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남화진\바탕화면 문서\2023년도\대관관련 문서\"/>
    </mc:Choice>
  </mc:AlternateContent>
  <xr:revisionPtr revIDLastSave="0" documentId="13_ncr:1_{B55489CB-978E-4F23-AD5E-18DD846865D8}" xr6:coauthVersionLast="36" xr6:coauthVersionMax="36" xr10:uidLastSave="{00000000-0000-0000-0000-000000000000}"/>
  <bookViews>
    <workbookView xWindow="19305" yWindow="-15" windowWidth="19110" windowHeight="13695" xr2:uid="{00000000-000D-0000-FFFF-FFFF00000000}"/>
  </bookViews>
  <sheets>
    <sheet name="공연장" sheetId="1" r:id="rId1"/>
    <sheet name="야외공연장,전시실" sheetId="4" r:id="rId2"/>
  </sheets>
  <definedNames>
    <definedName name="_xlnm.Print_Area" localSheetId="0">공연장!$A$1:$K$32</definedName>
    <definedName name="_xlnm.Print_Area" localSheetId="1">'야외공연장,전시실'!$A$1:$K$28</definedName>
  </definedNames>
  <calcPr calcId="191029"/>
</workbook>
</file>

<file path=xl/calcChain.xml><?xml version="1.0" encoding="utf-8"?>
<calcChain xmlns="http://schemas.openxmlformats.org/spreadsheetml/2006/main">
  <c r="D23" i="1" l="1"/>
  <c r="D19" i="1" l="1"/>
  <c r="M9" i="1" l="1"/>
  <c r="M10" i="1"/>
  <c r="M8" i="1" l="1"/>
  <c r="D8" i="1" s="1"/>
  <c r="D10" i="1"/>
  <c r="L10" i="4" l="1"/>
  <c r="D10" i="4"/>
  <c r="D25" i="1" l="1"/>
  <c r="D26" i="1"/>
  <c r="D27" i="1"/>
  <c r="D28" i="1"/>
  <c r="D24" i="1"/>
  <c r="D22" i="1"/>
  <c r="D21" i="1"/>
  <c r="D18" i="1"/>
  <c r="D20" i="1"/>
  <c r="D17" i="1"/>
  <c r="D16" i="1"/>
  <c r="D14" i="1"/>
  <c r="D15" i="1"/>
  <c r="D13" i="1"/>
  <c r="D12" i="1"/>
  <c r="M11" i="1"/>
  <c r="D11" i="1" s="1"/>
  <c r="D9" i="1"/>
  <c r="D11" i="4"/>
  <c r="D9" i="4"/>
  <c r="D8" i="4"/>
  <c r="D12" i="4" l="1"/>
  <c r="D14" i="4" s="1"/>
  <c r="D16" i="4" s="1"/>
  <c r="D29" i="1"/>
  <c r="D30" i="1" s="1"/>
  <c r="D31" i="1" s="1"/>
</calcChain>
</file>

<file path=xl/sharedStrings.xml><?xml version="1.0" encoding="utf-8"?>
<sst xmlns="http://schemas.openxmlformats.org/spreadsheetml/2006/main" count="93" uniqueCount="83">
  <si>
    <t>사용료 내역</t>
    <phoneticPr fontId="1" type="noConversion"/>
  </si>
  <si>
    <t>1.  공연 (행사명) :</t>
    <phoneticPr fontId="1" type="noConversion"/>
  </si>
  <si>
    <t>2.  사  용  일  시 :</t>
    <phoneticPr fontId="1" type="noConversion"/>
  </si>
  <si>
    <t>전시실</t>
    <phoneticPr fontId="1" type="noConversion"/>
  </si>
  <si>
    <t>구분</t>
    <phoneticPr fontId="1" type="noConversion"/>
  </si>
  <si>
    <t>전시실 냉난방</t>
    <phoneticPr fontId="1" type="noConversion"/>
  </si>
  <si>
    <t>야외공연장</t>
    <phoneticPr fontId="1" type="noConversion"/>
  </si>
  <si>
    <t>야외공연장 음향기기</t>
    <phoneticPr fontId="1" type="noConversion"/>
  </si>
  <si>
    <t>금액</t>
    <phoneticPr fontId="1" type="noConversion"/>
  </si>
  <si>
    <t xml:space="preserve">3.  사 용 료 내 역 </t>
    <phoneticPr fontId="1" type="noConversion"/>
  </si>
  <si>
    <t>산출기초</t>
    <phoneticPr fontId="1" type="noConversion"/>
  </si>
  <si>
    <t>(1일)</t>
    <phoneticPr fontId="14" type="noConversion"/>
  </si>
  <si>
    <t>(1일)</t>
  </si>
  <si>
    <t>산출기초</t>
    <phoneticPr fontId="1" type="noConversion"/>
  </si>
  <si>
    <t>오전</t>
    <phoneticPr fontId="1" type="noConversion"/>
  </si>
  <si>
    <t>오후</t>
    <phoneticPr fontId="1" type="noConversion"/>
  </si>
  <si>
    <t>저녁</t>
    <phoneticPr fontId="1" type="noConversion"/>
  </si>
  <si>
    <t>비고</t>
    <phoneticPr fontId="1" type="noConversion"/>
  </si>
  <si>
    <t>리허설</t>
    <phoneticPr fontId="1" type="noConversion"/>
  </si>
  <si>
    <t>본공연</t>
    <phoneticPr fontId="1" type="noConversion"/>
  </si>
  <si>
    <t xml:space="preserve">리허설 </t>
    <phoneticPr fontId="1" type="noConversion"/>
  </si>
  <si>
    <t>공연장</t>
    <phoneticPr fontId="1" type="noConversion"/>
  </si>
  <si>
    <t>기본</t>
    <phoneticPr fontId="1" type="noConversion"/>
  </si>
  <si>
    <t>기본음향기기</t>
    <phoneticPr fontId="1" type="noConversion"/>
  </si>
  <si>
    <t>음향반사판</t>
    <phoneticPr fontId="1" type="noConversion"/>
  </si>
  <si>
    <t>덧마루</t>
    <phoneticPr fontId="1" type="noConversion"/>
  </si>
  <si>
    <t>빔프로젝트</t>
    <phoneticPr fontId="1" type="noConversion"/>
  </si>
  <si>
    <t>냉난방</t>
    <phoneticPr fontId="1" type="noConversion"/>
  </si>
  <si>
    <t>드라이 포그기</t>
    <phoneticPr fontId="1" type="noConversion"/>
  </si>
  <si>
    <t>특수전기료</t>
    <phoneticPr fontId="1" type="noConversion"/>
  </si>
  <si>
    <t>소계</t>
    <phoneticPr fontId="1" type="noConversion"/>
  </si>
  <si>
    <t>부가세</t>
    <phoneticPr fontId="1" type="noConversion"/>
  </si>
  <si>
    <t>총합계</t>
    <phoneticPr fontId="1" type="noConversion"/>
  </si>
  <si>
    <t>오전</t>
    <phoneticPr fontId="14" type="noConversion"/>
  </si>
  <si>
    <t>오후</t>
    <phoneticPr fontId="14" type="noConversion"/>
  </si>
  <si>
    <t>저녁</t>
    <phoneticPr fontId="14" type="noConversion"/>
  </si>
  <si>
    <r>
      <t>(</t>
    </r>
    <r>
      <rPr>
        <sz val="9"/>
        <color indexed="10"/>
        <rFont val="돋움"/>
        <family val="3"/>
        <charset val="129"/>
      </rPr>
      <t>단, 리허설 50% 할인</t>
    </r>
    <r>
      <rPr>
        <sz val="9"/>
        <rFont val="돋움"/>
        <family val="3"/>
        <charset val="129"/>
      </rPr>
      <t>)</t>
    </r>
    <phoneticPr fontId="14" type="noConversion"/>
  </si>
  <si>
    <t>구       분</t>
    <phoneticPr fontId="1" type="noConversion"/>
  </si>
  <si>
    <t>무대      시설</t>
    <phoneticPr fontId="1" type="noConversion"/>
  </si>
  <si>
    <t>무선마이크             (2대 기본)</t>
    <phoneticPr fontId="1" type="noConversion"/>
  </si>
  <si>
    <t>유선마이크            (3대 기본)</t>
    <phoneticPr fontId="1" type="noConversion"/>
  </si>
  <si>
    <t>포그머신               (스모그기)</t>
    <phoneticPr fontId="1" type="noConversion"/>
  </si>
  <si>
    <t>금   액</t>
    <phoneticPr fontId="1" type="noConversion"/>
  </si>
  <si>
    <t>조   명</t>
    <phoneticPr fontId="1" type="noConversion"/>
  </si>
  <si>
    <t>음   향</t>
    <phoneticPr fontId="1" type="noConversion"/>
  </si>
  <si>
    <t>(단, 리허설 50% 할인)</t>
    <phoneticPr fontId="14" type="noConversion"/>
  </si>
  <si>
    <t>(단, 리허설 50% 할인)</t>
    <phoneticPr fontId="14" type="noConversion"/>
  </si>
  <si>
    <t>(단, 리허설 50% 할인)</t>
    <phoneticPr fontId="14" type="noConversion"/>
  </si>
  <si>
    <t>1대 초과시 10,000원 가산,건전지 사용자 부담</t>
    <phoneticPr fontId="14" type="noConversion"/>
  </si>
  <si>
    <t>1대 초과시 5,000원 가산</t>
    <phoneticPr fontId="14" type="noConversion"/>
  </si>
  <si>
    <t>사용자 설치 및 철거</t>
    <phoneticPr fontId="14" type="noConversion"/>
  </si>
  <si>
    <t>운영 및 재료비 사용자 부담</t>
    <phoneticPr fontId="14" type="noConversion"/>
  </si>
  <si>
    <t>소계</t>
    <phoneticPr fontId="1" type="noConversion"/>
  </si>
  <si>
    <t>부가세</t>
    <phoneticPr fontId="1" type="noConversion"/>
  </si>
  <si>
    <t>총합계</t>
    <phoneticPr fontId="1" type="noConversion"/>
  </si>
  <si>
    <t>행사</t>
  </si>
  <si>
    <t>무빙라이트</t>
    <phoneticPr fontId="1" type="noConversion"/>
  </si>
  <si>
    <t>공연</t>
    <phoneticPr fontId="1" type="noConversion"/>
  </si>
  <si>
    <t>외국산 그랜드 피아노</t>
    <phoneticPr fontId="1" type="noConversion"/>
  </si>
  <si>
    <t>조율비 사용자 부담</t>
    <phoneticPr fontId="1" type="noConversion"/>
  </si>
  <si>
    <t>운영 및 재료비 사용자 부담</t>
    <phoneticPr fontId="14" type="noConversion"/>
  </si>
  <si>
    <t>설치 운영 사용자 부담</t>
    <phoneticPr fontId="1" type="noConversion"/>
  </si>
  <si>
    <t>1일 사용 09:00~18:00</t>
    <phoneticPr fontId="1" type="noConversion"/>
  </si>
  <si>
    <t xml:space="preserve">사용료 납부 기한 : </t>
    <phoneticPr fontId="1" type="noConversion"/>
  </si>
  <si>
    <t>1.  공연/전시/행사명 :</t>
    <phoneticPr fontId="1" type="noConversion"/>
  </si>
  <si>
    <t>대구은행 : 505-10-192713-0 서구문화회관</t>
    <phoneticPr fontId="1" type="noConversion"/>
  </si>
  <si>
    <t>O</t>
  </si>
  <si>
    <t>O</t>
    <phoneticPr fontId="1" type="noConversion"/>
  </si>
  <si>
    <t>공연</t>
    <phoneticPr fontId="1" type="noConversion"/>
  </si>
  <si>
    <t>행사</t>
    <phoneticPr fontId="1" type="noConversion"/>
  </si>
  <si>
    <t>평일</t>
    <phoneticPr fontId="1" type="noConversion"/>
  </si>
  <si>
    <t>공휴일</t>
    <phoneticPr fontId="1" type="noConversion"/>
  </si>
  <si>
    <t>보면대</t>
    <phoneticPr fontId="1" type="noConversion"/>
  </si>
  <si>
    <t>10개 이상 사용시</t>
    <phoneticPr fontId="1" type="noConversion"/>
  </si>
  <si>
    <t>모니터스피커            (2대 기본)</t>
    <phoneticPr fontId="1" type="noConversion"/>
  </si>
  <si>
    <t>1대 초과시 10,000원 가산</t>
    <phoneticPr fontId="14" type="noConversion"/>
  </si>
  <si>
    <t>무용매트</t>
    <phoneticPr fontId="1" type="noConversion"/>
  </si>
  <si>
    <t>테이프 포함 금액</t>
    <phoneticPr fontId="1" type="noConversion"/>
  </si>
  <si>
    <t>의무사용기간:1,2,6,7,8,12월</t>
    <phoneticPr fontId="1" type="noConversion"/>
  </si>
  <si>
    <t>외부 설비 사용 시</t>
    <phoneticPr fontId="1" type="noConversion"/>
  </si>
  <si>
    <t>대구 서구문화회관</t>
    <phoneticPr fontId="1" type="noConversion"/>
  </si>
  <si>
    <t>대관 문의 053-663-3094</t>
    <phoneticPr fontId="1" type="noConversion"/>
  </si>
  <si>
    <t>공연장 시설 사용료 산출 양식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</si>
</sst>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76" formatCode="&quot;₩&quot;#,##0"/>
    <numFmt numFmtId="177" formatCode="&quot;₩&quot;#,##0_);[Red]\(&quot;₩&quot;#,##0\)"/>
  </numFmts>
  <fonts count="3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b/>
      <sz val="28"/>
      <color theme="1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b/>
      <sz val="12"/>
      <color theme="1"/>
      <name val="굴림"/>
      <family val="3"/>
      <charset val="129"/>
    </font>
    <font>
      <b/>
      <sz val="14"/>
      <color theme="1"/>
      <name val="굴림"/>
      <family val="3"/>
      <charset val="129"/>
    </font>
    <font>
      <sz val="18"/>
      <color theme="1"/>
      <name val="굴림"/>
      <family val="3"/>
      <charset val="129"/>
    </font>
    <font>
      <sz val="14"/>
      <color theme="1"/>
      <name val="굴림"/>
      <family val="3"/>
      <charset val="129"/>
    </font>
    <font>
      <sz val="12"/>
      <color theme="1"/>
      <name val="굴림"/>
      <family val="3"/>
      <charset val="129"/>
    </font>
    <font>
      <sz val="10"/>
      <color theme="1"/>
      <name val="굴림"/>
      <family val="3"/>
      <charset val="129"/>
    </font>
    <font>
      <sz val="11"/>
      <color theme="1"/>
      <name val="굴림"/>
      <family val="3"/>
      <charset val="129"/>
    </font>
    <font>
      <sz val="8"/>
      <color theme="1"/>
      <name val="굴림"/>
      <family val="3"/>
      <charset val="129"/>
    </font>
    <font>
      <sz val="8"/>
      <name val="돋움"/>
      <family val="3"/>
      <charset val="129"/>
    </font>
    <font>
      <sz val="9"/>
      <name val="돋움"/>
      <family val="3"/>
      <charset val="129"/>
    </font>
    <font>
      <sz val="10"/>
      <name val="돋움"/>
      <family val="3"/>
      <charset val="129"/>
    </font>
    <font>
      <sz val="9"/>
      <color rgb="FFFF0000"/>
      <name val="돋움"/>
      <family val="3"/>
      <charset val="129"/>
    </font>
    <font>
      <sz val="10"/>
      <color indexed="8"/>
      <name val="돋움"/>
      <family val="3"/>
      <charset val="129"/>
    </font>
    <font>
      <b/>
      <sz val="12"/>
      <color rgb="FFFF0000"/>
      <name val="굴림"/>
      <family val="3"/>
      <charset val="129"/>
    </font>
    <font>
      <b/>
      <sz val="14"/>
      <color rgb="FFFF0000"/>
      <name val="굴림"/>
      <family val="3"/>
      <charset val="129"/>
    </font>
    <font>
      <b/>
      <sz val="28"/>
      <color theme="1"/>
      <name val="굴림"/>
      <family val="3"/>
      <charset val="129"/>
    </font>
    <font>
      <sz val="9"/>
      <color indexed="10"/>
      <name val="돋움"/>
      <family val="3"/>
      <charset val="129"/>
    </font>
    <font>
      <sz val="10"/>
      <color rgb="FFFF0000"/>
      <name val="돋움"/>
      <family val="3"/>
      <charset val="129"/>
    </font>
    <font>
      <b/>
      <sz val="18"/>
      <color rgb="FFFF0000"/>
      <name val="굴림"/>
      <family val="3"/>
      <charset val="129"/>
    </font>
    <font>
      <b/>
      <sz val="16"/>
      <color rgb="FFFF0000"/>
      <name val="굴림"/>
      <family val="3"/>
      <charset val="129"/>
    </font>
    <font>
      <b/>
      <sz val="16"/>
      <color theme="1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sz val="10"/>
      <color theme="1"/>
      <name val="돋움"/>
      <family val="3"/>
      <charset val="129"/>
    </font>
    <font>
      <sz val="9"/>
      <color theme="1"/>
      <name val="맑은 고딕"/>
      <family val="2"/>
      <charset val="129"/>
      <scheme val="minor"/>
    </font>
    <font>
      <sz val="9"/>
      <color theme="1"/>
      <name val="굴림"/>
      <family val="3"/>
      <charset val="129"/>
    </font>
    <font>
      <b/>
      <sz val="24"/>
      <color theme="1"/>
      <name val="굴림"/>
      <family val="3"/>
      <charset val="129"/>
    </font>
    <font>
      <b/>
      <sz val="22"/>
      <color theme="1"/>
      <name val="굴림"/>
      <family val="3"/>
      <charset val="129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41" fontId="5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177" fontId="18" fillId="0" borderId="0" xfId="0" applyNumberFormat="1" applyFont="1" applyAlignment="1">
      <alignment horizontal="right" vertical="center"/>
    </xf>
    <xf numFmtId="176" fontId="0" fillId="0" borderId="0" xfId="0" applyNumberFormat="1" applyBorder="1">
      <alignment vertical="center"/>
    </xf>
    <xf numFmtId="177" fontId="9" fillId="0" borderId="1" xfId="0" applyNumberFormat="1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177" fontId="9" fillId="0" borderId="0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9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/>
    <xf numFmtId="176" fontId="15" fillId="0" borderId="0" xfId="0" applyNumberFormat="1" applyFont="1" applyBorder="1" applyAlignment="1">
      <alignment vertical="center" wrapText="1"/>
    </xf>
    <xf numFmtId="177" fontId="18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177" fontId="18" fillId="0" borderId="0" xfId="1" applyNumberFormat="1" applyFont="1" applyBorder="1" applyAlignment="1">
      <alignment vertical="center"/>
    </xf>
    <xf numFmtId="177" fontId="0" fillId="0" borderId="0" xfId="0" applyNumberFormat="1" applyBorder="1" applyAlignment="1"/>
    <xf numFmtId="177" fontId="16" fillId="0" borderId="0" xfId="0" applyNumberFormat="1" applyFont="1" applyAlignment="1">
      <alignment horizontal="right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/>
    <xf numFmtId="0" fontId="16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 wrapText="1"/>
    </xf>
    <xf numFmtId="177" fontId="20" fillId="0" borderId="1" xfId="0" applyNumberFormat="1" applyFont="1" applyBorder="1" applyAlignment="1">
      <alignment vertical="center" wrapText="1"/>
    </xf>
    <xf numFmtId="0" fontId="27" fillId="0" borderId="5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1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1" fontId="7" fillId="0" borderId="0" xfId="0" applyNumberFormat="1" applyFont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176" fontId="15" fillId="0" borderId="3" xfId="0" applyNumberFormat="1" applyFont="1" applyBorder="1" applyAlignment="1">
      <alignment horizontal="center" vertical="center" wrapText="1"/>
    </xf>
    <xf numFmtId="176" fontId="15" fillId="0" borderId="9" xfId="0" applyNumberFormat="1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vertical="center"/>
    </xf>
    <xf numFmtId="0" fontId="32" fillId="0" borderId="4" xfId="0" applyFont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5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177" fontId="26" fillId="0" borderId="3" xfId="0" applyNumberFormat="1" applyFont="1" applyBorder="1" applyAlignment="1">
      <alignment vertical="center" wrapText="1"/>
    </xf>
    <xf numFmtId="177" fontId="26" fillId="0" borderId="9" xfId="0" applyNumberFormat="1" applyFont="1" applyBorder="1" applyAlignment="1">
      <alignment vertical="center" wrapText="1"/>
    </xf>
    <xf numFmtId="177" fontId="25" fillId="0" borderId="3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7"/>
  <sheetViews>
    <sheetView tabSelected="1" zoomScaleNormal="100" workbookViewId="0">
      <selection activeCell="A32" sqref="A32:K32"/>
    </sheetView>
  </sheetViews>
  <sheetFormatPr defaultRowHeight="16.5" x14ac:dyDescent="0.3"/>
  <cols>
    <col min="1" max="1" width="7.875" customWidth="1"/>
    <col min="2" max="3" width="5.625" customWidth="1"/>
    <col min="4" max="4" width="15.625" customWidth="1"/>
    <col min="5" max="11" width="7.625" customWidth="1"/>
    <col min="12" max="12" width="7.625" hidden="1" customWidth="1"/>
    <col min="13" max="13" width="13.125" style="1" hidden="1" customWidth="1"/>
    <col min="14" max="16" width="9" style="1"/>
    <col min="17" max="17" width="18.5" style="1" customWidth="1"/>
  </cols>
  <sheetData>
    <row r="1" spans="1:17" ht="35.1" customHeight="1" x14ac:dyDescent="0.3">
      <c r="A1" s="71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4"/>
      <c r="M1" s="4"/>
    </row>
    <row r="2" spans="1:17" ht="23.1" customHeight="1" x14ac:dyDescent="0.3">
      <c r="A2" s="69" t="s">
        <v>1</v>
      </c>
      <c r="B2" s="69"/>
      <c r="C2" s="69"/>
      <c r="D2" s="72"/>
      <c r="E2" s="72"/>
      <c r="F2" s="72"/>
      <c r="G2" s="72"/>
      <c r="H2" s="72"/>
      <c r="I2" s="72"/>
      <c r="J2" s="72"/>
      <c r="K2" s="72"/>
      <c r="L2" s="45"/>
      <c r="M2" s="16"/>
    </row>
    <row r="3" spans="1:17" ht="23.1" customHeight="1" x14ac:dyDescent="0.3">
      <c r="A3" s="69" t="s">
        <v>2</v>
      </c>
      <c r="B3" s="69"/>
      <c r="C3" s="69"/>
      <c r="D3" s="73"/>
      <c r="E3" s="73"/>
      <c r="F3" s="73"/>
      <c r="G3" s="73"/>
      <c r="H3" s="73"/>
      <c r="I3" s="73"/>
      <c r="J3" s="73"/>
      <c r="K3" s="73"/>
      <c r="L3" s="46"/>
      <c r="M3" s="16"/>
    </row>
    <row r="4" spans="1:17" ht="23.1" customHeight="1" x14ac:dyDescent="0.3">
      <c r="A4" s="69" t="s">
        <v>9</v>
      </c>
      <c r="B4" s="69"/>
      <c r="C4" s="69"/>
      <c r="D4" s="75"/>
      <c r="E4" s="75"/>
      <c r="F4" s="75"/>
      <c r="G4" s="75"/>
      <c r="H4" s="75"/>
      <c r="I4" s="75"/>
      <c r="J4" s="75"/>
      <c r="K4" s="75"/>
      <c r="L4" s="47"/>
      <c r="M4" s="3"/>
    </row>
    <row r="5" spans="1:17" ht="24.95" customHeight="1" x14ac:dyDescent="0.3">
      <c r="A5" s="70"/>
      <c r="B5" s="70"/>
      <c r="C5" s="70"/>
      <c r="D5" s="82"/>
      <c r="E5" s="54" t="s">
        <v>13</v>
      </c>
      <c r="F5" s="56"/>
      <c r="G5" s="56"/>
      <c r="H5" s="56"/>
      <c r="I5" s="56"/>
      <c r="J5" s="56"/>
      <c r="K5" s="55"/>
      <c r="L5" s="43"/>
      <c r="M5" s="2"/>
    </row>
    <row r="6" spans="1:17" ht="24.95" customHeight="1" x14ac:dyDescent="0.3">
      <c r="A6" s="70"/>
      <c r="B6" s="70"/>
      <c r="C6" s="70"/>
      <c r="D6" s="83"/>
      <c r="E6" s="74" t="s">
        <v>14</v>
      </c>
      <c r="F6" s="74"/>
      <c r="G6" s="74" t="s">
        <v>15</v>
      </c>
      <c r="H6" s="74"/>
      <c r="I6" s="74" t="s">
        <v>16</v>
      </c>
      <c r="J6" s="74"/>
      <c r="K6" s="31" t="s">
        <v>17</v>
      </c>
      <c r="L6" s="43"/>
      <c r="M6" s="2"/>
    </row>
    <row r="7" spans="1:17" ht="24" customHeight="1" x14ac:dyDescent="0.3">
      <c r="A7" s="65" t="s">
        <v>37</v>
      </c>
      <c r="B7" s="65"/>
      <c r="C7" s="65"/>
      <c r="D7" s="36" t="s">
        <v>42</v>
      </c>
      <c r="E7" s="37" t="s">
        <v>18</v>
      </c>
      <c r="F7" s="37" t="s">
        <v>19</v>
      </c>
      <c r="G7" s="37" t="s">
        <v>18</v>
      </c>
      <c r="H7" s="37" t="s">
        <v>19</v>
      </c>
      <c r="I7" s="37" t="s">
        <v>20</v>
      </c>
      <c r="J7" s="37" t="s">
        <v>19</v>
      </c>
      <c r="K7" s="76"/>
      <c r="L7" s="48"/>
      <c r="M7" s="2"/>
      <c r="N7" s="27" t="s">
        <v>33</v>
      </c>
      <c r="O7" s="27" t="s">
        <v>34</v>
      </c>
      <c r="P7" s="27" t="s">
        <v>35</v>
      </c>
      <c r="Q7" s="28"/>
    </row>
    <row r="8" spans="1:17" ht="20.100000000000001" customHeight="1" x14ac:dyDescent="0.3">
      <c r="A8" s="84" t="s">
        <v>21</v>
      </c>
      <c r="B8" s="60" t="s">
        <v>68</v>
      </c>
      <c r="C8" s="39" t="s">
        <v>70</v>
      </c>
      <c r="D8" s="8">
        <f>M8</f>
        <v>0</v>
      </c>
      <c r="E8" s="37"/>
      <c r="F8" s="37"/>
      <c r="G8" s="37"/>
      <c r="H8" s="37"/>
      <c r="I8" s="37"/>
      <c r="J8" s="37"/>
      <c r="K8" s="77"/>
      <c r="L8" s="48"/>
      <c r="M8" s="7">
        <f>N8*0.5*E8+N8*F8+O8*0.5*G8+O8*H8+P8*0.5*I8+P8*J8</f>
        <v>0</v>
      </c>
      <c r="N8" s="79">
        <v>60000</v>
      </c>
      <c r="O8" s="79">
        <v>80000</v>
      </c>
      <c r="P8" s="79">
        <v>100000</v>
      </c>
      <c r="Q8" s="81" t="s">
        <v>36</v>
      </c>
    </row>
    <row r="9" spans="1:17" ht="20.100000000000001" customHeight="1" x14ac:dyDescent="0.3">
      <c r="A9" s="85"/>
      <c r="B9" s="61"/>
      <c r="C9" s="40" t="s">
        <v>71</v>
      </c>
      <c r="D9" s="8">
        <f>IF(L9="O",M9*1.3,M9)</f>
        <v>0</v>
      </c>
      <c r="E9" s="36"/>
      <c r="F9" s="36"/>
      <c r="G9" s="36"/>
      <c r="H9" s="36"/>
      <c r="I9" s="36"/>
      <c r="J9" s="36"/>
      <c r="K9" s="77"/>
      <c r="L9" s="42" t="s">
        <v>67</v>
      </c>
      <c r="M9" s="7">
        <f>N8*0.5*E9+N8*F9+O8*0.5*G9+O8*H9+P8*0.5*I9+P8*J9</f>
        <v>0</v>
      </c>
      <c r="N9" s="80"/>
      <c r="O9" s="80"/>
      <c r="P9" s="80"/>
      <c r="Q9" s="81"/>
    </row>
    <row r="10" spans="1:17" ht="20.100000000000001" customHeight="1" x14ac:dyDescent="0.3">
      <c r="A10" s="85"/>
      <c r="B10" s="60" t="s">
        <v>69</v>
      </c>
      <c r="C10" s="39" t="s">
        <v>70</v>
      </c>
      <c r="D10" s="8">
        <f>M10</f>
        <v>0</v>
      </c>
      <c r="E10" s="36"/>
      <c r="F10" s="36"/>
      <c r="G10" s="36"/>
      <c r="H10" s="36"/>
      <c r="I10" s="36"/>
      <c r="J10" s="36"/>
      <c r="K10" s="77"/>
      <c r="L10" s="43"/>
      <c r="M10" s="7">
        <f>N10*0.5*E10+N10*F10+O10*0.5*G10+O10*H10+P10*0.5*I10+P10*J10</f>
        <v>0</v>
      </c>
      <c r="N10" s="79">
        <v>90000</v>
      </c>
      <c r="O10" s="79">
        <v>120000</v>
      </c>
      <c r="P10" s="79">
        <v>150000</v>
      </c>
      <c r="Q10" s="81"/>
    </row>
    <row r="11" spans="1:17" ht="20.100000000000001" customHeight="1" x14ac:dyDescent="0.3">
      <c r="A11" s="68"/>
      <c r="B11" s="61"/>
      <c r="C11" s="40" t="s">
        <v>71</v>
      </c>
      <c r="D11" s="8">
        <f>IF(L11="O",M11*1.3,M11)</f>
        <v>0</v>
      </c>
      <c r="E11" s="36"/>
      <c r="F11" s="36"/>
      <c r="G11" s="36"/>
      <c r="H11" s="36"/>
      <c r="I11" s="36"/>
      <c r="J11" s="36"/>
      <c r="K11" s="77"/>
      <c r="L11" s="42" t="s">
        <v>66</v>
      </c>
      <c r="M11" s="7">
        <f>N10*0.5*E11+N10*F11+O10*0.5*G11+O10*H11+P10*0.5*I11+P10*J11</f>
        <v>0</v>
      </c>
      <c r="N11" s="80"/>
      <c r="O11" s="80"/>
      <c r="P11" s="80"/>
      <c r="Q11" s="81"/>
    </row>
    <row r="12" spans="1:17" ht="27" customHeight="1" x14ac:dyDescent="0.3">
      <c r="A12" s="86" t="s">
        <v>58</v>
      </c>
      <c r="B12" s="87"/>
      <c r="C12" s="88"/>
      <c r="D12" s="8">
        <f>(E12+G12+I12)*0.5*N12+(F12+H12+J12)*N12</f>
        <v>0</v>
      </c>
      <c r="E12" s="36"/>
      <c r="F12" s="36"/>
      <c r="G12" s="36"/>
      <c r="H12" s="36"/>
      <c r="I12" s="36"/>
      <c r="J12" s="36"/>
      <c r="K12" s="77"/>
      <c r="L12" s="43"/>
      <c r="M12" s="7"/>
      <c r="N12" s="26">
        <v>50000</v>
      </c>
      <c r="O12" s="30" t="s">
        <v>45</v>
      </c>
      <c r="P12" s="18"/>
      <c r="Q12" s="34" t="s">
        <v>59</v>
      </c>
    </row>
    <row r="13" spans="1:17" ht="26.1" customHeight="1" x14ac:dyDescent="0.3">
      <c r="A13" s="84" t="s">
        <v>43</v>
      </c>
      <c r="B13" s="60" t="s">
        <v>22</v>
      </c>
      <c r="C13" s="38" t="s">
        <v>55</v>
      </c>
      <c r="D13" s="8">
        <f>(E13+G13+I13)*0.5*N13+(F13+H13+J13)*N13</f>
        <v>0</v>
      </c>
      <c r="E13" s="36"/>
      <c r="F13" s="36"/>
      <c r="G13" s="36"/>
      <c r="H13" s="36"/>
      <c r="I13" s="36"/>
      <c r="J13" s="36"/>
      <c r="K13" s="77"/>
      <c r="L13" s="43"/>
      <c r="M13" s="7"/>
      <c r="N13" s="6">
        <v>30000</v>
      </c>
      <c r="O13" s="30" t="s">
        <v>46</v>
      </c>
      <c r="P13" s="18"/>
      <c r="Q13" s="18"/>
    </row>
    <row r="14" spans="1:17" ht="26.1" customHeight="1" x14ac:dyDescent="0.3">
      <c r="A14" s="85"/>
      <c r="B14" s="61"/>
      <c r="C14" s="33" t="s">
        <v>57</v>
      </c>
      <c r="D14" s="8">
        <f>(E14+G14+I14)*0.5*N14+(F14+H14+J14)*N14</f>
        <v>0</v>
      </c>
      <c r="E14" s="36"/>
      <c r="F14" s="36"/>
      <c r="G14" s="36"/>
      <c r="H14" s="36"/>
      <c r="I14" s="36"/>
      <c r="J14" s="36"/>
      <c r="K14" s="77"/>
      <c r="L14" s="43"/>
      <c r="M14" s="7"/>
      <c r="N14" s="20">
        <v>50000</v>
      </c>
      <c r="O14" s="30" t="s">
        <v>47</v>
      </c>
      <c r="P14" s="18"/>
      <c r="Q14" s="18"/>
    </row>
    <row r="15" spans="1:17" ht="26.1" customHeight="1" x14ac:dyDescent="0.3">
      <c r="A15" s="85"/>
      <c r="B15" s="62" t="s">
        <v>56</v>
      </c>
      <c r="C15" s="63"/>
      <c r="D15" s="8">
        <f>(E15+G15+I15)*0.5*N15+(F15+H15+J15)*N15</f>
        <v>0</v>
      </c>
      <c r="E15" s="36"/>
      <c r="F15" s="36"/>
      <c r="G15" s="36"/>
      <c r="H15" s="36"/>
      <c r="I15" s="36"/>
      <c r="J15" s="36"/>
      <c r="K15" s="77"/>
      <c r="L15" s="43"/>
      <c r="M15" s="7"/>
      <c r="N15" s="20">
        <v>50000</v>
      </c>
      <c r="O15" s="30" t="s">
        <v>47</v>
      </c>
      <c r="P15" s="18"/>
      <c r="Q15" s="18"/>
    </row>
    <row r="16" spans="1:17" ht="26.1" customHeight="1" x14ac:dyDescent="0.3">
      <c r="A16" s="68"/>
      <c r="B16" s="67" t="s">
        <v>41</v>
      </c>
      <c r="C16" s="53"/>
      <c r="D16" s="8">
        <f>SUM(E16:J16)*N16</f>
        <v>0</v>
      </c>
      <c r="E16" s="65"/>
      <c r="F16" s="65"/>
      <c r="G16" s="65"/>
      <c r="H16" s="65"/>
      <c r="I16" s="65"/>
      <c r="J16" s="65"/>
      <c r="K16" s="77"/>
      <c r="L16" s="43"/>
      <c r="M16" s="7"/>
      <c r="N16" s="20">
        <v>10000</v>
      </c>
      <c r="O16" s="29" t="s">
        <v>60</v>
      </c>
      <c r="P16" s="18"/>
      <c r="Q16" s="18"/>
    </row>
    <row r="17" spans="1:17" ht="26.1" customHeight="1" x14ac:dyDescent="0.3">
      <c r="A17" s="68" t="s">
        <v>44</v>
      </c>
      <c r="B17" s="53" t="s">
        <v>23</v>
      </c>
      <c r="C17" s="53"/>
      <c r="D17" s="8">
        <f>SUM(E17:J17)*N17</f>
        <v>0</v>
      </c>
      <c r="E17" s="54"/>
      <c r="F17" s="55"/>
      <c r="G17" s="54"/>
      <c r="H17" s="55"/>
      <c r="I17" s="65"/>
      <c r="J17" s="65"/>
      <c r="K17" s="78"/>
      <c r="L17" s="43"/>
      <c r="M17" s="2"/>
      <c r="N17" s="20">
        <v>20000</v>
      </c>
      <c r="O17" s="29"/>
      <c r="P17" s="18"/>
      <c r="Q17" s="18"/>
    </row>
    <row r="18" spans="1:17" ht="26.1" customHeight="1" x14ac:dyDescent="0.3">
      <c r="A18" s="64"/>
      <c r="B18" s="53" t="s">
        <v>39</v>
      </c>
      <c r="C18" s="53"/>
      <c r="D18" s="8">
        <f>IF(K18&lt;3,N18*SUM(E18:J18),SUM(E18:J18)*(N18+N18*(K18-2)))</f>
        <v>0</v>
      </c>
      <c r="E18" s="65"/>
      <c r="F18" s="65"/>
      <c r="G18" s="65"/>
      <c r="H18" s="65"/>
      <c r="I18" s="65"/>
      <c r="J18" s="65"/>
      <c r="K18" s="36"/>
      <c r="L18" s="43"/>
      <c r="M18" s="2"/>
      <c r="N18" s="20">
        <v>10000</v>
      </c>
      <c r="O18" s="29" t="s">
        <v>48</v>
      </c>
      <c r="P18" s="18"/>
      <c r="Q18" s="18"/>
    </row>
    <row r="19" spans="1:17" ht="26.1" customHeight="1" x14ac:dyDescent="0.3">
      <c r="A19" s="64"/>
      <c r="B19" s="53" t="s">
        <v>40</v>
      </c>
      <c r="C19" s="53"/>
      <c r="D19" s="8">
        <f>IF(K19&lt;4,N19*SUM(E19:J19),SUM(E19:J19)*(N19+5000*(K19-3)))</f>
        <v>0</v>
      </c>
      <c r="E19" s="54"/>
      <c r="F19" s="55"/>
      <c r="G19" s="54"/>
      <c r="H19" s="55"/>
      <c r="I19" s="54"/>
      <c r="J19" s="55"/>
      <c r="K19" s="51"/>
      <c r="L19" s="52"/>
      <c r="M19" s="2"/>
      <c r="N19" s="20">
        <v>10000</v>
      </c>
      <c r="O19" s="29" t="s">
        <v>49</v>
      </c>
      <c r="P19" s="18"/>
      <c r="Q19" s="18"/>
    </row>
    <row r="20" spans="1:17" ht="26.1" customHeight="1" x14ac:dyDescent="0.3">
      <c r="A20" s="64"/>
      <c r="B20" s="53" t="s">
        <v>74</v>
      </c>
      <c r="C20" s="53"/>
      <c r="D20" s="8">
        <f>IF(K20&lt;4,N20*SUM(E20:J20),SUM(E20:J20)*(N20+5000*(K20-3)))</f>
        <v>0</v>
      </c>
      <c r="E20" s="65"/>
      <c r="F20" s="65"/>
      <c r="G20" s="65"/>
      <c r="H20" s="65"/>
      <c r="I20" s="65"/>
      <c r="J20" s="65"/>
      <c r="K20" s="36"/>
      <c r="L20" s="43"/>
      <c r="M20" s="2"/>
      <c r="N20" s="20">
        <v>10000</v>
      </c>
      <c r="O20" s="29" t="s">
        <v>75</v>
      </c>
      <c r="P20" s="18"/>
      <c r="Q20" s="18"/>
    </row>
    <row r="21" spans="1:17" ht="26.1" customHeight="1" x14ac:dyDescent="0.3">
      <c r="A21" s="64" t="s">
        <v>38</v>
      </c>
      <c r="B21" s="53" t="s">
        <v>24</v>
      </c>
      <c r="C21" s="53"/>
      <c r="D21" s="8">
        <f t="shared" ref="D21:D28" si="0">SUM(E21:J21)*N21</f>
        <v>0</v>
      </c>
      <c r="E21" s="65"/>
      <c r="F21" s="65"/>
      <c r="G21" s="65"/>
      <c r="H21" s="65"/>
      <c r="I21" s="65"/>
      <c r="J21" s="65"/>
      <c r="K21" s="74"/>
      <c r="L21" s="43"/>
      <c r="N21" s="20">
        <v>20000</v>
      </c>
      <c r="O21" s="22"/>
      <c r="P21" s="18"/>
      <c r="Q21" s="18"/>
    </row>
    <row r="22" spans="1:17" ht="26.1" customHeight="1" x14ac:dyDescent="0.3">
      <c r="A22" s="64"/>
      <c r="B22" s="53" t="s">
        <v>25</v>
      </c>
      <c r="C22" s="53"/>
      <c r="D22" s="8">
        <f t="shared" si="0"/>
        <v>0</v>
      </c>
      <c r="E22" s="65"/>
      <c r="F22" s="65"/>
      <c r="G22" s="65"/>
      <c r="H22" s="65"/>
      <c r="I22" s="65"/>
      <c r="J22" s="65"/>
      <c r="K22" s="89"/>
      <c r="L22" s="43"/>
      <c r="N22" s="20">
        <v>20000</v>
      </c>
      <c r="O22" s="29" t="s">
        <v>50</v>
      </c>
      <c r="P22" s="18"/>
      <c r="Q22" s="18"/>
    </row>
    <row r="23" spans="1:17" ht="26.1" customHeight="1" x14ac:dyDescent="0.3">
      <c r="A23" s="64"/>
      <c r="B23" s="53" t="s">
        <v>72</v>
      </c>
      <c r="C23" s="53"/>
      <c r="D23" s="8">
        <f t="shared" si="0"/>
        <v>0</v>
      </c>
      <c r="E23" s="54"/>
      <c r="F23" s="56"/>
      <c r="G23" s="56"/>
      <c r="H23" s="56"/>
      <c r="I23" s="56"/>
      <c r="J23" s="55"/>
      <c r="K23" s="41" t="s">
        <v>73</v>
      </c>
      <c r="L23" s="52"/>
      <c r="N23" s="20">
        <v>10000</v>
      </c>
      <c r="O23" s="29"/>
      <c r="P23" s="18"/>
      <c r="Q23" s="18"/>
    </row>
    <row r="24" spans="1:17" ht="26.1" customHeight="1" x14ac:dyDescent="0.3">
      <c r="A24" s="64"/>
      <c r="B24" s="53" t="s">
        <v>76</v>
      </c>
      <c r="C24" s="53"/>
      <c r="D24" s="8">
        <f t="shared" si="0"/>
        <v>0</v>
      </c>
      <c r="E24" s="54"/>
      <c r="F24" s="56"/>
      <c r="G24" s="56"/>
      <c r="H24" s="56"/>
      <c r="I24" s="56"/>
      <c r="J24" s="55"/>
      <c r="K24" s="41"/>
      <c r="L24" s="49"/>
      <c r="N24" s="20">
        <v>50000</v>
      </c>
      <c r="O24" s="22" t="s">
        <v>77</v>
      </c>
      <c r="P24" s="18"/>
      <c r="Q24" s="18"/>
    </row>
    <row r="25" spans="1:17" ht="26.1" customHeight="1" x14ac:dyDescent="0.3">
      <c r="A25" s="64" t="s">
        <v>26</v>
      </c>
      <c r="B25" s="64"/>
      <c r="C25" s="64"/>
      <c r="D25" s="8">
        <f t="shared" si="0"/>
        <v>0</v>
      </c>
      <c r="E25" s="65"/>
      <c r="F25" s="65"/>
      <c r="G25" s="65"/>
      <c r="H25" s="65"/>
      <c r="I25" s="65"/>
      <c r="J25" s="65"/>
      <c r="K25" s="74"/>
      <c r="L25" s="43"/>
      <c r="N25" s="20">
        <v>20000</v>
      </c>
      <c r="O25" s="18"/>
      <c r="P25" s="18"/>
      <c r="Q25" s="18"/>
    </row>
    <row r="26" spans="1:17" ht="26.1" customHeight="1" x14ac:dyDescent="0.3">
      <c r="A26" s="64" t="s">
        <v>27</v>
      </c>
      <c r="B26" s="64"/>
      <c r="C26" s="64"/>
      <c r="D26" s="8">
        <f t="shared" si="0"/>
        <v>0</v>
      </c>
      <c r="E26" s="65"/>
      <c r="F26" s="65"/>
      <c r="G26" s="65"/>
      <c r="H26" s="65"/>
      <c r="I26" s="65"/>
      <c r="J26" s="65"/>
      <c r="K26" s="89"/>
      <c r="L26" s="43"/>
      <c r="N26" s="20">
        <v>100000</v>
      </c>
      <c r="O26" s="23" t="s">
        <v>78</v>
      </c>
      <c r="P26" s="18"/>
      <c r="Q26" s="18"/>
    </row>
    <row r="27" spans="1:17" ht="26.1" customHeight="1" x14ac:dyDescent="0.3">
      <c r="A27" s="64" t="s">
        <v>28</v>
      </c>
      <c r="B27" s="64"/>
      <c r="C27" s="64"/>
      <c r="D27" s="8">
        <f t="shared" si="0"/>
        <v>0</v>
      </c>
      <c r="E27" s="65"/>
      <c r="F27" s="65"/>
      <c r="G27" s="65"/>
      <c r="H27" s="65"/>
      <c r="I27" s="65"/>
      <c r="J27" s="65"/>
      <c r="K27" s="89"/>
      <c r="L27" s="43"/>
      <c r="N27" s="20">
        <v>10000</v>
      </c>
      <c r="O27" s="29" t="s">
        <v>51</v>
      </c>
      <c r="P27" s="18"/>
      <c r="Q27" s="18"/>
    </row>
    <row r="28" spans="1:17" ht="26.1" customHeight="1" x14ac:dyDescent="0.3">
      <c r="A28" s="64" t="s">
        <v>29</v>
      </c>
      <c r="B28" s="64"/>
      <c r="C28" s="64"/>
      <c r="D28" s="8">
        <f t="shared" si="0"/>
        <v>0</v>
      </c>
      <c r="E28" s="65"/>
      <c r="F28" s="65"/>
      <c r="G28" s="65"/>
      <c r="H28" s="65"/>
      <c r="I28" s="65"/>
      <c r="J28" s="65"/>
      <c r="K28" s="89"/>
      <c r="L28" s="43"/>
      <c r="N28" s="20">
        <v>30000</v>
      </c>
      <c r="O28" s="22" t="s">
        <v>79</v>
      </c>
      <c r="P28" s="18"/>
      <c r="Q28" s="18"/>
    </row>
    <row r="29" spans="1:17" ht="27" customHeight="1" x14ac:dyDescent="0.3">
      <c r="A29" s="65" t="s">
        <v>30</v>
      </c>
      <c r="B29" s="65"/>
      <c r="C29" s="65"/>
      <c r="D29" s="8">
        <f>SUM(D8:D28)</f>
        <v>0</v>
      </c>
      <c r="E29" s="90" t="s">
        <v>81</v>
      </c>
      <c r="F29" s="70"/>
      <c r="G29" s="70"/>
      <c r="H29" s="70"/>
      <c r="I29" s="70"/>
      <c r="J29" s="70"/>
      <c r="K29" s="82"/>
      <c r="L29" s="43"/>
      <c r="N29" s="20"/>
      <c r="O29" s="18"/>
      <c r="P29" s="18"/>
      <c r="Q29" s="18"/>
    </row>
    <row r="30" spans="1:17" ht="27" customHeight="1" x14ac:dyDescent="0.3">
      <c r="A30" s="65" t="s">
        <v>31</v>
      </c>
      <c r="B30" s="65"/>
      <c r="C30" s="65"/>
      <c r="D30" s="8">
        <f>D29*1/10</f>
        <v>0</v>
      </c>
      <c r="E30" s="90"/>
      <c r="F30" s="70"/>
      <c r="G30" s="70"/>
      <c r="H30" s="70"/>
      <c r="I30" s="70"/>
      <c r="J30" s="70"/>
      <c r="K30" s="82"/>
      <c r="L30" s="43"/>
      <c r="N30" s="20"/>
      <c r="O30" s="18"/>
      <c r="P30" s="18"/>
      <c r="Q30" s="18"/>
    </row>
    <row r="31" spans="1:17" ht="45" customHeight="1" x14ac:dyDescent="0.3">
      <c r="A31" s="66" t="s">
        <v>32</v>
      </c>
      <c r="B31" s="66"/>
      <c r="C31" s="66"/>
      <c r="D31" s="32">
        <f>SUM(D29:D30)</f>
        <v>0</v>
      </c>
      <c r="E31" s="91"/>
      <c r="F31" s="92"/>
      <c r="G31" s="92"/>
      <c r="H31" s="92"/>
      <c r="I31" s="92"/>
      <c r="J31" s="92"/>
      <c r="K31" s="83"/>
      <c r="L31" s="43"/>
      <c r="N31" s="20"/>
      <c r="O31" s="22"/>
      <c r="P31" s="18"/>
      <c r="Q31" s="18"/>
    </row>
    <row r="32" spans="1:17" ht="55.5" customHeight="1" x14ac:dyDescent="0.3">
      <c r="A32" s="57" t="s">
        <v>80</v>
      </c>
      <c r="B32" s="58"/>
      <c r="C32" s="58"/>
      <c r="D32" s="58"/>
      <c r="E32" s="58"/>
      <c r="F32" s="58"/>
      <c r="G32" s="58"/>
      <c r="H32" s="58"/>
      <c r="I32" s="58"/>
      <c r="J32" s="58"/>
      <c r="K32" s="59"/>
      <c r="L32" s="50"/>
      <c r="N32" s="20"/>
      <c r="O32" s="22"/>
      <c r="P32" s="18"/>
      <c r="Q32" s="18"/>
    </row>
    <row r="33" spans="14:17" x14ac:dyDescent="0.3">
      <c r="N33" s="20"/>
      <c r="O33" s="18"/>
      <c r="P33" s="18"/>
      <c r="Q33" s="18"/>
    </row>
    <row r="34" spans="14:17" x14ac:dyDescent="0.3">
      <c r="N34" s="24"/>
      <c r="O34" s="18"/>
      <c r="P34" s="18"/>
      <c r="Q34" s="18"/>
    </row>
    <row r="35" spans="14:17" x14ac:dyDescent="0.3">
      <c r="N35" s="24"/>
      <c r="O35" s="18"/>
      <c r="P35" s="18"/>
      <c r="Q35" s="18"/>
    </row>
    <row r="36" spans="14:17" x14ac:dyDescent="0.3">
      <c r="N36" s="25"/>
      <c r="O36" s="18"/>
      <c r="P36" s="18"/>
      <c r="Q36" s="18"/>
    </row>
    <row r="37" spans="14:17" x14ac:dyDescent="0.3">
      <c r="N37" s="18"/>
      <c r="O37" s="18"/>
      <c r="P37" s="18"/>
      <c r="Q37" s="18"/>
    </row>
  </sheetData>
  <mergeCells count="86">
    <mergeCell ref="K21:K22"/>
    <mergeCell ref="K25:K28"/>
    <mergeCell ref="E29:K31"/>
    <mergeCell ref="E27:F27"/>
    <mergeCell ref="G27:H27"/>
    <mergeCell ref="E28:F28"/>
    <mergeCell ref="G28:H28"/>
    <mergeCell ref="I27:J27"/>
    <mergeCell ref="I28:J28"/>
    <mergeCell ref="E25:F25"/>
    <mergeCell ref="G25:H25"/>
    <mergeCell ref="I25:J25"/>
    <mergeCell ref="E26:F26"/>
    <mergeCell ref="G26:H26"/>
    <mergeCell ref="I26:J26"/>
    <mergeCell ref="G16:H16"/>
    <mergeCell ref="I21:J21"/>
    <mergeCell ref="I22:J22"/>
    <mergeCell ref="I18:J18"/>
    <mergeCell ref="E20:F20"/>
    <mergeCell ref="G20:H20"/>
    <mergeCell ref="I20:J20"/>
    <mergeCell ref="E21:F21"/>
    <mergeCell ref="E22:F22"/>
    <mergeCell ref="G21:H21"/>
    <mergeCell ref="G22:H22"/>
    <mergeCell ref="Q8:Q11"/>
    <mergeCell ref="D5:D6"/>
    <mergeCell ref="A21:A24"/>
    <mergeCell ref="B21:C21"/>
    <mergeCell ref="B22:C22"/>
    <mergeCell ref="B24:C24"/>
    <mergeCell ref="A8:A11"/>
    <mergeCell ref="B8:B9"/>
    <mergeCell ref="B10:B11"/>
    <mergeCell ref="E18:F18"/>
    <mergeCell ref="G18:H18"/>
    <mergeCell ref="A13:A16"/>
    <mergeCell ref="A12:C12"/>
    <mergeCell ref="B18:C18"/>
    <mergeCell ref="E24:J24"/>
    <mergeCell ref="E17:F17"/>
    <mergeCell ref="N8:N9"/>
    <mergeCell ref="O8:O9"/>
    <mergeCell ref="P8:P9"/>
    <mergeCell ref="N10:N11"/>
    <mergeCell ref="O10:O11"/>
    <mergeCell ref="P10:P11"/>
    <mergeCell ref="A4:C4"/>
    <mergeCell ref="A7:C7"/>
    <mergeCell ref="A5:C6"/>
    <mergeCell ref="A1:K1"/>
    <mergeCell ref="D2:K2"/>
    <mergeCell ref="D3:K3"/>
    <mergeCell ref="A2:C2"/>
    <mergeCell ref="A3:C3"/>
    <mergeCell ref="E5:K5"/>
    <mergeCell ref="E6:F6"/>
    <mergeCell ref="G6:H6"/>
    <mergeCell ref="I6:J6"/>
    <mergeCell ref="D4:K4"/>
    <mergeCell ref="K7:K17"/>
    <mergeCell ref="G17:H17"/>
    <mergeCell ref="I17:J17"/>
    <mergeCell ref="A32:K32"/>
    <mergeCell ref="B17:C17"/>
    <mergeCell ref="B13:B14"/>
    <mergeCell ref="B15:C15"/>
    <mergeCell ref="A25:C25"/>
    <mergeCell ref="A26:C26"/>
    <mergeCell ref="A27:C27"/>
    <mergeCell ref="A28:C28"/>
    <mergeCell ref="A29:C29"/>
    <mergeCell ref="A30:C30"/>
    <mergeCell ref="A31:C31"/>
    <mergeCell ref="I16:J16"/>
    <mergeCell ref="B16:C16"/>
    <mergeCell ref="A17:A20"/>
    <mergeCell ref="B20:C20"/>
    <mergeCell ref="E16:F16"/>
    <mergeCell ref="B19:C19"/>
    <mergeCell ref="E19:F19"/>
    <mergeCell ref="G19:H19"/>
    <mergeCell ref="I19:J19"/>
    <mergeCell ref="B23:C23"/>
    <mergeCell ref="E23:J23"/>
  </mergeCells>
  <phoneticPr fontId="1" type="noConversion"/>
  <printOptions horizontalCentered="1" verticalCentered="1"/>
  <pageMargins left="0" right="0" top="0" bottom="0" header="0" footer="0"/>
  <pageSetup paperSize="9" orientation="portrait" horizontalDpi="4294967294" r:id="rId1"/>
  <ignoredErrors>
    <ignoredError sqref="D9:D10 M9:M1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3"/>
  <sheetViews>
    <sheetView zoomScaleNormal="100" workbookViewId="0">
      <selection activeCell="E10" sqref="E10:K10"/>
    </sheetView>
  </sheetViews>
  <sheetFormatPr defaultRowHeight="16.5" x14ac:dyDescent="0.3"/>
  <cols>
    <col min="1" max="1" width="7.875" customWidth="1"/>
    <col min="2" max="2" width="3.25" customWidth="1"/>
    <col min="3" max="3" width="11.625" customWidth="1"/>
    <col min="4" max="4" width="16.625" customWidth="1"/>
    <col min="5" max="10" width="4.625" customWidth="1"/>
    <col min="11" max="11" width="12.125" customWidth="1"/>
    <col min="12" max="12" width="0.375" style="1" customWidth="1"/>
    <col min="13" max="13" width="9" style="1"/>
    <col min="14" max="14" width="4" style="1" customWidth="1"/>
    <col min="15" max="15" width="9" style="1"/>
    <col min="16" max="16" width="18.5" style="1" customWidth="1"/>
  </cols>
  <sheetData>
    <row r="1" spans="1:16" ht="39.950000000000003" customHeight="1" x14ac:dyDescent="0.3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4"/>
    </row>
    <row r="2" spans="1:16" ht="45" customHeight="1" x14ac:dyDescent="0.3">
      <c r="A2" s="69" t="s">
        <v>64</v>
      </c>
      <c r="B2" s="69"/>
      <c r="C2" s="69"/>
      <c r="D2" s="72"/>
      <c r="E2" s="72"/>
      <c r="F2" s="72"/>
      <c r="G2" s="72"/>
      <c r="H2" s="72"/>
      <c r="I2" s="72"/>
      <c r="J2" s="72"/>
      <c r="K2" s="72"/>
      <c r="L2" s="16"/>
    </row>
    <row r="3" spans="1:16" ht="45" customHeight="1" x14ac:dyDescent="0.3">
      <c r="A3" s="69" t="s">
        <v>2</v>
      </c>
      <c r="B3" s="69"/>
      <c r="C3" s="69"/>
      <c r="D3" s="73"/>
      <c r="E3" s="73"/>
      <c r="F3" s="73"/>
      <c r="G3" s="73"/>
      <c r="H3" s="73"/>
      <c r="I3" s="73"/>
      <c r="J3" s="73"/>
      <c r="K3" s="73"/>
      <c r="L3" s="16"/>
    </row>
    <row r="4" spans="1:16" ht="45" customHeight="1" x14ac:dyDescent="0.3">
      <c r="A4" s="69" t="s">
        <v>9</v>
      </c>
      <c r="B4" s="69"/>
      <c r="C4" s="69"/>
      <c r="D4" s="75"/>
      <c r="E4" s="75"/>
      <c r="F4" s="75"/>
      <c r="G4" s="75"/>
      <c r="H4" s="75"/>
      <c r="I4" s="75"/>
      <c r="J4" s="75"/>
      <c r="K4" s="75"/>
      <c r="L4" s="3"/>
    </row>
    <row r="5" spans="1:16" ht="22.5" hidden="1" customHeight="1" x14ac:dyDescent="0.3">
      <c r="A5" s="70"/>
      <c r="B5" s="70"/>
      <c r="C5" s="70"/>
      <c r="D5" s="10"/>
      <c r="E5" s="11"/>
      <c r="F5" s="11"/>
      <c r="G5" s="11"/>
      <c r="H5" s="11"/>
      <c r="I5" s="11"/>
      <c r="J5" s="11"/>
      <c r="K5" s="11"/>
      <c r="L5" s="2"/>
    </row>
    <row r="6" spans="1:16" ht="23.1" customHeight="1" x14ac:dyDescent="0.3">
      <c r="A6" s="70"/>
      <c r="B6" s="70"/>
      <c r="C6" s="70"/>
      <c r="D6" s="10"/>
      <c r="E6" s="93" t="s">
        <v>10</v>
      </c>
      <c r="F6" s="94"/>
      <c r="G6" s="94"/>
      <c r="H6" s="94"/>
      <c r="I6" s="94"/>
      <c r="J6" s="94"/>
      <c r="K6" s="95"/>
      <c r="L6" s="2"/>
    </row>
    <row r="7" spans="1:16" ht="45" customHeight="1" x14ac:dyDescent="0.3">
      <c r="A7" s="64" t="s">
        <v>4</v>
      </c>
      <c r="B7" s="64"/>
      <c r="C7" s="64"/>
      <c r="D7" s="9" t="s">
        <v>8</v>
      </c>
      <c r="E7" s="96" t="s">
        <v>62</v>
      </c>
      <c r="F7" s="97"/>
      <c r="G7" s="97"/>
      <c r="H7" s="97"/>
      <c r="I7" s="97"/>
      <c r="J7" s="97"/>
      <c r="K7" s="98"/>
      <c r="L7" s="2"/>
      <c r="M7" s="17"/>
      <c r="N7" s="17"/>
      <c r="O7" s="17"/>
      <c r="P7" s="18"/>
    </row>
    <row r="8" spans="1:16" ht="45" customHeight="1" x14ac:dyDescent="0.3">
      <c r="A8" s="64" t="s">
        <v>3</v>
      </c>
      <c r="B8" s="64"/>
      <c r="C8" s="64"/>
      <c r="D8" s="8">
        <f>M8*E8</f>
        <v>0</v>
      </c>
      <c r="E8" s="54"/>
      <c r="F8" s="56"/>
      <c r="G8" s="56"/>
      <c r="H8" s="56"/>
      <c r="I8" s="56"/>
      <c r="J8" s="56"/>
      <c r="K8" s="55"/>
      <c r="L8" s="7"/>
      <c r="M8" s="26">
        <v>30000</v>
      </c>
      <c r="N8" s="5" t="s">
        <v>11</v>
      </c>
      <c r="O8" s="19"/>
      <c r="P8" s="99"/>
    </row>
    <row r="9" spans="1:16" ht="45" customHeight="1" x14ac:dyDescent="0.3">
      <c r="A9" s="64" t="s">
        <v>5</v>
      </c>
      <c r="B9" s="64"/>
      <c r="C9" s="64"/>
      <c r="D9" s="8">
        <f>M9*E9</f>
        <v>0</v>
      </c>
      <c r="E9" s="54"/>
      <c r="F9" s="56"/>
      <c r="G9" s="56"/>
      <c r="H9" s="56"/>
      <c r="I9" s="56"/>
      <c r="J9" s="56"/>
      <c r="K9" s="55"/>
      <c r="L9" s="7"/>
      <c r="M9" s="26">
        <v>30000</v>
      </c>
      <c r="N9" s="5" t="s">
        <v>11</v>
      </c>
      <c r="O9" s="19"/>
      <c r="P9" s="99"/>
    </row>
    <row r="10" spans="1:16" ht="45" customHeight="1" x14ac:dyDescent="0.3">
      <c r="A10" s="64" t="s">
        <v>6</v>
      </c>
      <c r="B10" s="64"/>
      <c r="C10" s="64"/>
      <c r="D10" s="8">
        <f>IF(K10="O",L10*1.3,L10)</f>
        <v>0</v>
      </c>
      <c r="E10" s="54"/>
      <c r="F10" s="56"/>
      <c r="G10" s="56"/>
      <c r="H10" s="56"/>
      <c r="I10" s="56"/>
      <c r="J10" s="56"/>
      <c r="K10" s="55"/>
      <c r="L10" s="7">
        <f>M10*E10</f>
        <v>0</v>
      </c>
      <c r="M10" s="26">
        <v>30000</v>
      </c>
      <c r="N10" s="5" t="s">
        <v>11</v>
      </c>
      <c r="O10" s="18"/>
      <c r="P10" s="18"/>
    </row>
    <row r="11" spans="1:16" ht="45" customHeight="1" x14ac:dyDescent="0.3">
      <c r="A11" s="64" t="s">
        <v>7</v>
      </c>
      <c r="B11" s="64"/>
      <c r="C11" s="64"/>
      <c r="D11" s="8">
        <f>M11*E11</f>
        <v>0</v>
      </c>
      <c r="E11" s="54"/>
      <c r="F11" s="56"/>
      <c r="G11" s="56"/>
      <c r="H11" s="56"/>
      <c r="I11" s="56"/>
      <c r="J11" s="56"/>
      <c r="K11" s="55"/>
      <c r="L11" s="7"/>
      <c r="M11" s="6">
        <v>20000</v>
      </c>
      <c r="N11" s="21" t="s">
        <v>12</v>
      </c>
      <c r="O11" s="35" t="s">
        <v>61</v>
      </c>
      <c r="P11" s="18"/>
    </row>
    <row r="12" spans="1:16" ht="23.1" customHeight="1" x14ac:dyDescent="0.3">
      <c r="A12" s="103" t="s">
        <v>52</v>
      </c>
      <c r="B12" s="103"/>
      <c r="C12" s="103"/>
      <c r="D12" s="105">
        <f>+SUM(D8:D11)</f>
        <v>0</v>
      </c>
      <c r="E12" s="109"/>
      <c r="F12" s="110"/>
      <c r="G12" s="110"/>
      <c r="H12" s="110"/>
      <c r="I12" s="110"/>
      <c r="J12" s="110"/>
      <c r="K12" s="110"/>
      <c r="L12" s="7"/>
      <c r="M12" s="20"/>
      <c r="N12" s="21"/>
      <c r="O12" s="18"/>
      <c r="P12" s="18"/>
    </row>
    <row r="13" spans="1:16" ht="23.1" customHeight="1" x14ac:dyDescent="0.3">
      <c r="A13" s="103"/>
      <c r="B13" s="103"/>
      <c r="C13" s="103"/>
      <c r="D13" s="106"/>
      <c r="E13" s="90"/>
      <c r="F13" s="70"/>
      <c r="G13" s="70"/>
      <c r="H13" s="70"/>
      <c r="I13" s="70"/>
      <c r="J13" s="70"/>
      <c r="K13" s="70"/>
      <c r="L13" s="7"/>
      <c r="M13" s="20"/>
      <c r="N13" s="21"/>
      <c r="O13" s="18"/>
      <c r="P13" s="18"/>
    </row>
    <row r="14" spans="1:16" ht="23.1" customHeight="1" x14ac:dyDescent="0.3">
      <c r="A14" s="103" t="s">
        <v>53</v>
      </c>
      <c r="B14" s="103"/>
      <c r="C14" s="103"/>
      <c r="D14" s="105">
        <f>D12*1/10</f>
        <v>0</v>
      </c>
      <c r="E14" s="90"/>
      <c r="F14" s="70"/>
      <c r="G14" s="70"/>
      <c r="H14" s="70"/>
      <c r="I14" s="70"/>
      <c r="J14" s="70"/>
      <c r="K14" s="70"/>
      <c r="L14" s="7"/>
      <c r="M14" s="20"/>
      <c r="N14" s="22"/>
      <c r="O14" s="18"/>
      <c r="P14" s="18"/>
    </row>
    <row r="15" spans="1:16" ht="23.1" customHeight="1" x14ac:dyDescent="0.3">
      <c r="A15" s="103"/>
      <c r="B15" s="103"/>
      <c r="C15" s="103"/>
      <c r="D15" s="106"/>
      <c r="E15" s="90"/>
      <c r="F15" s="70"/>
      <c r="G15" s="70"/>
      <c r="H15" s="70"/>
      <c r="I15" s="70"/>
      <c r="J15" s="70"/>
      <c r="K15" s="70"/>
      <c r="L15" s="2"/>
      <c r="M15" s="20"/>
      <c r="N15" s="21"/>
      <c r="O15" s="18"/>
      <c r="P15" s="18"/>
    </row>
    <row r="16" spans="1:16" ht="22.5" customHeight="1" x14ac:dyDescent="0.3">
      <c r="A16" s="104" t="s">
        <v>54</v>
      </c>
      <c r="B16" s="104"/>
      <c r="C16" s="104"/>
      <c r="D16" s="107">
        <f>SUM(D12:D15)</f>
        <v>0</v>
      </c>
      <c r="E16" s="90" t="s">
        <v>63</v>
      </c>
      <c r="F16" s="70"/>
      <c r="G16" s="70"/>
      <c r="H16" s="70"/>
      <c r="I16" s="70"/>
      <c r="J16" s="70"/>
      <c r="K16" s="70"/>
      <c r="L16" s="2"/>
      <c r="M16" s="20"/>
      <c r="N16" s="23"/>
      <c r="O16" s="18"/>
      <c r="P16" s="18"/>
    </row>
    <row r="17" spans="1:16" ht="22.5" customHeight="1" x14ac:dyDescent="0.3">
      <c r="A17" s="104"/>
      <c r="B17" s="104"/>
      <c r="C17" s="104"/>
      <c r="D17" s="108"/>
      <c r="E17" s="90"/>
      <c r="F17" s="70"/>
      <c r="G17" s="70"/>
      <c r="H17" s="70"/>
      <c r="I17" s="70"/>
      <c r="J17" s="70"/>
      <c r="K17" s="70"/>
      <c r="L17" s="2"/>
      <c r="M17" s="20"/>
      <c r="N17" s="23"/>
      <c r="O17" s="18"/>
      <c r="P17" s="18"/>
    </row>
    <row r="18" spans="1:16" ht="22.5" customHeight="1" x14ac:dyDescent="0.3">
      <c r="A18" s="111"/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M18" s="20"/>
      <c r="N18" s="23"/>
      <c r="O18" s="18"/>
      <c r="P18" s="18"/>
    </row>
    <row r="19" spans="1:16" ht="7.5" customHeight="1" x14ac:dyDescent="0.3">
      <c r="A19" s="111"/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M19" s="20"/>
      <c r="N19" s="23"/>
      <c r="O19" s="18"/>
      <c r="P19" s="18"/>
    </row>
    <row r="20" spans="1:16" ht="22.5" hidden="1" customHeight="1" x14ac:dyDescent="0.3">
      <c r="A20" s="11"/>
      <c r="B20" s="13"/>
      <c r="C20" s="13"/>
      <c r="D20" s="12"/>
      <c r="E20" s="10"/>
      <c r="F20" s="10"/>
      <c r="G20" s="10"/>
      <c r="H20" s="10"/>
      <c r="I20" s="10"/>
      <c r="J20" s="10"/>
      <c r="K20" s="10"/>
      <c r="M20" s="20"/>
      <c r="N20" s="18"/>
      <c r="O20" s="18"/>
      <c r="P20" s="18"/>
    </row>
    <row r="21" spans="1:16" ht="22.5" hidden="1" customHeight="1" x14ac:dyDescent="0.3">
      <c r="A21" s="11"/>
      <c r="B21" s="11"/>
      <c r="C21" s="11"/>
      <c r="D21" s="12"/>
      <c r="E21" s="10"/>
      <c r="F21" s="10"/>
      <c r="G21" s="10"/>
      <c r="H21" s="10"/>
      <c r="I21" s="10"/>
      <c r="J21" s="10"/>
      <c r="K21" s="10"/>
      <c r="M21" s="20"/>
      <c r="N21" s="18"/>
      <c r="O21" s="18"/>
      <c r="P21" s="18"/>
    </row>
    <row r="22" spans="1:16" ht="22.5" hidden="1" customHeight="1" x14ac:dyDescent="0.3">
      <c r="A22" s="11"/>
      <c r="B22" s="11"/>
      <c r="C22" s="11"/>
      <c r="D22" s="12"/>
      <c r="E22" s="10"/>
      <c r="F22" s="10"/>
      <c r="G22" s="10"/>
      <c r="H22" s="10"/>
      <c r="I22" s="10"/>
      <c r="J22" s="10"/>
      <c r="K22" s="10"/>
      <c r="M22" s="20"/>
      <c r="N22" s="23"/>
      <c r="O22" s="18"/>
      <c r="P22" s="18"/>
    </row>
    <row r="23" spans="1:16" ht="22.5" hidden="1" customHeight="1" x14ac:dyDescent="0.3">
      <c r="A23" s="11"/>
      <c r="B23" s="11"/>
      <c r="C23" s="11"/>
      <c r="D23" s="12"/>
      <c r="E23" s="10"/>
      <c r="F23" s="10"/>
      <c r="G23" s="10"/>
      <c r="H23" s="10"/>
      <c r="I23" s="10"/>
      <c r="J23" s="10"/>
      <c r="K23" s="10"/>
      <c r="M23" s="20"/>
      <c r="N23" s="22"/>
      <c r="O23" s="18"/>
      <c r="P23" s="18"/>
    </row>
    <row r="24" spans="1:16" ht="22.5" hidden="1" customHeight="1" x14ac:dyDescent="0.3">
      <c r="A24" s="11"/>
      <c r="B24" s="11"/>
      <c r="C24" s="11"/>
      <c r="D24" s="12"/>
      <c r="E24" s="10"/>
      <c r="F24" s="10"/>
      <c r="G24" s="10"/>
      <c r="H24" s="10"/>
      <c r="I24" s="10"/>
      <c r="J24" s="10"/>
      <c r="K24" s="10"/>
      <c r="M24" s="20"/>
      <c r="N24" s="18"/>
      <c r="O24" s="18"/>
      <c r="P24" s="18"/>
    </row>
    <row r="25" spans="1:16" ht="22.5" hidden="1" customHeight="1" x14ac:dyDescent="0.3">
      <c r="A25" s="11"/>
      <c r="B25" s="11"/>
      <c r="C25" s="11"/>
      <c r="D25" s="10"/>
      <c r="E25" s="10"/>
      <c r="F25" s="10"/>
      <c r="G25" s="10"/>
      <c r="H25" s="10"/>
      <c r="I25" s="10"/>
      <c r="J25" s="10"/>
      <c r="K25" s="10"/>
      <c r="M25" s="20"/>
      <c r="N25" s="18"/>
      <c r="O25" s="18"/>
      <c r="P25" s="18"/>
    </row>
    <row r="26" spans="1:16" ht="22.5" hidden="1" customHeight="1" x14ac:dyDescent="0.3">
      <c r="A26" s="11"/>
      <c r="B26" s="11"/>
      <c r="C26" s="11"/>
      <c r="D26" s="10"/>
      <c r="E26" s="10"/>
      <c r="F26" s="10"/>
      <c r="G26" s="10"/>
      <c r="H26" s="10"/>
      <c r="I26" s="10"/>
      <c r="J26" s="10"/>
      <c r="K26" s="10"/>
      <c r="M26" s="20"/>
      <c r="N26" s="18"/>
      <c r="O26" s="18"/>
      <c r="P26" s="18"/>
    </row>
    <row r="27" spans="1:16" ht="22.5" hidden="1" customHeight="1" x14ac:dyDescent="0.3">
      <c r="A27" s="14"/>
      <c r="B27" s="14"/>
      <c r="C27" s="14"/>
      <c r="D27" s="15"/>
      <c r="E27" s="10"/>
      <c r="F27" s="10"/>
      <c r="G27" s="10"/>
      <c r="H27" s="10"/>
      <c r="I27" s="10"/>
      <c r="J27" s="10"/>
      <c r="K27" s="10"/>
      <c r="M27" s="20"/>
      <c r="N27" s="22"/>
      <c r="O27" s="18"/>
      <c r="P27" s="18"/>
    </row>
    <row r="28" spans="1:16" ht="35.1" customHeight="1" x14ac:dyDescent="0.3">
      <c r="A28" s="100" t="s">
        <v>65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2"/>
      <c r="M28" s="20"/>
      <c r="N28" s="22"/>
      <c r="O28" s="18"/>
      <c r="P28" s="18"/>
    </row>
    <row r="29" spans="1:16" x14ac:dyDescent="0.3">
      <c r="M29" s="20"/>
      <c r="N29" s="18"/>
      <c r="O29" s="18"/>
      <c r="P29" s="18"/>
    </row>
    <row r="30" spans="1:16" x14ac:dyDescent="0.3">
      <c r="M30" s="24"/>
      <c r="N30" s="18"/>
      <c r="O30" s="18"/>
      <c r="P30" s="18"/>
    </row>
    <row r="31" spans="1:16" x14ac:dyDescent="0.3">
      <c r="M31" s="24"/>
      <c r="N31" s="18"/>
      <c r="O31" s="18"/>
      <c r="P31" s="18"/>
    </row>
    <row r="32" spans="1:16" x14ac:dyDescent="0.3">
      <c r="M32" s="25"/>
      <c r="N32" s="18"/>
      <c r="O32" s="18"/>
      <c r="P32" s="18"/>
    </row>
    <row r="33" spans="13:16" x14ac:dyDescent="0.3">
      <c r="M33" s="18"/>
      <c r="N33" s="18"/>
      <c r="O33" s="18"/>
      <c r="P33" s="18"/>
    </row>
  </sheetData>
  <mergeCells count="32">
    <mergeCell ref="A11:C11"/>
    <mergeCell ref="A28:K28"/>
    <mergeCell ref="A8:C8"/>
    <mergeCell ref="A12:C13"/>
    <mergeCell ref="A14:C15"/>
    <mergeCell ref="A16:C17"/>
    <mergeCell ref="D12:D13"/>
    <mergeCell ref="D14:D15"/>
    <mergeCell ref="D16:D17"/>
    <mergeCell ref="E11:K11"/>
    <mergeCell ref="E12:K13"/>
    <mergeCell ref="E14:K15"/>
    <mergeCell ref="E16:K17"/>
    <mergeCell ref="A18:K19"/>
    <mergeCell ref="P8:P9"/>
    <mergeCell ref="A9:C9"/>
    <mergeCell ref="A10:C10"/>
    <mergeCell ref="E8:K8"/>
    <mergeCell ref="E9:K9"/>
    <mergeCell ref="E10:K10"/>
    <mergeCell ref="A5:C5"/>
    <mergeCell ref="A6:C6"/>
    <mergeCell ref="E6:K6"/>
    <mergeCell ref="A7:C7"/>
    <mergeCell ref="E7:K7"/>
    <mergeCell ref="A4:C4"/>
    <mergeCell ref="A1:K1"/>
    <mergeCell ref="A2:C2"/>
    <mergeCell ref="D2:K2"/>
    <mergeCell ref="A3:C3"/>
    <mergeCell ref="D3:K3"/>
    <mergeCell ref="D4:K4"/>
  </mergeCells>
  <phoneticPr fontId="1" type="noConversion"/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공연장</vt:lpstr>
      <vt:lpstr>야외공연장,전시실</vt:lpstr>
      <vt:lpstr>공연장!Print_Area</vt:lpstr>
      <vt:lpstr>'야외공연장,전시실'!Print_Area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남화진</cp:lastModifiedBy>
  <cp:lastPrinted>2023-11-02T00:33:11Z</cp:lastPrinted>
  <dcterms:created xsi:type="dcterms:W3CDTF">2020-07-20T03:51:13Z</dcterms:created>
  <dcterms:modified xsi:type="dcterms:W3CDTF">2024-01-02T05:59:11Z</dcterms:modified>
</cp:coreProperties>
</file>