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970" windowHeight="11640" tabRatio="829" firstSheet="6" activeTab="15"/>
  </bookViews>
  <sheets>
    <sheet name="1.주택의종류" sheetId="1" r:id="rId1"/>
    <sheet name="2.건축연도별 주택" sheetId="2" r:id="rId2"/>
    <sheet name="3.건축허가 " sheetId="3" r:id="rId3"/>
    <sheet name="4.아파트건립" sheetId="4" r:id="rId4"/>
    <sheet name="5. 주택가격" sheetId="5" r:id="rId5"/>
    <sheet name="6.토지거래허가" sheetId="6" r:id="rId6"/>
    <sheet name="7.토지거래현황" sheetId="7" r:id="rId7"/>
    <sheet name="8.지가변동률" sheetId="8" r:id="rId8"/>
    <sheet name="9.용도지역" sheetId="9" r:id="rId9"/>
    <sheet name="10.개발제한구역" sheetId="10" r:id="rId10"/>
    <sheet name="11.공원" sheetId="11" r:id="rId11"/>
    <sheet name="12.하천부지점용" sheetId="12" r:id="rId12"/>
    <sheet name="13.도로" sheetId="13" r:id="rId13"/>
    <sheet name="14. 폭원별 도로현황" sheetId="14" r:id="rId14"/>
    <sheet name="15.도로시설물" sheetId="15" r:id="rId15"/>
    <sheet name="16.교량" sheetId="16" r:id="rId16"/>
  </sheets>
  <definedNames>
    <definedName name="_xlnm.Print_Area" localSheetId="2">'3.건축허가 '!#REF!</definedName>
  </definedNames>
  <calcPr fullCalcOnLoad="1"/>
</workbook>
</file>

<file path=xl/comments13.xml><?xml version="1.0" encoding="utf-8"?>
<comments xmlns="http://schemas.openxmlformats.org/spreadsheetml/2006/main">
  <authors>
    <author>SEC</author>
  </authors>
  <commentList>
    <comment ref="A1" authorId="0">
      <text>
        <r>
          <rPr>
            <sz val="9"/>
            <rFont val="굴림"/>
            <family val="3"/>
          </rPr>
          <t xml:space="preserve">건교부 자료와 
비교 해 보시기 바람
</t>
        </r>
      </text>
    </comment>
  </commentList>
</comments>
</file>

<file path=xl/comments15.xml><?xml version="1.0" encoding="utf-8"?>
<comments xmlns="http://schemas.openxmlformats.org/spreadsheetml/2006/main">
  <authors>
    <author>ljs</author>
  </authors>
  <commentList>
    <comment ref="T15" authorId="0">
      <text>
        <r>
          <rPr>
            <sz val="9"/>
            <rFont val="굴림"/>
            <family val="3"/>
          </rPr>
          <t xml:space="preserve">신천대교 가로등은
시설안전관리공단에서
관리하므로 제외또는
포함여부
-3223등(구 2321 등
        신천대교 902 등)
</t>
        </r>
      </text>
    </comment>
  </commentList>
</comments>
</file>

<file path=xl/sharedStrings.xml><?xml version="1.0" encoding="utf-8"?>
<sst xmlns="http://schemas.openxmlformats.org/spreadsheetml/2006/main" count="1087" uniqueCount="317">
  <si>
    <t>계</t>
  </si>
  <si>
    <t>동 수</t>
  </si>
  <si>
    <t>-</t>
  </si>
  <si>
    <t>연면적</t>
  </si>
  <si>
    <t>주거용</t>
  </si>
  <si>
    <t>상업용</t>
  </si>
  <si>
    <t>내당 1동</t>
  </si>
  <si>
    <t>내당2.3동</t>
  </si>
  <si>
    <t>내당 4동</t>
  </si>
  <si>
    <t>비산 1동</t>
  </si>
  <si>
    <t>비산2.3동</t>
  </si>
  <si>
    <t>비산 4동</t>
  </si>
  <si>
    <t>비산 5동</t>
  </si>
  <si>
    <t>비산 6동</t>
  </si>
  <si>
    <t>비산 7동</t>
  </si>
  <si>
    <t>평리 1동</t>
  </si>
  <si>
    <t>평리 2동</t>
  </si>
  <si>
    <t>평리 3동</t>
  </si>
  <si>
    <t>평리 4동</t>
  </si>
  <si>
    <t>평리 5동</t>
  </si>
  <si>
    <t>평리 6동</t>
  </si>
  <si>
    <t>상중이동</t>
  </si>
  <si>
    <t>원 대 동</t>
  </si>
  <si>
    <t>콘크
리트</t>
  </si>
  <si>
    <t>철골</t>
  </si>
  <si>
    <t>조적</t>
  </si>
  <si>
    <t>철골
철근</t>
  </si>
  <si>
    <t>나무</t>
  </si>
  <si>
    <t>기타</t>
  </si>
  <si>
    <t>농수산용</t>
  </si>
  <si>
    <t>공업용</t>
  </si>
  <si>
    <t>기   타</t>
  </si>
  <si>
    <t>연   별</t>
  </si>
  <si>
    <t>주택보급율</t>
  </si>
  <si>
    <t>단독
주택</t>
  </si>
  <si>
    <t>아파트</t>
  </si>
  <si>
    <t>연립주택</t>
  </si>
  <si>
    <t>다세대
주   택</t>
  </si>
  <si>
    <t>비거주용
건물내주택</t>
  </si>
  <si>
    <t>다가구
주택</t>
  </si>
  <si>
    <t>-</t>
  </si>
  <si>
    <t>2 0 0 5</t>
  </si>
  <si>
    <t>2 0 0 6</t>
  </si>
  <si>
    <t>자료 : 건축주택과</t>
  </si>
  <si>
    <t>2 0 0 7</t>
  </si>
  <si>
    <t>2 0 0 8</t>
  </si>
  <si>
    <t>단위 : 가구,호</t>
  </si>
  <si>
    <t>단위 : 호</t>
  </si>
  <si>
    <t>연   별
동   별</t>
  </si>
  <si>
    <t>동수</t>
  </si>
  <si>
    <t>주택수</t>
  </si>
  <si>
    <t>규  모  별  주  택  수</t>
  </si>
  <si>
    <t>층  수  별  주  택  수</t>
  </si>
  <si>
    <t>40㎡
이하</t>
  </si>
  <si>
    <t>40∼
60㎡
미만</t>
  </si>
  <si>
    <t>60∼
85㎡
미만</t>
  </si>
  <si>
    <t>85∼
135㎡
미만</t>
  </si>
  <si>
    <t>135㎡
초과</t>
  </si>
  <si>
    <t>5층이하</t>
  </si>
  <si>
    <t>6-10층</t>
  </si>
  <si>
    <t>11-20층</t>
  </si>
  <si>
    <t>21층이상</t>
  </si>
  <si>
    <t>-</t>
  </si>
  <si>
    <t>2 0 0 6</t>
  </si>
  <si>
    <t>2 0 0 7</t>
  </si>
  <si>
    <t>자료 : 건축주택과</t>
  </si>
  <si>
    <t>주 : 1) 사용검사 기준일</t>
  </si>
  <si>
    <t xml:space="preserve">      2) 철거분은 고려하지 않음</t>
  </si>
  <si>
    <t>단위 : 필, 천㎡</t>
  </si>
  <si>
    <t>구  분</t>
  </si>
  <si>
    <t>용  도  지  역  별</t>
  </si>
  <si>
    <t>지           목           별</t>
  </si>
  <si>
    <t>합   계</t>
  </si>
  <si>
    <t>도  시  계  획  구  역  내</t>
  </si>
  <si>
    <t>관리지역</t>
  </si>
  <si>
    <t>농림지역</t>
  </si>
  <si>
    <t>자연환경
보전지역</t>
  </si>
  <si>
    <t>전</t>
  </si>
  <si>
    <t>답</t>
  </si>
  <si>
    <t>대   지</t>
  </si>
  <si>
    <t>임   야</t>
  </si>
  <si>
    <t>공 장 용 지</t>
  </si>
  <si>
    <t>기   타</t>
  </si>
  <si>
    <t>필지수</t>
  </si>
  <si>
    <t>면적</t>
  </si>
  <si>
    <t>면적</t>
  </si>
  <si>
    <t>연  별</t>
  </si>
  <si>
    <t>현       황</t>
  </si>
  <si>
    <t>면       적 (㎢)</t>
  </si>
  <si>
    <t>건     축     물(동)</t>
  </si>
  <si>
    <t>가  구</t>
  </si>
  <si>
    <t>인 구</t>
  </si>
  <si>
    <t>대 지</t>
  </si>
  <si>
    <t>임 야</t>
  </si>
  <si>
    <t>  답  </t>
  </si>
  <si>
    <r>
      <t>기 타</t>
    </r>
    <r>
      <rPr>
        <vertAlign val="superscript"/>
        <sz val="9"/>
        <rFont val="돋움"/>
        <family val="3"/>
      </rPr>
      <t>1)</t>
    </r>
  </si>
  <si>
    <t>   계   </t>
  </si>
  <si>
    <t>도로 및
상하수도등
공공용시설</t>
  </si>
  <si>
    <t>농림수산업
용시설</t>
  </si>
  <si>
    <t>주택및근린
생활시설</t>
  </si>
  <si>
    <t>주민공동
이용시설</t>
  </si>
  <si>
    <t>실외체육
시      설</t>
  </si>
  <si>
    <t>도시민의
여가활용
시설</t>
  </si>
  <si>
    <t>국방군사에
관한 시설</t>
  </si>
  <si>
    <t>학교및전기
공급시설등
공익시설</t>
  </si>
  <si>
    <t>기타2)</t>
  </si>
  <si>
    <t>1개동</t>
  </si>
  <si>
    <t>자료 : 도시관리과</t>
  </si>
  <si>
    <t>단위 : 개소, 천㎡</t>
  </si>
  <si>
    <t>자    연    공    원</t>
  </si>
  <si>
    <t>도    시    공    원</t>
  </si>
  <si>
    <t>국립공원</t>
  </si>
  <si>
    <t>어린이공원</t>
  </si>
  <si>
    <t>소공원</t>
  </si>
  <si>
    <t>근린공원</t>
  </si>
  <si>
    <t>체육공원</t>
  </si>
  <si>
    <t>개소</t>
  </si>
  <si>
    <t>개소</t>
  </si>
  <si>
    <t xml:space="preserve"> 연  별</t>
  </si>
  <si>
    <t>자료 : 건설방재과</t>
  </si>
  <si>
    <t xml:space="preserve">단위 :㎡, ㎥, 천원  </t>
  </si>
  <si>
    <t>건 수</t>
  </si>
  <si>
    <t>면  적(㎡)</t>
  </si>
  <si>
    <t>사용료 징수</t>
  </si>
  <si>
    <t>계</t>
  </si>
  <si>
    <t>기타</t>
  </si>
  <si>
    <t>징 수</t>
  </si>
  <si>
    <t>단위 : m, %</t>
  </si>
  <si>
    <t>구 분</t>
  </si>
  <si>
    <t>고 속
도 로</t>
  </si>
  <si>
    <t>일  반   국   도</t>
  </si>
  <si>
    <t>포  장</t>
  </si>
  <si>
    <t>미포장</t>
  </si>
  <si>
    <t>미개통</t>
  </si>
  <si>
    <t>포 장</t>
  </si>
  <si>
    <t>포장률</t>
  </si>
  <si>
    <t>광    역    시    도</t>
  </si>
  <si>
    <t>지     방     도</t>
  </si>
  <si>
    <t>단위 : 개소, m, ㎡</t>
  </si>
  <si>
    <t>구 분</t>
  </si>
  <si>
    <t>보 도 육 교</t>
  </si>
  <si>
    <t>지 하 보 도</t>
  </si>
  <si>
    <t>지 하 차 도</t>
  </si>
  <si>
    <t>고 가 도 로</t>
  </si>
  <si>
    <t>개 소</t>
  </si>
  <si>
    <t>연 장</t>
  </si>
  <si>
    <t>면 적</t>
  </si>
  <si>
    <t>지 하 상 가</t>
  </si>
  <si>
    <t>터    널</t>
  </si>
  <si>
    <t>가로등</t>
  </si>
  <si>
    <t>단위 : 개소, m</t>
  </si>
  <si>
    <t>합      계</t>
  </si>
  <si>
    <t>고속도로</t>
  </si>
  <si>
    <t>연장</t>
  </si>
  <si>
    <t>광 역 시 도</t>
  </si>
  <si>
    <t>2 0 0 9</t>
  </si>
  <si>
    <t>연  별 및
용 도 별</t>
  </si>
  <si>
    <t>합       계</t>
  </si>
  <si>
    <t>신        축</t>
  </si>
  <si>
    <t>동   수</t>
  </si>
  <si>
    <t>연면적</t>
  </si>
  <si>
    <t>공공용</t>
  </si>
  <si>
    <t>구    분</t>
  </si>
  <si>
    <t>증축 · 개축 · 이전 · 대수선</t>
  </si>
  <si>
    <t>용   도   변   경</t>
  </si>
  <si>
    <t>-</t>
  </si>
  <si>
    <t>2 0 1 0</t>
  </si>
  <si>
    <t>2 0 0 7</t>
  </si>
  <si>
    <t>2 0 0 9</t>
  </si>
  <si>
    <r>
      <t>일반
가구수</t>
    </r>
    <r>
      <rPr>
        <vertAlign val="superscript"/>
        <sz val="9"/>
        <rFont val="돋움"/>
        <family val="3"/>
      </rPr>
      <t>1)</t>
    </r>
  </si>
  <si>
    <r>
      <t>2 0 0 6</t>
    </r>
    <r>
      <rPr>
        <vertAlign val="superscript"/>
        <sz val="6"/>
        <rFont val="돋움"/>
        <family val="3"/>
      </rPr>
      <t>2)</t>
    </r>
  </si>
  <si>
    <r>
      <t>2 0 0 8</t>
    </r>
    <r>
      <rPr>
        <vertAlign val="superscript"/>
        <sz val="9"/>
        <rFont val="돋움"/>
        <family val="3"/>
      </rPr>
      <t>3)</t>
    </r>
  </si>
  <si>
    <t xml:space="preserve">    주            택            수</t>
  </si>
  <si>
    <t>주 거지 역</t>
  </si>
  <si>
    <t>상 업 지 역</t>
  </si>
  <si>
    <t>공 업 지 역</t>
  </si>
  <si>
    <t>녹 지 지 역</t>
  </si>
  <si>
    <t>개발제한구역</t>
  </si>
  <si>
    <t>용도미지정구역</t>
  </si>
  <si>
    <t>문화공원</t>
  </si>
  <si>
    <t>역사공원</t>
  </si>
  <si>
    <t>도립공원</t>
  </si>
  <si>
    <r>
      <t>도시자연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
공원구역</t>
    </r>
  </si>
  <si>
    <t>토사채취(㎥)</t>
  </si>
  <si>
    <t xml:space="preserve">구  ·  군   도 </t>
  </si>
  <si>
    <t>구  군   도</t>
  </si>
  <si>
    <t>2 0 1 0</t>
  </si>
  <si>
    <t>연  장</t>
  </si>
  <si>
    <t>연  장</t>
  </si>
  <si>
    <t>연  장</t>
  </si>
  <si>
    <t>2 0 1 0</t>
  </si>
  <si>
    <t>단위 : 동, ㎡</t>
  </si>
  <si>
    <t xml:space="preserve">교육/
사회용 </t>
  </si>
  <si>
    <t>주) : 아파트 제외</t>
  </si>
  <si>
    <t xml:space="preserve">      2)2005년 인구주택총조사(통계청)결과를 기준으로 2006년, 2007년 자료집계</t>
  </si>
  <si>
    <t xml:space="preserve">      3)2008년부터 국토해양부 새로운 산정방식 적용, 단독주택 산정방식이 변경(동→호)</t>
  </si>
  <si>
    <t xml:space="preserve">  주:1)일반가구를 대상으로 집계(비혈연가구, 1인가구 포함),
         단, 집단가구(6인이상 비혈연가구, 기숙사, 사회시설 등) 및 외국인 가구는 제외</t>
  </si>
  <si>
    <t xml:space="preserve">교육/
사회용 </t>
  </si>
  <si>
    <t>주: 1) 잡종지 포함,  2) 무허가건물 포함</t>
  </si>
  <si>
    <t>주 : 조성기준
주 : 1) 앞산공원면적 16,794㎢(남구 6,986  달서구 6,550  수성 3,258)  남구에 포함 
          와룡산 공원면적 3,637㎢(서구 1,176  달서구 1,183  달성군 1,278)  달성군에 포함</t>
  </si>
  <si>
    <t>2 0 1 0</t>
  </si>
  <si>
    <t>자료 : 지적과</t>
  </si>
  <si>
    <t>주) 접수건수 임</t>
  </si>
  <si>
    <t xml:space="preserve">     온나라부동산정보 통합포털(www.onnara.go.kr) 참조</t>
  </si>
  <si>
    <t>1. 주택 현황 및 보급률</t>
  </si>
  <si>
    <t>시군립공원</t>
  </si>
  <si>
    <t>입체교차로</t>
  </si>
  <si>
    <t>복개구조물</t>
  </si>
  <si>
    <t>공동구</t>
  </si>
  <si>
    <t>언더패스</t>
  </si>
  <si>
    <t>2 0 1 1</t>
  </si>
  <si>
    <t>단위:호</t>
  </si>
  <si>
    <t xml:space="preserve"> </t>
  </si>
  <si>
    <t>1979년이전</t>
  </si>
  <si>
    <t>'80 ∼'04</t>
  </si>
  <si>
    <t>2005년</t>
  </si>
  <si>
    <t>2006년</t>
  </si>
  <si>
    <t>2007년</t>
  </si>
  <si>
    <t>2008년</t>
  </si>
  <si>
    <t>2009년</t>
  </si>
  <si>
    <t>2010년</t>
  </si>
  <si>
    <t>단독주택</t>
  </si>
  <si>
    <t>아 파 트</t>
  </si>
  <si>
    <t>다세대주택</t>
  </si>
  <si>
    <t>자료:「인구주택총조사」통계청 인구총조사과</t>
  </si>
  <si>
    <t>2 0 1 1</t>
  </si>
  <si>
    <t>3. 건 축 허 가</t>
  </si>
  <si>
    <t>4. 아파트 건립</t>
  </si>
  <si>
    <t>단위:2011.6 = 100.0</t>
  </si>
  <si>
    <t>2 0 1 1</t>
  </si>
  <si>
    <t>자료:국민은행</t>
  </si>
  <si>
    <t>단위:건, 천㎡</t>
  </si>
  <si>
    <t>합  계</t>
  </si>
  <si>
    <t>허  가</t>
  </si>
  <si>
    <t>불  허  가  내  용</t>
  </si>
  <si>
    <t>이용목적</t>
  </si>
  <si>
    <t>건수</t>
  </si>
  <si>
    <t>자료:토지정보과</t>
  </si>
  <si>
    <t>단위:%</t>
  </si>
  <si>
    <t>전 년 도</t>
  </si>
  <si>
    <t>당해년도</t>
  </si>
  <si>
    <t>자료:한국토지주택공사</t>
  </si>
  <si>
    <t xml:space="preserve">  주:지가변동률은 기준시점 가격수준을 100으로 보았을 때 해당시점 가격수준의 변동률을 의미함</t>
  </si>
  <si>
    <t>부 과</t>
  </si>
  <si>
    <t>국가지원지방도</t>
  </si>
  <si>
    <t>단위:m</t>
  </si>
  <si>
    <t>2 0 1 1</t>
  </si>
  <si>
    <t>단위:명, 천㎡</t>
  </si>
  <si>
    <t xml:space="preserve">연 별 </t>
  </si>
  <si>
    <t>자료:도시계획과</t>
  </si>
  <si>
    <t xml:space="preserve">  주:1)도시지역인구는 동·읍 인구, 비도시지역인구는 면 인구</t>
  </si>
  <si>
    <t>15. 도로시설물</t>
  </si>
  <si>
    <t>16. 교 량</t>
  </si>
  <si>
    <t xml:space="preserve">연    별 </t>
  </si>
  <si>
    <t>주택매매가격지수</t>
  </si>
  <si>
    <t>주택전세가격지수</t>
  </si>
  <si>
    <t xml:space="preserve">연   별 </t>
  </si>
  <si>
    <t xml:space="preserve">      4)2011년은 비거주용건물내주택을 산출하지 않았음</t>
  </si>
  <si>
    <t>필지수</t>
  </si>
  <si>
    <t>일반국도</t>
  </si>
  <si>
    <t>지방도</t>
  </si>
  <si>
    <t>-</t>
  </si>
  <si>
    <t>2 0 1 1</t>
  </si>
  <si>
    <t>-</t>
  </si>
  <si>
    <t>용도지역
총 합 계</t>
  </si>
  <si>
    <t xml:space="preserve">                              도          시          지          역</t>
  </si>
  <si>
    <t>미지정</t>
  </si>
  <si>
    <t>비   도   시   지   역</t>
  </si>
  <si>
    <t>도시지역
인   구</t>
  </si>
  <si>
    <t>비도시지역
인      구</t>
  </si>
  <si>
    <t xml:space="preserve">      주          거          지          역</t>
  </si>
  <si>
    <t>상    업    지    역</t>
  </si>
  <si>
    <t>공   업   지   역</t>
  </si>
  <si>
    <t>녹   지   지   역</t>
  </si>
  <si>
    <t>계획관리지역</t>
  </si>
  <si>
    <t>생산관리
지역</t>
  </si>
  <si>
    <t>보전관리
지역</t>
  </si>
  <si>
    <t>자연환경보전지역</t>
  </si>
  <si>
    <t xml:space="preserve">     전용주거지역</t>
  </si>
  <si>
    <t xml:space="preserve"> 일 반  주 거 지 역</t>
  </si>
  <si>
    <t>준주거
지  역</t>
  </si>
  <si>
    <t>중  심</t>
  </si>
  <si>
    <t>일  반</t>
  </si>
  <si>
    <t>근  린</t>
  </si>
  <si>
    <t>유  통</t>
  </si>
  <si>
    <t>전  용</t>
  </si>
  <si>
    <t>준공업</t>
  </si>
  <si>
    <t>보  전</t>
  </si>
  <si>
    <t xml:space="preserve">생  산 </t>
  </si>
  <si>
    <t>자  연</t>
  </si>
  <si>
    <t>지정비율</t>
  </si>
  <si>
    <t>제1종전용</t>
  </si>
  <si>
    <t>제2종전용</t>
  </si>
  <si>
    <t>제1종일반</t>
  </si>
  <si>
    <t>제2종일반</t>
  </si>
  <si>
    <t>제3종일반</t>
  </si>
  <si>
    <r>
      <t xml:space="preserve">    인      구</t>
    </r>
    <r>
      <rPr>
        <vertAlign val="superscript"/>
        <sz val="9"/>
        <rFont val="돋움"/>
        <family val="3"/>
      </rPr>
      <t>1)</t>
    </r>
  </si>
  <si>
    <t xml:space="preserve">  </t>
  </si>
  <si>
    <t xml:space="preserve">  5. 주 택 가 격</t>
  </si>
  <si>
    <t xml:space="preserve">  6. 토지거래 허가</t>
  </si>
  <si>
    <t>7. 토지거래현황</t>
  </si>
  <si>
    <t xml:space="preserve">  8. 지 가 변 동 률</t>
  </si>
  <si>
    <t xml:space="preserve">    9.  용   도    지   역</t>
  </si>
  <si>
    <t>10. 개발제한구역</t>
  </si>
  <si>
    <t>11. 공 원</t>
  </si>
  <si>
    <t>12. 하천부지 점용</t>
  </si>
  <si>
    <t>13. 도 로</t>
  </si>
  <si>
    <t>14.  폭원별 도로현황</t>
  </si>
  <si>
    <t xml:space="preserve"> 도             로 (폭 원 별)</t>
  </si>
  <si>
    <t>광 장
(개소)</t>
  </si>
  <si>
    <t>광  로
(40m 이상)</t>
  </si>
  <si>
    <t>대  로
(25~40m 미만)</t>
  </si>
  <si>
    <t>중  로
(12~25m 미만)</t>
  </si>
  <si>
    <t>소  로
(12m 미만)</t>
  </si>
  <si>
    <t>자료:도로과    주:도로연장 기준(대구시 기준)</t>
  </si>
  <si>
    <t xml:space="preserve">     2. 건축연도별 주택</t>
  </si>
  <si>
    <t>계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</si>
</sst>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_);[Red]\(#,##0\)"/>
    <numFmt numFmtId="180" formatCode="[$-412]yyyy&quot;년&quot;\ m&quot;월&quot;\ d&quot;일&quot;\ dddd"/>
    <numFmt numFmtId="181" formatCode="[$-412]AM/PM\ h:mm:ss"/>
    <numFmt numFmtId="182" formatCode="000\-000"/>
    <numFmt numFmtId="183" formatCode="#,##0;\-#,##0;&quot;-&quot;"/>
    <numFmt numFmtId="184" formatCode="0.00_ "/>
    <numFmt numFmtId="185" formatCode="#,##0.0"/>
    <numFmt numFmtId="186" formatCode="_-* #,##0.0_-;\-* #,##0.0_-;_-* &quot;-&quot;?_-;_-@_-"/>
    <numFmt numFmtId="187" formatCode="#,##0;\-#,##0;&quot; &quot;;"/>
    <numFmt numFmtId="188" formatCode="#,##0;\'#,##0;&quot;-&quot;"/>
    <numFmt numFmtId="189" formatCode="#,##0;\-#,##0;&quot;-&quot;;"/>
    <numFmt numFmtId="190" formatCode="0_);[Red]\(0\)"/>
    <numFmt numFmtId="191" formatCode="_(* #,##0.00_);_(* \(#,##0.00\);_(* &quot;-&quot;??_);_(@_)"/>
    <numFmt numFmtId="192" formatCode="_(* #,##0_);_(* \(#,##0\);_(* &quot;-&quot;_);_(@_)"/>
    <numFmt numFmtId="193" formatCode="_(\$* #,##0.00_);_(\$* \(#,##0.00\);_(\$* &quot;-&quot;??_);_(@_)"/>
    <numFmt numFmtId="194" formatCode="_(\$* #,##0_);_(\$* \(#,##0\);_(\$* &quot;-&quot;_);_(@_)"/>
    <numFmt numFmtId="195" formatCode="#,##0.00;\-#,##0.00;&quot;-&quot;"/>
    <numFmt numFmtId="196" formatCode="#,##0.00;\'#,##0.00;&quot;-&quot;"/>
    <numFmt numFmtId="197" formatCode="#,##0.0;\-#,##0.0;&quot;-&quot;"/>
    <numFmt numFmtId="198" formatCode="0;[Red]0"/>
    <numFmt numFmtId="199" formatCode="#,##0;[Red]#,##0"/>
    <numFmt numFmtId="200" formatCode="#,##0.000"/>
    <numFmt numFmtId="201" formatCode="#,##0.00;\'#,##0.00;&quot; &quot;"/>
    <numFmt numFmtId="202" formatCode="_-* #,##0.0_-;\-* #,##0.0_-;_-* &quot;-&quot;_-;_-@_-"/>
    <numFmt numFmtId="203" formatCode="\-"/>
  </numFmts>
  <fonts count="37">
    <font>
      <sz val="11"/>
      <name val="돋움"/>
      <family val="3"/>
    </font>
    <font>
      <sz val="9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vertAlign val="superscript"/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color indexed="16"/>
      <name val="돋움"/>
      <family val="3"/>
    </font>
    <font>
      <sz val="9"/>
      <name val="굴림"/>
      <family val="3"/>
    </font>
    <font>
      <sz val="9"/>
      <color indexed="8"/>
      <name val="굴림체"/>
      <family val="3"/>
    </font>
    <font>
      <sz val="10"/>
      <color indexed="8"/>
      <name val="굴림"/>
      <family val="3"/>
    </font>
    <font>
      <sz val="9"/>
      <color indexed="8"/>
      <name val="돋움"/>
      <family val="3"/>
    </font>
    <font>
      <vertAlign val="superscript"/>
      <sz val="6"/>
      <name val="돋움"/>
      <family val="3"/>
    </font>
    <font>
      <sz val="10"/>
      <name val="돋움"/>
      <family val="3"/>
    </font>
    <font>
      <b/>
      <sz val="10"/>
      <color indexed="16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바탕체"/>
      <family val="1"/>
    </font>
    <font>
      <sz val="9"/>
      <color indexed="10"/>
      <name val="돋움"/>
      <family val="3"/>
    </font>
    <font>
      <sz val="10"/>
      <name val="바탕체"/>
      <family val="1"/>
    </font>
    <font>
      <b/>
      <sz val="8"/>
      <name val="돋움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0" fillId="12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vertical="center" wrapText="1"/>
    </xf>
    <xf numFmtId="0" fontId="2" fillId="14" borderId="22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vertical="center" wrapText="1"/>
    </xf>
    <xf numFmtId="0" fontId="2" fillId="14" borderId="27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 wrapText="1"/>
    </xf>
    <xf numFmtId="0" fontId="1" fillId="14" borderId="30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3" fontId="1" fillId="0" borderId="13" xfId="48" applyNumberFormat="1" applyFont="1" applyFill="1" applyBorder="1" applyAlignment="1">
      <alignment horizontal="center" vertical="center"/>
    </xf>
    <xf numFmtId="3" fontId="1" fillId="0" borderId="14" xfId="48" applyNumberFormat="1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48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5" fontId="1" fillId="0" borderId="22" xfId="0" applyNumberFormat="1" applyFont="1" applyFill="1" applyBorder="1" applyAlignment="1">
      <alignment horizontal="center" vertical="center" wrapText="1"/>
    </xf>
    <xf numFmtId="178" fontId="1" fillId="0" borderId="13" xfId="48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9" fontId="11" fillId="0" borderId="13" xfId="48" applyNumberFormat="1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1" fontId="1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horizontal="left" vertical="center" indent="1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14" borderId="3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90" fontId="1" fillId="14" borderId="22" xfId="0" applyNumberFormat="1" applyFont="1" applyFill="1" applyBorder="1" applyAlignment="1">
      <alignment horizontal="center" vertical="center" wrapText="1"/>
    </xf>
    <xf numFmtId="190" fontId="0" fillId="0" borderId="0" xfId="0" applyNumberFormat="1" applyAlignment="1">
      <alignment vertical="center"/>
    </xf>
    <xf numFmtId="190" fontId="0" fillId="0" borderId="0" xfId="0" applyNumberFormat="1" applyBorder="1" applyAlignment="1">
      <alignment vertical="center"/>
    </xf>
    <xf numFmtId="190" fontId="1" fillId="0" borderId="0" xfId="0" applyNumberFormat="1" applyFont="1" applyBorder="1" applyAlignment="1">
      <alignment vertical="center"/>
    </xf>
    <xf numFmtId="179" fontId="1" fillId="0" borderId="13" xfId="48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1" fillId="0" borderId="13" xfId="48" applyFont="1" applyFill="1" applyBorder="1" applyAlignment="1">
      <alignment horizontal="left" vertical="center" wrapText="1"/>
    </xf>
    <xf numFmtId="41" fontId="1" fillId="0" borderId="14" xfId="48" applyFont="1" applyFill="1" applyBorder="1" applyAlignment="1">
      <alignment horizontal="left" vertical="center" wrapText="1"/>
    </xf>
    <xf numFmtId="41" fontId="1" fillId="0" borderId="22" xfId="48" applyFont="1" applyFill="1" applyBorder="1" applyAlignment="1">
      <alignment horizontal="left" vertical="center" wrapText="1"/>
    </xf>
    <xf numFmtId="41" fontId="1" fillId="0" borderId="23" xfId="48" applyFont="1" applyFill="1" applyBorder="1" applyAlignment="1">
      <alignment horizontal="left" vertical="center" wrapText="1"/>
    </xf>
    <xf numFmtId="41" fontId="11" fillId="0" borderId="13" xfId="48" applyFont="1" applyFill="1" applyBorder="1" applyAlignment="1">
      <alignment horizontal="left" vertical="center"/>
    </xf>
    <xf numFmtId="41" fontId="11" fillId="0" borderId="33" xfId="48" applyFont="1" applyFill="1" applyBorder="1" applyAlignment="1">
      <alignment horizontal="left" vertical="center"/>
    </xf>
    <xf numFmtId="41" fontId="1" fillId="0" borderId="13" xfId="48" applyFont="1" applyFill="1" applyBorder="1" applyAlignment="1">
      <alignment horizontal="left" vertical="center"/>
    </xf>
    <xf numFmtId="41" fontId="1" fillId="0" borderId="14" xfId="48" applyFont="1" applyFill="1" applyBorder="1" applyAlignment="1">
      <alignment horizontal="left" vertical="center"/>
    </xf>
    <xf numFmtId="190" fontId="1" fillId="0" borderId="13" xfId="0" applyNumberFormat="1" applyFont="1" applyFill="1" applyBorder="1" applyAlignment="1">
      <alignment horizontal="center" vertical="center"/>
    </xf>
    <xf numFmtId="190" fontId="1" fillId="0" borderId="13" xfId="48" applyNumberFormat="1" applyFont="1" applyFill="1" applyBorder="1" applyAlignment="1">
      <alignment horizontal="center" vertical="center"/>
    </xf>
    <xf numFmtId="190" fontId="1" fillId="0" borderId="14" xfId="48" applyNumberFormat="1" applyFont="1" applyFill="1" applyBorder="1" applyAlignment="1">
      <alignment horizontal="center" vertical="center"/>
    </xf>
    <xf numFmtId="177" fontId="9" fillId="0" borderId="34" xfId="62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1" fontId="1" fillId="0" borderId="12" xfId="0" applyNumberFormat="1" applyFont="1" applyFill="1" applyBorder="1" applyAlignment="1">
      <alignment horizontal="center" vertical="center"/>
    </xf>
    <xf numFmtId="41" fontId="1" fillId="0" borderId="31" xfId="0" applyNumberFormat="1" applyFont="1" applyFill="1" applyBorder="1" applyAlignment="1">
      <alignment horizontal="center"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  <xf numFmtId="41" fontId="1" fillId="0" borderId="35" xfId="0" applyNumberFormat="1" applyFont="1" applyFill="1" applyBorder="1" applyAlignment="1">
      <alignment horizontal="center" vertical="center"/>
    </xf>
    <xf numFmtId="41" fontId="1" fillId="0" borderId="36" xfId="0" applyNumberFormat="1" applyFont="1" applyFill="1" applyBorder="1" applyAlignment="1">
      <alignment horizontal="center" vertical="center"/>
    </xf>
    <xf numFmtId="41" fontId="9" fillId="0" borderId="24" xfId="64" applyNumberFormat="1" applyFont="1" applyBorder="1" applyAlignment="1">
      <alignment horizontal="center" vertical="center"/>
      <protection/>
    </xf>
    <xf numFmtId="41" fontId="9" fillId="0" borderId="37" xfId="64" applyNumberFormat="1" applyFont="1" applyBorder="1" applyAlignment="1">
      <alignment horizontal="center" vertical="center"/>
      <protection/>
    </xf>
    <xf numFmtId="41" fontId="9" fillId="0" borderId="34" xfId="64" applyNumberFormat="1" applyFont="1" applyBorder="1" applyAlignment="1">
      <alignment horizontal="center" vertical="center"/>
      <protection/>
    </xf>
    <xf numFmtId="41" fontId="9" fillId="0" borderId="0" xfId="64" applyNumberFormat="1" applyFont="1" applyBorder="1" applyAlignment="1">
      <alignment horizontal="center" vertical="center"/>
      <protection/>
    </xf>
    <xf numFmtId="41" fontId="9" fillId="0" borderId="24" xfId="62" applyNumberFormat="1" applyFont="1" applyBorder="1" applyAlignment="1">
      <alignment horizontal="right" vertical="center"/>
      <protection/>
    </xf>
    <xf numFmtId="41" fontId="9" fillId="0" borderId="28" xfId="62" applyNumberFormat="1" applyFont="1" applyBorder="1" applyAlignment="1">
      <alignment horizontal="right" vertical="center"/>
      <protection/>
    </xf>
    <xf numFmtId="41" fontId="9" fillId="0" borderId="38" xfId="62" applyNumberFormat="1" applyFont="1" applyBorder="1" applyAlignment="1">
      <alignment horizontal="right" vertical="center"/>
      <protection/>
    </xf>
    <xf numFmtId="41" fontId="9" fillId="0" borderId="34" xfId="62" applyNumberFormat="1" applyFont="1" applyBorder="1" applyAlignment="1">
      <alignment horizontal="right" vertical="center"/>
      <protection/>
    </xf>
    <xf numFmtId="41" fontId="9" fillId="0" borderId="39" xfId="62" applyNumberFormat="1" applyFont="1" applyBorder="1" applyAlignment="1">
      <alignment horizontal="right" vertical="center"/>
      <protection/>
    </xf>
    <xf numFmtId="41" fontId="1" fillId="0" borderId="0" xfId="0" applyNumberFormat="1" applyFont="1" applyBorder="1" applyAlignment="1">
      <alignment vertical="center"/>
    </xf>
    <xf numFmtId="41" fontId="9" fillId="0" borderId="40" xfId="62" applyNumberFormat="1" applyFont="1" applyBorder="1" applyAlignment="1">
      <alignment horizontal="right" vertical="center"/>
      <protection/>
    </xf>
    <xf numFmtId="41" fontId="9" fillId="0" borderId="37" xfId="62" applyNumberFormat="1" applyFont="1" applyBorder="1" applyAlignment="1">
      <alignment horizontal="right" vertical="center"/>
      <protection/>
    </xf>
    <xf numFmtId="41" fontId="9" fillId="0" borderId="41" xfId="62" applyNumberFormat="1" applyFont="1" applyBorder="1" applyAlignment="1">
      <alignment horizontal="right" vertical="center"/>
      <protection/>
    </xf>
    <xf numFmtId="41" fontId="9" fillId="0" borderId="40" xfId="62" applyNumberFormat="1" applyFont="1" applyBorder="1" applyAlignment="1">
      <alignment horizontal="right" vertical="center" wrapText="1"/>
      <protection/>
    </xf>
    <xf numFmtId="41" fontId="9" fillId="0" borderId="24" xfId="62" applyNumberFormat="1" applyFont="1" applyBorder="1" applyAlignment="1">
      <alignment horizontal="right" vertical="center" wrapText="1"/>
      <protection/>
    </xf>
    <xf numFmtId="41" fontId="9" fillId="0" borderId="37" xfId="62" applyNumberFormat="1" applyFont="1" applyBorder="1" applyAlignment="1">
      <alignment horizontal="right" vertical="center" wrapText="1"/>
      <protection/>
    </xf>
    <xf numFmtId="41" fontId="9" fillId="0" borderId="34" xfId="62" applyNumberFormat="1" applyFont="1" applyBorder="1" applyAlignment="1">
      <alignment horizontal="right" vertical="center" wrapText="1"/>
      <protection/>
    </xf>
    <xf numFmtId="41" fontId="9" fillId="0" borderId="39" xfId="62" applyNumberFormat="1" applyFont="1" applyBorder="1" applyAlignment="1">
      <alignment horizontal="right" vertical="center" wrapText="1"/>
      <protection/>
    </xf>
    <xf numFmtId="41" fontId="9" fillId="0" borderId="11" xfId="64" applyNumberFormat="1" applyFont="1" applyBorder="1" applyAlignment="1">
      <alignment horizontal="center" vertical="center" wrapText="1"/>
      <protection/>
    </xf>
    <xf numFmtId="41" fontId="9" fillId="0" borderId="12" xfId="64" applyNumberFormat="1" applyFont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/>
    </xf>
    <xf numFmtId="41" fontId="9" fillId="0" borderId="0" xfId="62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 vertical="center" indent="1"/>
    </xf>
    <xf numFmtId="177" fontId="1" fillId="0" borderId="12" xfId="0" applyNumberFormat="1" applyFont="1" applyFill="1" applyBorder="1" applyAlignment="1">
      <alignment horizontal="center" vertical="center"/>
    </xf>
    <xf numFmtId="177" fontId="9" fillId="0" borderId="34" xfId="62" applyNumberFormat="1" applyFont="1" applyBorder="1" applyAlignment="1">
      <alignment horizontal="right" vertical="center"/>
      <protection/>
    </xf>
    <xf numFmtId="41" fontId="1" fillId="0" borderId="13" xfId="0" applyNumberFormat="1" applyFont="1" applyFill="1" applyBorder="1" applyAlignment="1">
      <alignment horizontal="center" vertical="center" wrapText="1"/>
    </xf>
    <xf numFmtId="41" fontId="1" fillId="0" borderId="14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 wrapText="1"/>
    </xf>
    <xf numFmtId="43" fontId="1" fillId="0" borderId="14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/>
    </xf>
    <xf numFmtId="41" fontId="1" fillId="0" borderId="11" xfId="0" applyNumberFormat="1" applyFont="1" applyFill="1" applyBorder="1" applyAlignment="1">
      <alignment horizontal="center" vertical="center" wrapText="1"/>
    </xf>
    <xf numFmtId="41" fontId="1" fillId="0" borderId="22" xfId="0" applyNumberFormat="1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horizontal="center" vertical="center" wrapText="1"/>
    </xf>
    <xf numFmtId="41" fontId="1" fillId="0" borderId="13" xfId="48" applyNumberFormat="1" applyFont="1" applyFill="1" applyBorder="1" applyAlignment="1">
      <alignment horizontal="center" vertical="center"/>
    </xf>
    <xf numFmtId="41" fontId="1" fillId="0" borderId="13" xfId="48" applyNumberFormat="1" applyFont="1" applyFill="1" applyBorder="1" applyAlignment="1" quotePrefix="1">
      <alignment horizontal="center" vertical="center"/>
    </xf>
    <xf numFmtId="41" fontId="1" fillId="0" borderId="14" xfId="48" applyNumberFormat="1" applyFont="1" applyFill="1" applyBorder="1" applyAlignment="1">
      <alignment horizontal="center" vertical="center"/>
    </xf>
    <xf numFmtId="41" fontId="1" fillId="0" borderId="11" xfId="48" applyNumberFormat="1" applyFont="1" applyFill="1" applyBorder="1" applyAlignment="1">
      <alignment horizontal="center" vertical="center"/>
    </xf>
    <xf numFmtId="41" fontId="13" fillId="0" borderId="13" xfId="0" applyNumberFormat="1" applyFont="1" applyFill="1" applyBorder="1" applyAlignment="1">
      <alignment horizontal="right" vertical="center"/>
    </xf>
    <xf numFmtId="41" fontId="13" fillId="0" borderId="13" xfId="0" applyNumberFormat="1" applyFont="1" applyFill="1" applyBorder="1" applyAlignment="1">
      <alignment horizontal="center" vertical="center"/>
    </xf>
    <xf numFmtId="41" fontId="1" fillId="0" borderId="13" xfId="65" applyNumberFormat="1" applyFont="1" applyFill="1" applyBorder="1" applyAlignment="1">
      <alignment horizontal="center" vertical="center"/>
      <protection/>
    </xf>
    <xf numFmtId="41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42" xfId="0" applyFont="1" applyFill="1" applyBorder="1" applyAlignment="1">
      <alignment horizontal="center" vertical="center" wrapText="1"/>
    </xf>
    <xf numFmtId="185" fontId="1" fillId="0" borderId="30" xfId="0" applyNumberFormat="1" applyFont="1" applyFill="1" applyBorder="1" applyAlignment="1">
      <alignment horizontal="center" vertical="center" wrapText="1"/>
    </xf>
    <xf numFmtId="41" fontId="1" fillId="0" borderId="11" xfId="6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1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 wrapText="1"/>
    </xf>
    <xf numFmtId="41" fontId="1" fillId="0" borderId="2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41" fontId="1" fillId="0" borderId="22" xfId="0" applyNumberFormat="1" applyFont="1" applyFill="1" applyBorder="1" applyAlignment="1">
      <alignment horizontal="center" vertical="center" shrinkToFit="1"/>
    </xf>
    <xf numFmtId="41" fontId="1" fillId="0" borderId="10" xfId="0" applyNumberFormat="1" applyFont="1" applyFill="1" applyBorder="1" applyAlignment="1">
      <alignment horizontal="center" vertical="center" shrinkToFit="1"/>
    </xf>
    <xf numFmtId="41" fontId="1" fillId="0" borderId="17" xfId="0" applyNumberFormat="1" applyFont="1" applyFill="1" applyBorder="1" applyAlignment="1">
      <alignment horizontal="center" vertical="center" shrinkToFit="1"/>
    </xf>
    <xf numFmtId="41" fontId="1" fillId="0" borderId="24" xfId="0" applyNumberFormat="1" applyFont="1" applyFill="1" applyBorder="1" applyAlignment="1">
      <alignment horizontal="center" vertical="center" shrinkToFit="1"/>
    </xf>
    <xf numFmtId="186" fontId="1" fillId="0" borderId="16" xfId="0" applyNumberFormat="1" applyFont="1" applyFill="1" applyBorder="1" applyAlignment="1">
      <alignment horizontal="center" vertical="center" shrinkToFit="1"/>
    </xf>
    <xf numFmtId="186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top"/>
    </xf>
    <xf numFmtId="0" fontId="1" fillId="0" borderId="43" xfId="0" applyFont="1" applyFill="1" applyBorder="1" applyAlignment="1">
      <alignment horizontal="center" vertical="center"/>
    </xf>
    <xf numFmtId="41" fontId="1" fillId="0" borderId="4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88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87" fontId="1" fillId="0" borderId="0" xfId="0" applyNumberFormat="1" applyFont="1" applyFill="1" applyAlignment="1">
      <alignment horizontal="left"/>
    </xf>
    <xf numFmtId="187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right" vertical="center"/>
    </xf>
    <xf numFmtId="186" fontId="1" fillId="0" borderId="22" xfId="0" applyNumberFormat="1" applyFont="1" applyFill="1" applyBorder="1" applyAlignment="1">
      <alignment horizontal="center" vertical="center" shrinkToFit="1"/>
    </xf>
    <xf numFmtId="41" fontId="1" fillId="0" borderId="22" xfId="0" applyNumberFormat="1" applyFont="1" applyFill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41" fontId="1" fillId="0" borderId="22" xfId="48" applyNumberFormat="1" applyFont="1" applyBorder="1" applyAlignment="1">
      <alignment horizontal="right" vertical="center"/>
    </xf>
    <xf numFmtId="200" fontId="1" fillId="0" borderId="13" xfId="0" applyNumberFormat="1" applyFont="1" applyFill="1" applyBorder="1" applyAlignment="1">
      <alignment horizontal="center" vertical="center"/>
    </xf>
    <xf numFmtId="200" fontId="1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89" fontId="1" fillId="0" borderId="13" xfId="0" applyNumberFormat="1" applyFont="1" applyFill="1" applyBorder="1" applyAlignment="1">
      <alignment horizontal="right" vertical="center"/>
    </xf>
    <xf numFmtId="183" fontId="1" fillId="0" borderId="13" xfId="0" applyNumberFormat="1" applyFont="1" applyFill="1" applyBorder="1" applyAlignment="1">
      <alignment vertical="center"/>
    </xf>
    <xf numFmtId="188" fontId="34" fillId="0" borderId="0" xfId="0" applyNumberFormat="1" applyFont="1" applyFill="1" applyBorder="1" applyAlignment="1">
      <alignment horizontal="right" vertical="center"/>
    </xf>
    <xf numFmtId="188" fontId="34" fillId="0" borderId="0" xfId="0" applyNumberFormat="1" applyFont="1" applyFill="1" applyAlignment="1">
      <alignment horizontal="right" vertical="center"/>
    </xf>
    <xf numFmtId="188" fontId="11" fillId="0" borderId="13" xfId="48" applyNumberFormat="1" applyFont="1" applyFill="1" applyBorder="1" applyAlignment="1">
      <alignment horizontal="center" vertical="center"/>
    </xf>
    <xf numFmtId="186" fontId="11" fillId="0" borderId="13" xfId="48" applyNumberFormat="1" applyFont="1" applyFill="1" applyBorder="1" applyAlignment="1">
      <alignment horizontal="center" vertical="center"/>
    </xf>
    <xf numFmtId="186" fontId="11" fillId="0" borderId="13" xfId="48" applyNumberFormat="1" applyFont="1" applyFill="1" applyBorder="1" applyAlignment="1">
      <alignment vertical="center"/>
    </xf>
    <xf numFmtId="188" fontId="11" fillId="0" borderId="13" xfId="48" applyNumberFormat="1" applyFont="1" applyFill="1" applyBorder="1" applyAlignment="1">
      <alignment horizontal="right" vertical="center"/>
    </xf>
    <xf numFmtId="41" fontId="11" fillId="0" borderId="13" xfId="48" applyNumberFormat="1" applyFont="1" applyFill="1" applyBorder="1" applyAlignment="1">
      <alignment vertical="center"/>
    </xf>
    <xf numFmtId="41" fontId="11" fillId="0" borderId="13" xfId="48" applyNumberFormat="1" applyFont="1" applyFill="1" applyBorder="1" applyAlignment="1">
      <alignment horizontal="right" vertical="center"/>
    </xf>
    <xf numFmtId="41" fontId="1" fillId="0" borderId="23" xfId="0" applyNumberFormat="1" applyFont="1" applyBorder="1" applyAlignment="1">
      <alignment vertical="center"/>
    </xf>
    <xf numFmtId="178" fontId="1" fillId="0" borderId="0" xfId="48" applyNumberFormat="1" applyFont="1" applyFill="1" applyBorder="1" applyAlignment="1">
      <alignment horizontal="center" vertical="center"/>
    </xf>
    <xf numFmtId="0" fontId="9" fillId="0" borderId="34" xfId="62" applyNumberFormat="1" applyFont="1" applyBorder="1" applyAlignment="1">
      <alignment horizontal="right" vertical="center" wrapText="1"/>
      <protection/>
    </xf>
    <xf numFmtId="41" fontId="9" fillId="0" borderId="10" xfId="62" applyNumberFormat="1" applyFont="1" applyBorder="1" applyAlignment="1">
      <alignment horizontal="right" vertical="center"/>
      <protection/>
    </xf>
    <xf numFmtId="41" fontId="9" fillId="0" borderId="25" xfId="62" applyNumberFormat="1" applyFont="1" applyBorder="1" applyAlignment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/>
    </xf>
    <xf numFmtId="41" fontId="1" fillId="0" borderId="4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95" fontId="1" fillId="0" borderId="0" xfId="0" applyNumberFormat="1" applyFont="1" applyFill="1" applyBorder="1" applyAlignment="1">
      <alignment vertical="center"/>
    </xf>
    <xf numFmtId="0" fontId="1" fillId="14" borderId="35" xfId="0" applyFont="1" applyFill="1" applyBorder="1" applyAlignment="1">
      <alignment vertical="center"/>
    </xf>
    <xf numFmtId="196" fontId="1" fillId="14" borderId="12" xfId="0" applyNumberFormat="1" applyFont="1" applyFill="1" applyBorder="1" applyAlignment="1">
      <alignment horizontal="right" vertical="center"/>
    </xf>
    <xf numFmtId="196" fontId="1" fillId="14" borderId="13" xfId="0" applyNumberFormat="1" applyFont="1" applyFill="1" applyBorder="1" applyAlignment="1">
      <alignment horizontal="right" vertical="center"/>
    </xf>
    <xf numFmtId="199" fontId="1" fillId="0" borderId="13" xfId="0" applyNumberFormat="1" applyFont="1" applyFill="1" applyBorder="1" applyAlignment="1">
      <alignment horizontal="center" vertical="center"/>
    </xf>
    <xf numFmtId="195" fontId="1" fillId="0" borderId="13" xfId="0" applyNumberFormat="1" applyFont="1" applyFill="1" applyBorder="1" applyAlignment="1">
      <alignment horizontal="center" vertical="center"/>
    </xf>
    <xf numFmtId="195" fontId="1" fillId="0" borderId="14" xfId="0" applyNumberFormat="1" applyFont="1" applyFill="1" applyBorder="1" applyAlignment="1">
      <alignment horizontal="center" vertical="center"/>
    </xf>
    <xf numFmtId="196" fontId="1" fillId="0" borderId="13" xfId="63" applyNumberFormat="1" applyFont="1" applyFill="1" applyBorder="1" applyAlignment="1">
      <alignment horizontal="right" vertical="center"/>
      <protection/>
    </xf>
    <xf numFmtId="189" fontId="33" fillId="0" borderId="13" xfId="0" applyNumberFormat="1" applyFont="1" applyFill="1" applyBorder="1" applyAlignment="1">
      <alignment vertical="center"/>
    </xf>
    <xf numFmtId="188" fontId="1" fillId="0" borderId="14" xfId="65" applyNumberFormat="1" applyFont="1" applyFill="1" applyBorder="1" applyAlignment="1">
      <alignment horizontal="center" vertical="center"/>
      <protection/>
    </xf>
    <xf numFmtId="189" fontId="1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99" fontId="1" fillId="0" borderId="0" xfId="0" applyNumberFormat="1" applyFont="1" applyFill="1" applyBorder="1" applyAlignment="1">
      <alignment horizontal="center" vertical="center"/>
    </xf>
    <xf numFmtId="195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200" fontId="1" fillId="0" borderId="0" xfId="0" applyNumberFormat="1" applyFont="1" applyFill="1" applyBorder="1" applyAlignment="1">
      <alignment horizontal="center" vertical="center"/>
    </xf>
    <xf numFmtId="200" fontId="1" fillId="0" borderId="0" xfId="0" applyNumberFormat="1" applyFont="1" applyFill="1" applyBorder="1" applyAlignment="1">
      <alignment horizontal="center" vertical="center"/>
    </xf>
    <xf numFmtId="41" fontId="1" fillId="0" borderId="0" xfId="48" applyNumberFormat="1" applyFont="1" applyFill="1" applyBorder="1" applyAlignment="1">
      <alignment vertical="center"/>
    </xf>
    <xf numFmtId="41" fontId="1" fillId="0" borderId="0" xfId="48" applyNumberFormat="1" applyFont="1" applyFill="1" applyBorder="1" applyAlignment="1">
      <alignment horizontal="right" vertical="center"/>
    </xf>
    <xf numFmtId="41" fontId="1" fillId="0" borderId="0" xfId="48" applyNumberFormat="1" applyFont="1" applyFill="1" applyBorder="1" applyAlignment="1">
      <alignment horizontal="fill" vertical="center"/>
    </xf>
    <xf numFmtId="41" fontId="1" fillId="0" borderId="0" xfId="48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198" fontId="1" fillId="0" borderId="0" xfId="0" applyNumberFormat="1" applyFont="1" applyFill="1" applyBorder="1" applyAlignment="1">
      <alignment horizontal="center" vertical="center"/>
    </xf>
    <xf numFmtId="198" fontId="1" fillId="0" borderId="13" xfId="0" applyNumberFormat="1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right" vertical="center"/>
    </xf>
    <xf numFmtId="0" fontId="1" fillId="0" borderId="39" xfId="0" applyFont="1" applyBorder="1" applyAlignment="1">
      <alignment horizontal="left" vertical="center"/>
    </xf>
    <xf numFmtId="188" fontId="1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" fillId="14" borderId="15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14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45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1" fillId="14" borderId="46" xfId="0" applyFont="1" applyFill="1" applyBorder="1" applyAlignment="1">
      <alignment horizontal="center" vertical="center"/>
    </xf>
    <xf numFmtId="0" fontId="1" fillId="14" borderId="34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 wrapText="1"/>
    </xf>
    <xf numFmtId="0" fontId="1" fillId="14" borderId="49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50" xfId="0" applyFont="1" applyFill="1" applyBorder="1" applyAlignment="1">
      <alignment horizontal="center" vertical="center" wrapText="1"/>
    </xf>
    <xf numFmtId="0" fontId="1" fillId="14" borderId="51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 wrapText="1"/>
    </xf>
    <xf numFmtId="0" fontId="1" fillId="14" borderId="4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14" borderId="24" xfId="0" applyFont="1" applyFill="1" applyBorder="1" applyAlignment="1">
      <alignment horizontal="center" vertical="center" wrapText="1"/>
    </xf>
    <xf numFmtId="0" fontId="1" fillId="14" borderId="46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4" borderId="3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11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48" xfId="0" applyFont="1" applyFill="1" applyBorder="1" applyAlignment="1">
      <alignment horizontal="center" vertical="center"/>
    </xf>
    <xf numFmtId="0" fontId="1" fillId="14" borderId="32" xfId="0" applyFon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 wrapText="1"/>
    </xf>
    <xf numFmtId="0" fontId="1" fillId="14" borderId="41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37" xfId="0" applyFont="1" applyFill="1" applyBorder="1" applyAlignment="1">
      <alignment horizontal="center" vertical="center" wrapText="1"/>
    </xf>
    <xf numFmtId="0" fontId="1" fillId="14" borderId="52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left" vertical="center"/>
    </xf>
    <xf numFmtId="0" fontId="1" fillId="14" borderId="28" xfId="0" applyFont="1" applyFill="1" applyBorder="1" applyAlignment="1">
      <alignment horizontal="left" vertical="center"/>
    </xf>
    <xf numFmtId="0" fontId="1" fillId="14" borderId="48" xfId="0" applyFont="1" applyFill="1" applyBorder="1" applyAlignment="1">
      <alignment horizontal="left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 wrapText="1"/>
    </xf>
    <xf numFmtId="196" fontId="1" fillId="14" borderId="20" xfId="0" applyNumberFormat="1" applyFont="1" applyFill="1" applyBorder="1" applyAlignment="1">
      <alignment horizontal="center" vertical="center"/>
    </xf>
    <xf numFmtId="196" fontId="1" fillId="14" borderId="28" xfId="0" applyNumberFormat="1" applyFont="1" applyFill="1" applyBorder="1" applyAlignment="1">
      <alignment horizontal="center" vertical="center"/>
    </xf>
    <xf numFmtId="196" fontId="1" fillId="14" borderId="48" xfId="0" applyNumberFormat="1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14" borderId="21" xfId="0" applyFont="1" applyFill="1" applyBorder="1" applyAlignment="1">
      <alignment horizontal="center" vertical="center" wrapText="1"/>
    </xf>
    <xf numFmtId="0" fontId="1" fillId="14" borderId="47" xfId="0" applyFont="1" applyFill="1" applyBorder="1" applyAlignment="1">
      <alignment horizontal="center" vertical="center" wrapText="1"/>
    </xf>
    <xf numFmtId="0" fontId="1" fillId="14" borderId="5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14" borderId="39" xfId="0" applyFont="1" applyFill="1" applyBorder="1" applyAlignment="1">
      <alignment horizontal="center" vertical="center"/>
    </xf>
    <xf numFmtId="0" fontId="1" fillId="14" borderId="39" xfId="0" applyFont="1" applyFill="1" applyBorder="1" applyAlignment="1">
      <alignment horizontal="center" vertical="center" wrapText="1"/>
    </xf>
    <xf numFmtId="0" fontId="1" fillId="14" borderId="43" xfId="0" applyFont="1" applyFill="1" applyBorder="1" applyAlignment="1">
      <alignment horizontal="center" vertical="center"/>
    </xf>
    <xf numFmtId="0" fontId="1" fillId="14" borderId="54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2건축허가" xfId="62"/>
    <cellStyle name="표준_개발제한" xfId="63"/>
    <cellStyle name="표준_건축허가" xfId="64"/>
    <cellStyle name="표준_Sheet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18" sqref="C18"/>
    </sheetView>
  </sheetViews>
  <sheetFormatPr defaultColWidth="8.88671875" defaultRowHeight="13.5"/>
  <cols>
    <col min="1" max="1" width="7.99609375" style="1" customWidth="1"/>
    <col min="2" max="9" width="7.3359375" style="1" customWidth="1"/>
    <col min="10" max="10" width="7.99609375" style="1" bestFit="1" customWidth="1"/>
    <col min="11" max="16384" width="8.88671875" style="1" customWidth="1"/>
  </cols>
  <sheetData>
    <row r="1" spans="1:10" ht="20.25" customHeight="1">
      <c r="A1" s="272" t="s">
        <v>204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0.25" customHeight="1">
      <c r="A3" s="273" t="s">
        <v>46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24" customHeight="1">
      <c r="A4" s="286" t="s">
        <v>32</v>
      </c>
      <c r="B4" s="278" t="s">
        <v>169</v>
      </c>
      <c r="C4" s="281" t="s">
        <v>172</v>
      </c>
      <c r="D4" s="282"/>
      <c r="E4" s="282"/>
      <c r="F4" s="282"/>
      <c r="G4" s="282"/>
      <c r="H4" s="282"/>
      <c r="I4" s="283"/>
      <c r="J4" s="274" t="s">
        <v>33</v>
      </c>
    </row>
    <row r="5" spans="1:10" ht="24" customHeight="1">
      <c r="A5" s="287"/>
      <c r="B5" s="278"/>
      <c r="C5" s="279"/>
      <c r="D5" s="276" t="s">
        <v>34</v>
      </c>
      <c r="E5" s="23"/>
      <c r="F5" s="278" t="s">
        <v>35</v>
      </c>
      <c r="G5" s="278" t="s">
        <v>36</v>
      </c>
      <c r="H5" s="278" t="s">
        <v>37</v>
      </c>
      <c r="I5" s="278" t="s">
        <v>38</v>
      </c>
      <c r="J5" s="275"/>
    </row>
    <row r="6" spans="1:10" ht="36" customHeight="1">
      <c r="A6" s="287"/>
      <c r="B6" s="288"/>
      <c r="C6" s="280"/>
      <c r="D6" s="277"/>
      <c r="E6" s="56" t="s">
        <v>39</v>
      </c>
      <c r="F6" s="278"/>
      <c r="G6" s="278"/>
      <c r="H6" s="278"/>
      <c r="I6" s="278"/>
      <c r="J6" s="275"/>
    </row>
    <row r="7" spans="1:10" s="3" customFormat="1" ht="30" customHeight="1">
      <c r="A7" s="77" t="s">
        <v>170</v>
      </c>
      <c r="B7" s="27">
        <v>64669</v>
      </c>
      <c r="C7" s="27">
        <v>51154</v>
      </c>
      <c r="D7" s="27">
        <v>22835</v>
      </c>
      <c r="E7" s="28" t="s">
        <v>40</v>
      </c>
      <c r="F7" s="27">
        <v>14438</v>
      </c>
      <c r="G7" s="27">
        <v>2814</v>
      </c>
      <c r="H7" s="29">
        <v>8502</v>
      </c>
      <c r="I7" s="18">
        <v>2565</v>
      </c>
      <c r="J7" s="30">
        <v>79.1</v>
      </c>
    </row>
    <row r="8" spans="1:10" s="3" customFormat="1" ht="30" customHeight="1">
      <c r="A8" s="77" t="s">
        <v>167</v>
      </c>
      <c r="B8" s="31">
        <v>63106</v>
      </c>
      <c r="C8" s="31">
        <f>D8+F8+G8+H8+I8</f>
        <v>49564</v>
      </c>
      <c r="D8" s="31">
        <v>22674</v>
      </c>
      <c r="E8" s="32" t="s">
        <v>40</v>
      </c>
      <c r="F8" s="31">
        <v>12708</v>
      </c>
      <c r="G8" s="31">
        <v>2830</v>
      </c>
      <c r="H8" s="31">
        <v>8784</v>
      </c>
      <c r="I8" s="31">
        <v>2568</v>
      </c>
      <c r="J8" s="33">
        <f>C8/B8*100</f>
        <v>78.54086774633157</v>
      </c>
    </row>
    <row r="9" spans="1:10" ht="30" customHeight="1">
      <c r="A9" s="77" t="s">
        <v>171</v>
      </c>
      <c r="B9" s="31">
        <v>78466</v>
      </c>
      <c r="C9" s="31">
        <v>81525</v>
      </c>
      <c r="D9" s="31">
        <v>56110</v>
      </c>
      <c r="E9" s="32">
        <v>45018</v>
      </c>
      <c r="F9" s="31">
        <v>13804</v>
      </c>
      <c r="G9" s="31">
        <v>782</v>
      </c>
      <c r="H9" s="31">
        <v>8980</v>
      </c>
      <c r="I9" s="31">
        <v>1849</v>
      </c>
      <c r="J9" s="33">
        <f>C9/B9*100</f>
        <v>103.89850381056765</v>
      </c>
    </row>
    <row r="10" spans="1:10" ht="30" customHeight="1">
      <c r="A10" s="77" t="s">
        <v>168</v>
      </c>
      <c r="B10" s="31">
        <v>76815</v>
      </c>
      <c r="C10" s="31">
        <v>83140</v>
      </c>
      <c r="D10" s="31">
        <v>56425</v>
      </c>
      <c r="E10" s="32">
        <v>45385</v>
      </c>
      <c r="F10" s="31">
        <v>15085</v>
      </c>
      <c r="G10" s="31">
        <v>782</v>
      </c>
      <c r="H10" s="31">
        <v>8998</v>
      </c>
      <c r="I10" s="31">
        <v>1850</v>
      </c>
      <c r="J10" s="33">
        <v>108.2340688667578</v>
      </c>
    </row>
    <row r="11" spans="1:10" ht="30" customHeight="1">
      <c r="A11" s="16" t="s">
        <v>166</v>
      </c>
      <c r="B11" s="51">
        <v>79686</v>
      </c>
      <c r="C11" s="51">
        <v>80802</v>
      </c>
      <c r="D11" s="51">
        <v>54692</v>
      </c>
      <c r="E11" s="10">
        <v>44078</v>
      </c>
      <c r="F11" s="51">
        <v>16035</v>
      </c>
      <c r="G11" s="51">
        <v>286</v>
      </c>
      <c r="H11" s="51">
        <v>8869</v>
      </c>
      <c r="I11" s="51">
        <v>920</v>
      </c>
      <c r="J11" s="73">
        <v>101.40049695053084</v>
      </c>
    </row>
    <row r="12" spans="1:10" ht="30" customHeight="1">
      <c r="A12" s="16" t="s">
        <v>210</v>
      </c>
      <c r="B12" s="51">
        <v>78722</v>
      </c>
      <c r="C12" s="51">
        <f>SUM(D12,F12,G12,H12,I12)</f>
        <v>83143</v>
      </c>
      <c r="D12" s="51">
        <v>56010</v>
      </c>
      <c r="E12" s="10">
        <v>44578</v>
      </c>
      <c r="F12" s="51">
        <v>17966</v>
      </c>
      <c r="G12" s="51">
        <v>286</v>
      </c>
      <c r="H12" s="51">
        <v>8881</v>
      </c>
      <c r="I12" s="51" t="s">
        <v>261</v>
      </c>
      <c r="J12" s="73">
        <v>105.6</v>
      </c>
    </row>
    <row r="13" spans="1:10" ht="15" customHeight="1">
      <c r="A13" s="106"/>
      <c r="B13" s="42"/>
      <c r="C13" s="42"/>
      <c r="D13" s="42"/>
      <c r="E13" s="107"/>
      <c r="F13" s="42"/>
      <c r="G13" s="42"/>
      <c r="H13" s="42"/>
      <c r="I13" s="42"/>
      <c r="J13" s="42"/>
    </row>
    <row r="14" spans="1:9" s="5" customFormat="1" ht="20.25" customHeight="1">
      <c r="A14" s="1" t="s">
        <v>43</v>
      </c>
      <c r="B14" s="1"/>
      <c r="C14" s="1"/>
      <c r="D14" s="1"/>
      <c r="E14" s="1"/>
      <c r="F14" s="1"/>
      <c r="G14" s="1"/>
      <c r="H14" s="1"/>
      <c r="I14" s="1"/>
    </row>
    <row r="15" spans="1:10" s="3" customFormat="1" ht="30" customHeight="1">
      <c r="A15" s="284" t="s">
        <v>196</v>
      </c>
      <c r="B15" s="285"/>
      <c r="C15" s="285"/>
      <c r="D15" s="285"/>
      <c r="E15" s="285"/>
      <c r="F15" s="285"/>
      <c r="G15" s="285"/>
      <c r="H15" s="285"/>
      <c r="I15" s="285"/>
      <c r="J15" s="285"/>
    </row>
    <row r="16" spans="1:9" s="13" customFormat="1" ht="20.25" customHeight="1">
      <c r="A16" s="63" t="s">
        <v>194</v>
      </c>
      <c r="B16" s="63"/>
      <c r="C16" s="63"/>
      <c r="D16" s="63"/>
      <c r="E16" s="63"/>
      <c r="I16" s="76"/>
    </row>
    <row r="17" s="13" customFormat="1" ht="20.25" customHeight="1">
      <c r="A17" s="13" t="s">
        <v>195</v>
      </c>
    </row>
    <row r="18" spans="1:9" s="5" customFormat="1" ht="21" customHeight="1">
      <c r="A18" s="195" t="s">
        <v>257</v>
      </c>
      <c r="B18" s="1"/>
      <c r="C18" s="1"/>
      <c r="D18" s="1"/>
      <c r="E18" s="1"/>
      <c r="F18" s="1"/>
      <c r="G18" s="1"/>
      <c r="H18" s="1"/>
      <c r="I18" s="1"/>
    </row>
    <row r="19" spans="1:9" s="5" customFormat="1" ht="21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s="5" customFormat="1" ht="21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s="5" customFormat="1" ht="21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s="5" customFormat="1" ht="21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s="5" customFormat="1" ht="21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s="5" customFormat="1" ht="21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s="5" customFormat="1" ht="21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s="5" customFormat="1" ht="21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s="5" customFormat="1" ht="21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s="5" customFormat="1" ht="21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s="5" customFormat="1" ht="21" customHeight="1">
      <c r="A29" s="1"/>
      <c r="B29" s="1"/>
      <c r="C29" s="1"/>
      <c r="D29" s="1"/>
      <c r="E29" s="1"/>
      <c r="F29" s="1"/>
      <c r="G29" s="1"/>
      <c r="H29" s="1"/>
      <c r="I29" s="1"/>
    </row>
    <row r="32" ht="21" customHeight="1">
      <c r="J32" s="20"/>
    </row>
  </sheetData>
  <sheetProtection/>
  <mergeCells count="13">
    <mergeCell ref="A15:J15"/>
    <mergeCell ref="A4:A6"/>
    <mergeCell ref="B4:B6"/>
    <mergeCell ref="A1:J1"/>
    <mergeCell ref="A3:J3"/>
    <mergeCell ref="J4:J6"/>
    <mergeCell ref="D5:D6"/>
    <mergeCell ref="F5:F6"/>
    <mergeCell ref="I5:I6"/>
    <mergeCell ref="C5:C6"/>
    <mergeCell ref="G5:G6"/>
    <mergeCell ref="H5:H6"/>
    <mergeCell ref="C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H12" sqref="H12"/>
    </sheetView>
  </sheetViews>
  <sheetFormatPr defaultColWidth="8.88671875" defaultRowHeight="13.5"/>
  <cols>
    <col min="2" max="10" width="5.77734375" style="0" customWidth="1"/>
    <col min="11" max="20" width="6.77734375" style="0" customWidth="1"/>
  </cols>
  <sheetData>
    <row r="1" spans="1:20" ht="20.25" customHeight="1">
      <c r="A1" s="267" t="s">
        <v>303</v>
      </c>
      <c r="B1" s="267"/>
      <c r="C1" s="267"/>
      <c r="D1" s="267"/>
      <c r="E1" s="267"/>
      <c r="F1" s="267"/>
      <c r="G1" s="267"/>
      <c r="H1" s="267"/>
      <c r="I1" s="267"/>
      <c r="J1" s="267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.75" customHeight="1">
      <c r="A3" s="286" t="s">
        <v>86</v>
      </c>
      <c r="B3" s="254" t="s">
        <v>87</v>
      </c>
      <c r="C3" s="255"/>
      <c r="D3" s="255"/>
      <c r="E3" s="278" t="s">
        <v>88</v>
      </c>
      <c r="F3" s="278"/>
      <c r="G3" s="278"/>
      <c r="H3" s="278"/>
      <c r="I3" s="278"/>
      <c r="J3" s="278"/>
      <c r="K3" s="254" t="s">
        <v>89</v>
      </c>
      <c r="L3" s="255"/>
      <c r="M3" s="255"/>
      <c r="N3" s="255"/>
      <c r="O3" s="255"/>
      <c r="P3" s="255"/>
      <c r="Q3" s="255"/>
      <c r="R3" s="255"/>
      <c r="S3" s="255"/>
      <c r="T3" s="255"/>
    </row>
    <row r="4" spans="1:20" ht="43.5" customHeight="1">
      <c r="A4" s="301"/>
      <c r="B4" s="40" t="s">
        <v>1</v>
      </c>
      <c r="C4" s="40" t="s">
        <v>90</v>
      </c>
      <c r="D4" s="40" t="s">
        <v>91</v>
      </c>
      <c r="E4" s="38" t="s">
        <v>0</v>
      </c>
      <c r="F4" s="38" t="s">
        <v>92</v>
      </c>
      <c r="G4" s="38" t="s">
        <v>93</v>
      </c>
      <c r="H4" s="38" t="s">
        <v>77</v>
      </c>
      <c r="I4" s="41" t="s">
        <v>94</v>
      </c>
      <c r="J4" s="47" t="s">
        <v>95</v>
      </c>
      <c r="K4" s="40" t="s">
        <v>96</v>
      </c>
      <c r="L4" s="48" t="s">
        <v>97</v>
      </c>
      <c r="M4" s="48" t="s">
        <v>98</v>
      </c>
      <c r="N4" s="48" t="s">
        <v>99</v>
      </c>
      <c r="O4" s="48" t="s">
        <v>100</v>
      </c>
      <c r="P4" s="48" t="s">
        <v>101</v>
      </c>
      <c r="Q4" s="48" t="s">
        <v>102</v>
      </c>
      <c r="R4" s="48" t="s">
        <v>103</v>
      </c>
      <c r="S4" s="49" t="s">
        <v>104</v>
      </c>
      <c r="T4" s="50" t="s">
        <v>105</v>
      </c>
    </row>
    <row r="5" spans="1:20" ht="24.75" customHeight="1">
      <c r="A5" s="16" t="s">
        <v>41</v>
      </c>
      <c r="B5" s="9" t="s">
        <v>106</v>
      </c>
      <c r="C5" s="139">
        <v>0</v>
      </c>
      <c r="D5" s="139">
        <v>0</v>
      </c>
      <c r="E5" s="141">
        <v>0.86</v>
      </c>
      <c r="F5" s="141">
        <v>0</v>
      </c>
      <c r="G5" s="141">
        <v>0.8</v>
      </c>
      <c r="H5" s="141">
        <v>0.02</v>
      </c>
      <c r="I5" s="141">
        <v>0.01</v>
      </c>
      <c r="J5" s="142">
        <v>0.03</v>
      </c>
      <c r="K5" s="139">
        <v>0</v>
      </c>
      <c r="L5" s="139">
        <v>0</v>
      </c>
      <c r="M5" s="139">
        <v>0</v>
      </c>
      <c r="N5" s="139">
        <v>0</v>
      </c>
      <c r="O5" s="139">
        <v>0</v>
      </c>
      <c r="P5" s="139">
        <v>0</v>
      </c>
      <c r="Q5" s="139">
        <v>0</v>
      </c>
      <c r="R5" s="139">
        <v>0</v>
      </c>
      <c r="S5" s="139">
        <v>0</v>
      </c>
      <c r="T5" s="140">
        <v>0</v>
      </c>
    </row>
    <row r="6" spans="1:20" ht="24.75" customHeight="1">
      <c r="A6" s="16" t="s">
        <v>42</v>
      </c>
      <c r="B6" s="9" t="s">
        <v>106</v>
      </c>
      <c r="C6" s="139">
        <v>0</v>
      </c>
      <c r="D6" s="139">
        <v>0</v>
      </c>
      <c r="E6" s="141">
        <v>0.86</v>
      </c>
      <c r="F6" s="141">
        <v>0</v>
      </c>
      <c r="G6" s="141">
        <v>0.8</v>
      </c>
      <c r="H6" s="141">
        <v>0.02</v>
      </c>
      <c r="I6" s="141">
        <v>0.01</v>
      </c>
      <c r="J6" s="142">
        <v>0.03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  <c r="T6" s="140">
        <v>0</v>
      </c>
    </row>
    <row r="7" spans="1:20" ht="24.75" customHeight="1">
      <c r="A7" s="9" t="s">
        <v>44</v>
      </c>
      <c r="B7" s="51" t="s">
        <v>106</v>
      </c>
      <c r="C7" s="139">
        <v>0</v>
      </c>
      <c r="D7" s="139">
        <v>0</v>
      </c>
      <c r="E7" s="143">
        <v>0.86</v>
      </c>
      <c r="F7" s="141">
        <v>0</v>
      </c>
      <c r="G7" s="143">
        <v>0.77</v>
      </c>
      <c r="H7" s="143">
        <v>0.01</v>
      </c>
      <c r="I7" s="143">
        <v>0.01</v>
      </c>
      <c r="J7" s="143">
        <v>0.07</v>
      </c>
      <c r="K7" s="78">
        <f>SUM(L7:S7)</f>
        <v>11</v>
      </c>
      <c r="L7" s="139">
        <v>0</v>
      </c>
      <c r="M7" s="139">
        <v>0</v>
      </c>
      <c r="N7" s="139">
        <v>0</v>
      </c>
      <c r="O7" s="139">
        <v>0</v>
      </c>
      <c r="P7" s="78">
        <v>7</v>
      </c>
      <c r="Q7" s="78">
        <v>1</v>
      </c>
      <c r="R7" s="139">
        <v>0</v>
      </c>
      <c r="S7" s="78">
        <v>3</v>
      </c>
      <c r="T7" s="140">
        <v>0</v>
      </c>
    </row>
    <row r="8" spans="1:20" ht="24.75" customHeight="1">
      <c r="A8" s="9" t="s">
        <v>45</v>
      </c>
      <c r="B8" s="51" t="s">
        <v>106</v>
      </c>
      <c r="C8" s="139">
        <v>0</v>
      </c>
      <c r="D8" s="139">
        <v>0</v>
      </c>
      <c r="E8" s="143">
        <v>0.86</v>
      </c>
      <c r="F8" s="141">
        <v>0</v>
      </c>
      <c r="G8" s="143">
        <v>0.77</v>
      </c>
      <c r="H8" s="143">
        <v>0.01</v>
      </c>
      <c r="I8" s="143">
        <v>0.01</v>
      </c>
      <c r="J8" s="143">
        <v>0.07</v>
      </c>
      <c r="K8" s="78">
        <f>SUM(L8:S8)</f>
        <v>11</v>
      </c>
      <c r="L8" s="139">
        <v>0</v>
      </c>
      <c r="M8" s="139">
        <v>0</v>
      </c>
      <c r="N8" s="139">
        <v>0</v>
      </c>
      <c r="O8" s="139">
        <v>0</v>
      </c>
      <c r="P8" s="78">
        <v>7</v>
      </c>
      <c r="Q8" s="78">
        <v>1</v>
      </c>
      <c r="R8" s="139">
        <v>0</v>
      </c>
      <c r="S8" s="78">
        <v>3</v>
      </c>
      <c r="T8" s="140">
        <v>0</v>
      </c>
    </row>
    <row r="9" spans="1:20" ht="24.75" customHeight="1">
      <c r="A9" s="9" t="s">
        <v>155</v>
      </c>
      <c r="B9" s="51" t="s">
        <v>106</v>
      </c>
      <c r="C9" s="139">
        <v>0</v>
      </c>
      <c r="D9" s="139">
        <v>0</v>
      </c>
      <c r="E9" s="143">
        <v>0.8</v>
      </c>
      <c r="F9" s="143">
        <v>0.1</v>
      </c>
      <c r="G9" s="143">
        <v>0.7</v>
      </c>
      <c r="H9" s="141" t="s">
        <v>40</v>
      </c>
      <c r="I9" s="141" t="s">
        <v>40</v>
      </c>
      <c r="J9" s="141" t="s">
        <v>40</v>
      </c>
      <c r="K9" s="78">
        <f>SUM(L9:S9)</f>
        <v>11</v>
      </c>
      <c r="L9" s="139">
        <v>0</v>
      </c>
      <c r="M9" s="139">
        <v>0</v>
      </c>
      <c r="N9" s="139">
        <v>0</v>
      </c>
      <c r="O9" s="139">
        <v>0</v>
      </c>
      <c r="P9" s="78">
        <v>7</v>
      </c>
      <c r="Q9" s="78">
        <v>1</v>
      </c>
      <c r="R9" s="139">
        <v>0</v>
      </c>
      <c r="S9" s="78">
        <v>3</v>
      </c>
      <c r="T9" s="140">
        <v>0</v>
      </c>
    </row>
    <row r="10" spans="1:20" ht="24.75" customHeight="1">
      <c r="A10" s="9" t="s">
        <v>166</v>
      </c>
      <c r="B10" s="51" t="s">
        <v>106</v>
      </c>
      <c r="C10" s="139">
        <v>0</v>
      </c>
      <c r="D10" s="139">
        <v>0</v>
      </c>
      <c r="E10" s="143">
        <v>0.95</v>
      </c>
      <c r="F10" s="143">
        <v>0.1</v>
      </c>
      <c r="G10" s="143">
        <v>0.76</v>
      </c>
      <c r="H10" s="141">
        <v>0.014</v>
      </c>
      <c r="I10" s="141">
        <v>0.008</v>
      </c>
      <c r="J10" s="141">
        <v>0.074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40">
        <v>0</v>
      </c>
    </row>
    <row r="11" spans="1:20" ht="24.75" customHeight="1">
      <c r="A11" s="9" t="s">
        <v>225</v>
      </c>
      <c r="B11" s="51" t="s">
        <v>106</v>
      </c>
      <c r="C11" s="139">
        <v>0</v>
      </c>
      <c r="D11" s="139">
        <v>0</v>
      </c>
      <c r="E11" s="143">
        <f>SUM(F11:J11)</f>
        <v>0.862</v>
      </c>
      <c r="F11" s="222">
        <v>0</v>
      </c>
      <c r="G11" s="143">
        <v>0.76</v>
      </c>
      <c r="H11" s="141">
        <v>0.014</v>
      </c>
      <c r="I11" s="141">
        <v>0.008</v>
      </c>
      <c r="J11" s="141">
        <v>0.08</v>
      </c>
      <c r="K11" s="223">
        <f>SUM(L11:T11)</f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40">
        <v>0</v>
      </c>
    </row>
    <row r="12" spans="1:20" ht="13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4.75" customHeight="1">
      <c r="A13" s="14" t="s">
        <v>107</v>
      </c>
      <c r="B13" s="14"/>
      <c r="C13" s="14"/>
      <c r="D13" s="14"/>
      <c r="E13" s="14"/>
      <c r="F13" s="14"/>
      <c r="G13" s="14"/>
      <c r="H13" s="14"/>
      <c r="I13" s="14"/>
      <c r="J13" s="14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4.75" customHeight="1">
      <c r="A14" s="295" t="s">
        <v>198</v>
      </c>
      <c r="B14" s="295"/>
      <c r="C14" s="295"/>
      <c r="D14" s="295"/>
      <c r="E14" s="295"/>
      <c r="F14" s="295"/>
      <c r="G14" s="295"/>
      <c r="H14" s="295"/>
      <c r="I14" s="295"/>
      <c r="J14" s="295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10" ht="13.5">
      <c r="A15" s="89"/>
      <c r="B15" s="89"/>
      <c r="C15" s="89"/>
      <c r="D15" s="89"/>
      <c r="E15" s="89"/>
      <c r="F15" s="89"/>
      <c r="G15" s="89"/>
      <c r="H15" s="89"/>
      <c r="I15" s="89"/>
      <c r="J15" s="89"/>
    </row>
  </sheetData>
  <sheetProtection/>
  <mergeCells count="7">
    <mergeCell ref="K3:T3"/>
    <mergeCell ref="A14:J14"/>
    <mergeCell ref="A1:J1"/>
    <mergeCell ref="A2:J2"/>
    <mergeCell ref="A3:A4"/>
    <mergeCell ref="B3:D3"/>
    <mergeCell ref="E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L22" sqref="L22"/>
    </sheetView>
  </sheetViews>
  <sheetFormatPr defaultColWidth="8.88671875" defaultRowHeight="13.5"/>
  <cols>
    <col min="1" max="1" width="7.5546875" style="0" customWidth="1"/>
    <col min="2" max="24" width="5.21484375" style="0" customWidth="1"/>
    <col min="25" max="25" width="7.10546875" style="0" customWidth="1"/>
  </cols>
  <sheetData>
    <row r="1" spans="1:21" ht="20.25" customHeight="1">
      <c r="A1" s="267" t="s">
        <v>304</v>
      </c>
      <c r="B1" s="267"/>
      <c r="C1" s="267"/>
      <c r="D1" s="267"/>
      <c r="E1" s="267"/>
      <c r="F1" s="267"/>
      <c r="G1" s="267"/>
      <c r="H1" s="267"/>
      <c r="I1" s="26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25" customHeight="1">
      <c r="A3" s="273" t="s">
        <v>108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</row>
    <row r="4" spans="1:25" ht="24.75" customHeight="1">
      <c r="A4" s="286" t="s">
        <v>69</v>
      </c>
      <c r="B4" s="278" t="s">
        <v>109</v>
      </c>
      <c r="C4" s="278"/>
      <c r="D4" s="278"/>
      <c r="E4" s="278"/>
      <c r="F4" s="278"/>
      <c r="G4" s="278"/>
      <c r="H4" s="278"/>
      <c r="I4" s="278"/>
      <c r="J4" s="316" t="s">
        <v>110</v>
      </c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8"/>
      <c r="X4" s="282" t="s">
        <v>182</v>
      </c>
      <c r="Y4" s="308"/>
    </row>
    <row r="5" spans="1:25" ht="24.75" customHeight="1">
      <c r="A5" s="287"/>
      <c r="B5" s="304" t="s">
        <v>0</v>
      </c>
      <c r="C5" s="301"/>
      <c r="D5" s="304" t="s">
        <v>111</v>
      </c>
      <c r="E5" s="301"/>
      <c r="F5" s="304" t="s">
        <v>181</v>
      </c>
      <c r="G5" s="321"/>
      <c r="H5" s="314" t="s">
        <v>205</v>
      </c>
      <c r="I5" s="252"/>
      <c r="J5" s="255" t="s">
        <v>0</v>
      </c>
      <c r="K5" s="256"/>
      <c r="L5" s="254" t="s">
        <v>112</v>
      </c>
      <c r="M5" s="256"/>
      <c r="N5" s="254" t="s">
        <v>113</v>
      </c>
      <c r="O5" s="256"/>
      <c r="P5" s="254" t="s">
        <v>114</v>
      </c>
      <c r="Q5" s="256"/>
      <c r="R5" s="254" t="s">
        <v>179</v>
      </c>
      <c r="S5" s="256"/>
      <c r="T5" s="254" t="s">
        <v>115</v>
      </c>
      <c r="U5" s="256"/>
      <c r="V5" s="254" t="s">
        <v>180</v>
      </c>
      <c r="W5" s="256"/>
      <c r="X5" s="320"/>
      <c r="Y5" s="320"/>
    </row>
    <row r="6" spans="1:25" ht="24.75" customHeight="1">
      <c r="A6" s="301"/>
      <c r="B6" s="40" t="s">
        <v>116</v>
      </c>
      <c r="C6" s="40" t="s">
        <v>84</v>
      </c>
      <c r="D6" s="40" t="s">
        <v>116</v>
      </c>
      <c r="E6" s="40" t="s">
        <v>84</v>
      </c>
      <c r="F6" s="40" t="s">
        <v>116</v>
      </c>
      <c r="G6" s="37" t="s">
        <v>84</v>
      </c>
      <c r="H6" s="36" t="s">
        <v>116</v>
      </c>
      <c r="I6" s="24" t="s">
        <v>84</v>
      </c>
      <c r="J6" s="54" t="s">
        <v>116</v>
      </c>
      <c r="K6" s="55" t="s">
        <v>84</v>
      </c>
      <c r="L6" s="55" t="s">
        <v>116</v>
      </c>
      <c r="M6" s="55" t="s">
        <v>84</v>
      </c>
      <c r="N6" s="55" t="s">
        <v>117</v>
      </c>
      <c r="O6" s="55" t="s">
        <v>85</v>
      </c>
      <c r="P6" s="55" t="s">
        <v>116</v>
      </c>
      <c r="Q6" s="55" t="s">
        <v>84</v>
      </c>
      <c r="R6" s="55" t="s">
        <v>116</v>
      </c>
      <c r="S6" s="55" t="s">
        <v>84</v>
      </c>
      <c r="T6" s="55" t="s">
        <v>116</v>
      </c>
      <c r="U6" s="55" t="s">
        <v>84</v>
      </c>
      <c r="V6" s="55" t="s">
        <v>116</v>
      </c>
      <c r="W6" s="55" t="s">
        <v>84</v>
      </c>
      <c r="X6" s="55" t="s">
        <v>116</v>
      </c>
      <c r="Y6" s="56" t="s">
        <v>84</v>
      </c>
    </row>
    <row r="7" spans="1:25" ht="24.75" customHeight="1">
      <c r="A7" s="16" t="s">
        <v>42</v>
      </c>
      <c r="B7" s="139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44">
        <v>22</v>
      </c>
      <c r="K7" s="144">
        <v>427</v>
      </c>
      <c r="L7" s="144">
        <v>18</v>
      </c>
      <c r="M7" s="144">
        <v>39</v>
      </c>
      <c r="N7" s="144">
        <v>0</v>
      </c>
      <c r="O7" s="144">
        <v>0</v>
      </c>
      <c r="P7" s="144">
        <v>4</v>
      </c>
      <c r="Q7" s="144">
        <v>388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  <c r="W7" s="139">
        <v>0</v>
      </c>
      <c r="X7" s="139">
        <v>0</v>
      </c>
      <c r="Y7" s="140">
        <v>0</v>
      </c>
    </row>
    <row r="8" spans="1:25" ht="24.75" customHeight="1">
      <c r="A8" s="9" t="s">
        <v>44</v>
      </c>
      <c r="B8" s="139">
        <v>0</v>
      </c>
      <c r="C8" s="139">
        <v>0</v>
      </c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45">
        <v>22</v>
      </c>
      <c r="K8" s="145">
        <v>427</v>
      </c>
      <c r="L8" s="145">
        <v>17</v>
      </c>
      <c r="M8" s="145">
        <v>38</v>
      </c>
      <c r="N8" s="145">
        <v>1</v>
      </c>
      <c r="O8" s="145">
        <v>1</v>
      </c>
      <c r="P8" s="145">
        <v>4</v>
      </c>
      <c r="Q8" s="145">
        <v>388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  <c r="Y8" s="140">
        <v>0</v>
      </c>
    </row>
    <row r="9" spans="1:25" ht="24.75" customHeight="1">
      <c r="A9" s="9" t="s">
        <v>45</v>
      </c>
      <c r="B9" s="139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45">
        <v>22</v>
      </c>
      <c r="K9" s="145">
        <v>427</v>
      </c>
      <c r="L9" s="145">
        <v>17</v>
      </c>
      <c r="M9" s="145">
        <v>37</v>
      </c>
      <c r="N9" s="145">
        <v>1</v>
      </c>
      <c r="O9" s="145">
        <v>1</v>
      </c>
      <c r="P9" s="145">
        <v>4</v>
      </c>
      <c r="Q9" s="145">
        <v>388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40">
        <v>0</v>
      </c>
    </row>
    <row r="10" spans="1:25" ht="24.75" customHeight="1">
      <c r="A10" s="9" t="s">
        <v>155</v>
      </c>
      <c r="B10" s="139">
        <v>0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45">
        <v>27</v>
      </c>
      <c r="K10" s="145">
        <v>435</v>
      </c>
      <c r="L10" s="145">
        <v>19</v>
      </c>
      <c r="M10" s="145">
        <v>44</v>
      </c>
      <c r="N10" s="145">
        <v>4</v>
      </c>
      <c r="O10" s="145">
        <v>3</v>
      </c>
      <c r="P10" s="145">
        <v>4</v>
      </c>
      <c r="Q10" s="145">
        <v>388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40">
        <v>0</v>
      </c>
    </row>
    <row r="11" spans="1:25" ht="24.75" customHeight="1">
      <c r="A11" s="74" t="s">
        <v>166</v>
      </c>
      <c r="B11" s="139">
        <v>0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08">
        <v>29</v>
      </c>
      <c r="K11" s="108">
        <v>441</v>
      </c>
      <c r="L11" s="108">
        <v>20</v>
      </c>
      <c r="M11" s="108">
        <v>48</v>
      </c>
      <c r="N11" s="108">
        <v>4</v>
      </c>
      <c r="O11" s="108">
        <v>3</v>
      </c>
      <c r="P11" s="108">
        <v>4</v>
      </c>
      <c r="Q11" s="108">
        <v>388</v>
      </c>
      <c r="R11" s="139">
        <v>0</v>
      </c>
      <c r="S11" s="139">
        <v>0</v>
      </c>
      <c r="T11" s="139">
        <v>0</v>
      </c>
      <c r="U11" s="139">
        <v>0</v>
      </c>
      <c r="V11" s="146">
        <v>1</v>
      </c>
      <c r="W11" s="146">
        <v>2</v>
      </c>
      <c r="X11" s="139">
        <v>0</v>
      </c>
      <c r="Y11" s="140">
        <v>0</v>
      </c>
    </row>
    <row r="12" spans="1:25" ht="24.75" customHeight="1">
      <c r="A12" s="9" t="s">
        <v>225</v>
      </c>
      <c r="B12" s="139">
        <v>0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79">
        <f>SUM(L12,N12,P12,R12,T12,V12)</f>
        <v>25</v>
      </c>
      <c r="K12" s="198">
        <f>SUM(M12,O12,Q12,S12,U12,W12)</f>
        <v>551</v>
      </c>
      <c r="L12" s="78">
        <v>19</v>
      </c>
      <c r="M12" s="78">
        <v>45</v>
      </c>
      <c r="N12" s="78">
        <v>1</v>
      </c>
      <c r="O12" s="78">
        <v>1</v>
      </c>
      <c r="P12" s="78">
        <v>5</v>
      </c>
      <c r="Q12" s="78">
        <v>505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</row>
    <row r="13" spans="1:21" ht="15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0.25" customHeight="1">
      <c r="A14" s="14" t="s">
        <v>107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40.5" customHeight="1">
      <c r="A15" s="295" t="s">
        <v>199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1"/>
      <c r="O15" s="1"/>
      <c r="P15" s="1"/>
      <c r="Q15" s="1"/>
      <c r="R15" s="1"/>
      <c r="S15" s="1"/>
      <c r="T15" s="1"/>
      <c r="U15" s="1"/>
    </row>
  </sheetData>
  <sheetProtection/>
  <mergeCells count="19">
    <mergeCell ref="X4:Y5"/>
    <mergeCell ref="B5:C5"/>
    <mergeCell ref="D5:E5"/>
    <mergeCell ref="F5:G5"/>
    <mergeCell ref="N5:O5"/>
    <mergeCell ref="V5:W5"/>
    <mergeCell ref="A15:M15"/>
    <mergeCell ref="R5:S5"/>
    <mergeCell ref="P5:Q5"/>
    <mergeCell ref="T5:U5"/>
    <mergeCell ref="A13:I13"/>
    <mergeCell ref="A1:I1"/>
    <mergeCell ref="A3:U3"/>
    <mergeCell ref="A4:A6"/>
    <mergeCell ref="B4:I4"/>
    <mergeCell ref="J4:W4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28" sqref="I28"/>
    </sheetView>
  </sheetViews>
  <sheetFormatPr defaultColWidth="8.88671875" defaultRowHeight="13.5"/>
  <cols>
    <col min="1" max="1" width="7.88671875" style="0" customWidth="1"/>
    <col min="2" max="6" width="7.3359375" style="0" customWidth="1"/>
  </cols>
  <sheetData>
    <row r="1" spans="1:6" ht="20.25" customHeight="1">
      <c r="A1" s="267" t="s">
        <v>305</v>
      </c>
      <c r="B1" s="267"/>
      <c r="C1" s="267"/>
      <c r="D1" s="1"/>
      <c r="E1" s="1"/>
      <c r="F1" s="1"/>
    </row>
    <row r="2" spans="1:6" ht="15" customHeight="1">
      <c r="A2" s="104"/>
      <c r="B2" s="104"/>
      <c r="C2" s="104"/>
      <c r="D2" s="1"/>
      <c r="E2" s="1"/>
      <c r="F2" s="1"/>
    </row>
    <row r="3" spans="1:6" ht="20.25" customHeight="1">
      <c r="A3" s="250" t="s">
        <v>120</v>
      </c>
      <c r="B3" s="250"/>
      <c r="C3" s="250"/>
      <c r="D3" s="250"/>
      <c r="E3" s="250"/>
      <c r="F3" s="250"/>
    </row>
    <row r="4" spans="1:6" ht="24.75" customHeight="1">
      <c r="A4" s="297" t="s">
        <v>118</v>
      </c>
      <c r="B4" s="264" t="s">
        <v>121</v>
      </c>
      <c r="C4" s="292" t="s">
        <v>122</v>
      </c>
      <c r="D4" s="264" t="s">
        <v>183</v>
      </c>
      <c r="E4" s="288" t="s">
        <v>123</v>
      </c>
      <c r="F4" s="271"/>
    </row>
    <row r="5" spans="1:6" ht="24.75" customHeight="1">
      <c r="A5" s="298"/>
      <c r="B5" s="293"/>
      <c r="C5" s="293"/>
      <c r="D5" s="293"/>
      <c r="E5" s="25" t="s">
        <v>243</v>
      </c>
      <c r="F5" s="26" t="s">
        <v>126</v>
      </c>
    </row>
    <row r="6" spans="1:6" ht="24.75" customHeight="1">
      <c r="A6" s="45" t="s">
        <v>42</v>
      </c>
      <c r="B6" s="58">
        <v>47</v>
      </c>
      <c r="C6" s="58">
        <v>263393</v>
      </c>
      <c r="D6" s="58" t="s">
        <v>40</v>
      </c>
      <c r="E6" s="58">
        <v>27201</v>
      </c>
      <c r="F6" s="59">
        <v>27201</v>
      </c>
    </row>
    <row r="7" spans="1:6" ht="24.75" customHeight="1">
      <c r="A7" s="9" t="s">
        <v>44</v>
      </c>
      <c r="B7" s="60">
        <v>50</v>
      </c>
      <c r="C7" s="60">
        <v>262214</v>
      </c>
      <c r="D7" s="58" t="s">
        <v>40</v>
      </c>
      <c r="E7" s="60">
        <v>27182</v>
      </c>
      <c r="F7" s="61">
        <v>27182</v>
      </c>
    </row>
    <row r="8" spans="1:6" ht="24.75" customHeight="1">
      <c r="A8" s="9" t="s">
        <v>45</v>
      </c>
      <c r="B8" s="60">
        <v>51</v>
      </c>
      <c r="C8" s="60">
        <v>262464</v>
      </c>
      <c r="D8" s="58" t="s">
        <v>40</v>
      </c>
      <c r="E8" s="60">
        <v>26033</v>
      </c>
      <c r="F8" s="61">
        <v>26033</v>
      </c>
    </row>
    <row r="9" spans="1:6" ht="24.75" customHeight="1">
      <c r="A9" s="9" t="s">
        <v>155</v>
      </c>
      <c r="B9" s="60">
        <v>53</v>
      </c>
      <c r="C9" s="60">
        <v>263760</v>
      </c>
      <c r="D9" s="58" t="s">
        <v>40</v>
      </c>
      <c r="E9" s="60">
        <v>27389</v>
      </c>
      <c r="F9" s="61">
        <v>27389</v>
      </c>
    </row>
    <row r="10" spans="1:6" ht="24.75" customHeight="1">
      <c r="A10" s="9" t="s">
        <v>186</v>
      </c>
      <c r="B10" s="60">
        <v>44</v>
      </c>
      <c r="C10" s="60">
        <v>263430</v>
      </c>
      <c r="D10" s="58" t="s">
        <v>165</v>
      </c>
      <c r="E10" s="60">
        <v>26234</v>
      </c>
      <c r="F10" s="61">
        <v>26234</v>
      </c>
    </row>
    <row r="11" spans="1:6" ht="24.75" customHeight="1">
      <c r="A11" s="9" t="s">
        <v>225</v>
      </c>
      <c r="B11" s="60">
        <v>44</v>
      </c>
      <c r="C11" s="60">
        <v>263481</v>
      </c>
      <c r="D11" s="147">
        <v>0</v>
      </c>
      <c r="E11" s="60">
        <v>26267</v>
      </c>
      <c r="F11" s="61">
        <v>26267</v>
      </c>
    </row>
    <row r="12" spans="1:6" ht="13.5" customHeight="1">
      <c r="A12" s="106"/>
      <c r="B12" s="64"/>
      <c r="C12" s="232"/>
      <c r="D12" s="233"/>
      <c r="E12" s="234"/>
      <c r="F12" s="232"/>
    </row>
    <row r="13" spans="1:6" ht="20.25" customHeight="1">
      <c r="A13" s="14" t="s">
        <v>119</v>
      </c>
      <c r="B13" s="1"/>
      <c r="C13" s="1"/>
      <c r="D13" s="1"/>
      <c r="E13" s="1"/>
      <c r="F13" s="1"/>
    </row>
  </sheetData>
  <sheetProtection/>
  <protectedRanges>
    <protectedRange sqref="B13:F13" name="범위1_1"/>
  </protectedRanges>
  <mergeCells count="7">
    <mergeCell ref="A1:C1"/>
    <mergeCell ref="A3:F3"/>
    <mergeCell ref="A4:A5"/>
    <mergeCell ref="B4:B5"/>
    <mergeCell ref="D4:D5"/>
    <mergeCell ref="E4:F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7">
      <selection activeCell="H27" sqref="H27"/>
    </sheetView>
  </sheetViews>
  <sheetFormatPr defaultColWidth="8.88671875" defaultRowHeight="13.5"/>
  <cols>
    <col min="2" max="3" width="9.4453125" style="0" bestFit="1" customWidth="1"/>
  </cols>
  <sheetData>
    <row r="1" spans="1:13" ht="20.25" customHeight="1">
      <c r="A1" s="267" t="s">
        <v>306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20.25" customHeight="1">
      <c r="A3" s="250" t="s">
        <v>127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52"/>
    </row>
    <row r="4" spans="1:13" ht="24.75" customHeight="1">
      <c r="A4" s="297" t="s">
        <v>128</v>
      </c>
      <c r="B4" s="271" t="s">
        <v>72</v>
      </c>
      <c r="C4" s="323"/>
      <c r="D4" s="323"/>
      <c r="E4" s="323"/>
      <c r="F4" s="249"/>
      <c r="G4" s="264" t="s">
        <v>129</v>
      </c>
      <c r="H4" s="271" t="s">
        <v>130</v>
      </c>
      <c r="I4" s="323"/>
      <c r="J4" s="323"/>
      <c r="K4" s="323"/>
      <c r="L4" s="323"/>
      <c r="M4" s="34"/>
    </row>
    <row r="5" spans="1:13" ht="17.25" customHeight="1">
      <c r="A5" s="322"/>
      <c r="B5" s="292" t="s">
        <v>187</v>
      </c>
      <c r="C5" s="274" t="s">
        <v>131</v>
      </c>
      <c r="D5" s="53"/>
      <c r="E5" s="264" t="s">
        <v>132</v>
      </c>
      <c r="F5" s="283" t="s">
        <v>133</v>
      </c>
      <c r="G5" s="310"/>
      <c r="H5" s="309" t="s">
        <v>188</v>
      </c>
      <c r="I5" s="275" t="s">
        <v>134</v>
      </c>
      <c r="J5" s="62"/>
      <c r="K5" s="292" t="s">
        <v>132</v>
      </c>
      <c r="L5" s="274" t="s">
        <v>133</v>
      </c>
      <c r="M5" s="14"/>
    </row>
    <row r="6" spans="1:13" ht="24.75" customHeight="1">
      <c r="A6" s="298"/>
      <c r="B6" s="293"/>
      <c r="C6" s="289"/>
      <c r="D6" s="36" t="s">
        <v>135</v>
      </c>
      <c r="E6" s="265"/>
      <c r="F6" s="291"/>
      <c r="G6" s="265"/>
      <c r="H6" s="293"/>
      <c r="I6" s="289"/>
      <c r="J6" s="26" t="s">
        <v>135</v>
      </c>
      <c r="K6" s="293"/>
      <c r="L6" s="289"/>
      <c r="M6" s="14"/>
    </row>
    <row r="7" spans="1:13" ht="24.75" customHeight="1">
      <c r="A7" s="45" t="s">
        <v>42</v>
      </c>
      <c r="B7" s="147">
        <v>196457</v>
      </c>
      <c r="C7" s="147">
        <v>196457</v>
      </c>
      <c r="D7" s="147">
        <v>100</v>
      </c>
      <c r="E7" s="148">
        <v>0</v>
      </c>
      <c r="F7" s="148">
        <v>0</v>
      </c>
      <c r="G7" s="147">
        <v>2730</v>
      </c>
      <c r="H7" s="147">
        <v>5053</v>
      </c>
      <c r="I7" s="147">
        <v>5053</v>
      </c>
      <c r="J7" s="147">
        <v>100</v>
      </c>
      <c r="K7" s="149">
        <v>0</v>
      </c>
      <c r="L7" s="149">
        <v>0</v>
      </c>
      <c r="M7" s="64"/>
    </row>
    <row r="8" spans="1:13" ht="24.75" customHeight="1">
      <c r="A8" s="45" t="s">
        <v>44</v>
      </c>
      <c r="B8" s="147">
        <v>198771</v>
      </c>
      <c r="C8" s="147">
        <v>198771</v>
      </c>
      <c r="D8" s="147">
        <v>100</v>
      </c>
      <c r="E8" s="148">
        <v>0</v>
      </c>
      <c r="F8" s="148">
        <v>0</v>
      </c>
      <c r="G8" s="147">
        <v>2750</v>
      </c>
      <c r="H8" s="147">
        <v>4870</v>
      </c>
      <c r="I8" s="147">
        <v>4870</v>
      </c>
      <c r="J8" s="147">
        <v>100</v>
      </c>
      <c r="K8" s="149">
        <v>0</v>
      </c>
      <c r="L8" s="149">
        <v>0</v>
      </c>
      <c r="M8" s="64"/>
    </row>
    <row r="9" spans="1:13" ht="24.75" customHeight="1">
      <c r="A9" s="45" t="s">
        <v>45</v>
      </c>
      <c r="B9" s="147">
        <v>194858</v>
      </c>
      <c r="C9" s="147">
        <v>194858</v>
      </c>
      <c r="D9" s="147">
        <v>100</v>
      </c>
      <c r="E9" s="148">
        <v>0</v>
      </c>
      <c r="F9" s="148">
        <v>0</v>
      </c>
      <c r="G9" s="147">
        <v>2750</v>
      </c>
      <c r="H9" s="147">
        <v>4870</v>
      </c>
      <c r="I9" s="147">
        <v>4870</v>
      </c>
      <c r="J9" s="147">
        <v>100</v>
      </c>
      <c r="K9" s="149">
        <v>0</v>
      </c>
      <c r="L9" s="149">
        <v>0</v>
      </c>
      <c r="M9" s="63"/>
    </row>
    <row r="10" spans="1:13" ht="24.75" customHeight="1">
      <c r="A10" s="45" t="s">
        <v>155</v>
      </c>
      <c r="B10" s="151">
        <v>195105</v>
      </c>
      <c r="C10" s="151">
        <v>195105</v>
      </c>
      <c r="D10" s="152">
        <v>100</v>
      </c>
      <c r="E10" s="148">
        <v>0</v>
      </c>
      <c r="F10" s="148">
        <v>0</v>
      </c>
      <c r="G10" s="153">
        <v>2750</v>
      </c>
      <c r="H10" s="147">
        <v>4870</v>
      </c>
      <c r="I10" s="147">
        <v>4870</v>
      </c>
      <c r="J10" s="147">
        <v>100</v>
      </c>
      <c r="K10" s="149">
        <v>0</v>
      </c>
      <c r="L10" s="149">
        <v>0</v>
      </c>
      <c r="M10" s="63"/>
    </row>
    <row r="11" spans="1:13" s="159" customFormat="1" ht="24.75" customHeight="1">
      <c r="A11" s="45" t="s">
        <v>200</v>
      </c>
      <c r="B11" s="152">
        <v>191451</v>
      </c>
      <c r="C11" s="152">
        <v>191451</v>
      </c>
      <c r="D11" s="152">
        <v>100</v>
      </c>
      <c r="E11" s="148">
        <v>0</v>
      </c>
      <c r="F11" s="148">
        <v>0</v>
      </c>
      <c r="G11" s="158">
        <v>2750</v>
      </c>
      <c r="H11" s="150">
        <v>4870</v>
      </c>
      <c r="I11" s="150">
        <v>4870</v>
      </c>
      <c r="J11" s="150">
        <v>100</v>
      </c>
      <c r="K11" s="149">
        <v>0</v>
      </c>
      <c r="L11" s="149">
        <v>0</v>
      </c>
      <c r="M11" s="63"/>
    </row>
    <row r="12" spans="1:13" s="159" customFormat="1" ht="24.75" customHeight="1">
      <c r="A12" s="186" t="s">
        <v>225</v>
      </c>
      <c r="B12" s="78">
        <f>SUM(C12,E12,F12)</f>
        <v>191803</v>
      </c>
      <c r="C12" s="78">
        <f>SUM(G12,I12,C22,H22,M22)</f>
        <v>191803</v>
      </c>
      <c r="D12" s="78">
        <f>C12/B12*100</f>
        <v>100</v>
      </c>
      <c r="E12" s="148">
        <f>SUM(K12,E22,J22,O22)</f>
        <v>0</v>
      </c>
      <c r="F12" s="148">
        <f>SUM(L12,F22,K22,P22)</f>
        <v>0</v>
      </c>
      <c r="G12" s="153">
        <v>2750</v>
      </c>
      <c r="H12" s="147">
        <v>4870</v>
      </c>
      <c r="I12" s="147">
        <v>4870</v>
      </c>
      <c r="J12" s="197">
        <f>I12/H12*100</f>
        <v>100</v>
      </c>
      <c r="K12" s="147">
        <v>0</v>
      </c>
      <c r="L12" s="149">
        <v>0</v>
      </c>
      <c r="M12" s="63"/>
    </row>
    <row r="13" spans="1:13" ht="24.75" customHeight="1">
      <c r="A13" s="324"/>
      <c r="B13" s="324"/>
      <c r="C13" s="324"/>
      <c r="D13" s="324"/>
      <c r="E13" s="324"/>
      <c r="F13" s="324"/>
      <c r="G13" s="325"/>
      <c r="H13" s="325"/>
      <c r="I13" s="325"/>
      <c r="J13" s="325"/>
      <c r="K13" s="325"/>
      <c r="L13" s="325"/>
      <c r="M13" s="326"/>
    </row>
    <row r="14" spans="1:17" ht="24.75" customHeight="1">
      <c r="A14" s="297" t="s">
        <v>69</v>
      </c>
      <c r="B14" s="271" t="s">
        <v>136</v>
      </c>
      <c r="C14" s="323"/>
      <c r="D14" s="323"/>
      <c r="E14" s="323"/>
      <c r="F14" s="323"/>
      <c r="G14" s="271" t="s">
        <v>137</v>
      </c>
      <c r="H14" s="323"/>
      <c r="I14" s="323"/>
      <c r="J14" s="323"/>
      <c r="K14" s="249"/>
      <c r="L14" s="271" t="s">
        <v>184</v>
      </c>
      <c r="M14" s="323"/>
      <c r="N14" s="323"/>
      <c r="O14" s="323"/>
      <c r="P14" s="249"/>
      <c r="Q14" s="14"/>
    </row>
    <row r="15" spans="1:17" ht="15.75" customHeight="1">
      <c r="A15" s="322"/>
      <c r="B15" s="292" t="s">
        <v>187</v>
      </c>
      <c r="C15" s="274" t="s">
        <v>131</v>
      </c>
      <c r="D15" s="53"/>
      <c r="E15" s="292" t="s">
        <v>132</v>
      </c>
      <c r="F15" s="281" t="s">
        <v>133</v>
      </c>
      <c r="G15" s="292" t="s">
        <v>189</v>
      </c>
      <c r="H15" s="274" t="s">
        <v>131</v>
      </c>
      <c r="I15" s="53"/>
      <c r="J15" s="292" t="s">
        <v>132</v>
      </c>
      <c r="K15" s="166" t="s">
        <v>133</v>
      </c>
      <c r="L15" s="292" t="s">
        <v>188</v>
      </c>
      <c r="M15" s="274" t="s">
        <v>131</v>
      </c>
      <c r="N15" s="53"/>
      <c r="O15" s="164" t="s">
        <v>132</v>
      </c>
      <c r="P15" s="163" t="s">
        <v>133</v>
      </c>
      <c r="Q15" s="14"/>
    </row>
    <row r="16" spans="1:17" ht="24.75" customHeight="1">
      <c r="A16" s="298"/>
      <c r="B16" s="293"/>
      <c r="C16" s="289"/>
      <c r="D16" s="36" t="s">
        <v>135</v>
      </c>
      <c r="E16" s="293"/>
      <c r="F16" s="289"/>
      <c r="G16" s="293"/>
      <c r="H16" s="289"/>
      <c r="I16" s="36" t="s">
        <v>135</v>
      </c>
      <c r="J16" s="293"/>
      <c r="K16" s="82"/>
      <c r="L16" s="293"/>
      <c r="M16" s="289"/>
      <c r="N16" s="36" t="s">
        <v>135</v>
      </c>
      <c r="O16" s="165"/>
      <c r="P16" s="72"/>
      <c r="Q16" s="14"/>
    </row>
    <row r="17" spans="1:17" ht="24.75" customHeight="1">
      <c r="A17" s="45" t="s">
        <v>42</v>
      </c>
      <c r="B17" s="147">
        <v>188674</v>
      </c>
      <c r="C17" s="147">
        <v>188674</v>
      </c>
      <c r="D17" s="147">
        <v>100</v>
      </c>
      <c r="E17" s="149">
        <v>0</v>
      </c>
      <c r="F17" s="149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63"/>
    </row>
    <row r="18" spans="1:17" ht="24.75" customHeight="1">
      <c r="A18" s="45" t="s">
        <v>44</v>
      </c>
      <c r="B18" s="147">
        <v>191151</v>
      </c>
      <c r="C18" s="147">
        <v>191151</v>
      </c>
      <c r="D18" s="147">
        <v>100</v>
      </c>
      <c r="E18" s="149">
        <v>0</v>
      </c>
      <c r="F18" s="149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63"/>
    </row>
    <row r="19" spans="1:17" ht="23.25" customHeight="1">
      <c r="A19" s="45" t="s">
        <v>45</v>
      </c>
      <c r="B19" s="147">
        <v>187238</v>
      </c>
      <c r="C19" s="147">
        <v>187238</v>
      </c>
      <c r="D19" s="147">
        <v>100</v>
      </c>
      <c r="E19" s="149">
        <v>0</v>
      </c>
      <c r="F19" s="149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63"/>
    </row>
    <row r="20" spans="1:17" ht="23.25" customHeight="1">
      <c r="A20" s="45" t="s">
        <v>155</v>
      </c>
      <c r="B20" s="147">
        <v>187485</v>
      </c>
      <c r="C20" s="147">
        <v>187485</v>
      </c>
      <c r="D20" s="147">
        <v>100</v>
      </c>
      <c r="E20" s="149">
        <v>0</v>
      </c>
      <c r="F20" s="149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63"/>
    </row>
    <row r="21" spans="1:17" ht="23.25" customHeight="1">
      <c r="A21" s="45" t="s">
        <v>186</v>
      </c>
      <c r="B21" s="147">
        <v>183831</v>
      </c>
      <c r="C21" s="147">
        <v>183831</v>
      </c>
      <c r="D21" s="147">
        <v>100</v>
      </c>
      <c r="E21" s="149">
        <v>0</v>
      </c>
      <c r="F21" s="149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63"/>
    </row>
    <row r="22" spans="1:18" ht="23.25" customHeight="1">
      <c r="A22" s="186" t="s">
        <v>225</v>
      </c>
      <c r="B22" s="147">
        <v>184183</v>
      </c>
      <c r="C22" s="147">
        <v>184183</v>
      </c>
      <c r="D22" s="225">
        <f>C22/B22*100</f>
        <v>100</v>
      </c>
      <c r="E22" s="147">
        <v>0</v>
      </c>
      <c r="F22" s="147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63"/>
      <c r="R22" s="214"/>
    </row>
    <row r="23" spans="1:18" ht="13.5" customHeight="1">
      <c r="A23" s="34"/>
      <c r="B23" s="235"/>
      <c r="C23" s="235"/>
      <c r="D23" s="236"/>
      <c r="E23" s="235"/>
      <c r="F23" s="235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63"/>
      <c r="R23" s="214"/>
    </row>
    <row r="24" spans="1:13" ht="20.25" customHeight="1">
      <c r="A24" s="14" t="s">
        <v>119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3.5">
      <c r="B25" s="1"/>
      <c r="H25" s="1"/>
      <c r="I25" s="1"/>
      <c r="J25" s="1"/>
      <c r="K25" s="1"/>
      <c r="L25" s="1"/>
      <c r="M25" s="1"/>
    </row>
  </sheetData>
  <sheetProtection/>
  <mergeCells count="28">
    <mergeCell ref="L14:P14"/>
    <mergeCell ref="L15:L16"/>
    <mergeCell ref="M15:M16"/>
    <mergeCell ref="H15:H16"/>
    <mergeCell ref="A1:M1"/>
    <mergeCell ref="A3:L3"/>
    <mergeCell ref="A4:A6"/>
    <mergeCell ref="B4:F4"/>
    <mergeCell ref="G4:G6"/>
    <mergeCell ref="H4:L4"/>
    <mergeCell ref="B5:B6"/>
    <mergeCell ref="I5:I6"/>
    <mergeCell ref="K5:K6"/>
    <mergeCell ref="A13:M13"/>
    <mergeCell ref="C5:C6"/>
    <mergeCell ref="E5:E6"/>
    <mergeCell ref="F5:F6"/>
    <mergeCell ref="H5:H6"/>
    <mergeCell ref="L5:L6"/>
    <mergeCell ref="G15:G16"/>
    <mergeCell ref="A14:A16"/>
    <mergeCell ref="J15:J16"/>
    <mergeCell ref="G14:K14"/>
    <mergeCell ref="B15:B16"/>
    <mergeCell ref="C15:C16"/>
    <mergeCell ref="E15:E16"/>
    <mergeCell ref="F15:F16"/>
    <mergeCell ref="B14:F1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20" sqref="D20"/>
    </sheetView>
  </sheetViews>
  <sheetFormatPr defaultColWidth="8.88671875" defaultRowHeight="13.5"/>
  <cols>
    <col min="1" max="7" width="11.77734375" style="0" customWidth="1"/>
  </cols>
  <sheetData>
    <row r="1" spans="1:7" ht="13.5">
      <c r="A1" s="229" t="s">
        <v>307</v>
      </c>
      <c r="B1" s="13"/>
      <c r="C1" s="180"/>
      <c r="D1" s="13"/>
      <c r="E1" s="13"/>
      <c r="F1" s="180"/>
      <c r="G1" s="13"/>
    </row>
    <row r="2" spans="1:7" ht="13.5">
      <c r="A2" s="229"/>
      <c r="B2" s="13"/>
      <c r="C2" s="180"/>
      <c r="D2" s="13"/>
      <c r="E2" s="13"/>
      <c r="F2" s="180"/>
      <c r="G2" s="13"/>
    </row>
    <row r="3" spans="1:7" ht="13.5">
      <c r="A3" s="75" t="s">
        <v>245</v>
      </c>
      <c r="B3" s="75"/>
      <c r="C3" s="3"/>
      <c r="D3" s="3"/>
      <c r="E3" s="3"/>
      <c r="F3" s="3"/>
      <c r="G3" s="3"/>
    </row>
    <row r="4" spans="1:7" ht="13.5">
      <c r="A4" s="278" t="s">
        <v>256</v>
      </c>
      <c r="B4" s="288" t="s">
        <v>308</v>
      </c>
      <c r="C4" s="288"/>
      <c r="D4" s="288"/>
      <c r="E4" s="288"/>
      <c r="F4" s="288"/>
      <c r="G4" s="314" t="s">
        <v>309</v>
      </c>
    </row>
    <row r="5" spans="1:7" ht="22.5">
      <c r="A5" s="278"/>
      <c r="B5" s="25"/>
      <c r="C5" s="24" t="s">
        <v>310</v>
      </c>
      <c r="D5" s="24" t="s">
        <v>311</v>
      </c>
      <c r="E5" s="24" t="s">
        <v>312</v>
      </c>
      <c r="F5" s="24" t="s">
        <v>313</v>
      </c>
      <c r="G5" s="271"/>
    </row>
    <row r="6" spans="1:7" ht="27" customHeight="1">
      <c r="A6" s="244" t="s">
        <v>246</v>
      </c>
      <c r="B6" s="245">
        <f>SUM(C6:F6)</f>
        <v>3925463</v>
      </c>
      <c r="C6" s="245">
        <v>394713</v>
      </c>
      <c r="D6" s="245">
        <v>719483</v>
      </c>
      <c r="E6" s="245">
        <v>911635</v>
      </c>
      <c r="F6" s="245">
        <v>1899632</v>
      </c>
      <c r="G6" s="247">
        <v>33</v>
      </c>
    </row>
    <row r="7" spans="1:7" ht="13.5" customHeight="1">
      <c r="A7" s="243"/>
      <c r="B7" s="199"/>
      <c r="C7" s="200"/>
      <c r="D7" s="200"/>
      <c r="E7" s="199"/>
      <c r="F7" s="199"/>
      <c r="G7" s="200"/>
    </row>
    <row r="8" spans="1:7" ht="13.5">
      <c r="A8" s="178" t="s">
        <v>314</v>
      </c>
      <c r="B8" s="182"/>
      <c r="C8" s="183"/>
      <c r="D8" s="183"/>
      <c r="E8" s="184"/>
      <c r="F8" s="184"/>
      <c r="G8" s="13"/>
    </row>
  </sheetData>
  <mergeCells count="3">
    <mergeCell ref="A4:A5"/>
    <mergeCell ref="B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4">
      <selection activeCell="A1" sqref="A1:M1"/>
    </sheetView>
  </sheetViews>
  <sheetFormatPr defaultColWidth="8.88671875" defaultRowHeight="13.5"/>
  <cols>
    <col min="1" max="1" width="7.5546875" style="0" customWidth="1"/>
    <col min="2" max="2" width="5.77734375" style="81" customWidth="1"/>
    <col min="3" max="8" width="5.77734375" style="0" customWidth="1"/>
    <col min="9" max="9" width="6.88671875" style="85" bestFit="1" customWidth="1"/>
    <col min="10" max="10" width="7.5546875" style="85" bestFit="1" customWidth="1"/>
    <col min="11" max="12" width="5.77734375" style="0" customWidth="1"/>
    <col min="13" max="13" width="6.88671875" style="0" bestFit="1" customWidth="1"/>
    <col min="14" max="16" width="6.10546875" style="0" customWidth="1"/>
    <col min="17" max="19" width="6.99609375" style="0" customWidth="1"/>
  </cols>
  <sheetData>
    <row r="1" spans="1:13" ht="20.25" customHeight="1">
      <c r="A1" s="267" t="s">
        <v>251</v>
      </c>
      <c r="B1" s="267"/>
      <c r="C1" s="267"/>
      <c r="D1" s="267"/>
      <c r="E1" s="267"/>
      <c r="F1" s="267"/>
      <c r="G1" s="267"/>
      <c r="H1" s="267"/>
      <c r="I1" s="267"/>
      <c r="J1" s="327"/>
      <c r="K1" s="327"/>
      <c r="L1" s="327"/>
      <c r="M1" s="327"/>
    </row>
    <row r="2" spans="1:13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55"/>
      <c r="K2" s="155"/>
      <c r="L2" s="155"/>
      <c r="M2" s="155"/>
    </row>
    <row r="3" spans="1:13" ht="20.25" customHeight="1">
      <c r="A3" s="246" t="s">
        <v>138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4.75" customHeight="1">
      <c r="A4" s="286" t="s">
        <v>139</v>
      </c>
      <c r="B4" s="254" t="s">
        <v>140</v>
      </c>
      <c r="C4" s="255"/>
      <c r="D4" s="256"/>
      <c r="E4" s="254" t="s">
        <v>141</v>
      </c>
      <c r="F4" s="255"/>
      <c r="G4" s="256"/>
      <c r="H4" s="254" t="s">
        <v>142</v>
      </c>
      <c r="I4" s="255"/>
      <c r="J4" s="256"/>
      <c r="K4" s="254" t="s">
        <v>143</v>
      </c>
      <c r="L4" s="255"/>
      <c r="M4" s="255"/>
    </row>
    <row r="5" spans="1:13" ht="24.75" customHeight="1">
      <c r="A5" s="301"/>
      <c r="B5" s="40" t="s">
        <v>144</v>
      </c>
      <c r="C5" s="40" t="s">
        <v>145</v>
      </c>
      <c r="D5" s="40" t="s">
        <v>146</v>
      </c>
      <c r="E5" s="40" t="s">
        <v>144</v>
      </c>
      <c r="F5" s="40" t="s">
        <v>145</v>
      </c>
      <c r="G5" s="40" t="s">
        <v>146</v>
      </c>
      <c r="H5" s="40" t="s">
        <v>144</v>
      </c>
      <c r="I5" s="84" t="s">
        <v>145</v>
      </c>
      <c r="J5" s="84" t="s">
        <v>146</v>
      </c>
      <c r="K5" s="40" t="s">
        <v>144</v>
      </c>
      <c r="L5" s="40" t="s">
        <v>145</v>
      </c>
      <c r="M5" s="37" t="s">
        <v>146</v>
      </c>
    </row>
    <row r="6" spans="1:13" ht="24.75" customHeight="1">
      <c r="A6" s="16" t="s">
        <v>42</v>
      </c>
      <c r="B6" s="9">
        <v>8</v>
      </c>
      <c r="C6" s="9">
        <v>253.8</v>
      </c>
      <c r="D6" s="65">
        <v>976.7</v>
      </c>
      <c r="E6" s="9" t="s">
        <v>2</v>
      </c>
      <c r="F6" s="9" t="s">
        <v>2</v>
      </c>
      <c r="G6" s="9" t="s">
        <v>2</v>
      </c>
      <c r="H6" s="9">
        <v>6</v>
      </c>
      <c r="I6" s="90">
        <v>1908</v>
      </c>
      <c r="J6" s="90">
        <v>44725</v>
      </c>
      <c r="K6" s="90">
        <v>1</v>
      </c>
      <c r="L6" s="90">
        <v>320</v>
      </c>
      <c r="M6" s="91">
        <v>5120</v>
      </c>
    </row>
    <row r="7" spans="1:13" ht="24.75" customHeight="1">
      <c r="A7" s="35" t="s">
        <v>44</v>
      </c>
      <c r="B7" s="9">
        <v>8</v>
      </c>
      <c r="C7" s="9">
        <v>253.8</v>
      </c>
      <c r="D7" s="65">
        <v>976.7</v>
      </c>
      <c r="E7" s="9" t="s">
        <v>2</v>
      </c>
      <c r="F7" s="9" t="s">
        <v>2</v>
      </c>
      <c r="G7" s="9" t="s">
        <v>2</v>
      </c>
      <c r="H7" s="9">
        <v>6</v>
      </c>
      <c r="I7" s="90">
        <v>1908</v>
      </c>
      <c r="J7" s="90">
        <v>44725</v>
      </c>
      <c r="K7" s="90">
        <v>1</v>
      </c>
      <c r="L7" s="90">
        <v>320</v>
      </c>
      <c r="M7" s="91">
        <v>5120</v>
      </c>
    </row>
    <row r="8" spans="1:13" ht="24.75" customHeight="1">
      <c r="A8" s="45" t="s">
        <v>45</v>
      </c>
      <c r="B8" s="66">
        <v>5</v>
      </c>
      <c r="C8" s="66">
        <v>170.1</v>
      </c>
      <c r="D8" s="67">
        <v>641.9</v>
      </c>
      <c r="E8" s="9" t="s">
        <v>2</v>
      </c>
      <c r="F8" s="9" t="s">
        <v>2</v>
      </c>
      <c r="G8" s="9" t="s">
        <v>2</v>
      </c>
      <c r="H8" s="66">
        <v>6</v>
      </c>
      <c r="I8" s="92">
        <v>1908</v>
      </c>
      <c r="J8" s="92">
        <v>44725</v>
      </c>
      <c r="K8" s="92">
        <v>1</v>
      </c>
      <c r="L8" s="92">
        <v>320</v>
      </c>
      <c r="M8" s="93">
        <v>5120</v>
      </c>
    </row>
    <row r="9" spans="1:13" ht="24.75" customHeight="1">
      <c r="A9" s="45" t="s">
        <v>155</v>
      </c>
      <c r="B9" s="66">
        <v>5</v>
      </c>
      <c r="C9" s="156">
        <v>170.1</v>
      </c>
      <c r="D9" s="157">
        <v>641.9</v>
      </c>
      <c r="E9" s="9" t="s">
        <v>2</v>
      </c>
      <c r="F9" s="9" t="s">
        <v>2</v>
      </c>
      <c r="G9" s="9" t="s">
        <v>2</v>
      </c>
      <c r="H9" s="71">
        <v>6</v>
      </c>
      <c r="I9" s="94">
        <v>1908</v>
      </c>
      <c r="J9" s="94">
        <v>44725</v>
      </c>
      <c r="K9" s="94">
        <v>1</v>
      </c>
      <c r="L9" s="94">
        <v>320</v>
      </c>
      <c r="M9" s="95">
        <v>5120</v>
      </c>
    </row>
    <row r="10" spans="1:13" ht="24.75" customHeight="1">
      <c r="A10" s="45" t="s">
        <v>190</v>
      </c>
      <c r="B10" s="88">
        <v>5</v>
      </c>
      <c r="C10" s="9">
        <v>170.1</v>
      </c>
      <c r="D10" s="65">
        <v>641.9</v>
      </c>
      <c r="E10" s="9" t="s">
        <v>2</v>
      </c>
      <c r="F10" s="9" t="s">
        <v>2</v>
      </c>
      <c r="G10" s="9" t="s">
        <v>2</v>
      </c>
      <c r="H10" s="88">
        <v>6</v>
      </c>
      <c r="I10" s="96">
        <v>1908</v>
      </c>
      <c r="J10" s="96">
        <v>44725</v>
      </c>
      <c r="K10" s="96">
        <v>1</v>
      </c>
      <c r="L10" s="96">
        <v>320</v>
      </c>
      <c r="M10" s="97">
        <v>5120</v>
      </c>
    </row>
    <row r="11" spans="1:13" ht="24.75" customHeight="1">
      <c r="A11" s="186" t="s">
        <v>225</v>
      </c>
      <c r="B11" s="88">
        <v>5</v>
      </c>
      <c r="C11" s="9">
        <v>170.1</v>
      </c>
      <c r="D11" s="65">
        <v>641.9</v>
      </c>
      <c r="E11" s="204">
        <v>0</v>
      </c>
      <c r="F11" s="203">
        <v>0</v>
      </c>
      <c r="G11" s="203">
        <v>0</v>
      </c>
      <c r="H11" s="88">
        <v>6</v>
      </c>
      <c r="I11" s="205">
        <v>1739</v>
      </c>
      <c r="J11" s="205">
        <v>38892</v>
      </c>
      <c r="K11" s="96">
        <v>1</v>
      </c>
      <c r="L11" s="206">
        <v>320</v>
      </c>
      <c r="M11" s="206">
        <v>5120</v>
      </c>
    </row>
    <row r="12" spans="1:13" ht="24.75" customHeigh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</row>
    <row r="13" spans="1:20" ht="24.75" customHeight="1">
      <c r="A13" s="286" t="s">
        <v>139</v>
      </c>
      <c r="B13" s="254" t="s">
        <v>147</v>
      </c>
      <c r="C13" s="255"/>
      <c r="D13" s="256"/>
      <c r="E13" s="254" t="s">
        <v>148</v>
      </c>
      <c r="F13" s="255"/>
      <c r="G13" s="255"/>
      <c r="H13" s="254" t="s">
        <v>206</v>
      </c>
      <c r="I13" s="255"/>
      <c r="J13" s="256"/>
      <c r="K13" s="254" t="s">
        <v>207</v>
      </c>
      <c r="L13" s="255"/>
      <c r="M13" s="256"/>
      <c r="N13" s="254" t="s">
        <v>208</v>
      </c>
      <c r="O13" s="255"/>
      <c r="P13" s="256"/>
      <c r="Q13" s="254" t="s">
        <v>209</v>
      </c>
      <c r="R13" s="255"/>
      <c r="S13" s="256"/>
      <c r="T13" s="281" t="s">
        <v>149</v>
      </c>
    </row>
    <row r="14" spans="1:20" ht="24.75" customHeight="1">
      <c r="A14" s="301"/>
      <c r="B14" s="40" t="s">
        <v>144</v>
      </c>
      <c r="C14" s="40" t="s">
        <v>145</v>
      </c>
      <c r="D14" s="40" t="s">
        <v>146</v>
      </c>
      <c r="E14" s="40" t="s">
        <v>144</v>
      </c>
      <c r="F14" s="40" t="s">
        <v>145</v>
      </c>
      <c r="G14" s="37" t="s">
        <v>146</v>
      </c>
      <c r="H14" s="40" t="s">
        <v>144</v>
      </c>
      <c r="I14" s="40" t="s">
        <v>145</v>
      </c>
      <c r="J14" s="40" t="s">
        <v>146</v>
      </c>
      <c r="K14" s="40" t="s">
        <v>144</v>
      </c>
      <c r="L14" s="40" t="s">
        <v>145</v>
      </c>
      <c r="M14" s="40" t="s">
        <v>146</v>
      </c>
      <c r="N14" s="40" t="s">
        <v>144</v>
      </c>
      <c r="O14" s="40" t="s">
        <v>145</v>
      </c>
      <c r="P14" s="40" t="s">
        <v>146</v>
      </c>
      <c r="Q14" s="40" t="s">
        <v>144</v>
      </c>
      <c r="R14" s="40" t="s">
        <v>145</v>
      </c>
      <c r="S14" s="40" t="s">
        <v>146</v>
      </c>
      <c r="T14" s="299"/>
    </row>
    <row r="15" spans="1:20" ht="24.75" customHeight="1">
      <c r="A15" s="16" t="s">
        <v>42</v>
      </c>
      <c r="B15" s="9" t="s">
        <v>40</v>
      </c>
      <c r="C15" s="9" t="s">
        <v>40</v>
      </c>
      <c r="D15" s="9" t="s">
        <v>40</v>
      </c>
      <c r="E15" s="9" t="s">
        <v>40</v>
      </c>
      <c r="F15" s="9" t="s">
        <v>40</v>
      </c>
      <c r="G15" s="9" t="s">
        <v>40</v>
      </c>
      <c r="H15" s="9" t="s">
        <v>40</v>
      </c>
      <c r="I15" s="9" t="s">
        <v>40</v>
      </c>
      <c r="J15" s="9" t="s">
        <v>40</v>
      </c>
      <c r="K15" s="9" t="s">
        <v>40</v>
      </c>
      <c r="L15" s="9" t="s">
        <v>40</v>
      </c>
      <c r="M15" s="9" t="s">
        <v>40</v>
      </c>
      <c r="N15" s="9" t="s">
        <v>40</v>
      </c>
      <c r="O15" s="9" t="s">
        <v>40</v>
      </c>
      <c r="P15" s="9" t="s">
        <v>40</v>
      </c>
      <c r="Q15" s="9" t="s">
        <v>40</v>
      </c>
      <c r="R15" s="9" t="s">
        <v>40</v>
      </c>
      <c r="S15" s="9" t="s">
        <v>40</v>
      </c>
      <c r="T15" s="19">
        <v>3234</v>
      </c>
    </row>
    <row r="16" spans="1:20" ht="24.75" customHeight="1">
      <c r="A16" s="35" t="s">
        <v>44</v>
      </c>
      <c r="B16" s="9" t="s">
        <v>40</v>
      </c>
      <c r="C16" s="9" t="s">
        <v>40</v>
      </c>
      <c r="D16" s="9" t="s">
        <v>40</v>
      </c>
      <c r="E16" s="9" t="s">
        <v>40</v>
      </c>
      <c r="F16" s="9" t="s">
        <v>40</v>
      </c>
      <c r="G16" s="9" t="s">
        <v>40</v>
      </c>
      <c r="H16" s="9" t="s">
        <v>40</v>
      </c>
      <c r="I16" s="9" t="s">
        <v>40</v>
      </c>
      <c r="J16" s="9" t="s">
        <v>40</v>
      </c>
      <c r="K16" s="9" t="s">
        <v>40</v>
      </c>
      <c r="L16" s="9" t="s">
        <v>40</v>
      </c>
      <c r="M16" s="9" t="s">
        <v>40</v>
      </c>
      <c r="N16" s="9" t="s">
        <v>40</v>
      </c>
      <c r="O16" s="9" t="s">
        <v>40</v>
      </c>
      <c r="P16" s="9" t="s">
        <v>40</v>
      </c>
      <c r="Q16" s="9" t="s">
        <v>40</v>
      </c>
      <c r="R16" s="9" t="s">
        <v>40</v>
      </c>
      <c r="S16" s="9" t="s">
        <v>40</v>
      </c>
      <c r="T16" s="19">
        <v>3212</v>
      </c>
    </row>
    <row r="17" spans="1:20" ht="24.75" customHeight="1">
      <c r="A17" s="35" t="s">
        <v>45</v>
      </c>
      <c r="B17" s="9" t="s">
        <v>40</v>
      </c>
      <c r="C17" s="9" t="s">
        <v>40</v>
      </c>
      <c r="D17" s="9" t="s">
        <v>40</v>
      </c>
      <c r="E17" s="9" t="s">
        <v>40</v>
      </c>
      <c r="F17" s="9" t="s">
        <v>40</v>
      </c>
      <c r="G17" s="9" t="s">
        <v>40</v>
      </c>
      <c r="H17" s="9" t="s">
        <v>40</v>
      </c>
      <c r="I17" s="9" t="s">
        <v>40</v>
      </c>
      <c r="J17" s="9" t="s">
        <v>40</v>
      </c>
      <c r="K17" s="9" t="s">
        <v>40</v>
      </c>
      <c r="L17" s="9" t="s">
        <v>40</v>
      </c>
      <c r="M17" s="9" t="s">
        <v>40</v>
      </c>
      <c r="N17" s="9" t="s">
        <v>40</v>
      </c>
      <c r="O17" s="9" t="s">
        <v>40</v>
      </c>
      <c r="P17" s="9" t="s">
        <v>40</v>
      </c>
      <c r="Q17" s="9" t="s">
        <v>40</v>
      </c>
      <c r="R17" s="9" t="s">
        <v>40</v>
      </c>
      <c r="S17" s="9" t="s">
        <v>40</v>
      </c>
      <c r="T17" s="19">
        <v>3173</v>
      </c>
    </row>
    <row r="18" spans="1:20" ht="24.75" customHeight="1">
      <c r="A18" s="35" t="s">
        <v>155</v>
      </c>
      <c r="B18" s="9" t="s">
        <v>40</v>
      </c>
      <c r="C18" s="9" t="s">
        <v>40</v>
      </c>
      <c r="D18" s="9" t="s">
        <v>40</v>
      </c>
      <c r="E18" s="9" t="s">
        <v>40</v>
      </c>
      <c r="F18" s="9" t="s">
        <v>40</v>
      </c>
      <c r="G18" s="9" t="s">
        <v>40</v>
      </c>
      <c r="H18" s="9" t="s">
        <v>40</v>
      </c>
      <c r="I18" s="9" t="s">
        <v>40</v>
      </c>
      <c r="J18" s="9" t="s">
        <v>40</v>
      </c>
      <c r="K18" s="9" t="s">
        <v>40</v>
      </c>
      <c r="L18" s="9" t="s">
        <v>40</v>
      </c>
      <c r="M18" s="9" t="s">
        <v>40</v>
      </c>
      <c r="N18" s="9" t="s">
        <v>40</v>
      </c>
      <c r="O18" s="9" t="s">
        <v>40</v>
      </c>
      <c r="P18" s="9" t="s">
        <v>40</v>
      </c>
      <c r="Q18" s="9" t="s">
        <v>40</v>
      </c>
      <c r="R18" s="9" t="s">
        <v>40</v>
      </c>
      <c r="S18" s="9" t="s">
        <v>40</v>
      </c>
      <c r="T18" s="19">
        <v>3173</v>
      </c>
    </row>
    <row r="19" spans="1:20" ht="24.75" customHeight="1">
      <c r="A19" s="45" t="s">
        <v>166</v>
      </c>
      <c r="B19" s="9" t="s">
        <v>2</v>
      </c>
      <c r="C19" s="9" t="s">
        <v>2</v>
      </c>
      <c r="D19" s="9" t="s">
        <v>2</v>
      </c>
      <c r="E19" s="9" t="s">
        <v>2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9" t="s">
        <v>2</v>
      </c>
      <c r="P19" s="9" t="s">
        <v>2</v>
      </c>
      <c r="Q19" s="9" t="s">
        <v>2</v>
      </c>
      <c r="R19" s="9" t="s">
        <v>2</v>
      </c>
      <c r="S19" s="9" t="s">
        <v>2</v>
      </c>
      <c r="T19" s="19">
        <v>3204</v>
      </c>
    </row>
    <row r="20" spans="1:20" ht="24.75" customHeight="1">
      <c r="A20" s="186" t="s">
        <v>225</v>
      </c>
      <c r="B20" s="201">
        <v>0</v>
      </c>
      <c r="C20" s="202">
        <v>0</v>
      </c>
      <c r="D20" s="202">
        <v>0</v>
      </c>
      <c r="E20" s="201">
        <v>0</v>
      </c>
      <c r="F20" s="202">
        <v>0</v>
      </c>
      <c r="G20" s="202">
        <v>0</v>
      </c>
      <c r="H20" s="9" t="s">
        <v>2</v>
      </c>
      <c r="I20" s="9" t="s">
        <v>2</v>
      </c>
      <c r="J20" s="9" t="s">
        <v>2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2</v>
      </c>
      <c r="P20" s="9" t="s">
        <v>2</v>
      </c>
      <c r="Q20" s="9" t="s">
        <v>2</v>
      </c>
      <c r="R20" s="9" t="s">
        <v>2</v>
      </c>
      <c r="S20" s="9" t="s">
        <v>2</v>
      </c>
      <c r="T20" s="224">
        <v>3376</v>
      </c>
    </row>
    <row r="21" spans="1:13" ht="15" customHeight="1">
      <c r="A21" s="34"/>
      <c r="B21" s="52"/>
      <c r="C21" s="103"/>
      <c r="D21" s="103"/>
      <c r="E21" s="103"/>
      <c r="F21" s="103"/>
      <c r="G21" s="103"/>
      <c r="H21" s="52"/>
      <c r="I21" s="86"/>
      <c r="J21" s="86"/>
      <c r="K21" s="83"/>
      <c r="L21" s="83"/>
      <c r="M21" s="83"/>
    </row>
    <row r="22" spans="1:13" ht="20.25" customHeight="1">
      <c r="A22" s="14" t="s">
        <v>119</v>
      </c>
      <c r="B22" s="52"/>
      <c r="C22" s="14"/>
      <c r="D22" s="14"/>
      <c r="E22" s="14"/>
      <c r="F22" s="14"/>
      <c r="G22" s="14"/>
      <c r="H22" s="14"/>
      <c r="I22" s="87"/>
      <c r="J22" s="87"/>
      <c r="K22" s="14"/>
      <c r="L22" s="14"/>
      <c r="M22" s="14"/>
    </row>
  </sheetData>
  <sheetProtection/>
  <mergeCells count="16">
    <mergeCell ref="A12:M12"/>
    <mergeCell ref="A13:A14"/>
    <mergeCell ref="B13:D13"/>
    <mergeCell ref="E13:G13"/>
    <mergeCell ref="T13:T14"/>
    <mergeCell ref="H13:J13"/>
    <mergeCell ref="K13:M13"/>
    <mergeCell ref="N13:P13"/>
    <mergeCell ref="Q13:S13"/>
    <mergeCell ref="A1:M1"/>
    <mergeCell ref="A3:M3"/>
    <mergeCell ref="A4:A5"/>
    <mergeCell ref="B4:D4"/>
    <mergeCell ref="E4:G4"/>
    <mergeCell ref="H4:J4"/>
    <mergeCell ref="K4:M4"/>
  </mergeCells>
  <printOptions/>
  <pageMargins left="0.75" right="0.41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I12" sqref="I12"/>
    </sheetView>
  </sheetViews>
  <sheetFormatPr defaultColWidth="8.88671875" defaultRowHeight="13.5"/>
  <cols>
    <col min="2" max="13" width="5.77734375" style="0" customWidth="1"/>
  </cols>
  <sheetData>
    <row r="1" spans="1:11" ht="20.25" customHeight="1">
      <c r="A1" s="267" t="s">
        <v>252</v>
      </c>
      <c r="B1" s="267"/>
      <c r="C1" s="267"/>
      <c r="D1" s="267"/>
      <c r="E1" s="267"/>
      <c r="F1" s="327"/>
      <c r="G1" s="327"/>
      <c r="H1" s="327"/>
      <c r="I1" s="327"/>
      <c r="J1" s="327"/>
      <c r="K1" s="327"/>
    </row>
    <row r="2" spans="1:11" ht="15" customHeight="1">
      <c r="A2" s="104"/>
      <c r="B2" s="104"/>
      <c r="C2" s="104"/>
      <c r="D2" s="104"/>
      <c r="E2" s="104"/>
      <c r="F2" s="102"/>
      <c r="G2" s="102"/>
      <c r="H2" s="102"/>
      <c r="I2" s="102"/>
      <c r="J2" s="102"/>
      <c r="K2" s="102"/>
    </row>
    <row r="3" spans="1:11" ht="20.25" customHeight="1">
      <c r="A3" s="250" t="s">
        <v>150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3" ht="24.75" customHeight="1">
      <c r="A4" s="288" t="s">
        <v>86</v>
      </c>
      <c r="B4" s="288" t="s">
        <v>151</v>
      </c>
      <c r="C4" s="288"/>
      <c r="D4" s="288" t="s">
        <v>152</v>
      </c>
      <c r="E4" s="288"/>
      <c r="F4" s="288" t="s">
        <v>259</v>
      </c>
      <c r="G4" s="288"/>
      <c r="H4" s="288" t="s">
        <v>154</v>
      </c>
      <c r="I4" s="288"/>
      <c r="J4" s="288" t="s">
        <v>260</v>
      </c>
      <c r="K4" s="288"/>
      <c r="L4" s="288" t="s">
        <v>185</v>
      </c>
      <c r="M4" s="271"/>
    </row>
    <row r="5" spans="1:13" ht="24.75" customHeight="1">
      <c r="A5" s="288"/>
      <c r="B5" s="25" t="s">
        <v>117</v>
      </c>
      <c r="C5" s="25" t="s">
        <v>153</v>
      </c>
      <c r="D5" s="25" t="s">
        <v>117</v>
      </c>
      <c r="E5" s="25" t="s">
        <v>153</v>
      </c>
      <c r="F5" s="25" t="s">
        <v>117</v>
      </c>
      <c r="G5" s="25" t="s">
        <v>153</v>
      </c>
      <c r="H5" s="25" t="s">
        <v>117</v>
      </c>
      <c r="I5" s="25" t="s">
        <v>153</v>
      </c>
      <c r="J5" s="25" t="s">
        <v>117</v>
      </c>
      <c r="K5" s="25" t="s">
        <v>153</v>
      </c>
      <c r="L5" s="25" t="s">
        <v>117</v>
      </c>
      <c r="M5" s="26" t="s">
        <v>153</v>
      </c>
    </row>
    <row r="6" spans="1:13" ht="24.75" customHeight="1">
      <c r="A6" s="186" t="s">
        <v>42</v>
      </c>
      <c r="B6" s="60">
        <v>19</v>
      </c>
      <c r="C6" s="60">
        <v>1983</v>
      </c>
      <c r="D6" s="60">
        <v>10</v>
      </c>
      <c r="E6" s="60">
        <v>454</v>
      </c>
      <c r="F6" s="60" t="s">
        <v>40</v>
      </c>
      <c r="G6" s="68" t="s">
        <v>40</v>
      </c>
      <c r="H6" s="99">
        <v>9</v>
      </c>
      <c r="I6" s="99">
        <v>2997</v>
      </c>
      <c r="J6" s="98" t="s">
        <v>40</v>
      </c>
      <c r="K6" s="98" t="s">
        <v>40</v>
      </c>
      <c r="L6" s="99" t="s">
        <v>40</v>
      </c>
      <c r="M6" s="100" t="s">
        <v>40</v>
      </c>
    </row>
    <row r="7" spans="1:13" ht="24.75" customHeight="1">
      <c r="A7" s="9" t="s">
        <v>44</v>
      </c>
      <c r="B7" s="60">
        <v>19</v>
      </c>
      <c r="C7" s="60">
        <v>1982</v>
      </c>
      <c r="D7" s="60">
        <v>10</v>
      </c>
      <c r="E7" s="60">
        <v>454</v>
      </c>
      <c r="F7" s="60" t="s">
        <v>40</v>
      </c>
      <c r="G7" s="68" t="s">
        <v>40</v>
      </c>
      <c r="H7" s="99">
        <v>7</v>
      </c>
      <c r="I7" s="99">
        <v>1469</v>
      </c>
      <c r="J7" s="98" t="s">
        <v>40</v>
      </c>
      <c r="K7" s="98" t="s">
        <v>40</v>
      </c>
      <c r="L7" s="99">
        <v>2</v>
      </c>
      <c r="M7" s="100">
        <v>59</v>
      </c>
    </row>
    <row r="8" spans="1:13" ht="24.75" customHeight="1">
      <c r="A8" s="9" t="s">
        <v>45</v>
      </c>
      <c r="B8" s="60">
        <v>15</v>
      </c>
      <c r="C8" s="60">
        <v>1752</v>
      </c>
      <c r="D8" s="60">
        <v>6</v>
      </c>
      <c r="E8" s="60">
        <v>224</v>
      </c>
      <c r="F8" s="60" t="s">
        <v>40</v>
      </c>
      <c r="G8" s="68" t="s">
        <v>40</v>
      </c>
      <c r="H8" s="99">
        <v>7</v>
      </c>
      <c r="I8" s="99">
        <v>1469</v>
      </c>
      <c r="J8" s="98" t="s">
        <v>40</v>
      </c>
      <c r="K8" s="98" t="s">
        <v>40</v>
      </c>
      <c r="L8" s="99">
        <v>2</v>
      </c>
      <c r="M8" s="100">
        <v>59</v>
      </c>
    </row>
    <row r="9" spans="1:13" ht="24.75" customHeight="1">
      <c r="A9" s="9" t="s">
        <v>155</v>
      </c>
      <c r="B9" s="60">
        <v>15</v>
      </c>
      <c r="C9" s="60">
        <v>1786</v>
      </c>
      <c r="D9" s="60">
        <v>6</v>
      </c>
      <c r="E9" s="60">
        <v>258</v>
      </c>
      <c r="F9" s="60" t="s">
        <v>40</v>
      </c>
      <c r="G9" s="68" t="s">
        <v>40</v>
      </c>
      <c r="H9" s="99">
        <v>7</v>
      </c>
      <c r="I9" s="99">
        <v>1469</v>
      </c>
      <c r="J9" s="98" t="s">
        <v>40</v>
      </c>
      <c r="K9" s="98" t="s">
        <v>40</v>
      </c>
      <c r="L9" s="99">
        <v>2</v>
      </c>
      <c r="M9" s="100">
        <v>59</v>
      </c>
    </row>
    <row r="10" spans="1:13" ht="24.75" customHeight="1">
      <c r="A10" s="9" t="s">
        <v>190</v>
      </c>
      <c r="B10" s="60">
        <v>15</v>
      </c>
      <c r="C10" s="60">
        <v>1786</v>
      </c>
      <c r="D10" s="60">
        <v>6</v>
      </c>
      <c r="E10" s="60">
        <v>258</v>
      </c>
      <c r="F10" s="60" t="s">
        <v>2</v>
      </c>
      <c r="G10" s="68" t="s">
        <v>2</v>
      </c>
      <c r="H10" s="99">
        <v>7</v>
      </c>
      <c r="I10" s="99">
        <v>1469</v>
      </c>
      <c r="J10" s="99" t="s">
        <v>2</v>
      </c>
      <c r="K10" s="99" t="s">
        <v>2</v>
      </c>
      <c r="L10" s="99">
        <v>2</v>
      </c>
      <c r="M10" s="100">
        <v>59</v>
      </c>
    </row>
    <row r="11" spans="1:13" ht="24.75" customHeight="1">
      <c r="A11" s="9" t="s">
        <v>225</v>
      </c>
      <c r="B11" s="60">
        <f>SUM(D11,F11,H11,J11,L11)</f>
        <v>15</v>
      </c>
      <c r="C11" s="60">
        <f>SUM(E11,G11,I11,K11,M11)</f>
        <v>1722</v>
      </c>
      <c r="D11" s="60">
        <v>6</v>
      </c>
      <c r="E11" s="60">
        <v>223.6</v>
      </c>
      <c r="F11" s="60" t="s">
        <v>2</v>
      </c>
      <c r="G11" s="68" t="s">
        <v>2</v>
      </c>
      <c r="H11" s="99">
        <v>7</v>
      </c>
      <c r="I11" s="99">
        <v>1439.4</v>
      </c>
      <c r="J11" s="99" t="s">
        <v>2</v>
      </c>
      <c r="K11" s="99" t="s">
        <v>2</v>
      </c>
      <c r="L11" s="99">
        <v>2</v>
      </c>
      <c r="M11" s="100">
        <v>59</v>
      </c>
    </row>
    <row r="12" spans="1:11" ht="24.75" customHeight="1">
      <c r="A12" s="106"/>
      <c r="B12" s="64"/>
      <c r="C12" s="64"/>
      <c r="D12" s="64"/>
      <c r="E12" s="64"/>
      <c r="F12" s="64"/>
      <c r="G12" s="208"/>
      <c r="H12" s="64"/>
      <c r="I12" s="208"/>
      <c r="J12" s="64"/>
      <c r="K12" s="64"/>
    </row>
    <row r="13" spans="1:11" ht="24.75" customHeight="1">
      <c r="A13" s="297" t="s">
        <v>86</v>
      </c>
      <c r="B13" s="288" t="s">
        <v>244</v>
      </c>
      <c r="C13" s="271"/>
      <c r="D13" s="14"/>
      <c r="E13" s="14"/>
      <c r="F13" s="14"/>
      <c r="G13" s="14"/>
      <c r="H13" s="14"/>
      <c r="I13" s="14"/>
      <c r="J13" s="14"/>
      <c r="K13" s="14"/>
    </row>
    <row r="14" spans="1:11" ht="24.75" customHeight="1">
      <c r="A14" s="298"/>
      <c r="B14" s="25" t="s">
        <v>117</v>
      </c>
      <c r="C14" s="26" t="s">
        <v>153</v>
      </c>
      <c r="D14" s="83"/>
      <c r="E14" s="83"/>
      <c r="F14" s="83"/>
      <c r="G14" s="83"/>
      <c r="H14" s="83"/>
      <c r="I14" s="83"/>
      <c r="J14" s="83"/>
      <c r="K14" s="83"/>
    </row>
    <row r="15" spans="1:3" ht="24.75" customHeight="1">
      <c r="A15" s="45" t="s">
        <v>42</v>
      </c>
      <c r="B15" s="99" t="s">
        <v>40</v>
      </c>
      <c r="C15" s="100" t="s">
        <v>40</v>
      </c>
    </row>
    <row r="16" spans="1:3" ht="24.75" customHeight="1">
      <c r="A16" s="45" t="s">
        <v>44</v>
      </c>
      <c r="B16" s="99" t="s">
        <v>40</v>
      </c>
      <c r="C16" s="100" t="s">
        <v>40</v>
      </c>
    </row>
    <row r="17" spans="1:3" ht="24.75" customHeight="1">
      <c r="A17" s="45" t="s">
        <v>45</v>
      </c>
      <c r="B17" s="99" t="s">
        <v>40</v>
      </c>
      <c r="C17" s="100" t="s">
        <v>40</v>
      </c>
    </row>
    <row r="18" spans="1:3" ht="24.75" customHeight="1">
      <c r="A18" s="45" t="s">
        <v>155</v>
      </c>
      <c r="B18" s="99" t="s">
        <v>40</v>
      </c>
      <c r="C18" s="100" t="s">
        <v>40</v>
      </c>
    </row>
    <row r="19" spans="1:3" ht="24.75" customHeight="1">
      <c r="A19" s="16" t="s">
        <v>166</v>
      </c>
      <c r="B19" s="99" t="s">
        <v>40</v>
      </c>
      <c r="C19" s="100" t="s">
        <v>40</v>
      </c>
    </row>
    <row r="20" spans="1:3" ht="24.75" customHeight="1">
      <c r="A20" s="16" t="s">
        <v>225</v>
      </c>
      <c r="B20" s="99" t="s">
        <v>40</v>
      </c>
      <c r="C20" s="100" t="s">
        <v>40</v>
      </c>
    </row>
    <row r="21" ht="13.5" customHeight="1"/>
    <row r="22" ht="21.75" customHeight="1">
      <c r="A22" s="14" t="s">
        <v>119</v>
      </c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11">
    <mergeCell ref="A1:K1"/>
    <mergeCell ref="A3:K3"/>
    <mergeCell ref="A4:A5"/>
    <mergeCell ref="B4:C4"/>
    <mergeCell ref="D4:E4"/>
    <mergeCell ref="H4:I4"/>
    <mergeCell ref="B13:C13"/>
    <mergeCell ref="A13:A14"/>
    <mergeCell ref="L4:M4"/>
    <mergeCell ref="F4:G4"/>
    <mergeCell ref="J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C11" sqref="C11"/>
    </sheetView>
  </sheetViews>
  <sheetFormatPr defaultColWidth="8.88671875" defaultRowHeight="13.5"/>
  <sheetData>
    <row r="1" spans="1:9" ht="13.5">
      <c r="A1" s="248" t="s">
        <v>315</v>
      </c>
      <c r="B1" s="12"/>
      <c r="C1" s="12"/>
      <c r="D1" s="3"/>
      <c r="E1" s="3"/>
      <c r="F1" s="3"/>
      <c r="G1" s="3"/>
      <c r="H1" s="3"/>
      <c r="I1" s="3"/>
    </row>
    <row r="2" spans="1:9" ht="13.5">
      <c r="A2" s="248"/>
      <c r="B2" s="12"/>
      <c r="C2" s="12"/>
      <c r="D2" s="3"/>
      <c r="E2" s="3"/>
      <c r="F2" s="3"/>
      <c r="G2" s="3"/>
      <c r="H2" s="3"/>
      <c r="I2" s="3"/>
    </row>
    <row r="3" spans="1:9" ht="13.5">
      <c r="A3" s="175" t="s">
        <v>211</v>
      </c>
      <c r="B3" s="75" t="s">
        <v>212</v>
      </c>
      <c r="C3" s="75"/>
      <c r="D3" s="3"/>
      <c r="E3" s="3"/>
      <c r="F3" s="3"/>
      <c r="G3" s="3"/>
      <c r="H3" s="3"/>
      <c r="I3" s="3"/>
    </row>
    <row r="4" spans="1:10" ht="13.5">
      <c r="A4" s="283"/>
      <c r="B4" s="292" t="s">
        <v>213</v>
      </c>
      <c r="C4" s="294" t="s">
        <v>214</v>
      </c>
      <c r="D4" s="264" t="s">
        <v>215</v>
      </c>
      <c r="E4" s="274" t="s">
        <v>216</v>
      </c>
      <c r="F4" s="274" t="s">
        <v>217</v>
      </c>
      <c r="G4" s="274" t="s">
        <v>218</v>
      </c>
      <c r="H4" s="274" t="s">
        <v>219</v>
      </c>
      <c r="I4" s="274" t="s">
        <v>220</v>
      </c>
      <c r="J4" s="290"/>
    </row>
    <row r="5" spans="1:10" ht="13.5">
      <c r="A5" s="291"/>
      <c r="B5" s="293"/>
      <c r="C5" s="293"/>
      <c r="D5" s="265"/>
      <c r="E5" s="289"/>
      <c r="F5" s="289"/>
      <c r="G5" s="289"/>
      <c r="H5" s="289"/>
      <c r="I5" s="289"/>
      <c r="J5" s="290"/>
    </row>
    <row r="6" spans="1:9" ht="24.75" customHeight="1">
      <c r="A6" s="176" t="s">
        <v>316</v>
      </c>
      <c r="B6" s="154">
        <f aca="true" t="shared" si="0" ref="B6:I6">SUM(B7:B11)</f>
        <v>53185</v>
      </c>
      <c r="C6" s="154">
        <f t="shared" si="0"/>
        <v>500304</v>
      </c>
      <c r="D6" s="154">
        <f t="shared" si="0"/>
        <v>14850</v>
      </c>
      <c r="E6" s="154">
        <f t="shared" si="0"/>
        <v>21024</v>
      </c>
      <c r="F6" s="154">
        <f t="shared" si="0"/>
        <v>20537</v>
      </c>
      <c r="G6" s="154">
        <f t="shared" si="0"/>
        <v>26746</v>
      </c>
      <c r="H6" s="154">
        <f t="shared" si="0"/>
        <v>19247</v>
      </c>
      <c r="I6" s="154">
        <f t="shared" si="0"/>
        <v>6043</v>
      </c>
    </row>
    <row r="7" spans="1:9" ht="24.75" customHeight="1">
      <c r="A7" s="176" t="s">
        <v>221</v>
      </c>
      <c r="B7" s="154">
        <v>42662</v>
      </c>
      <c r="C7" s="154">
        <v>110432</v>
      </c>
      <c r="D7" s="154">
        <v>1570</v>
      </c>
      <c r="E7" s="154">
        <v>1177</v>
      </c>
      <c r="F7" s="154">
        <v>1305</v>
      </c>
      <c r="G7" s="154">
        <v>1248</v>
      </c>
      <c r="H7" s="154">
        <v>900</v>
      </c>
      <c r="I7" s="154">
        <v>717</v>
      </c>
    </row>
    <row r="8" spans="1:9" ht="24.75" customHeight="1">
      <c r="A8" s="176" t="s">
        <v>222</v>
      </c>
      <c r="B8" s="154">
        <v>8426</v>
      </c>
      <c r="C8" s="154">
        <v>336925</v>
      </c>
      <c r="D8" s="154">
        <v>12241</v>
      </c>
      <c r="E8" s="154">
        <v>18984</v>
      </c>
      <c r="F8" s="154">
        <v>18650</v>
      </c>
      <c r="G8" s="154">
        <v>25066</v>
      </c>
      <c r="H8" s="154">
        <v>18240</v>
      </c>
      <c r="I8" s="154">
        <v>5219</v>
      </c>
    </row>
    <row r="9" spans="1:9" ht="24.75" customHeight="1">
      <c r="A9" s="176" t="s">
        <v>36</v>
      </c>
      <c r="B9" s="154">
        <v>379</v>
      </c>
      <c r="C9" s="154">
        <v>4366</v>
      </c>
      <c r="D9" s="154">
        <v>63</v>
      </c>
      <c r="E9" s="154">
        <v>44</v>
      </c>
      <c r="F9" s="154">
        <v>0</v>
      </c>
      <c r="G9" s="154">
        <v>33</v>
      </c>
      <c r="H9" s="154">
        <v>0</v>
      </c>
      <c r="I9" s="154">
        <v>0</v>
      </c>
    </row>
    <row r="10" spans="1:9" ht="24.75" customHeight="1">
      <c r="A10" s="176" t="s">
        <v>223</v>
      </c>
      <c r="B10" s="154">
        <v>214</v>
      </c>
      <c r="C10" s="154">
        <v>42838</v>
      </c>
      <c r="D10" s="154">
        <v>867</v>
      </c>
      <c r="E10" s="154">
        <v>759</v>
      </c>
      <c r="F10" s="154">
        <v>515</v>
      </c>
      <c r="G10" s="154">
        <v>342</v>
      </c>
      <c r="H10" s="154">
        <v>67</v>
      </c>
      <c r="I10" s="154">
        <v>74</v>
      </c>
    </row>
    <row r="11" spans="1:9" ht="24.75" customHeight="1">
      <c r="A11" s="74" t="s">
        <v>38</v>
      </c>
      <c r="B11" s="177">
        <v>1504</v>
      </c>
      <c r="C11" s="177">
        <v>5743</v>
      </c>
      <c r="D11" s="177">
        <v>109</v>
      </c>
      <c r="E11" s="177">
        <v>60</v>
      </c>
      <c r="F11" s="177">
        <v>67</v>
      </c>
      <c r="G11" s="177">
        <v>57</v>
      </c>
      <c r="H11" s="177">
        <v>40</v>
      </c>
      <c r="I11" s="177">
        <v>33</v>
      </c>
    </row>
    <row r="12" spans="1:9" ht="18.75" customHeight="1">
      <c r="A12" s="178" t="s">
        <v>224</v>
      </c>
      <c r="B12" s="3"/>
      <c r="C12" s="3"/>
      <c r="D12" s="3"/>
      <c r="E12" s="161"/>
      <c r="F12" s="179"/>
      <c r="G12" s="179"/>
      <c r="H12" s="179"/>
      <c r="I12" s="179"/>
    </row>
  </sheetData>
  <mergeCells count="10">
    <mergeCell ref="G4:G5"/>
    <mergeCell ref="J4:J5"/>
    <mergeCell ref="A4:A5"/>
    <mergeCell ref="B4:B5"/>
    <mergeCell ref="C4:C5"/>
    <mergeCell ref="H4:H5"/>
    <mergeCell ref="I4:I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0">
      <selection activeCell="E54" sqref="E54"/>
    </sheetView>
  </sheetViews>
  <sheetFormatPr defaultColWidth="8.88671875" defaultRowHeight="13.5"/>
  <cols>
    <col min="1" max="1" width="6.77734375" style="6" customWidth="1"/>
    <col min="2" max="2" width="5.99609375" style="6" customWidth="1"/>
    <col min="3" max="7" width="7.77734375" style="6" customWidth="1"/>
    <col min="8" max="9" width="5.77734375" style="6" customWidth="1"/>
    <col min="10" max="12" width="7.77734375" style="6" customWidth="1"/>
    <col min="13" max="13" width="6.10546875" style="6" customWidth="1"/>
    <col min="14" max="14" width="7.77734375" style="6" customWidth="1"/>
    <col min="15" max="16" width="5.77734375" style="6" customWidth="1"/>
    <col min="17" max="16384" width="8.88671875" style="6" customWidth="1"/>
  </cols>
  <sheetData>
    <row r="1" spans="1:5" ht="20.25" customHeight="1">
      <c r="A1" s="267" t="s">
        <v>226</v>
      </c>
      <c r="B1" s="267"/>
      <c r="C1" s="267"/>
      <c r="D1" s="267"/>
      <c r="E1" s="267"/>
    </row>
    <row r="2" spans="1:5" ht="15" customHeight="1">
      <c r="A2" s="136"/>
      <c r="B2" s="136"/>
      <c r="C2" s="136"/>
      <c r="D2" s="136"/>
      <c r="E2" s="136"/>
    </row>
    <row r="3" spans="1:16" ht="20.25" customHeight="1">
      <c r="A3" s="250" t="s">
        <v>191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9" ht="27" customHeight="1">
      <c r="A4" s="252" t="s">
        <v>156</v>
      </c>
      <c r="B4" s="288"/>
      <c r="C4" s="288" t="s">
        <v>157</v>
      </c>
      <c r="D4" s="288"/>
      <c r="E4" s="288"/>
      <c r="F4" s="288"/>
      <c r="G4" s="288"/>
      <c r="H4" s="288"/>
      <c r="I4" s="288"/>
      <c r="J4" s="288" t="s">
        <v>158</v>
      </c>
      <c r="K4" s="288"/>
      <c r="L4" s="288"/>
      <c r="M4" s="288"/>
      <c r="N4" s="288"/>
      <c r="O4" s="288"/>
      <c r="P4" s="271"/>
      <c r="Q4" s="5"/>
      <c r="R4" s="5"/>
      <c r="S4" s="5"/>
    </row>
    <row r="5" spans="1:19" ht="27" customHeight="1">
      <c r="A5" s="249"/>
      <c r="B5" s="288"/>
      <c r="C5" s="25" t="s">
        <v>0</v>
      </c>
      <c r="D5" s="24" t="s">
        <v>23</v>
      </c>
      <c r="E5" s="25" t="s">
        <v>24</v>
      </c>
      <c r="F5" s="25" t="s">
        <v>25</v>
      </c>
      <c r="G5" s="24" t="s">
        <v>26</v>
      </c>
      <c r="H5" s="25" t="s">
        <v>27</v>
      </c>
      <c r="I5" s="25" t="s">
        <v>28</v>
      </c>
      <c r="J5" s="25" t="s">
        <v>0</v>
      </c>
      <c r="K5" s="24" t="s">
        <v>23</v>
      </c>
      <c r="L5" s="25" t="s">
        <v>24</v>
      </c>
      <c r="M5" s="25" t="s">
        <v>25</v>
      </c>
      <c r="N5" s="24" t="s">
        <v>26</v>
      </c>
      <c r="O5" s="25" t="s">
        <v>27</v>
      </c>
      <c r="P5" s="26" t="s">
        <v>28</v>
      </c>
      <c r="Q5" s="5"/>
      <c r="R5" s="5"/>
      <c r="S5" s="5"/>
    </row>
    <row r="6" spans="1:19" ht="19.5" customHeight="1">
      <c r="A6" s="266" t="s">
        <v>42</v>
      </c>
      <c r="B6" s="7" t="s">
        <v>159</v>
      </c>
      <c r="C6" s="110">
        <v>665</v>
      </c>
      <c r="D6" s="110">
        <v>235</v>
      </c>
      <c r="E6" s="110">
        <v>339</v>
      </c>
      <c r="F6" s="110">
        <v>81</v>
      </c>
      <c r="G6" s="110">
        <v>3</v>
      </c>
      <c r="H6" s="110">
        <v>4</v>
      </c>
      <c r="I6" s="110">
        <v>3</v>
      </c>
      <c r="J6" s="110">
        <v>296</v>
      </c>
      <c r="K6" s="110">
        <v>125</v>
      </c>
      <c r="L6" s="110">
        <v>164</v>
      </c>
      <c r="M6" s="110">
        <v>5</v>
      </c>
      <c r="N6" s="110">
        <v>1</v>
      </c>
      <c r="O6" s="110">
        <v>0</v>
      </c>
      <c r="P6" s="111">
        <v>1</v>
      </c>
      <c r="Q6" s="5"/>
      <c r="R6" s="5"/>
      <c r="S6" s="5"/>
    </row>
    <row r="7" spans="1:19" ht="19.5" customHeight="1">
      <c r="A7" s="266"/>
      <c r="B7" s="8" t="s">
        <v>160</v>
      </c>
      <c r="C7" s="108">
        <v>233715</v>
      </c>
      <c r="D7" s="108">
        <v>112204</v>
      </c>
      <c r="E7" s="108">
        <v>116249</v>
      </c>
      <c r="F7" s="108">
        <v>4880</v>
      </c>
      <c r="G7" s="108">
        <v>177</v>
      </c>
      <c r="H7" s="108">
        <v>111</v>
      </c>
      <c r="I7" s="108">
        <v>94</v>
      </c>
      <c r="J7" s="108">
        <v>150574</v>
      </c>
      <c r="K7" s="108">
        <v>74352</v>
      </c>
      <c r="L7" s="108">
        <v>75770</v>
      </c>
      <c r="M7" s="108">
        <v>294</v>
      </c>
      <c r="N7" s="108">
        <v>126</v>
      </c>
      <c r="O7" s="108">
        <v>0</v>
      </c>
      <c r="P7" s="109">
        <v>32</v>
      </c>
      <c r="Q7" s="5"/>
      <c r="R7" s="5"/>
      <c r="S7" s="5"/>
    </row>
    <row r="8" spans="1:19" s="13" customFormat="1" ht="19.5" customHeight="1">
      <c r="A8" s="269" t="s">
        <v>44</v>
      </c>
      <c r="B8" s="7" t="s">
        <v>159</v>
      </c>
      <c r="C8" s="110">
        <v>602</v>
      </c>
      <c r="D8" s="110">
        <v>284</v>
      </c>
      <c r="E8" s="110">
        <v>213</v>
      </c>
      <c r="F8" s="110">
        <v>88</v>
      </c>
      <c r="G8" s="110">
        <v>5</v>
      </c>
      <c r="H8" s="110">
        <v>5</v>
      </c>
      <c r="I8" s="110">
        <v>7</v>
      </c>
      <c r="J8" s="110">
        <v>279</v>
      </c>
      <c r="K8" s="110">
        <v>156</v>
      </c>
      <c r="L8" s="110">
        <v>112</v>
      </c>
      <c r="M8" s="110">
        <v>7</v>
      </c>
      <c r="N8" s="110">
        <v>3</v>
      </c>
      <c r="O8" s="110">
        <v>0</v>
      </c>
      <c r="P8" s="111">
        <v>1</v>
      </c>
      <c r="Q8" s="12"/>
      <c r="R8" s="12"/>
      <c r="S8" s="12"/>
    </row>
    <row r="9" spans="1:19" s="13" customFormat="1" ht="19.5" customHeight="1">
      <c r="A9" s="270"/>
      <c r="B9" s="8" t="s">
        <v>160</v>
      </c>
      <c r="C9" s="108">
        <v>268681</v>
      </c>
      <c r="D9" s="108">
        <v>163453</v>
      </c>
      <c r="E9" s="108">
        <v>76608</v>
      </c>
      <c r="F9" s="108">
        <v>5479</v>
      </c>
      <c r="G9" s="108">
        <v>23072</v>
      </c>
      <c r="H9" s="108">
        <v>242</v>
      </c>
      <c r="I9" s="137">
        <v>-173</v>
      </c>
      <c r="J9" s="108">
        <v>130577</v>
      </c>
      <c r="K9" s="108">
        <v>91606</v>
      </c>
      <c r="L9" s="108">
        <v>36831</v>
      </c>
      <c r="M9" s="108">
        <v>396</v>
      </c>
      <c r="N9" s="108">
        <v>1732</v>
      </c>
      <c r="O9" s="108">
        <v>0</v>
      </c>
      <c r="P9" s="109">
        <v>12</v>
      </c>
      <c r="Q9" s="12"/>
      <c r="R9" s="12"/>
      <c r="S9" s="12"/>
    </row>
    <row r="10" spans="1:19" s="13" customFormat="1" ht="19.5" customHeight="1">
      <c r="A10" s="269" t="s">
        <v>45</v>
      </c>
      <c r="B10" s="7" t="s">
        <v>159</v>
      </c>
      <c r="C10" s="110">
        <v>407</v>
      </c>
      <c r="D10" s="110">
        <v>202</v>
      </c>
      <c r="E10" s="110">
        <v>130</v>
      </c>
      <c r="F10" s="110">
        <v>63</v>
      </c>
      <c r="G10" s="110">
        <v>8</v>
      </c>
      <c r="H10" s="110">
        <v>3</v>
      </c>
      <c r="I10" s="110">
        <v>1</v>
      </c>
      <c r="J10" s="110">
        <v>150</v>
      </c>
      <c r="K10" s="110">
        <v>91</v>
      </c>
      <c r="L10" s="110">
        <v>57</v>
      </c>
      <c r="M10" s="110">
        <v>1</v>
      </c>
      <c r="N10" s="110">
        <v>1</v>
      </c>
      <c r="O10" s="110">
        <v>0</v>
      </c>
      <c r="P10" s="111">
        <v>0</v>
      </c>
      <c r="Q10" s="12"/>
      <c r="R10" s="12"/>
      <c r="S10" s="12"/>
    </row>
    <row r="11" spans="1:19" s="13" customFormat="1" ht="19.5" customHeight="1">
      <c r="A11" s="270"/>
      <c r="B11" s="8" t="s">
        <v>160</v>
      </c>
      <c r="C11" s="113">
        <v>139010</v>
      </c>
      <c r="D11" s="113">
        <v>83533</v>
      </c>
      <c r="E11" s="113">
        <v>34319</v>
      </c>
      <c r="F11" s="113">
        <v>5274</v>
      </c>
      <c r="G11" s="113">
        <v>15658</v>
      </c>
      <c r="H11" s="113">
        <v>207</v>
      </c>
      <c r="I11" s="113">
        <v>19</v>
      </c>
      <c r="J11" s="113">
        <v>80654</v>
      </c>
      <c r="K11" s="113">
        <v>45272</v>
      </c>
      <c r="L11" s="113">
        <v>20457</v>
      </c>
      <c r="M11" s="113">
        <v>20</v>
      </c>
      <c r="N11" s="113">
        <v>14905</v>
      </c>
      <c r="O11" s="108">
        <v>0</v>
      </c>
      <c r="P11" s="109">
        <v>0</v>
      </c>
      <c r="Q11" s="12"/>
      <c r="R11" s="12"/>
      <c r="S11" s="12"/>
    </row>
    <row r="12" spans="1:19" s="13" customFormat="1" ht="19.5" customHeight="1">
      <c r="A12" s="266" t="s">
        <v>155</v>
      </c>
      <c r="B12" s="7" t="s">
        <v>159</v>
      </c>
      <c r="C12" s="110">
        <v>353</v>
      </c>
      <c r="D12" s="110">
        <v>145</v>
      </c>
      <c r="E12" s="110">
        <v>122</v>
      </c>
      <c r="F12" s="110">
        <v>76</v>
      </c>
      <c r="G12" s="110">
        <v>2</v>
      </c>
      <c r="H12" s="110">
        <v>5</v>
      </c>
      <c r="I12" s="110">
        <v>3</v>
      </c>
      <c r="J12" s="110">
        <v>87</v>
      </c>
      <c r="K12" s="110">
        <v>48</v>
      </c>
      <c r="L12" s="110">
        <v>38</v>
      </c>
      <c r="M12" s="110">
        <v>1</v>
      </c>
      <c r="N12" s="110">
        <v>0</v>
      </c>
      <c r="O12" s="110">
        <v>0</v>
      </c>
      <c r="P12" s="111">
        <v>0</v>
      </c>
      <c r="Q12" s="12"/>
      <c r="R12" s="12"/>
      <c r="S12" s="12"/>
    </row>
    <row r="13" spans="1:19" s="13" customFormat="1" ht="19.5" customHeight="1">
      <c r="A13" s="266"/>
      <c r="B13" s="8" t="s">
        <v>160</v>
      </c>
      <c r="C13" s="108">
        <v>105044</v>
      </c>
      <c r="D13" s="108">
        <v>68834</v>
      </c>
      <c r="E13" s="108">
        <v>29036</v>
      </c>
      <c r="F13" s="108">
        <v>6338</v>
      </c>
      <c r="G13" s="108">
        <v>626</v>
      </c>
      <c r="H13" s="108">
        <v>175</v>
      </c>
      <c r="I13" s="108">
        <v>35</v>
      </c>
      <c r="J13" s="108">
        <v>33409</v>
      </c>
      <c r="K13" s="108">
        <v>19584</v>
      </c>
      <c r="L13" s="108">
        <v>13654</v>
      </c>
      <c r="M13" s="108">
        <v>48</v>
      </c>
      <c r="N13" s="108">
        <v>123</v>
      </c>
      <c r="O13" s="108">
        <v>0</v>
      </c>
      <c r="P13" s="109">
        <v>0</v>
      </c>
      <c r="Q13" s="12"/>
      <c r="R13" s="12"/>
      <c r="S13" s="12"/>
    </row>
    <row r="14" spans="1:19" s="13" customFormat="1" ht="19.5" customHeight="1">
      <c r="A14" s="266" t="s">
        <v>166</v>
      </c>
      <c r="B14" s="7" t="s">
        <v>159</v>
      </c>
      <c r="C14" s="110">
        <v>371</v>
      </c>
      <c r="D14" s="127">
        <v>149</v>
      </c>
      <c r="E14" s="128">
        <v>140</v>
      </c>
      <c r="F14" s="128">
        <v>65</v>
      </c>
      <c r="G14" s="128">
        <v>3</v>
      </c>
      <c r="H14" s="128">
        <v>4</v>
      </c>
      <c r="I14" s="128">
        <v>10</v>
      </c>
      <c r="J14" s="128">
        <v>123</v>
      </c>
      <c r="K14" s="128">
        <v>54</v>
      </c>
      <c r="L14" s="128">
        <v>67</v>
      </c>
      <c r="M14" s="128">
        <v>0</v>
      </c>
      <c r="N14" s="128">
        <v>1</v>
      </c>
      <c r="O14" s="110">
        <v>0</v>
      </c>
      <c r="P14" s="129">
        <v>1</v>
      </c>
      <c r="Q14" s="12"/>
      <c r="R14" s="12"/>
      <c r="S14" s="12"/>
    </row>
    <row r="15" spans="1:19" s="13" customFormat="1" ht="19.5" customHeight="1">
      <c r="A15" s="266"/>
      <c r="B15" s="8" t="s">
        <v>160</v>
      </c>
      <c r="C15" s="108">
        <v>172617</v>
      </c>
      <c r="D15" s="130">
        <v>106800</v>
      </c>
      <c r="E15" s="130">
        <v>54593</v>
      </c>
      <c r="F15" s="130">
        <v>10077</v>
      </c>
      <c r="G15" s="130">
        <v>412</v>
      </c>
      <c r="H15" s="130">
        <v>210</v>
      </c>
      <c r="I15" s="130">
        <v>525</v>
      </c>
      <c r="J15" s="130">
        <v>59580</v>
      </c>
      <c r="K15" s="130">
        <v>30235</v>
      </c>
      <c r="L15" s="130">
        <v>28982</v>
      </c>
      <c r="M15" s="130">
        <v>0</v>
      </c>
      <c r="N15" s="130">
        <v>330</v>
      </c>
      <c r="O15" s="108">
        <v>0</v>
      </c>
      <c r="P15" s="131">
        <v>33</v>
      </c>
      <c r="Q15" s="12"/>
      <c r="R15" s="12"/>
      <c r="S15" s="12"/>
    </row>
    <row r="16" spans="1:19" s="13" customFormat="1" ht="19.5" customHeight="1">
      <c r="A16" s="266" t="s">
        <v>225</v>
      </c>
      <c r="B16" s="7" t="s">
        <v>159</v>
      </c>
      <c r="C16" s="110">
        <v>486</v>
      </c>
      <c r="D16" s="127">
        <v>217</v>
      </c>
      <c r="E16" s="128">
        <v>194</v>
      </c>
      <c r="F16" s="128">
        <v>64</v>
      </c>
      <c r="G16" s="128">
        <v>5</v>
      </c>
      <c r="H16" s="128">
        <v>6</v>
      </c>
      <c r="I16" s="128">
        <v>0</v>
      </c>
      <c r="J16" s="128">
        <v>188</v>
      </c>
      <c r="K16" s="128">
        <v>80</v>
      </c>
      <c r="L16" s="128">
        <v>105</v>
      </c>
      <c r="M16" s="128">
        <v>2</v>
      </c>
      <c r="N16" s="128">
        <v>1</v>
      </c>
      <c r="O16" s="110">
        <v>0</v>
      </c>
      <c r="P16" s="129">
        <v>0</v>
      </c>
      <c r="Q16" s="12"/>
      <c r="R16" s="12"/>
      <c r="S16" s="12"/>
    </row>
    <row r="17" spans="1:19" s="13" customFormat="1" ht="19.5" customHeight="1">
      <c r="A17" s="266"/>
      <c r="B17" s="8" t="s">
        <v>160</v>
      </c>
      <c r="C17" s="108">
        <v>263167</v>
      </c>
      <c r="D17" s="130">
        <v>157994</v>
      </c>
      <c r="E17" s="130">
        <v>76861</v>
      </c>
      <c r="F17" s="130">
        <v>7703</v>
      </c>
      <c r="G17" s="130">
        <v>19997</v>
      </c>
      <c r="H17" s="130">
        <v>612</v>
      </c>
      <c r="I17" s="130">
        <v>0</v>
      </c>
      <c r="J17" s="130">
        <v>93031</v>
      </c>
      <c r="K17" s="130">
        <v>40661</v>
      </c>
      <c r="L17" s="130">
        <v>51830</v>
      </c>
      <c r="M17" s="130">
        <v>250</v>
      </c>
      <c r="N17" s="130">
        <v>290</v>
      </c>
      <c r="O17" s="108">
        <v>0</v>
      </c>
      <c r="P17" s="131">
        <v>0</v>
      </c>
      <c r="Q17" s="12"/>
      <c r="R17" s="12"/>
      <c r="S17" s="12"/>
    </row>
    <row r="18" spans="1:19" ht="15" customHeight="1">
      <c r="A18" s="14"/>
      <c r="B18" s="1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5"/>
      <c r="R18" s="5"/>
      <c r="S18" s="5"/>
    </row>
    <row r="19" spans="1:19" s="13" customFormat="1" ht="19.5" customHeight="1">
      <c r="A19" s="269" t="s">
        <v>4</v>
      </c>
      <c r="B19" s="7" t="s">
        <v>159</v>
      </c>
      <c r="C19" s="110">
        <v>131</v>
      </c>
      <c r="D19" s="127">
        <v>91</v>
      </c>
      <c r="E19" s="128">
        <v>15</v>
      </c>
      <c r="F19" s="128">
        <v>23</v>
      </c>
      <c r="G19" s="128">
        <v>1</v>
      </c>
      <c r="H19" s="128">
        <v>1</v>
      </c>
      <c r="I19" s="128">
        <v>0</v>
      </c>
      <c r="J19" s="128">
        <v>76</v>
      </c>
      <c r="K19" s="128">
        <v>66</v>
      </c>
      <c r="L19" s="128">
        <v>7</v>
      </c>
      <c r="M19" s="128">
        <v>2</v>
      </c>
      <c r="N19" s="128">
        <v>1</v>
      </c>
      <c r="O19" s="128">
        <v>0</v>
      </c>
      <c r="P19" s="129">
        <v>0</v>
      </c>
      <c r="Q19" s="12"/>
      <c r="R19" s="12"/>
      <c r="S19" s="12"/>
    </row>
    <row r="20" spans="1:19" s="13" customFormat="1" ht="19.5" customHeight="1">
      <c r="A20" s="270"/>
      <c r="B20" s="8" t="s">
        <v>3</v>
      </c>
      <c r="C20" s="113">
        <v>41036</v>
      </c>
      <c r="D20" s="130">
        <v>35007</v>
      </c>
      <c r="E20" s="130">
        <v>1093</v>
      </c>
      <c r="F20" s="130">
        <v>4585</v>
      </c>
      <c r="G20" s="130">
        <v>290</v>
      </c>
      <c r="H20" s="130">
        <v>61</v>
      </c>
      <c r="I20" s="130">
        <v>0</v>
      </c>
      <c r="J20" s="130">
        <v>28210</v>
      </c>
      <c r="K20" s="130">
        <v>27179</v>
      </c>
      <c r="L20" s="130">
        <v>491</v>
      </c>
      <c r="M20" s="130">
        <v>250</v>
      </c>
      <c r="N20" s="130">
        <v>290</v>
      </c>
      <c r="O20" s="130">
        <v>0</v>
      </c>
      <c r="P20" s="131">
        <v>0</v>
      </c>
      <c r="Q20" s="12"/>
      <c r="R20" s="12"/>
      <c r="S20" s="12"/>
    </row>
    <row r="21" spans="1:19" s="13" customFormat="1" ht="19.5" customHeight="1">
      <c r="A21" s="266" t="s">
        <v>5</v>
      </c>
      <c r="B21" s="69" t="s">
        <v>159</v>
      </c>
      <c r="C21" s="132">
        <v>184</v>
      </c>
      <c r="D21" s="127">
        <v>87</v>
      </c>
      <c r="E21" s="128">
        <v>66</v>
      </c>
      <c r="F21" s="128">
        <v>24</v>
      </c>
      <c r="G21" s="128">
        <v>3</v>
      </c>
      <c r="H21" s="128">
        <v>4</v>
      </c>
      <c r="I21" s="128">
        <v>0</v>
      </c>
      <c r="J21" s="128">
        <v>38</v>
      </c>
      <c r="K21" s="128">
        <v>11</v>
      </c>
      <c r="L21" s="128">
        <v>27</v>
      </c>
      <c r="M21" s="128">
        <v>0</v>
      </c>
      <c r="N21" s="128">
        <v>0</v>
      </c>
      <c r="O21" s="128">
        <v>0</v>
      </c>
      <c r="P21" s="129">
        <v>0</v>
      </c>
      <c r="Q21" s="12"/>
      <c r="R21" s="12"/>
      <c r="S21" s="12"/>
    </row>
    <row r="22" spans="1:19" s="13" customFormat="1" ht="19.5" customHeight="1">
      <c r="A22" s="266"/>
      <c r="B22" s="70" t="s">
        <v>3</v>
      </c>
      <c r="C22" s="133">
        <v>105776</v>
      </c>
      <c r="D22" s="130">
        <v>59963</v>
      </c>
      <c r="E22" s="130">
        <v>24998</v>
      </c>
      <c r="F22" s="130">
        <v>2306</v>
      </c>
      <c r="G22" s="101">
        <v>18037</v>
      </c>
      <c r="H22" s="130">
        <v>472</v>
      </c>
      <c r="I22" s="130">
        <v>0</v>
      </c>
      <c r="J22" s="130">
        <v>27642</v>
      </c>
      <c r="K22" s="130">
        <v>11919</v>
      </c>
      <c r="L22" s="130">
        <v>15723</v>
      </c>
      <c r="M22" s="130">
        <v>0</v>
      </c>
      <c r="N22" s="130">
        <v>0</v>
      </c>
      <c r="O22" s="130">
        <v>0</v>
      </c>
      <c r="P22" s="131">
        <v>0</v>
      </c>
      <c r="Q22" s="12"/>
      <c r="R22" s="12"/>
      <c r="S22" s="12"/>
    </row>
    <row r="23" spans="1:19" s="13" customFormat="1" ht="19.5" customHeight="1">
      <c r="A23" s="266" t="s">
        <v>29</v>
      </c>
      <c r="B23" s="69" t="s">
        <v>159</v>
      </c>
      <c r="C23" s="132">
        <v>0</v>
      </c>
      <c r="D23" s="127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9">
        <v>0</v>
      </c>
      <c r="Q23" s="12"/>
      <c r="R23" s="12"/>
      <c r="S23" s="12"/>
    </row>
    <row r="24" spans="1:19" s="13" customFormat="1" ht="19.5" customHeight="1">
      <c r="A24" s="266"/>
      <c r="B24" s="70" t="s">
        <v>3</v>
      </c>
      <c r="C24" s="133">
        <v>0</v>
      </c>
      <c r="D24" s="130">
        <v>0</v>
      </c>
      <c r="E24" s="130">
        <v>0</v>
      </c>
      <c r="F24" s="130">
        <v>0</v>
      </c>
      <c r="G24" s="130">
        <v>0</v>
      </c>
      <c r="H24" s="130"/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1">
        <v>0</v>
      </c>
      <c r="Q24" s="12"/>
      <c r="R24" s="12"/>
      <c r="S24" s="12"/>
    </row>
    <row r="25" spans="1:19" s="13" customFormat="1" ht="19.5" customHeight="1">
      <c r="A25" s="266" t="s">
        <v>30</v>
      </c>
      <c r="B25" s="69" t="s">
        <v>159</v>
      </c>
      <c r="C25" s="132">
        <v>90</v>
      </c>
      <c r="D25" s="127">
        <v>7</v>
      </c>
      <c r="E25" s="128">
        <v>78</v>
      </c>
      <c r="F25" s="128">
        <v>4</v>
      </c>
      <c r="G25" s="128">
        <v>0</v>
      </c>
      <c r="H25" s="128">
        <v>1</v>
      </c>
      <c r="I25" s="128">
        <v>0</v>
      </c>
      <c r="J25" s="128">
        <v>48</v>
      </c>
      <c r="K25" s="128">
        <v>0</v>
      </c>
      <c r="L25" s="128">
        <v>48</v>
      </c>
      <c r="M25" s="128">
        <v>0</v>
      </c>
      <c r="N25" s="128">
        <v>0</v>
      </c>
      <c r="O25" s="128">
        <v>0</v>
      </c>
      <c r="P25" s="129">
        <v>0</v>
      </c>
      <c r="Q25" s="12"/>
      <c r="R25" s="12"/>
      <c r="S25" s="12"/>
    </row>
    <row r="26" spans="1:19" s="13" customFormat="1" ht="19.5" customHeight="1">
      <c r="A26" s="266"/>
      <c r="B26" s="70" t="s">
        <v>3</v>
      </c>
      <c r="C26" s="133">
        <v>39744</v>
      </c>
      <c r="D26" s="130">
        <v>6113</v>
      </c>
      <c r="E26" s="130">
        <v>33766</v>
      </c>
      <c r="F26" s="209">
        <v>-214</v>
      </c>
      <c r="G26" s="130">
        <v>0</v>
      </c>
      <c r="H26" s="130">
        <v>79</v>
      </c>
      <c r="I26" s="130">
        <v>0</v>
      </c>
      <c r="J26" s="130">
        <v>25426</v>
      </c>
      <c r="K26" s="130">
        <v>0</v>
      </c>
      <c r="L26" s="130">
        <v>25426</v>
      </c>
      <c r="M26" s="130">
        <v>0</v>
      </c>
      <c r="N26" s="130">
        <v>0</v>
      </c>
      <c r="O26" s="130">
        <v>0</v>
      </c>
      <c r="P26" s="131">
        <v>0</v>
      </c>
      <c r="Q26" s="12"/>
      <c r="R26" s="12"/>
      <c r="S26" s="12"/>
    </row>
    <row r="27" spans="1:19" s="13" customFormat="1" ht="19.5" customHeight="1">
      <c r="A27" s="268" t="s">
        <v>192</v>
      </c>
      <c r="B27" s="69" t="s">
        <v>159</v>
      </c>
      <c r="C27" s="132">
        <v>39</v>
      </c>
      <c r="D27" s="127">
        <v>22</v>
      </c>
      <c r="E27" s="128">
        <v>7</v>
      </c>
      <c r="F27" s="128">
        <v>9</v>
      </c>
      <c r="G27" s="128">
        <v>1</v>
      </c>
      <c r="H27" s="128">
        <v>0</v>
      </c>
      <c r="I27" s="128">
        <v>0</v>
      </c>
      <c r="J27" s="128">
        <v>3</v>
      </c>
      <c r="K27" s="128">
        <v>2</v>
      </c>
      <c r="L27" s="128">
        <v>1</v>
      </c>
      <c r="M27" s="128">
        <v>0</v>
      </c>
      <c r="N27" s="128">
        <v>0</v>
      </c>
      <c r="O27" s="128">
        <v>0</v>
      </c>
      <c r="P27" s="129">
        <v>0</v>
      </c>
      <c r="Q27" s="34"/>
      <c r="R27" s="12"/>
      <c r="S27" s="12"/>
    </row>
    <row r="28" spans="1:19" s="13" customFormat="1" ht="19.5" customHeight="1">
      <c r="A28" s="266"/>
      <c r="B28" s="70" t="s">
        <v>3</v>
      </c>
      <c r="C28" s="133">
        <v>18993</v>
      </c>
      <c r="D28" s="130">
        <v>9794</v>
      </c>
      <c r="E28" s="130">
        <v>6950</v>
      </c>
      <c r="F28" s="130">
        <v>579</v>
      </c>
      <c r="G28" s="130">
        <v>1670</v>
      </c>
      <c r="H28" s="130">
        <v>0</v>
      </c>
      <c r="I28" s="130">
        <v>0</v>
      </c>
      <c r="J28" s="130">
        <v>2619</v>
      </c>
      <c r="K28" s="130">
        <v>1247</v>
      </c>
      <c r="L28" s="130">
        <v>1372</v>
      </c>
      <c r="M28" s="130">
        <v>0</v>
      </c>
      <c r="N28" s="130">
        <v>0</v>
      </c>
      <c r="O28" s="130">
        <v>0</v>
      </c>
      <c r="P28" s="131">
        <v>0</v>
      </c>
      <c r="Q28" s="12"/>
      <c r="R28" s="12"/>
      <c r="S28" s="12"/>
    </row>
    <row r="29" spans="1:19" s="13" customFormat="1" ht="19.5" customHeight="1">
      <c r="A29" s="269" t="s">
        <v>161</v>
      </c>
      <c r="B29" s="69" t="s">
        <v>159</v>
      </c>
      <c r="C29" s="132">
        <v>0</v>
      </c>
      <c r="D29" s="127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9">
        <v>0</v>
      </c>
      <c r="Q29" s="12"/>
      <c r="R29" s="12"/>
      <c r="S29" s="12"/>
    </row>
    <row r="30" spans="1:19" s="13" customFormat="1" ht="19.5" customHeight="1">
      <c r="A30" s="270"/>
      <c r="B30" s="70" t="s">
        <v>3</v>
      </c>
      <c r="C30" s="133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1">
        <v>0</v>
      </c>
      <c r="Q30" s="12"/>
      <c r="R30" s="12"/>
      <c r="S30" s="12"/>
    </row>
    <row r="31" spans="1:19" s="13" customFormat="1" ht="19.5" customHeight="1">
      <c r="A31" s="266" t="s">
        <v>31</v>
      </c>
      <c r="B31" s="69" t="s">
        <v>159</v>
      </c>
      <c r="C31" s="132">
        <v>42</v>
      </c>
      <c r="D31" s="127">
        <v>10</v>
      </c>
      <c r="E31" s="128">
        <v>28</v>
      </c>
      <c r="F31" s="128">
        <v>4</v>
      </c>
      <c r="G31" s="128">
        <v>0</v>
      </c>
      <c r="H31" s="128">
        <v>0</v>
      </c>
      <c r="I31" s="128">
        <v>0</v>
      </c>
      <c r="J31" s="128">
        <v>23</v>
      </c>
      <c r="K31" s="128">
        <v>1</v>
      </c>
      <c r="L31" s="128">
        <v>22</v>
      </c>
      <c r="M31" s="128">
        <v>0</v>
      </c>
      <c r="N31" s="128">
        <v>0</v>
      </c>
      <c r="O31" s="128">
        <v>0</v>
      </c>
      <c r="P31" s="129">
        <v>0</v>
      </c>
      <c r="Q31" s="12"/>
      <c r="R31" s="12"/>
      <c r="S31" s="12"/>
    </row>
    <row r="32" spans="1:19" s="13" customFormat="1" ht="19.5" customHeight="1">
      <c r="A32" s="266"/>
      <c r="B32" s="70" t="s">
        <v>3</v>
      </c>
      <c r="C32" s="133">
        <v>57618</v>
      </c>
      <c r="D32" s="130">
        <v>47117</v>
      </c>
      <c r="E32" s="130">
        <v>10054</v>
      </c>
      <c r="F32" s="130">
        <v>447</v>
      </c>
      <c r="G32" s="130">
        <v>0</v>
      </c>
      <c r="H32" s="130">
        <v>0</v>
      </c>
      <c r="I32" s="130">
        <v>0</v>
      </c>
      <c r="J32" s="130">
        <v>9134</v>
      </c>
      <c r="K32" s="130">
        <v>316</v>
      </c>
      <c r="L32" s="130">
        <v>8818</v>
      </c>
      <c r="M32" s="130">
        <v>0</v>
      </c>
      <c r="N32" s="130">
        <v>0</v>
      </c>
      <c r="O32" s="130">
        <v>0</v>
      </c>
      <c r="P32" s="131">
        <v>0</v>
      </c>
      <c r="Q32" s="12"/>
      <c r="R32" s="12"/>
      <c r="S32" s="12"/>
    </row>
    <row r="33" spans="1:19" ht="20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"/>
      <c r="R33" s="5"/>
      <c r="S33" s="5"/>
    </row>
    <row r="34" spans="1:16" ht="20.25" customHeight="1">
      <c r="A34" s="249" t="s">
        <v>162</v>
      </c>
      <c r="B34" s="288"/>
      <c r="C34" s="288" t="s">
        <v>163</v>
      </c>
      <c r="D34" s="288"/>
      <c r="E34" s="288"/>
      <c r="F34" s="288"/>
      <c r="G34" s="288"/>
      <c r="H34" s="288"/>
      <c r="I34" s="288"/>
      <c r="J34" s="288" t="s">
        <v>164</v>
      </c>
      <c r="K34" s="288"/>
      <c r="L34" s="288"/>
      <c r="M34" s="288"/>
      <c r="N34" s="288"/>
      <c r="O34" s="288"/>
      <c r="P34" s="271"/>
    </row>
    <row r="35" spans="1:16" ht="27" customHeight="1">
      <c r="A35" s="249"/>
      <c r="B35" s="288"/>
      <c r="C35" s="25" t="s">
        <v>0</v>
      </c>
      <c r="D35" s="24" t="s">
        <v>23</v>
      </c>
      <c r="E35" s="25" t="s">
        <v>24</v>
      </c>
      <c r="F35" s="25" t="s">
        <v>25</v>
      </c>
      <c r="G35" s="24" t="s">
        <v>26</v>
      </c>
      <c r="H35" s="25" t="s">
        <v>27</v>
      </c>
      <c r="I35" s="25" t="s">
        <v>28</v>
      </c>
      <c r="J35" s="25" t="s">
        <v>0</v>
      </c>
      <c r="K35" s="24" t="s">
        <v>23</v>
      </c>
      <c r="L35" s="25" t="s">
        <v>24</v>
      </c>
      <c r="M35" s="25" t="s">
        <v>25</v>
      </c>
      <c r="N35" s="24" t="s">
        <v>26</v>
      </c>
      <c r="O35" s="25" t="s">
        <v>27</v>
      </c>
      <c r="P35" s="26" t="s">
        <v>28</v>
      </c>
    </row>
    <row r="36" spans="1:16" ht="19.5" customHeight="1">
      <c r="A36" s="266" t="s">
        <v>42</v>
      </c>
      <c r="B36" s="7" t="s">
        <v>159</v>
      </c>
      <c r="C36" s="110">
        <v>240</v>
      </c>
      <c r="D36" s="110">
        <v>49</v>
      </c>
      <c r="E36" s="110">
        <v>153</v>
      </c>
      <c r="F36" s="110">
        <v>33</v>
      </c>
      <c r="G36" s="110">
        <v>2</v>
      </c>
      <c r="H36" s="110">
        <v>1</v>
      </c>
      <c r="I36" s="110">
        <v>2</v>
      </c>
      <c r="J36" s="110">
        <v>129</v>
      </c>
      <c r="K36" s="110">
        <v>61</v>
      </c>
      <c r="L36" s="110">
        <v>22</v>
      </c>
      <c r="M36" s="110">
        <v>43</v>
      </c>
      <c r="N36" s="110">
        <v>0</v>
      </c>
      <c r="O36" s="110">
        <v>3</v>
      </c>
      <c r="P36" s="111">
        <v>0</v>
      </c>
    </row>
    <row r="37" spans="1:16" ht="19.5" customHeight="1">
      <c r="A37" s="266"/>
      <c r="B37" s="8" t="s">
        <v>160</v>
      </c>
      <c r="C37" s="108">
        <v>47645</v>
      </c>
      <c r="D37" s="108">
        <v>11953</v>
      </c>
      <c r="E37" s="108">
        <v>34331</v>
      </c>
      <c r="F37" s="108">
        <v>1239</v>
      </c>
      <c r="G37" s="108">
        <v>51</v>
      </c>
      <c r="H37" s="108">
        <v>9</v>
      </c>
      <c r="I37" s="108">
        <v>62</v>
      </c>
      <c r="J37" s="108">
        <v>35496</v>
      </c>
      <c r="K37" s="108">
        <v>25899</v>
      </c>
      <c r="L37" s="108">
        <v>6148</v>
      </c>
      <c r="M37" s="108">
        <v>3347</v>
      </c>
      <c r="N37" s="108">
        <v>0</v>
      </c>
      <c r="O37" s="108">
        <v>102</v>
      </c>
      <c r="P37" s="109">
        <v>0</v>
      </c>
    </row>
    <row r="38" spans="1:16" s="13" customFormat="1" ht="19.5" customHeight="1">
      <c r="A38" s="269" t="s">
        <v>44</v>
      </c>
      <c r="B38" s="7" t="s">
        <v>159</v>
      </c>
      <c r="C38" s="110">
        <v>115</v>
      </c>
      <c r="D38" s="110">
        <v>16</v>
      </c>
      <c r="E38" s="110">
        <v>77</v>
      </c>
      <c r="F38" s="110">
        <v>17</v>
      </c>
      <c r="G38" s="110">
        <v>2</v>
      </c>
      <c r="H38" s="110">
        <v>0</v>
      </c>
      <c r="I38" s="110">
        <v>3</v>
      </c>
      <c r="J38" s="110">
        <v>208</v>
      </c>
      <c r="K38" s="110">
        <v>112</v>
      </c>
      <c r="L38" s="110">
        <v>24</v>
      </c>
      <c r="M38" s="110">
        <v>64</v>
      </c>
      <c r="N38" s="110"/>
      <c r="O38" s="110">
        <v>5</v>
      </c>
      <c r="P38" s="112">
        <v>3</v>
      </c>
    </row>
    <row r="39" spans="1:16" s="13" customFormat="1" ht="19.5" customHeight="1">
      <c r="A39" s="270"/>
      <c r="B39" s="8" t="s">
        <v>160</v>
      </c>
      <c r="C39" s="113">
        <v>57382</v>
      </c>
      <c r="D39" s="113">
        <v>7232</v>
      </c>
      <c r="E39" s="113">
        <v>28062</v>
      </c>
      <c r="F39" s="113">
        <v>721</v>
      </c>
      <c r="G39" s="113">
        <v>21250</v>
      </c>
      <c r="H39" s="108">
        <v>0</v>
      </c>
      <c r="I39" s="113">
        <v>117</v>
      </c>
      <c r="J39" s="113">
        <v>80722</v>
      </c>
      <c r="K39" s="113">
        <v>64615</v>
      </c>
      <c r="L39" s="113">
        <v>11715</v>
      </c>
      <c r="M39" s="113">
        <v>4362</v>
      </c>
      <c r="N39" s="113">
        <v>90</v>
      </c>
      <c r="O39" s="113">
        <v>242</v>
      </c>
      <c r="P39" s="112">
        <v>-302</v>
      </c>
    </row>
    <row r="40" spans="1:16" s="13" customFormat="1" ht="19.5" customHeight="1">
      <c r="A40" s="269" t="s">
        <v>45</v>
      </c>
      <c r="B40" s="7" t="s">
        <v>159</v>
      </c>
      <c r="C40" s="110">
        <v>90</v>
      </c>
      <c r="D40" s="110">
        <v>18</v>
      </c>
      <c r="E40" s="110">
        <v>60</v>
      </c>
      <c r="F40" s="110">
        <v>10</v>
      </c>
      <c r="G40" s="110">
        <v>1</v>
      </c>
      <c r="H40" s="110">
        <v>0</v>
      </c>
      <c r="I40" s="110">
        <v>1</v>
      </c>
      <c r="J40" s="110">
        <v>167</v>
      </c>
      <c r="K40" s="110">
        <v>93</v>
      </c>
      <c r="L40" s="110">
        <v>13</v>
      </c>
      <c r="M40" s="110">
        <v>52</v>
      </c>
      <c r="N40" s="110">
        <v>6</v>
      </c>
      <c r="O40" s="110">
        <v>3</v>
      </c>
      <c r="P40" s="111">
        <v>0</v>
      </c>
    </row>
    <row r="41" spans="1:16" s="13" customFormat="1" ht="19.5" customHeight="1">
      <c r="A41" s="270"/>
      <c r="B41" s="8" t="s">
        <v>160</v>
      </c>
      <c r="C41" s="108">
        <v>17322</v>
      </c>
      <c r="D41" s="108">
        <v>6022</v>
      </c>
      <c r="E41" s="108">
        <v>10293</v>
      </c>
      <c r="F41" s="108">
        <v>495</v>
      </c>
      <c r="G41" s="108">
        <v>493</v>
      </c>
      <c r="H41" s="108">
        <v>0</v>
      </c>
      <c r="I41" s="108">
        <v>19</v>
      </c>
      <c r="J41" s="108">
        <v>41034</v>
      </c>
      <c r="K41" s="108">
        <v>32239</v>
      </c>
      <c r="L41" s="108">
        <v>3569</v>
      </c>
      <c r="M41" s="108">
        <v>4759</v>
      </c>
      <c r="N41" s="108">
        <v>260</v>
      </c>
      <c r="O41" s="108">
        <v>207</v>
      </c>
      <c r="P41" s="109">
        <v>0</v>
      </c>
    </row>
    <row r="42" spans="1:16" s="13" customFormat="1" ht="19.5" customHeight="1">
      <c r="A42" s="269" t="s">
        <v>155</v>
      </c>
      <c r="B42" s="7" t="s">
        <v>159</v>
      </c>
      <c r="C42" s="114">
        <v>130</v>
      </c>
      <c r="D42" s="114">
        <v>38</v>
      </c>
      <c r="E42" s="114">
        <v>74</v>
      </c>
      <c r="F42" s="114">
        <v>13</v>
      </c>
      <c r="G42" s="113">
        <v>0</v>
      </c>
      <c r="H42" s="114">
        <v>2</v>
      </c>
      <c r="I42" s="114">
        <v>3</v>
      </c>
      <c r="J42" s="114">
        <v>136</v>
      </c>
      <c r="K42" s="114">
        <v>59</v>
      </c>
      <c r="L42" s="114">
        <v>10</v>
      </c>
      <c r="M42" s="114">
        <v>62</v>
      </c>
      <c r="N42" s="114">
        <v>2</v>
      </c>
      <c r="O42" s="115">
        <v>3</v>
      </c>
      <c r="P42" s="111">
        <v>0</v>
      </c>
    </row>
    <row r="43" spans="1:16" s="13" customFormat="1" ht="19.5" customHeight="1">
      <c r="A43" s="270"/>
      <c r="B43" s="8" t="s">
        <v>160</v>
      </c>
      <c r="C43" s="116">
        <v>38823</v>
      </c>
      <c r="D43" s="116">
        <v>26515</v>
      </c>
      <c r="E43" s="116">
        <v>11641</v>
      </c>
      <c r="F43" s="116">
        <v>478</v>
      </c>
      <c r="G43" s="116">
        <v>132</v>
      </c>
      <c r="H43" s="116">
        <v>22</v>
      </c>
      <c r="I43" s="116">
        <v>35</v>
      </c>
      <c r="J43" s="116">
        <v>32812</v>
      </c>
      <c r="K43" s="116">
        <v>22735</v>
      </c>
      <c r="L43" s="116">
        <v>3741</v>
      </c>
      <c r="M43" s="116">
        <v>5812</v>
      </c>
      <c r="N43" s="116">
        <v>371</v>
      </c>
      <c r="O43" s="117">
        <v>153</v>
      </c>
      <c r="P43" s="109">
        <v>0</v>
      </c>
    </row>
    <row r="44" spans="1:19" s="13" customFormat="1" ht="19.5" customHeight="1">
      <c r="A44" s="266" t="s">
        <v>166</v>
      </c>
      <c r="B44" s="7" t="s">
        <v>159</v>
      </c>
      <c r="C44" s="118">
        <v>128</v>
      </c>
      <c r="D44" s="118">
        <v>41</v>
      </c>
      <c r="E44" s="118">
        <v>65</v>
      </c>
      <c r="F44" s="118">
        <v>12</v>
      </c>
      <c r="G44" s="118">
        <v>1</v>
      </c>
      <c r="H44" s="118">
        <v>0</v>
      </c>
      <c r="I44" s="118">
        <v>9</v>
      </c>
      <c r="J44" s="118">
        <v>120</v>
      </c>
      <c r="K44" s="118">
        <v>54</v>
      </c>
      <c r="L44" s="118">
        <v>8</v>
      </c>
      <c r="M44" s="118">
        <v>53</v>
      </c>
      <c r="N44" s="118">
        <v>1</v>
      </c>
      <c r="O44" s="118">
        <v>4</v>
      </c>
      <c r="P44" s="119">
        <v>0</v>
      </c>
      <c r="Q44" s="12"/>
      <c r="R44" s="12"/>
      <c r="S44" s="12"/>
    </row>
    <row r="45" spans="1:19" s="13" customFormat="1" ht="19.5" customHeight="1">
      <c r="A45" s="266"/>
      <c r="B45" s="8" t="s">
        <v>160</v>
      </c>
      <c r="C45" s="120">
        <v>70305</v>
      </c>
      <c r="D45" s="121">
        <v>47444</v>
      </c>
      <c r="E45" s="121">
        <v>21806</v>
      </c>
      <c r="F45" s="121">
        <v>684</v>
      </c>
      <c r="G45" s="138">
        <v>-121</v>
      </c>
      <c r="H45" s="121">
        <v>0</v>
      </c>
      <c r="I45" s="121">
        <v>492</v>
      </c>
      <c r="J45" s="121">
        <v>42732</v>
      </c>
      <c r="K45" s="121">
        <v>29121</v>
      </c>
      <c r="L45" s="121">
        <v>3805</v>
      </c>
      <c r="M45" s="121">
        <v>9393</v>
      </c>
      <c r="N45" s="121">
        <v>203</v>
      </c>
      <c r="O45" s="121">
        <v>210</v>
      </c>
      <c r="P45" s="122">
        <v>0</v>
      </c>
      <c r="Q45" s="12"/>
      <c r="R45" s="12"/>
      <c r="S45" s="12"/>
    </row>
    <row r="46" spans="1:19" s="13" customFormat="1" ht="19.5" customHeight="1">
      <c r="A46" s="266" t="s">
        <v>225</v>
      </c>
      <c r="B46" s="7" t="s">
        <v>159</v>
      </c>
      <c r="C46" s="118">
        <v>157</v>
      </c>
      <c r="D46" s="118">
        <v>61</v>
      </c>
      <c r="E46" s="118">
        <v>77</v>
      </c>
      <c r="F46" s="118">
        <v>18</v>
      </c>
      <c r="G46" s="118">
        <v>1</v>
      </c>
      <c r="H46" s="118">
        <v>0</v>
      </c>
      <c r="I46" s="118">
        <v>0</v>
      </c>
      <c r="J46" s="118">
        <v>141</v>
      </c>
      <c r="K46" s="118">
        <v>76</v>
      </c>
      <c r="L46" s="118">
        <v>12</v>
      </c>
      <c r="M46" s="118">
        <v>44</v>
      </c>
      <c r="N46" s="118">
        <v>3</v>
      </c>
      <c r="O46" s="118">
        <v>6</v>
      </c>
      <c r="P46" s="119">
        <v>0</v>
      </c>
      <c r="Q46" s="12"/>
      <c r="R46" s="12"/>
      <c r="S46" s="12"/>
    </row>
    <row r="47" spans="1:19" s="13" customFormat="1" ht="19.5" customHeight="1">
      <c r="A47" s="266"/>
      <c r="B47" s="8" t="s">
        <v>160</v>
      </c>
      <c r="C47" s="120">
        <v>92366</v>
      </c>
      <c r="D47" s="121">
        <v>71572</v>
      </c>
      <c r="E47" s="121">
        <v>20633</v>
      </c>
      <c r="F47" s="121">
        <v>161</v>
      </c>
      <c r="G47" s="138">
        <v>0</v>
      </c>
      <c r="H47" s="121">
        <v>0</v>
      </c>
      <c r="I47" s="121">
        <v>0</v>
      </c>
      <c r="J47" s="121">
        <v>77770</v>
      </c>
      <c r="K47" s="121">
        <v>45761</v>
      </c>
      <c r="L47" s="121">
        <v>4398</v>
      </c>
      <c r="M47" s="121">
        <v>7292</v>
      </c>
      <c r="N47" s="121">
        <v>19707</v>
      </c>
      <c r="O47" s="121">
        <v>612</v>
      </c>
      <c r="P47" s="122">
        <v>0</v>
      </c>
      <c r="Q47" s="12"/>
      <c r="R47" s="12"/>
      <c r="S47" s="12"/>
    </row>
    <row r="48" spans="1:16" ht="15" customHeight="1">
      <c r="A48" s="103"/>
      <c r="B48" s="10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</row>
    <row r="49" spans="1:16" s="13" customFormat="1" ht="19.5" customHeight="1">
      <c r="A49" s="269" t="s">
        <v>4</v>
      </c>
      <c r="B49" s="7" t="s">
        <v>1</v>
      </c>
      <c r="C49" s="124">
        <v>22</v>
      </c>
      <c r="D49" s="118">
        <v>13</v>
      </c>
      <c r="E49" s="118">
        <v>7</v>
      </c>
      <c r="F49" s="118">
        <v>2</v>
      </c>
      <c r="G49" s="118">
        <v>0</v>
      </c>
      <c r="H49" s="118">
        <v>0</v>
      </c>
      <c r="I49" s="118">
        <v>0</v>
      </c>
      <c r="J49" s="118">
        <v>33</v>
      </c>
      <c r="K49" s="118">
        <v>12</v>
      </c>
      <c r="L49" s="118">
        <v>1</v>
      </c>
      <c r="M49" s="118">
        <v>19</v>
      </c>
      <c r="N49" s="118">
        <v>0</v>
      </c>
      <c r="O49" s="118">
        <v>1</v>
      </c>
      <c r="P49" s="125">
        <v>0</v>
      </c>
    </row>
    <row r="50" spans="1:16" s="13" customFormat="1" ht="19.5" customHeight="1">
      <c r="A50" s="270"/>
      <c r="B50" s="8" t="s">
        <v>3</v>
      </c>
      <c r="C50" s="121">
        <v>4443</v>
      </c>
      <c r="D50" s="121">
        <v>3906</v>
      </c>
      <c r="E50" s="121">
        <v>540</v>
      </c>
      <c r="F50" s="138">
        <v>-3</v>
      </c>
      <c r="G50" s="121">
        <v>0</v>
      </c>
      <c r="H50" s="121">
        <v>0</v>
      </c>
      <c r="I50" s="121">
        <v>0</v>
      </c>
      <c r="J50" s="121">
        <v>8383</v>
      </c>
      <c r="K50" s="121">
        <v>3922</v>
      </c>
      <c r="L50" s="121">
        <v>62</v>
      </c>
      <c r="M50" s="121">
        <v>4338</v>
      </c>
      <c r="N50" s="121">
        <v>0</v>
      </c>
      <c r="O50" s="121">
        <v>61</v>
      </c>
      <c r="P50" s="122">
        <v>0</v>
      </c>
    </row>
    <row r="51" spans="1:16" s="13" customFormat="1" ht="19.5" customHeight="1">
      <c r="A51" s="266" t="s">
        <v>5</v>
      </c>
      <c r="B51" s="7" t="s">
        <v>1</v>
      </c>
      <c r="C51" s="124">
        <v>56</v>
      </c>
      <c r="D51" s="118">
        <v>22</v>
      </c>
      <c r="E51" s="118">
        <v>29</v>
      </c>
      <c r="F51" s="118">
        <v>5</v>
      </c>
      <c r="G51" s="210">
        <v>0</v>
      </c>
      <c r="H51" s="118">
        <v>0</v>
      </c>
      <c r="I51" s="118">
        <v>0</v>
      </c>
      <c r="J51" s="118">
        <v>90</v>
      </c>
      <c r="K51" s="118">
        <v>54</v>
      </c>
      <c r="L51" s="118">
        <v>10</v>
      </c>
      <c r="M51" s="118">
        <v>19</v>
      </c>
      <c r="N51" s="118">
        <v>3</v>
      </c>
      <c r="O51" s="118">
        <v>4</v>
      </c>
      <c r="P51" s="125">
        <v>0</v>
      </c>
    </row>
    <row r="52" spans="1:16" s="13" customFormat="1" ht="19.5" customHeight="1">
      <c r="A52" s="266"/>
      <c r="B52" s="8" t="s">
        <v>3</v>
      </c>
      <c r="C52" s="121">
        <v>25730</v>
      </c>
      <c r="D52" s="121">
        <v>19813</v>
      </c>
      <c r="E52" s="121">
        <v>5888</v>
      </c>
      <c r="F52" s="121">
        <v>29</v>
      </c>
      <c r="G52" s="211">
        <v>0</v>
      </c>
      <c r="H52" s="121">
        <v>0</v>
      </c>
      <c r="I52" s="121">
        <v>0</v>
      </c>
      <c r="J52" s="121">
        <v>52404</v>
      </c>
      <c r="K52" s="121">
        <v>28231</v>
      </c>
      <c r="L52" s="121">
        <v>3387</v>
      </c>
      <c r="M52" s="121">
        <v>2277</v>
      </c>
      <c r="N52" s="121">
        <v>18037</v>
      </c>
      <c r="O52" s="121">
        <v>472</v>
      </c>
      <c r="P52" s="122">
        <v>0</v>
      </c>
    </row>
    <row r="53" spans="1:16" s="13" customFormat="1" ht="19.5" customHeight="1">
      <c r="A53" s="266" t="s">
        <v>29</v>
      </c>
      <c r="B53" s="7" t="s">
        <v>1</v>
      </c>
      <c r="C53" s="124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25">
        <v>0</v>
      </c>
    </row>
    <row r="54" spans="1:16" s="13" customFormat="1" ht="19.5" customHeight="1">
      <c r="A54" s="266"/>
      <c r="B54" s="8" t="s">
        <v>3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2">
        <v>0</v>
      </c>
    </row>
    <row r="55" spans="1:16" s="13" customFormat="1" ht="19.5" customHeight="1">
      <c r="A55" s="266" t="s">
        <v>30</v>
      </c>
      <c r="B55" s="7" t="s">
        <v>1</v>
      </c>
      <c r="C55" s="124">
        <v>38</v>
      </c>
      <c r="D55" s="118">
        <v>5</v>
      </c>
      <c r="E55" s="118">
        <v>29</v>
      </c>
      <c r="F55" s="118">
        <v>4</v>
      </c>
      <c r="G55" s="118">
        <v>0</v>
      </c>
      <c r="H55" s="118">
        <v>0</v>
      </c>
      <c r="I55" s="118">
        <v>0</v>
      </c>
      <c r="J55" s="118">
        <v>4</v>
      </c>
      <c r="K55" s="118">
        <v>2</v>
      </c>
      <c r="L55" s="118">
        <v>1</v>
      </c>
      <c r="M55" s="118">
        <v>0</v>
      </c>
      <c r="N55" s="118">
        <v>0</v>
      </c>
      <c r="O55" s="118">
        <v>1</v>
      </c>
      <c r="P55" s="125">
        <v>0</v>
      </c>
    </row>
    <row r="56" spans="1:16" s="13" customFormat="1" ht="19.5" customHeight="1">
      <c r="A56" s="266"/>
      <c r="B56" s="8" t="s">
        <v>3</v>
      </c>
      <c r="C56" s="121">
        <v>8891</v>
      </c>
      <c r="D56" s="121">
        <v>1405</v>
      </c>
      <c r="E56" s="121">
        <v>7707</v>
      </c>
      <c r="F56" s="138">
        <v>-221</v>
      </c>
      <c r="G56" s="121">
        <v>0</v>
      </c>
      <c r="H56" s="121">
        <v>0</v>
      </c>
      <c r="I56" s="121">
        <v>0</v>
      </c>
      <c r="J56" s="121">
        <v>5427</v>
      </c>
      <c r="K56" s="121">
        <v>4708</v>
      </c>
      <c r="L56" s="121">
        <v>633</v>
      </c>
      <c r="M56" s="121">
        <v>7</v>
      </c>
      <c r="N56" s="121">
        <v>0</v>
      </c>
      <c r="O56" s="121">
        <v>79</v>
      </c>
      <c r="P56" s="122">
        <v>0</v>
      </c>
    </row>
    <row r="57" spans="1:16" s="13" customFormat="1" ht="19.5" customHeight="1">
      <c r="A57" s="269" t="s">
        <v>161</v>
      </c>
      <c r="B57" s="7" t="s">
        <v>159</v>
      </c>
      <c r="C57" s="124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25">
        <v>0</v>
      </c>
    </row>
    <row r="58" spans="1:16" s="13" customFormat="1" ht="19.5" customHeight="1">
      <c r="A58" s="270"/>
      <c r="B58" s="8" t="s">
        <v>3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2">
        <v>0</v>
      </c>
    </row>
    <row r="59" spans="1:16" s="13" customFormat="1" ht="19.5" customHeight="1">
      <c r="A59" s="268" t="s">
        <v>197</v>
      </c>
      <c r="B59" s="7" t="s">
        <v>1</v>
      </c>
      <c r="C59" s="124">
        <v>26</v>
      </c>
      <c r="D59" s="118">
        <v>14</v>
      </c>
      <c r="E59" s="118">
        <v>6</v>
      </c>
      <c r="F59" s="118">
        <v>5</v>
      </c>
      <c r="G59" s="118">
        <v>1</v>
      </c>
      <c r="H59" s="118">
        <v>0</v>
      </c>
      <c r="I59" s="118">
        <v>0</v>
      </c>
      <c r="J59" s="118">
        <v>10</v>
      </c>
      <c r="K59" s="118">
        <v>6</v>
      </c>
      <c r="L59" s="118">
        <v>0</v>
      </c>
      <c r="M59" s="118">
        <v>4</v>
      </c>
      <c r="N59" s="118">
        <v>0</v>
      </c>
      <c r="O59" s="118">
        <v>0</v>
      </c>
      <c r="P59" s="125">
        <v>0</v>
      </c>
    </row>
    <row r="60" spans="1:16" s="13" customFormat="1" ht="19.5" customHeight="1">
      <c r="A60" s="266"/>
      <c r="B60" s="8" t="s">
        <v>3</v>
      </c>
      <c r="C60" s="121">
        <v>7258</v>
      </c>
      <c r="D60" s="121">
        <v>1429</v>
      </c>
      <c r="E60" s="121">
        <v>5540</v>
      </c>
      <c r="F60" s="121">
        <v>289</v>
      </c>
      <c r="G60" s="121">
        <v>0</v>
      </c>
      <c r="H60" s="121">
        <v>0</v>
      </c>
      <c r="I60" s="121">
        <v>0</v>
      </c>
      <c r="J60" s="121">
        <v>9116</v>
      </c>
      <c r="K60" s="121">
        <v>7118</v>
      </c>
      <c r="L60" s="121">
        <v>38</v>
      </c>
      <c r="M60" s="121">
        <v>290</v>
      </c>
      <c r="N60" s="121">
        <v>1670</v>
      </c>
      <c r="O60" s="121">
        <v>0</v>
      </c>
      <c r="P60" s="122">
        <v>0</v>
      </c>
    </row>
    <row r="61" spans="1:16" s="13" customFormat="1" ht="19.5" customHeight="1">
      <c r="A61" s="266" t="s">
        <v>31</v>
      </c>
      <c r="B61" s="7" t="s">
        <v>1</v>
      </c>
      <c r="C61" s="124">
        <v>15</v>
      </c>
      <c r="D61" s="118">
        <v>7</v>
      </c>
      <c r="E61" s="118">
        <v>6</v>
      </c>
      <c r="F61" s="118">
        <v>2</v>
      </c>
      <c r="G61" s="118">
        <v>0</v>
      </c>
      <c r="H61" s="118">
        <v>0</v>
      </c>
      <c r="I61" s="118">
        <v>0</v>
      </c>
      <c r="J61" s="118">
        <v>4</v>
      </c>
      <c r="K61" s="118">
        <v>2</v>
      </c>
      <c r="L61" s="118">
        <v>0</v>
      </c>
      <c r="M61" s="118">
        <v>2</v>
      </c>
      <c r="N61" s="118">
        <v>0</v>
      </c>
      <c r="O61" s="118">
        <v>0</v>
      </c>
      <c r="P61" s="125">
        <v>0</v>
      </c>
    </row>
    <row r="62" spans="1:16" s="13" customFormat="1" ht="19.5" customHeight="1">
      <c r="A62" s="266"/>
      <c r="B62" s="8" t="s">
        <v>3</v>
      </c>
      <c r="C62" s="121">
        <v>46044</v>
      </c>
      <c r="D62" s="121">
        <v>45019</v>
      </c>
      <c r="E62" s="121">
        <v>958</v>
      </c>
      <c r="F62" s="121">
        <v>67</v>
      </c>
      <c r="G62" s="121">
        <v>0</v>
      </c>
      <c r="H62" s="121">
        <v>0</v>
      </c>
      <c r="I62" s="121">
        <v>0</v>
      </c>
      <c r="J62" s="121">
        <v>2440</v>
      </c>
      <c r="K62" s="121">
        <v>1782</v>
      </c>
      <c r="L62" s="121">
        <v>278</v>
      </c>
      <c r="M62" s="121">
        <v>380</v>
      </c>
      <c r="N62" s="121">
        <v>0</v>
      </c>
      <c r="O62" s="121">
        <v>0</v>
      </c>
      <c r="P62" s="126">
        <v>0</v>
      </c>
    </row>
    <row r="63" spans="1:16" s="13" customFormat="1" ht="15" customHeight="1">
      <c r="A63" s="134"/>
      <c r="B63" s="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</row>
    <row r="64" spans="1:16" s="103" customFormat="1" ht="20.25" customHeight="1">
      <c r="A64" s="14" t="s">
        <v>43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ht="15" customHeight="1">
      <c r="A65" s="6" t="s">
        <v>193</v>
      </c>
    </row>
  </sheetData>
  <sheetProtection/>
  <mergeCells count="34">
    <mergeCell ref="A44:A45"/>
    <mergeCell ref="A40:A41"/>
    <mergeCell ref="A10:A11"/>
    <mergeCell ref="A29:A30"/>
    <mergeCell ref="A38:A39"/>
    <mergeCell ref="A31:A32"/>
    <mergeCell ref="A27:A28"/>
    <mergeCell ref="A36:A37"/>
    <mergeCell ref="A42:A43"/>
    <mergeCell ref="A16:A17"/>
    <mergeCell ref="A3:P3"/>
    <mergeCell ref="A21:A22"/>
    <mergeCell ref="A23:A24"/>
    <mergeCell ref="A4:B5"/>
    <mergeCell ref="C4:I4"/>
    <mergeCell ref="J4:P4"/>
    <mergeCell ref="A12:A13"/>
    <mergeCell ref="A6:A7"/>
    <mergeCell ref="A8:A9"/>
    <mergeCell ref="A14:A15"/>
    <mergeCell ref="A25:A26"/>
    <mergeCell ref="J34:P34"/>
    <mergeCell ref="A34:B35"/>
    <mergeCell ref="A19:A20"/>
    <mergeCell ref="A46:A47"/>
    <mergeCell ref="A1:E1"/>
    <mergeCell ref="A59:A60"/>
    <mergeCell ref="A61:A62"/>
    <mergeCell ref="A49:A50"/>
    <mergeCell ref="A51:A52"/>
    <mergeCell ref="A53:A54"/>
    <mergeCell ref="A55:A56"/>
    <mergeCell ref="A57:A58"/>
    <mergeCell ref="C34:I3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J20" sqref="J20"/>
    </sheetView>
  </sheetViews>
  <sheetFormatPr defaultColWidth="8.88671875" defaultRowHeight="13.5"/>
  <cols>
    <col min="1" max="1" width="7.10546875" style="1" customWidth="1"/>
    <col min="2" max="2" width="4.88671875" style="1" customWidth="1"/>
    <col min="3" max="3" width="5.77734375" style="1" bestFit="1" customWidth="1"/>
    <col min="4" max="5" width="4.3359375" style="1" customWidth="1"/>
    <col min="6" max="6" width="5.77734375" style="1" bestFit="1" customWidth="1"/>
    <col min="7" max="9" width="4.3359375" style="1" customWidth="1"/>
    <col min="10" max="10" width="4.77734375" style="1" customWidth="1"/>
    <col min="11" max="11" width="4.3359375" style="1" customWidth="1"/>
    <col min="12" max="12" width="4.77734375" style="1" customWidth="1"/>
    <col min="13" max="13" width="4.3359375" style="1" customWidth="1"/>
    <col min="14" max="14" width="4.77734375" style="1" customWidth="1"/>
    <col min="15" max="15" width="4.3359375" style="1" customWidth="1"/>
    <col min="16" max="16" width="5.77734375" style="1" bestFit="1" customWidth="1"/>
    <col min="17" max="16384" width="8.88671875" style="1" customWidth="1"/>
  </cols>
  <sheetData>
    <row r="1" spans="1:16" ht="20.25" customHeight="1">
      <c r="A1" s="272" t="s">
        <v>227</v>
      </c>
      <c r="B1" s="272"/>
      <c r="C1" s="272"/>
      <c r="D1" s="272"/>
      <c r="E1" s="272"/>
      <c r="F1" s="272"/>
      <c r="G1" s="272"/>
      <c r="H1" s="272"/>
      <c r="I1" s="263"/>
      <c r="J1" s="263"/>
      <c r="K1" s="263"/>
      <c r="L1" s="263"/>
      <c r="M1" s="263"/>
      <c r="N1" s="263"/>
      <c r="O1" s="263"/>
      <c r="P1" s="263"/>
    </row>
    <row r="2" spans="1:16" ht="15" customHeight="1">
      <c r="A2" s="105"/>
      <c r="B2" s="105"/>
      <c r="C2" s="105"/>
      <c r="D2" s="105"/>
      <c r="E2" s="105"/>
      <c r="F2" s="105"/>
      <c r="G2" s="105"/>
      <c r="H2" s="105"/>
      <c r="I2" s="160"/>
      <c r="J2" s="160"/>
      <c r="K2" s="160"/>
      <c r="L2" s="160"/>
      <c r="M2" s="160"/>
      <c r="N2" s="160"/>
      <c r="O2" s="160"/>
      <c r="P2" s="160"/>
    </row>
    <row r="3" spans="1:16" ht="20.25" customHeight="1">
      <c r="A3" s="246" t="s">
        <v>47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23.25" customHeight="1">
      <c r="A4" s="286" t="s">
        <v>48</v>
      </c>
      <c r="B4" s="257" t="s">
        <v>49</v>
      </c>
      <c r="C4" s="257" t="s">
        <v>50</v>
      </c>
      <c r="D4" s="254" t="s">
        <v>51</v>
      </c>
      <c r="E4" s="255"/>
      <c r="F4" s="255"/>
      <c r="G4" s="255"/>
      <c r="H4" s="256"/>
      <c r="I4" s="254" t="s">
        <v>52</v>
      </c>
      <c r="J4" s="255"/>
      <c r="K4" s="255"/>
      <c r="L4" s="255"/>
      <c r="M4" s="255"/>
      <c r="N4" s="255"/>
      <c r="O4" s="255"/>
      <c r="P4" s="255"/>
    </row>
    <row r="5" spans="1:16" ht="23.25" customHeight="1">
      <c r="A5" s="260"/>
      <c r="B5" s="258"/>
      <c r="C5" s="258"/>
      <c r="D5" s="257" t="s">
        <v>53</v>
      </c>
      <c r="E5" s="257" t="s">
        <v>54</v>
      </c>
      <c r="F5" s="257" t="s">
        <v>55</v>
      </c>
      <c r="G5" s="257" t="s">
        <v>56</v>
      </c>
      <c r="H5" s="257" t="s">
        <v>57</v>
      </c>
      <c r="I5" s="254" t="s">
        <v>58</v>
      </c>
      <c r="J5" s="256"/>
      <c r="K5" s="254" t="s">
        <v>59</v>
      </c>
      <c r="L5" s="256"/>
      <c r="M5" s="254" t="s">
        <v>60</v>
      </c>
      <c r="N5" s="256"/>
      <c r="O5" s="254" t="s">
        <v>61</v>
      </c>
      <c r="P5" s="255"/>
    </row>
    <row r="6" spans="1:16" ht="23.25" customHeight="1">
      <c r="A6" s="261"/>
      <c r="B6" s="259"/>
      <c r="C6" s="259"/>
      <c r="D6" s="259"/>
      <c r="E6" s="259"/>
      <c r="F6" s="259"/>
      <c r="G6" s="259"/>
      <c r="H6" s="259"/>
      <c r="I6" s="21" t="s">
        <v>49</v>
      </c>
      <c r="J6" s="21" t="s">
        <v>50</v>
      </c>
      <c r="K6" s="21" t="s">
        <v>49</v>
      </c>
      <c r="L6" s="21" t="s">
        <v>50</v>
      </c>
      <c r="M6" s="21" t="s">
        <v>49</v>
      </c>
      <c r="N6" s="21" t="s">
        <v>50</v>
      </c>
      <c r="O6" s="21" t="s">
        <v>49</v>
      </c>
      <c r="P6" s="22" t="s">
        <v>50</v>
      </c>
    </row>
    <row r="7" spans="1:16" s="11" customFormat="1" ht="23.25" customHeight="1">
      <c r="A7" s="16" t="s">
        <v>63</v>
      </c>
      <c r="B7" s="9" t="s">
        <v>62</v>
      </c>
      <c r="C7" s="9" t="s">
        <v>62</v>
      </c>
      <c r="D7" s="9" t="s">
        <v>62</v>
      </c>
      <c r="E7" s="9" t="s">
        <v>62</v>
      </c>
      <c r="F7" s="9" t="s">
        <v>62</v>
      </c>
      <c r="G7" s="9" t="s">
        <v>62</v>
      </c>
      <c r="H7" s="9" t="s">
        <v>62</v>
      </c>
      <c r="I7" s="9" t="s">
        <v>62</v>
      </c>
      <c r="J7" s="9" t="s">
        <v>62</v>
      </c>
      <c r="K7" s="9" t="s">
        <v>62</v>
      </c>
      <c r="L7" s="9" t="s">
        <v>62</v>
      </c>
      <c r="M7" s="9" t="s">
        <v>62</v>
      </c>
      <c r="N7" s="9" t="s">
        <v>62</v>
      </c>
      <c r="O7" s="9" t="s">
        <v>62</v>
      </c>
      <c r="P7" s="15" t="s">
        <v>62</v>
      </c>
    </row>
    <row r="8" spans="1:16" s="11" customFormat="1" ht="23.25" customHeight="1">
      <c r="A8" s="35" t="s">
        <v>64</v>
      </c>
      <c r="B8" s="9" t="s">
        <v>62</v>
      </c>
      <c r="C8" s="9" t="s">
        <v>62</v>
      </c>
      <c r="D8" s="9" t="s">
        <v>62</v>
      </c>
      <c r="E8" s="9" t="s">
        <v>62</v>
      </c>
      <c r="F8" s="9" t="s">
        <v>62</v>
      </c>
      <c r="G8" s="9" t="s">
        <v>62</v>
      </c>
      <c r="H8" s="9" t="s">
        <v>62</v>
      </c>
      <c r="I8" s="9" t="s">
        <v>62</v>
      </c>
      <c r="J8" s="9" t="s">
        <v>62</v>
      </c>
      <c r="K8" s="9" t="s">
        <v>62</v>
      </c>
      <c r="L8" s="9" t="s">
        <v>62</v>
      </c>
      <c r="M8" s="9" t="s">
        <v>62</v>
      </c>
      <c r="N8" s="9" t="s">
        <v>62</v>
      </c>
      <c r="O8" s="9" t="s">
        <v>62</v>
      </c>
      <c r="P8" s="15" t="s">
        <v>62</v>
      </c>
    </row>
    <row r="9" spans="1:16" s="2" customFormat="1" ht="23.25" customHeight="1">
      <c r="A9" s="35" t="s">
        <v>45</v>
      </c>
      <c r="B9" s="39">
        <v>21</v>
      </c>
      <c r="C9" s="4">
        <v>1968</v>
      </c>
      <c r="D9" s="9" t="s">
        <v>40</v>
      </c>
      <c r="E9" s="9" t="s">
        <v>40</v>
      </c>
      <c r="F9" s="39">
        <v>268</v>
      </c>
      <c r="G9" s="4">
        <v>1388</v>
      </c>
      <c r="H9" s="39">
        <v>312</v>
      </c>
      <c r="I9" s="9" t="s">
        <v>40</v>
      </c>
      <c r="J9" s="9" t="s">
        <v>40</v>
      </c>
      <c r="K9" s="9" t="s">
        <v>40</v>
      </c>
      <c r="L9" s="9" t="s">
        <v>40</v>
      </c>
      <c r="M9" s="39">
        <v>21</v>
      </c>
      <c r="N9" s="4">
        <v>1968</v>
      </c>
      <c r="O9" s="9" t="s">
        <v>40</v>
      </c>
      <c r="P9" s="15" t="s">
        <v>40</v>
      </c>
    </row>
    <row r="10" spans="1:16" s="2" customFormat="1" ht="23.25" customHeight="1">
      <c r="A10" s="35" t="s">
        <v>155</v>
      </c>
      <c r="B10" s="39">
        <v>17</v>
      </c>
      <c r="C10" s="4">
        <v>1281</v>
      </c>
      <c r="D10" s="57" t="s">
        <v>40</v>
      </c>
      <c r="E10" s="57">
        <v>167</v>
      </c>
      <c r="F10" s="39">
        <v>578</v>
      </c>
      <c r="G10" s="39">
        <v>430</v>
      </c>
      <c r="H10" s="39">
        <v>106</v>
      </c>
      <c r="I10" s="57" t="s">
        <v>40</v>
      </c>
      <c r="J10" s="57" t="s">
        <v>40</v>
      </c>
      <c r="K10" s="57" t="s">
        <v>40</v>
      </c>
      <c r="L10" s="57" t="s">
        <v>40</v>
      </c>
      <c r="M10" s="39">
        <v>17</v>
      </c>
      <c r="N10" s="39">
        <v>1.281</v>
      </c>
      <c r="O10" s="57" t="s">
        <v>40</v>
      </c>
      <c r="P10" s="15" t="s">
        <v>40</v>
      </c>
    </row>
    <row r="11" spans="1:16" s="2" customFormat="1" ht="23.25" customHeight="1">
      <c r="A11" s="16" t="s">
        <v>166</v>
      </c>
      <c r="B11" s="9" t="s">
        <v>62</v>
      </c>
      <c r="C11" s="9" t="s">
        <v>62</v>
      </c>
      <c r="D11" s="9" t="s">
        <v>62</v>
      </c>
      <c r="E11" s="9" t="s">
        <v>62</v>
      </c>
      <c r="F11" s="9" t="s">
        <v>62</v>
      </c>
      <c r="G11" s="9" t="s">
        <v>62</v>
      </c>
      <c r="H11" s="9" t="s">
        <v>62</v>
      </c>
      <c r="I11" s="9" t="s">
        <v>62</v>
      </c>
      <c r="J11" s="9" t="s">
        <v>62</v>
      </c>
      <c r="K11" s="9" t="s">
        <v>62</v>
      </c>
      <c r="L11" s="9" t="s">
        <v>62</v>
      </c>
      <c r="M11" s="9" t="s">
        <v>62</v>
      </c>
      <c r="N11" s="9" t="s">
        <v>62</v>
      </c>
      <c r="O11" s="9" t="s">
        <v>62</v>
      </c>
      <c r="P11" s="15" t="s">
        <v>62</v>
      </c>
    </row>
    <row r="12" spans="1:16" s="2" customFormat="1" ht="23.25" customHeight="1">
      <c r="A12" s="16" t="s">
        <v>262</v>
      </c>
      <c r="B12" s="212">
        <v>22</v>
      </c>
      <c r="C12" s="79">
        <v>1819</v>
      </c>
      <c r="D12" s="145" t="s">
        <v>263</v>
      </c>
      <c r="E12" s="78">
        <v>313</v>
      </c>
      <c r="F12" s="78">
        <v>1174</v>
      </c>
      <c r="G12" s="78">
        <v>332</v>
      </c>
      <c r="H12" s="145" t="s">
        <v>263</v>
      </c>
      <c r="I12" s="145" t="s">
        <v>263</v>
      </c>
      <c r="J12" s="145" t="s">
        <v>263</v>
      </c>
      <c r="K12" s="145" t="s">
        <v>263</v>
      </c>
      <c r="L12" s="145" t="s">
        <v>263</v>
      </c>
      <c r="M12" s="145">
        <v>12</v>
      </c>
      <c r="N12" s="145">
        <v>678</v>
      </c>
      <c r="O12" s="145">
        <v>10</v>
      </c>
      <c r="P12" s="213">
        <v>1141</v>
      </c>
    </row>
    <row r="13" spans="1:16" ht="25.5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</row>
    <row r="14" spans="1:16" ht="21" customHeight="1">
      <c r="A14" s="17" t="s">
        <v>6</v>
      </c>
      <c r="B14" s="9" t="s">
        <v>263</v>
      </c>
      <c r="C14" s="9" t="s">
        <v>263</v>
      </c>
      <c r="D14" s="9" t="s">
        <v>263</v>
      </c>
      <c r="E14" s="9" t="s">
        <v>263</v>
      </c>
      <c r="F14" s="9" t="s">
        <v>263</v>
      </c>
      <c r="G14" s="9" t="s">
        <v>263</v>
      </c>
      <c r="H14" s="9" t="s">
        <v>263</v>
      </c>
      <c r="I14" s="9" t="s">
        <v>263</v>
      </c>
      <c r="J14" s="9" t="s">
        <v>263</v>
      </c>
      <c r="K14" s="9" t="s">
        <v>263</v>
      </c>
      <c r="L14" s="9" t="s">
        <v>263</v>
      </c>
      <c r="M14" s="9" t="s">
        <v>263</v>
      </c>
      <c r="N14" s="9" t="s">
        <v>263</v>
      </c>
      <c r="O14" s="9" t="s">
        <v>263</v>
      </c>
      <c r="P14" s="15" t="s">
        <v>263</v>
      </c>
    </row>
    <row r="15" spans="1:16" ht="21" customHeight="1">
      <c r="A15" s="17" t="s">
        <v>7</v>
      </c>
      <c r="B15" s="9" t="s">
        <v>263</v>
      </c>
      <c r="C15" s="9" t="s">
        <v>263</v>
      </c>
      <c r="D15" s="9" t="s">
        <v>263</v>
      </c>
      <c r="E15" s="9" t="s">
        <v>263</v>
      </c>
      <c r="F15" s="9" t="s">
        <v>263</v>
      </c>
      <c r="G15" s="9" t="s">
        <v>263</v>
      </c>
      <c r="H15" s="9" t="s">
        <v>263</v>
      </c>
      <c r="I15" s="9" t="s">
        <v>263</v>
      </c>
      <c r="J15" s="9" t="s">
        <v>263</v>
      </c>
      <c r="K15" s="9" t="s">
        <v>263</v>
      </c>
      <c r="L15" s="9" t="s">
        <v>263</v>
      </c>
      <c r="M15" s="9" t="s">
        <v>263</v>
      </c>
      <c r="N15" s="9" t="s">
        <v>263</v>
      </c>
      <c r="O15" s="9" t="s">
        <v>263</v>
      </c>
      <c r="P15" s="15" t="s">
        <v>263</v>
      </c>
    </row>
    <row r="16" spans="1:16" ht="21" customHeight="1">
      <c r="A16" s="17" t="s">
        <v>8</v>
      </c>
      <c r="B16" s="9" t="s">
        <v>263</v>
      </c>
      <c r="C16" s="9" t="s">
        <v>263</v>
      </c>
      <c r="D16" s="9" t="s">
        <v>263</v>
      </c>
      <c r="E16" s="9" t="s">
        <v>263</v>
      </c>
      <c r="F16" s="9" t="s">
        <v>263</v>
      </c>
      <c r="G16" s="9" t="s">
        <v>263</v>
      </c>
      <c r="H16" s="9" t="s">
        <v>263</v>
      </c>
      <c r="I16" s="9" t="s">
        <v>263</v>
      </c>
      <c r="J16" s="9" t="s">
        <v>263</v>
      </c>
      <c r="K16" s="9" t="s">
        <v>263</v>
      </c>
      <c r="L16" s="9" t="s">
        <v>263</v>
      </c>
      <c r="M16" s="9" t="s">
        <v>263</v>
      </c>
      <c r="N16" s="9" t="s">
        <v>263</v>
      </c>
      <c r="O16" s="9" t="s">
        <v>263</v>
      </c>
      <c r="P16" s="15" t="s">
        <v>263</v>
      </c>
    </row>
    <row r="17" spans="1:16" ht="21" customHeight="1">
      <c r="A17" s="17" t="s">
        <v>9</v>
      </c>
      <c r="B17" s="9" t="s">
        <v>263</v>
      </c>
      <c r="C17" s="9" t="s">
        <v>263</v>
      </c>
      <c r="D17" s="9" t="s">
        <v>263</v>
      </c>
      <c r="E17" s="9" t="s">
        <v>263</v>
      </c>
      <c r="F17" s="9" t="s">
        <v>263</v>
      </c>
      <c r="G17" s="9" t="s">
        <v>263</v>
      </c>
      <c r="H17" s="9" t="s">
        <v>263</v>
      </c>
      <c r="I17" s="9" t="s">
        <v>263</v>
      </c>
      <c r="J17" s="9" t="s">
        <v>263</v>
      </c>
      <c r="K17" s="9" t="s">
        <v>263</v>
      </c>
      <c r="L17" s="9" t="s">
        <v>263</v>
      </c>
      <c r="M17" s="9" t="s">
        <v>263</v>
      </c>
      <c r="N17" s="9" t="s">
        <v>263</v>
      </c>
      <c r="O17" s="9" t="s">
        <v>263</v>
      </c>
      <c r="P17" s="15" t="s">
        <v>263</v>
      </c>
    </row>
    <row r="18" spans="1:16" ht="21" customHeight="1">
      <c r="A18" s="17" t="s">
        <v>10</v>
      </c>
      <c r="B18" s="9" t="s">
        <v>263</v>
      </c>
      <c r="C18" s="9" t="s">
        <v>263</v>
      </c>
      <c r="D18" s="9" t="s">
        <v>263</v>
      </c>
      <c r="E18" s="9" t="s">
        <v>263</v>
      </c>
      <c r="F18" s="9" t="s">
        <v>263</v>
      </c>
      <c r="G18" s="9" t="s">
        <v>263</v>
      </c>
      <c r="H18" s="9" t="s">
        <v>263</v>
      </c>
      <c r="I18" s="9" t="s">
        <v>263</v>
      </c>
      <c r="J18" s="9" t="s">
        <v>263</v>
      </c>
      <c r="K18" s="9" t="s">
        <v>263</v>
      </c>
      <c r="L18" s="9" t="s">
        <v>263</v>
      </c>
      <c r="M18" s="9" t="s">
        <v>263</v>
      </c>
      <c r="N18" s="9" t="s">
        <v>263</v>
      </c>
      <c r="O18" s="9" t="s">
        <v>263</v>
      </c>
      <c r="P18" s="15" t="s">
        <v>263</v>
      </c>
    </row>
    <row r="19" spans="1:16" ht="21" customHeight="1">
      <c r="A19" s="17" t="s">
        <v>11</v>
      </c>
      <c r="B19" s="9" t="s">
        <v>263</v>
      </c>
      <c r="C19" s="9" t="s">
        <v>263</v>
      </c>
      <c r="D19" s="9" t="s">
        <v>263</v>
      </c>
      <c r="E19" s="9" t="s">
        <v>263</v>
      </c>
      <c r="F19" s="9" t="s">
        <v>263</v>
      </c>
      <c r="G19" s="9" t="s">
        <v>263</v>
      </c>
      <c r="H19" s="9" t="s">
        <v>263</v>
      </c>
      <c r="I19" s="9" t="s">
        <v>263</v>
      </c>
      <c r="J19" s="9" t="s">
        <v>263</v>
      </c>
      <c r="K19" s="9" t="s">
        <v>263</v>
      </c>
      <c r="L19" s="9" t="s">
        <v>263</v>
      </c>
      <c r="M19" s="9" t="s">
        <v>263</v>
      </c>
      <c r="N19" s="9" t="s">
        <v>263</v>
      </c>
      <c r="O19" s="9" t="s">
        <v>263</v>
      </c>
      <c r="P19" s="15" t="s">
        <v>263</v>
      </c>
    </row>
    <row r="20" spans="1:16" ht="21" customHeight="1">
      <c r="A20" s="17" t="s">
        <v>12</v>
      </c>
      <c r="B20" s="9" t="s">
        <v>263</v>
      </c>
      <c r="C20" s="9" t="s">
        <v>263</v>
      </c>
      <c r="D20" s="9" t="s">
        <v>263</v>
      </c>
      <c r="E20" s="9" t="s">
        <v>263</v>
      </c>
      <c r="F20" s="9" t="s">
        <v>263</v>
      </c>
      <c r="G20" s="9" t="s">
        <v>263</v>
      </c>
      <c r="H20" s="9" t="s">
        <v>263</v>
      </c>
      <c r="I20" s="9" t="s">
        <v>263</v>
      </c>
      <c r="J20" s="9" t="s">
        <v>263</v>
      </c>
      <c r="K20" s="9" t="s">
        <v>263</v>
      </c>
      <c r="L20" s="9" t="s">
        <v>263</v>
      </c>
      <c r="M20" s="9" t="s">
        <v>263</v>
      </c>
      <c r="N20" s="9" t="s">
        <v>263</v>
      </c>
      <c r="O20" s="9" t="s">
        <v>263</v>
      </c>
      <c r="P20" s="15" t="s">
        <v>263</v>
      </c>
    </row>
    <row r="21" spans="1:16" ht="21" customHeight="1">
      <c r="A21" s="17" t="s">
        <v>13</v>
      </c>
      <c r="B21" s="9" t="s">
        <v>263</v>
      </c>
      <c r="C21" s="9" t="s">
        <v>263</v>
      </c>
      <c r="D21" s="9" t="s">
        <v>263</v>
      </c>
      <c r="E21" s="9" t="s">
        <v>263</v>
      </c>
      <c r="F21" s="9" t="s">
        <v>263</v>
      </c>
      <c r="G21" s="9" t="s">
        <v>263</v>
      </c>
      <c r="H21" s="9" t="s">
        <v>263</v>
      </c>
      <c r="I21" s="9" t="s">
        <v>263</v>
      </c>
      <c r="J21" s="9" t="s">
        <v>263</v>
      </c>
      <c r="K21" s="9" t="s">
        <v>263</v>
      </c>
      <c r="L21" s="9" t="s">
        <v>263</v>
      </c>
      <c r="M21" s="9" t="s">
        <v>263</v>
      </c>
      <c r="N21" s="9" t="s">
        <v>263</v>
      </c>
      <c r="O21" s="9" t="s">
        <v>263</v>
      </c>
      <c r="P21" s="15" t="s">
        <v>263</v>
      </c>
    </row>
    <row r="22" spans="1:16" ht="21" customHeight="1">
      <c r="A22" s="17" t="s">
        <v>14</v>
      </c>
      <c r="B22" s="9" t="s">
        <v>263</v>
      </c>
      <c r="C22" s="9" t="s">
        <v>263</v>
      </c>
      <c r="D22" s="9" t="s">
        <v>263</v>
      </c>
      <c r="E22" s="9" t="s">
        <v>263</v>
      </c>
      <c r="F22" s="9" t="s">
        <v>263</v>
      </c>
      <c r="G22" s="9" t="s">
        <v>263</v>
      </c>
      <c r="H22" s="9" t="s">
        <v>263</v>
      </c>
      <c r="I22" s="9" t="s">
        <v>263</v>
      </c>
      <c r="J22" s="9" t="s">
        <v>263</v>
      </c>
      <c r="K22" s="9" t="s">
        <v>263</v>
      </c>
      <c r="L22" s="9" t="s">
        <v>263</v>
      </c>
      <c r="M22" s="9" t="s">
        <v>263</v>
      </c>
      <c r="N22" s="9" t="s">
        <v>263</v>
      </c>
      <c r="O22" s="9" t="s">
        <v>263</v>
      </c>
      <c r="P22" s="15" t="s">
        <v>263</v>
      </c>
    </row>
    <row r="23" spans="1:16" ht="21" customHeight="1">
      <c r="A23" s="17" t="s">
        <v>15</v>
      </c>
      <c r="B23" s="9" t="s">
        <v>263</v>
      </c>
      <c r="C23" s="9" t="s">
        <v>263</v>
      </c>
      <c r="D23" s="9" t="s">
        <v>263</v>
      </c>
      <c r="E23" s="9" t="s">
        <v>263</v>
      </c>
      <c r="F23" s="9" t="s">
        <v>263</v>
      </c>
      <c r="G23" s="9" t="s">
        <v>263</v>
      </c>
      <c r="H23" s="9" t="s">
        <v>263</v>
      </c>
      <c r="I23" s="9" t="s">
        <v>263</v>
      </c>
      <c r="J23" s="9" t="s">
        <v>263</v>
      </c>
      <c r="K23" s="9" t="s">
        <v>263</v>
      </c>
      <c r="L23" s="9" t="s">
        <v>263</v>
      </c>
      <c r="M23" s="9" t="s">
        <v>263</v>
      </c>
      <c r="N23" s="9" t="s">
        <v>263</v>
      </c>
      <c r="O23" s="9" t="s">
        <v>263</v>
      </c>
      <c r="P23" s="15" t="s">
        <v>263</v>
      </c>
    </row>
    <row r="24" spans="1:16" ht="21" customHeight="1">
      <c r="A24" s="17" t="s">
        <v>16</v>
      </c>
      <c r="B24" s="9" t="s">
        <v>263</v>
      </c>
      <c r="C24" s="9" t="s">
        <v>263</v>
      </c>
      <c r="D24" s="9" t="s">
        <v>263</v>
      </c>
      <c r="E24" s="9" t="s">
        <v>263</v>
      </c>
      <c r="F24" s="9" t="s">
        <v>263</v>
      </c>
      <c r="G24" s="9" t="s">
        <v>263</v>
      </c>
      <c r="H24" s="9" t="s">
        <v>263</v>
      </c>
      <c r="I24" s="9" t="s">
        <v>263</v>
      </c>
      <c r="J24" s="9" t="s">
        <v>263</v>
      </c>
      <c r="K24" s="9" t="s">
        <v>263</v>
      </c>
      <c r="L24" s="9" t="s">
        <v>263</v>
      </c>
      <c r="M24" s="9" t="s">
        <v>263</v>
      </c>
      <c r="N24" s="9" t="s">
        <v>263</v>
      </c>
      <c r="O24" s="9" t="s">
        <v>263</v>
      </c>
      <c r="P24" s="15" t="s">
        <v>263</v>
      </c>
    </row>
    <row r="25" spans="1:16" ht="21" customHeight="1">
      <c r="A25" s="17" t="s">
        <v>17</v>
      </c>
      <c r="B25" s="9" t="s">
        <v>263</v>
      </c>
      <c r="C25" s="9" t="s">
        <v>263</v>
      </c>
      <c r="D25" s="9" t="s">
        <v>263</v>
      </c>
      <c r="E25" s="9" t="s">
        <v>263</v>
      </c>
      <c r="F25" s="9" t="s">
        <v>263</v>
      </c>
      <c r="G25" s="9" t="s">
        <v>263</v>
      </c>
      <c r="H25" s="9" t="s">
        <v>263</v>
      </c>
      <c r="I25" s="9" t="s">
        <v>263</v>
      </c>
      <c r="J25" s="9" t="s">
        <v>263</v>
      </c>
      <c r="K25" s="9" t="s">
        <v>263</v>
      </c>
      <c r="L25" s="9" t="s">
        <v>263</v>
      </c>
      <c r="M25" s="9" t="s">
        <v>263</v>
      </c>
      <c r="N25" s="9" t="s">
        <v>263</v>
      </c>
      <c r="O25" s="9" t="s">
        <v>263</v>
      </c>
      <c r="P25" s="15" t="s">
        <v>263</v>
      </c>
    </row>
    <row r="26" spans="1:16" ht="21" customHeight="1">
      <c r="A26" s="17" t="s">
        <v>18</v>
      </c>
      <c r="B26" s="212">
        <v>22</v>
      </c>
      <c r="C26" s="79">
        <v>1819</v>
      </c>
      <c r="D26" s="145" t="s">
        <v>263</v>
      </c>
      <c r="E26" s="78">
        <v>313</v>
      </c>
      <c r="F26" s="78">
        <v>1174</v>
      </c>
      <c r="G26" s="78">
        <v>332</v>
      </c>
      <c r="H26" s="145" t="s">
        <v>263</v>
      </c>
      <c r="I26" s="145" t="s">
        <v>263</v>
      </c>
      <c r="J26" s="145" t="s">
        <v>263</v>
      </c>
      <c r="K26" s="145" t="s">
        <v>263</v>
      </c>
      <c r="L26" s="145" t="s">
        <v>263</v>
      </c>
      <c r="M26" s="145">
        <v>12</v>
      </c>
      <c r="N26" s="145">
        <v>678</v>
      </c>
      <c r="O26" s="145">
        <v>10</v>
      </c>
      <c r="P26" s="213">
        <v>1141</v>
      </c>
    </row>
    <row r="27" spans="1:16" ht="21" customHeight="1">
      <c r="A27" s="17" t="s">
        <v>19</v>
      </c>
      <c r="B27" s="9" t="s">
        <v>263</v>
      </c>
      <c r="C27" s="9" t="s">
        <v>263</v>
      </c>
      <c r="D27" s="9" t="s">
        <v>263</v>
      </c>
      <c r="E27" s="9" t="s">
        <v>263</v>
      </c>
      <c r="F27" s="9" t="s">
        <v>263</v>
      </c>
      <c r="G27" s="9" t="s">
        <v>263</v>
      </c>
      <c r="H27" s="9" t="s">
        <v>263</v>
      </c>
      <c r="I27" s="9" t="s">
        <v>263</v>
      </c>
      <c r="J27" s="9" t="s">
        <v>263</v>
      </c>
      <c r="K27" s="9" t="s">
        <v>263</v>
      </c>
      <c r="L27" s="9" t="s">
        <v>263</v>
      </c>
      <c r="M27" s="9" t="s">
        <v>263</v>
      </c>
      <c r="N27" s="9" t="s">
        <v>263</v>
      </c>
      <c r="O27" s="9" t="s">
        <v>263</v>
      </c>
      <c r="P27" s="15" t="s">
        <v>263</v>
      </c>
    </row>
    <row r="28" spans="1:16" ht="21" customHeight="1">
      <c r="A28" s="17" t="s">
        <v>20</v>
      </c>
      <c r="B28" s="9" t="s">
        <v>263</v>
      </c>
      <c r="C28" s="9" t="s">
        <v>263</v>
      </c>
      <c r="D28" s="9" t="s">
        <v>263</v>
      </c>
      <c r="E28" s="9" t="s">
        <v>263</v>
      </c>
      <c r="F28" s="9" t="s">
        <v>263</v>
      </c>
      <c r="G28" s="9" t="s">
        <v>263</v>
      </c>
      <c r="H28" s="9" t="s">
        <v>263</v>
      </c>
      <c r="I28" s="9" t="s">
        <v>263</v>
      </c>
      <c r="J28" s="9" t="s">
        <v>263</v>
      </c>
      <c r="K28" s="9" t="s">
        <v>263</v>
      </c>
      <c r="L28" s="9" t="s">
        <v>263</v>
      </c>
      <c r="M28" s="9" t="s">
        <v>263</v>
      </c>
      <c r="N28" s="9" t="s">
        <v>263</v>
      </c>
      <c r="O28" s="9" t="s">
        <v>263</v>
      </c>
      <c r="P28" s="15" t="s">
        <v>263</v>
      </c>
    </row>
    <row r="29" spans="1:16" ht="21" customHeight="1">
      <c r="A29" s="17" t="s">
        <v>21</v>
      </c>
      <c r="B29" s="9" t="s">
        <v>263</v>
      </c>
      <c r="C29" s="9" t="s">
        <v>263</v>
      </c>
      <c r="D29" s="9" t="s">
        <v>263</v>
      </c>
      <c r="E29" s="9" t="s">
        <v>263</v>
      </c>
      <c r="F29" s="9" t="s">
        <v>263</v>
      </c>
      <c r="G29" s="9" t="s">
        <v>263</v>
      </c>
      <c r="H29" s="9" t="s">
        <v>263</v>
      </c>
      <c r="I29" s="9" t="s">
        <v>263</v>
      </c>
      <c r="J29" s="9" t="s">
        <v>263</v>
      </c>
      <c r="K29" s="9" t="s">
        <v>263</v>
      </c>
      <c r="L29" s="9" t="s">
        <v>263</v>
      </c>
      <c r="M29" s="9" t="s">
        <v>263</v>
      </c>
      <c r="N29" s="9" t="s">
        <v>263</v>
      </c>
      <c r="O29" s="9" t="s">
        <v>263</v>
      </c>
      <c r="P29" s="15" t="s">
        <v>263</v>
      </c>
    </row>
    <row r="30" spans="1:16" ht="21" customHeight="1">
      <c r="A30" s="17" t="s">
        <v>22</v>
      </c>
      <c r="B30" s="9" t="s">
        <v>263</v>
      </c>
      <c r="C30" s="9" t="s">
        <v>263</v>
      </c>
      <c r="D30" s="9" t="s">
        <v>263</v>
      </c>
      <c r="E30" s="9" t="s">
        <v>263</v>
      </c>
      <c r="F30" s="9" t="s">
        <v>263</v>
      </c>
      <c r="G30" s="9" t="s">
        <v>263</v>
      </c>
      <c r="H30" s="9" t="s">
        <v>263</v>
      </c>
      <c r="I30" s="9" t="s">
        <v>263</v>
      </c>
      <c r="J30" s="9" t="s">
        <v>263</v>
      </c>
      <c r="K30" s="9" t="s">
        <v>263</v>
      </c>
      <c r="L30" s="9" t="s">
        <v>263</v>
      </c>
      <c r="M30" s="9" t="s">
        <v>263</v>
      </c>
      <c r="N30" s="9" t="s">
        <v>263</v>
      </c>
      <c r="O30" s="9" t="s">
        <v>263</v>
      </c>
      <c r="P30" s="15" t="s">
        <v>263</v>
      </c>
    </row>
    <row r="31" spans="1:16" ht="15" customHeight="1">
      <c r="A31" s="162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21" customHeight="1">
      <c r="A32" s="14" t="s">
        <v>65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</row>
    <row r="33" spans="1:16" ht="18.75" customHeight="1">
      <c r="A33" s="253" t="s">
        <v>66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</row>
    <row r="34" spans="1:16" ht="18.75" customHeight="1">
      <c r="A34" s="253" t="s">
        <v>67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</row>
    <row r="35" spans="2:16" ht="18.7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</sheetData>
  <sheetProtection/>
  <mergeCells count="19">
    <mergeCell ref="A1:P1"/>
    <mergeCell ref="D5:D6"/>
    <mergeCell ref="E5:E6"/>
    <mergeCell ref="F5:F6"/>
    <mergeCell ref="G5:G6"/>
    <mergeCell ref="H5:H6"/>
    <mergeCell ref="A3:P3"/>
    <mergeCell ref="O5:P5"/>
    <mergeCell ref="C4:C6"/>
    <mergeCell ref="I4:P4"/>
    <mergeCell ref="A33:P33"/>
    <mergeCell ref="A34:P34"/>
    <mergeCell ref="D4:H4"/>
    <mergeCell ref="B4:B6"/>
    <mergeCell ref="A4:A6"/>
    <mergeCell ref="A13:P13"/>
    <mergeCell ref="I5:J5"/>
    <mergeCell ref="K5:L5"/>
    <mergeCell ref="M5:N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4" sqref="A14"/>
    </sheetView>
  </sheetViews>
  <sheetFormatPr defaultColWidth="8.88671875" defaultRowHeight="13.5"/>
  <cols>
    <col min="1" max="3" width="15.77734375" style="0" customWidth="1"/>
  </cols>
  <sheetData>
    <row r="1" spans="1:3" ht="13.5">
      <c r="A1" s="237" t="s">
        <v>298</v>
      </c>
      <c r="C1" s="180"/>
    </row>
    <row r="2" spans="1:3" ht="13.5">
      <c r="A2" s="237"/>
      <c r="C2" s="180"/>
    </row>
    <row r="3" spans="1:3" ht="13.5">
      <c r="A3" s="75" t="s">
        <v>228</v>
      </c>
      <c r="B3" s="3"/>
      <c r="C3" s="3"/>
    </row>
    <row r="4" spans="1:3" ht="23.25" customHeight="1">
      <c r="A4" s="24" t="s">
        <v>253</v>
      </c>
      <c r="B4" s="24" t="s">
        <v>254</v>
      </c>
      <c r="C4" s="24" t="s">
        <v>255</v>
      </c>
    </row>
    <row r="5" spans="1:3" ht="21" customHeight="1">
      <c r="A5" s="186" t="s">
        <v>229</v>
      </c>
      <c r="B5" s="187">
        <v>101.8</v>
      </c>
      <c r="C5" s="188">
        <v>102.6</v>
      </c>
    </row>
    <row r="6" spans="1:3" ht="12.75" customHeight="1">
      <c r="A6" s="34"/>
      <c r="B6" s="238"/>
      <c r="C6" s="239"/>
    </row>
    <row r="7" spans="1:3" ht="13.5">
      <c r="A7" s="178" t="s">
        <v>230</v>
      </c>
      <c r="B7" s="76"/>
      <c r="C7" s="7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32" sqref="G32"/>
    </sheetView>
  </sheetViews>
  <sheetFormatPr defaultColWidth="8.88671875" defaultRowHeight="13.5"/>
  <cols>
    <col min="1" max="1" width="12.4453125" style="0" customWidth="1"/>
  </cols>
  <sheetData>
    <row r="1" spans="1:11" ht="13.5">
      <c r="A1" s="240" t="s">
        <v>299</v>
      </c>
      <c r="B1" s="13"/>
      <c r="D1" s="181"/>
      <c r="E1" s="13"/>
      <c r="F1" s="13"/>
      <c r="G1" s="13"/>
      <c r="H1" s="13"/>
      <c r="I1" s="13"/>
      <c r="J1" s="13"/>
      <c r="K1" s="13"/>
    </row>
    <row r="2" spans="1:11" ht="13.5">
      <c r="A2" s="181"/>
      <c r="B2" s="13"/>
      <c r="D2" s="181"/>
      <c r="E2" s="13"/>
      <c r="F2" s="13"/>
      <c r="G2" s="13"/>
      <c r="H2" s="13"/>
      <c r="I2" s="13"/>
      <c r="J2" s="13"/>
      <c r="K2" s="13"/>
    </row>
    <row r="3" spans="1:11" ht="13.5">
      <c r="A3" s="75" t="s">
        <v>231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252" t="s">
        <v>248</v>
      </c>
      <c r="B4" s="288" t="s">
        <v>232</v>
      </c>
      <c r="C4" s="288"/>
      <c r="D4" s="288" t="s">
        <v>233</v>
      </c>
      <c r="E4" s="288"/>
      <c r="F4" s="288" t="s">
        <v>234</v>
      </c>
      <c r="G4" s="288"/>
      <c r="H4" s="288"/>
      <c r="I4" s="288"/>
      <c r="J4" s="288"/>
      <c r="K4" s="288"/>
    </row>
    <row r="5" spans="1:11" ht="13.5">
      <c r="A5" s="252"/>
      <c r="B5" s="288"/>
      <c r="C5" s="288"/>
      <c r="D5" s="288"/>
      <c r="E5" s="288"/>
      <c r="F5" s="288" t="s">
        <v>124</v>
      </c>
      <c r="G5" s="288"/>
      <c r="H5" s="288" t="s">
        <v>235</v>
      </c>
      <c r="I5" s="288"/>
      <c r="J5" s="288" t="s">
        <v>125</v>
      </c>
      <c r="K5" s="288"/>
    </row>
    <row r="6" spans="1:11" ht="13.5">
      <c r="A6" s="252"/>
      <c r="B6" s="25" t="s">
        <v>236</v>
      </c>
      <c r="C6" s="24" t="s">
        <v>85</v>
      </c>
      <c r="D6" s="24" t="s">
        <v>236</v>
      </c>
      <c r="E6" s="24" t="s">
        <v>85</v>
      </c>
      <c r="F6" s="24" t="s">
        <v>236</v>
      </c>
      <c r="G6" s="24" t="s">
        <v>85</v>
      </c>
      <c r="H6" s="24" t="s">
        <v>236</v>
      </c>
      <c r="I6" s="24" t="s">
        <v>85</v>
      </c>
      <c r="J6" s="24" t="s">
        <v>236</v>
      </c>
      <c r="K6" s="24" t="s">
        <v>85</v>
      </c>
    </row>
    <row r="7" spans="1:12" ht="24.75" customHeight="1">
      <c r="A7" s="186" t="s">
        <v>229</v>
      </c>
      <c r="B7" s="80">
        <f>D7+F7</f>
        <v>6</v>
      </c>
      <c r="C7" s="80">
        <f>E7+G7</f>
        <v>1</v>
      </c>
      <c r="D7" s="80">
        <v>6</v>
      </c>
      <c r="E7" s="80">
        <v>1</v>
      </c>
      <c r="F7" s="79">
        <f>H7+J7</f>
        <v>0</v>
      </c>
      <c r="G7" s="79">
        <f>I7+K7</f>
        <v>0</v>
      </c>
      <c r="H7" s="79">
        <v>0</v>
      </c>
      <c r="I7" s="79">
        <v>0</v>
      </c>
      <c r="J7" s="79">
        <v>0</v>
      </c>
      <c r="K7" s="79">
        <v>0</v>
      </c>
      <c r="L7" s="214"/>
    </row>
    <row r="8" spans="1:12" ht="12" customHeight="1">
      <c r="A8" s="34"/>
      <c r="B8" s="241"/>
      <c r="C8" s="241"/>
      <c r="D8" s="241"/>
      <c r="E8" s="241"/>
      <c r="F8" s="242"/>
      <c r="G8" s="242"/>
      <c r="H8" s="242"/>
      <c r="I8" s="242"/>
      <c r="J8" s="242"/>
      <c r="K8" s="242"/>
      <c r="L8" s="214"/>
    </row>
    <row r="9" spans="1:11" ht="13.5">
      <c r="A9" s="178" t="s">
        <v>237</v>
      </c>
      <c r="B9" s="76"/>
      <c r="C9" s="76"/>
      <c r="D9" s="76"/>
      <c r="E9" s="76"/>
      <c r="F9" s="13"/>
      <c r="G9" s="13"/>
      <c r="H9" s="13"/>
      <c r="I9" s="13"/>
      <c r="J9" s="13"/>
      <c r="K9" s="13"/>
    </row>
  </sheetData>
  <mergeCells count="7">
    <mergeCell ref="A4:A6"/>
    <mergeCell ref="B4:C5"/>
    <mergeCell ref="D4:E5"/>
    <mergeCell ref="F4:K4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H17" sqref="H17"/>
    </sheetView>
  </sheetViews>
  <sheetFormatPr defaultColWidth="8.88671875" defaultRowHeight="13.5"/>
  <cols>
    <col min="1" max="1" width="8.88671875" style="159" customWidth="1"/>
    <col min="2" max="2" width="6.77734375" style="159" customWidth="1"/>
    <col min="3" max="3" width="5.77734375" style="159" customWidth="1"/>
    <col min="4" max="4" width="6.77734375" style="159" customWidth="1"/>
    <col min="5" max="15" width="5.77734375" style="159" customWidth="1"/>
    <col min="16" max="16" width="5.3359375" style="159" bestFit="1" customWidth="1"/>
    <col min="17" max="17" width="5.77734375" style="159" customWidth="1"/>
    <col min="18" max="18" width="5.3359375" style="159" bestFit="1" customWidth="1"/>
    <col min="19" max="19" width="5.77734375" style="159" customWidth="1"/>
    <col min="20" max="20" width="5.3359375" style="159" bestFit="1" customWidth="1"/>
    <col min="21" max="21" width="5.77734375" style="159" customWidth="1"/>
    <col min="22" max="22" width="5.3359375" style="159" bestFit="1" customWidth="1"/>
    <col min="23" max="23" width="5.77734375" style="159" customWidth="1"/>
    <col min="24" max="24" width="5.3359375" style="159" bestFit="1" customWidth="1"/>
    <col min="25" max="25" width="5.77734375" style="159" customWidth="1"/>
    <col min="26" max="26" width="5.77734375" style="159" bestFit="1" customWidth="1"/>
    <col min="27" max="27" width="5.77734375" style="159" customWidth="1"/>
    <col min="28" max="28" width="5.3359375" style="159" bestFit="1" customWidth="1"/>
    <col min="29" max="29" width="5.77734375" style="159" customWidth="1"/>
    <col min="30" max="30" width="5.3359375" style="159" bestFit="1" customWidth="1"/>
    <col min="31" max="31" width="5.77734375" style="159" customWidth="1"/>
    <col min="32" max="32" width="5.3359375" style="159" bestFit="1" customWidth="1"/>
    <col min="33" max="33" width="5.77734375" style="159" customWidth="1"/>
    <col min="34" max="16384" width="8.88671875" style="159" customWidth="1"/>
  </cols>
  <sheetData>
    <row r="1" spans="1:33" ht="20.25" customHeight="1">
      <c r="A1" s="272" t="s">
        <v>300</v>
      </c>
      <c r="B1" s="272"/>
      <c r="C1" s="272"/>
      <c r="D1" s="272"/>
      <c r="E1" s="272"/>
      <c r="F1" s="272"/>
      <c r="G1" s="272"/>
      <c r="H1" s="272"/>
      <c r="I1" s="272"/>
      <c r="J1" s="263"/>
      <c r="K1" s="263"/>
      <c r="L1" s="263"/>
      <c r="M1" s="263"/>
      <c r="N1" s="263"/>
      <c r="O1" s="26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6" customFormat="1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55"/>
      <c r="K2" s="155"/>
      <c r="L2" s="155"/>
      <c r="M2" s="155"/>
      <c r="N2" s="155"/>
      <c r="O2" s="15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6" customFormat="1" ht="20.25" customHeight="1">
      <c r="A3" s="273" t="s">
        <v>68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</row>
    <row r="4" spans="1:33" s="6" customFormat="1" ht="24.75" customHeight="1">
      <c r="A4" s="286" t="s">
        <v>69</v>
      </c>
      <c r="B4" s="276" t="s">
        <v>70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  <c r="V4" s="281" t="s">
        <v>71</v>
      </c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</row>
    <row r="5" spans="1:33" s="6" customFormat="1" ht="24.75" customHeight="1">
      <c r="A5" s="287"/>
      <c r="B5" s="276" t="s">
        <v>72</v>
      </c>
      <c r="C5" s="286"/>
      <c r="D5" s="296" t="s">
        <v>73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54"/>
      <c r="P5" s="274" t="s">
        <v>74</v>
      </c>
      <c r="Q5" s="297"/>
      <c r="R5" s="274" t="s">
        <v>75</v>
      </c>
      <c r="S5" s="297"/>
      <c r="T5" s="281" t="s">
        <v>76</v>
      </c>
      <c r="U5" s="282"/>
      <c r="V5" s="264" t="s">
        <v>77</v>
      </c>
      <c r="W5" s="264"/>
      <c r="X5" s="264" t="s">
        <v>78</v>
      </c>
      <c r="Y5" s="264"/>
      <c r="Z5" s="264" t="s">
        <v>79</v>
      </c>
      <c r="AA5" s="264"/>
      <c r="AB5" s="264" t="s">
        <v>80</v>
      </c>
      <c r="AC5" s="264"/>
      <c r="AD5" s="264" t="s">
        <v>81</v>
      </c>
      <c r="AE5" s="264"/>
      <c r="AF5" s="264" t="s">
        <v>82</v>
      </c>
      <c r="AG5" s="281"/>
    </row>
    <row r="6" spans="1:33" s="6" customFormat="1" ht="24.75" customHeight="1">
      <c r="A6" s="287"/>
      <c r="B6" s="304"/>
      <c r="C6" s="301"/>
      <c r="D6" s="296" t="s">
        <v>173</v>
      </c>
      <c r="E6" s="296"/>
      <c r="F6" s="296" t="s">
        <v>174</v>
      </c>
      <c r="G6" s="296"/>
      <c r="H6" s="296" t="s">
        <v>175</v>
      </c>
      <c r="I6" s="296"/>
      <c r="J6" s="296" t="s">
        <v>176</v>
      </c>
      <c r="K6" s="296"/>
      <c r="L6" s="296" t="s">
        <v>177</v>
      </c>
      <c r="M6" s="296"/>
      <c r="N6" s="296" t="s">
        <v>178</v>
      </c>
      <c r="O6" s="254"/>
      <c r="P6" s="289"/>
      <c r="Q6" s="298"/>
      <c r="R6" s="289"/>
      <c r="S6" s="298"/>
      <c r="T6" s="299"/>
      <c r="U6" s="300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99"/>
    </row>
    <row r="7" spans="1:33" s="6" customFormat="1" ht="24.75" customHeight="1">
      <c r="A7" s="301"/>
      <c r="B7" s="40" t="s">
        <v>83</v>
      </c>
      <c r="C7" s="40" t="s">
        <v>84</v>
      </c>
      <c r="D7" s="40" t="s">
        <v>83</v>
      </c>
      <c r="E7" s="40" t="s">
        <v>84</v>
      </c>
      <c r="F7" s="40" t="s">
        <v>83</v>
      </c>
      <c r="G7" s="40" t="s">
        <v>84</v>
      </c>
      <c r="H7" s="40" t="s">
        <v>83</v>
      </c>
      <c r="I7" s="40" t="s">
        <v>84</v>
      </c>
      <c r="J7" s="40" t="s">
        <v>83</v>
      </c>
      <c r="K7" s="40" t="s">
        <v>84</v>
      </c>
      <c r="L7" s="40" t="s">
        <v>83</v>
      </c>
      <c r="M7" s="40" t="s">
        <v>84</v>
      </c>
      <c r="N7" s="40" t="s">
        <v>83</v>
      </c>
      <c r="O7" s="37" t="s">
        <v>84</v>
      </c>
      <c r="P7" s="24" t="s">
        <v>258</v>
      </c>
      <c r="Q7" s="25" t="s">
        <v>85</v>
      </c>
      <c r="R7" s="24" t="s">
        <v>258</v>
      </c>
      <c r="S7" s="25" t="s">
        <v>85</v>
      </c>
      <c r="T7" s="24" t="s">
        <v>258</v>
      </c>
      <c r="U7" s="25" t="s">
        <v>85</v>
      </c>
      <c r="V7" s="38" t="s">
        <v>83</v>
      </c>
      <c r="W7" s="38" t="s">
        <v>84</v>
      </c>
      <c r="X7" s="38" t="s">
        <v>83</v>
      </c>
      <c r="Y7" s="38" t="s">
        <v>84</v>
      </c>
      <c r="Z7" s="38" t="s">
        <v>83</v>
      </c>
      <c r="AA7" s="38" t="s">
        <v>84</v>
      </c>
      <c r="AB7" s="38" t="s">
        <v>83</v>
      </c>
      <c r="AC7" s="38" t="s">
        <v>84</v>
      </c>
      <c r="AD7" s="38" t="s">
        <v>83</v>
      </c>
      <c r="AE7" s="38" t="s">
        <v>84</v>
      </c>
      <c r="AF7" s="38" t="s">
        <v>83</v>
      </c>
      <c r="AG7" s="41" t="s">
        <v>84</v>
      </c>
    </row>
    <row r="8" spans="1:33" s="6" customFormat="1" ht="24" customHeight="1">
      <c r="A8" s="168" t="s">
        <v>42</v>
      </c>
      <c r="B8" s="170">
        <v>6726</v>
      </c>
      <c r="C8" s="170">
        <v>1574</v>
      </c>
      <c r="D8" s="170">
        <v>5997</v>
      </c>
      <c r="E8" s="170">
        <v>1087</v>
      </c>
      <c r="F8" s="170">
        <v>389</v>
      </c>
      <c r="G8" s="170">
        <v>94</v>
      </c>
      <c r="H8" s="170">
        <v>298</v>
      </c>
      <c r="I8" s="170">
        <v>273</v>
      </c>
      <c r="J8" s="170">
        <v>41</v>
      </c>
      <c r="K8" s="170">
        <v>119</v>
      </c>
      <c r="L8" s="170">
        <v>0</v>
      </c>
      <c r="M8" s="170">
        <v>0</v>
      </c>
      <c r="N8" s="170">
        <v>1</v>
      </c>
      <c r="O8" s="171">
        <v>1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72">
        <v>35</v>
      </c>
      <c r="W8" s="170">
        <v>17</v>
      </c>
      <c r="X8" s="170">
        <v>29</v>
      </c>
      <c r="Y8" s="170">
        <v>8</v>
      </c>
      <c r="Z8" s="170">
        <v>6266</v>
      </c>
      <c r="AA8" s="170">
        <v>1172</v>
      </c>
      <c r="AB8" s="170">
        <v>24</v>
      </c>
      <c r="AC8" s="170">
        <v>107</v>
      </c>
      <c r="AD8" s="170">
        <v>203</v>
      </c>
      <c r="AE8" s="170">
        <v>234</v>
      </c>
      <c r="AF8" s="170">
        <v>169</v>
      </c>
      <c r="AG8" s="171">
        <v>36</v>
      </c>
    </row>
    <row r="9" spans="1:33" s="6" customFormat="1" ht="24" customHeight="1">
      <c r="A9" s="168" t="s">
        <v>44</v>
      </c>
      <c r="B9" s="145">
        <v>3385</v>
      </c>
      <c r="C9" s="145">
        <v>502</v>
      </c>
      <c r="D9" s="145">
        <v>2907</v>
      </c>
      <c r="E9" s="145">
        <v>215</v>
      </c>
      <c r="F9" s="145">
        <v>289</v>
      </c>
      <c r="G9" s="145">
        <v>59</v>
      </c>
      <c r="H9" s="145">
        <v>161</v>
      </c>
      <c r="I9" s="145">
        <v>196</v>
      </c>
      <c r="J9" s="145">
        <v>28</v>
      </c>
      <c r="K9" s="145">
        <v>32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45">
        <v>37</v>
      </c>
      <c r="W9" s="145">
        <v>11</v>
      </c>
      <c r="X9" s="145">
        <v>21</v>
      </c>
      <c r="Y9" s="145">
        <v>7</v>
      </c>
      <c r="Z9" s="145">
        <v>3111</v>
      </c>
      <c r="AA9" s="145">
        <v>280</v>
      </c>
      <c r="AB9" s="145">
        <v>16</v>
      </c>
      <c r="AC9" s="145">
        <v>11</v>
      </c>
      <c r="AD9" s="145">
        <v>131</v>
      </c>
      <c r="AE9" s="145">
        <v>173</v>
      </c>
      <c r="AF9" s="145">
        <v>69</v>
      </c>
      <c r="AG9" s="167">
        <v>20</v>
      </c>
    </row>
    <row r="10" spans="1:33" s="6" customFormat="1" ht="24" customHeight="1">
      <c r="A10" s="168" t="s">
        <v>45</v>
      </c>
      <c r="B10" s="145">
        <v>6362</v>
      </c>
      <c r="C10" s="145">
        <v>457</v>
      </c>
      <c r="D10" s="145">
        <v>5879</v>
      </c>
      <c r="E10" s="145">
        <v>281</v>
      </c>
      <c r="F10" s="145">
        <v>273</v>
      </c>
      <c r="G10" s="145">
        <v>36</v>
      </c>
      <c r="H10" s="145">
        <v>124</v>
      </c>
      <c r="I10" s="145">
        <v>71</v>
      </c>
      <c r="J10" s="145">
        <v>26</v>
      </c>
      <c r="K10" s="145">
        <v>13</v>
      </c>
      <c r="L10" s="169">
        <v>4</v>
      </c>
      <c r="M10" s="169">
        <v>43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45">
        <v>60</v>
      </c>
      <c r="W10" s="145">
        <v>10</v>
      </c>
      <c r="X10" s="145">
        <v>47</v>
      </c>
      <c r="Y10" s="145">
        <v>11</v>
      </c>
      <c r="Z10" s="145">
        <v>6007</v>
      </c>
      <c r="AA10" s="145">
        <v>302</v>
      </c>
      <c r="AB10" s="145">
        <v>12</v>
      </c>
      <c r="AC10" s="145">
        <v>13</v>
      </c>
      <c r="AD10" s="145">
        <v>110</v>
      </c>
      <c r="AE10" s="145">
        <v>98</v>
      </c>
      <c r="AF10" s="145">
        <v>126</v>
      </c>
      <c r="AG10" s="167">
        <v>23</v>
      </c>
    </row>
    <row r="11" spans="1:33" s="6" customFormat="1" ht="24" customHeight="1">
      <c r="A11" s="168" t="s">
        <v>155</v>
      </c>
      <c r="B11" s="145">
        <v>5135</v>
      </c>
      <c r="C11" s="145">
        <v>497</v>
      </c>
      <c r="D11" s="145">
        <v>4708</v>
      </c>
      <c r="E11" s="145">
        <v>334</v>
      </c>
      <c r="F11" s="145">
        <v>296</v>
      </c>
      <c r="G11" s="145">
        <v>39</v>
      </c>
      <c r="H11" s="145">
        <v>131</v>
      </c>
      <c r="I11" s="145">
        <v>114</v>
      </c>
      <c r="J11" s="145">
        <v>48</v>
      </c>
      <c r="K11" s="145">
        <v>10</v>
      </c>
      <c r="L11" s="169">
        <v>8</v>
      </c>
      <c r="M11" s="169">
        <v>13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45">
        <v>34</v>
      </c>
      <c r="W11" s="145">
        <v>7</v>
      </c>
      <c r="X11" s="145">
        <v>26</v>
      </c>
      <c r="Y11" s="145">
        <v>3</v>
      </c>
      <c r="Z11" s="145">
        <v>4890</v>
      </c>
      <c r="AA11" s="145">
        <v>358</v>
      </c>
      <c r="AB11" s="145">
        <v>13</v>
      </c>
      <c r="AC11" s="145">
        <v>52</v>
      </c>
      <c r="AD11" s="145">
        <v>96</v>
      </c>
      <c r="AE11" s="145">
        <v>66</v>
      </c>
      <c r="AF11" s="145">
        <v>76</v>
      </c>
      <c r="AG11" s="167">
        <v>11</v>
      </c>
    </row>
    <row r="12" spans="1:33" s="6" customFormat="1" ht="24" customHeight="1">
      <c r="A12" s="173" t="s">
        <v>166</v>
      </c>
      <c r="B12" s="145">
        <v>8755</v>
      </c>
      <c r="C12" s="145">
        <v>585</v>
      </c>
      <c r="D12" s="145">
        <v>8138</v>
      </c>
      <c r="E12" s="145">
        <v>277</v>
      </c>
      <c r="F12" s="145">
        <v>335</v>
      </c>
      <c r="G12" s="145">
        <v>42</v>
      </c>
      <c r="H12" s="145">
        <v>232</v>
      </c>
      <c r="I12" s="145">
        <v>208</v>
      </c>
      <c r="J12" s="145">
        <v>50</v>
      </c>
      <c r="K12" s="145">
        <v>58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45">
        <v>45</v>
      </c>
      <c r="W12" s="145">
        <v>17</v>
      </c>
      <c r="X12" s="145">
        <v>26</v>
      </c>
      <c r="Y12" s="145">
        <v>5</v>
      </c>
      <c r="Z12" s="145">
        <v>8462</v>
      </c>
      <c r="AA12" s="145">
        <v>339</v>
      </c>
      <c r="AB12" s="145">
        <v>18</v>
      </c>
      <c r="AC12" s="145">
        <v>47</v>
      </c>
      <c r="AD12" s="145">
        <v>139</v>
      </c>
      <c r="AE12" s="145">
        <v>157</v>
      </c>
      <c r="AF12" s="145">
        <v>65</v>
      </c>
      <c r="AG12" s="167">
        <v>20</v>
      </c>
    </row>
    <row r="13" spans="1:33" s="6" customFormat="1" ht="24" customHeight="1">
      <c r="A13" s="189" t="s">
        <v>225</v>
      </c>
      <c r="B13" s="190">
        <f>SUM(D13,F13,H13,J13,L13,N13,P13+R13+T13)</f>
        <v>5548</v>
      </c>
      <c r="C13" s="190">
        <f>SUM(E13,G13,I13,K13,M13,O13,Q13+S13+U13)</f>
        <v>574</v>
      </c>
      <c r="D13" s="191">
        <v>4912</v>
      </c>
      <c r="E13" s="191">
        <v>355</v>
      </c>
      <c r="F13" s="191">
        <v>387</v>
      </c>
      <c r="G13" s="191">
        <v>40</v>
      </c>
      <c r="H13" s="191">
        <v>219</v>
      </c>
      <c r="I13" s="191">
        <v>147</v>
      </c>
      <c r="J13" s="191">
        <v>28</v>
      </c>
      <c r="K13" s="191">
        <v>24</v>
      </c>
      <c r="L13" s="192">
        <v>2</v>
      </c>
      <c r="M13" s="191">
        <v>8</v>
      </c>
      <c r="N13" s="191">
        <v>0</v>
      </c>
      <c r="O13" s="191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1">
        <v>39</v>
      </c>
      <c r="W13" s="191">
        <v>17</v>
      </c>
      <c r="X13" s="191">
        <v>30</v>
      </c>
      <c r="Y13" s="191">
        <v>7</v>
      </c>
      <c r="Z13" s="191">
        <v>5294</v>
      </c>
      <c r="AA13" s="191">
        <v>402</v>
      </c>
      <c r="AB13" s="191">
        <v>13</v>
      </c>
      <c r="AC13" s="191">
        <v>23</v>
      </c>
      <c r="AD13" s="191">
        <v>122</v>
      </c>
      <c r="AE13" s="191">
        <v>111</v>
      </c>
      <c r="AF13" s="191">
        <v>50</v>
      </c>
      <c r="AG13" s="207">
        <v>14</v>
      </c>
    </row>
    <row r="14" spans="1:33" s="6" customFormat="1" ht="15" customHeight="1">
      <c r="A14" s="17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</row>
    <row r="15" spans="1:21" ht="20.25" customHeight="1">
      <c r="A15" s="14" t="s">
        <v>201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"/>
      <c r="Q15" s="1"/>
      <c r="R15" s="1"/>
      <c r="S15" s="1"/>
      <c r="T15" s="1"/>
      <c r="U15" s="1"/>
    </row>
    <row r="16" spans="1:21" ht="20.25" customHeight="1">
      <c r="A16" s="295" t="s">
        <v>202</v>
      </c>
      <c r="B16" s="295"/>
      <c r="C16" s="295"/>
      <c r="D16" s="44"/>
      <c r="E16" s="44"/>
      <c r="F16" s="44"/>
      <c r="G16" s="44"/>
      <c r="H16" s="43"/>
      <c r="I16" s="44"/>
      <c r="J16" s="44"/>
      <c r="K16" s="43"/>
      <c r="L16" s="43"/>
      <c r="M16" s="43"/>
      <c r="N16" s="43"/>
      <c r="O16" s="43"/>
      <c r="P16" s="1"/>
      <c r="Q16" s="1"/>
      <c r="R16" s="1"/>
      <c r="S16" s="1"/>
      <c r="T16" s="1"/>
      <c r="U16" s="1"/>
    </row>
    <row r="17" ht="20.25" customHeight="1">
      <c r="A17" s="6" t="s">
        <v>203</v>
      </c>
    </row>
  </sheetData>
  <sheetProtection/>
  <mergeCells count="23">
    <mergeCell ref="A1:O1"/>
    <mergeCell ref="A3:AG3"/>
    <mergeCell ref="A4:A7"/>
    <mergeCell ref="B4:U4"/>
    <mergeCell ref="V4:AG4"/>
    <mergeCell ref="B5:C6"/>
    <mergeCell ref="D5:O5"/>
    <mergeCell ref="R5:S6"/>
    <mergeCell ref="AF5:AG6"/>
    <mergeCell ref="N6:O6"/>
    <mergeCell ref="J6:K6"/>
    <mergeCell ref="L6:M6"/>
    <mergeCell ref="X5:Y6"/>
    <mergeCell ref="AD5:AE6"/>
    <mergeCell ref="Z5:AA6"/>
    <mergeCell ref="AB5:AC6"/>
    <mergeCell ref="V5:W6"/>
    <mergeCell ref="P5:Q6"/>
    <mergeCell ref="T5:U6"/>
    <mergeCell ref="A16:C16"/>
    <mergeCell ref="D6:E6"/>
    <mergeCell ref="F6:G6"/>
    <mergeCell ref="H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29" sqref="C29"/>
    </sheetView>
  </sheetViews>
  <sheetFormatPr defaultColWidth="8.88671875" defaultRowHeight="13.5"/>
  <cols>
    <col min="1" max="3" width="15.77734375" style="0" customWidth="1"/>
  </cols>
  <sheetData>
    <row r="1" spans="1:8" ht="13.5">
      <c r="A1" s="229" t="s">
        <v>301</v>
      </c>
      <c r="C1" s="180"/>
      <c r="D1" s="13"/>
      <c r="E1" s="13"/>
      <c r="F1" s="13"/>
      <c r="G1" s="13"/>
      <c r="H1" s="13"/>
    </row>
    <row r="2" spans="1:8" ht="13.5">
      <c r="A2" s="229"/>
      <c r="C2" s="180"/>
      <c r="D2" s="13"/>
      <c r="E2" s="13"/>
      <c r="F2" s="13"/>
      <c r="G2" s="13"/>
      <c r="H2" s="13"/>
    </row>
    <row r="3" spans="1:8" ht="13.5">
      <c r="A3" s="75" t="s">
        <v>238</v>
      </c>
      <c r="B3" s="3"/>
      <c r="C3" s="3"/>
      <c r="D3" s="3"/>
      <c r="E3" s="3"/>
      <c r="F3" s="3"/>
      <c r="G3" s="3"/>
      <c r="H3" s="3"/>
    </row>
    <row r="4" spans="1:8" ht="24.75" customHeight="1">
      <c r="A4" s="46" t="s">
        <v>32</v>
      </c>
      <c r="B4" s="24" t="s">
        <v>239</v>
      </c>
      <c r="C4" s="25" t="s">
        <v>240</v>
      </c>
      <c r="D4" s="3"/>
      <c r="E4" s="3"/>
      <c r="F4" s="3"/>
      <c r="G4" s="3"/>
      <c r="H4" s="3"/>
    </row>
    <row r="5" spans="1:8" s="83" customFormat="1" ht="24.75" customHeight="1">
      <c r="A5" s="186" t="s">
        <v>229</v>
      </c>
      <c r="B5" s="193">
        <v>0.789</v>
      </c>
      <c r="C5" s="194">
        <v>0.663</v>
      </c>
      <c r="D5" s="63"/>
      <c r="E5" s="63"/>
      <c r="F5" s="63"/>
      <c r="G5" s="63"/>
      <c r="H5" s="63"/>
    </row>
    <row r="6" spans="1:8" s="83" customFormat="1" ht="13.5" customHeight="1">
      <c r="A6" s="34"/>
      <c r="B6" s="230"/>
      <c r="C6" s="231"/>
      <c r="D6" s="63"/>
      <c r="E6" s="63"/>
      <c r="F6" s="63"/>
      <c r="G6" s="63"/>
      <c r="H6" s="63"/>
    </row>
    <row r="7" spans="1:8" ht="13.5">
      <c r="A7" s="178" t="s">
        <v>241</v>
      </c>
      <c r="B7" s="76"/>
      <c r="C7" s="76"/>
      <c r="D7" s="13"/>
      <c r="E7" s="13"/>
      <c r="F7" s="13"/>
      <c r="G7" s="13"/>
      <c r="H7" s="13"/>
    </row>
    <row r="8" spans="1:8" ht="13.5">
      <c r="A8" s="13" t="s">
        <v>242</v>
      </c>
      <c r="B8" s="76"/>
      <c r="C8" s="76"/>
      <c r="D8" s="13"/>
      <c r="E8" s="13"/>
      <c r="F8" s="13"/>
      <c r="G8" s="13"/>
      <c r="H8" s="1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1"/>
  <sheetViews>
    <sheetView workbookViewId="0" topLeftCell="A1">
      <selection activeCell="G19" sqref="G19"/>
    </sheetView>
  </sheetViews>
  <sheetFormatPr defaultColWidth="8.88671875" defaultRowHeight="13.5"/>
  <sheetData>
    <row r="1" spans="1:15" ht="13.5">
      <c r="A1" s="226" t="s">
        <v>302</v>
      </c>
      <c r="B1" s="226"/>
      <c r="C1" s="13"/>
      <c r="D1" s="185" t="s">
        <v>297</v>
      </c>
      <c r="E1" s="13"/>
      <c r="F1" s="178"/>
      <c r="G1" s="13"/>
      <c r="H1" s="13"/>
      <c r="I1" s="13"/>
      <c r="J1" s="13"/>
      <c r="K1" s="178" t="s">
        <v>212</v>
      </c>
      <c r="L1" s="178"/>
      <c r="M1" s="178"/>
      <c r="N1" s="178"/>
      <c r="O1" s="178"/>
    </row>
    <row r="2" spans="1:15" ht="13.5">
      <c r="A2" s="13"/>
      <c r="B2" s="185"/>
      <c r="C2" s="13"/>
      <c r="D2" s="185"/>
      <c r="E2" s="13"/>
      <c r="F2" s="178"/>
      <c r="G2" s="13"/>
      <c r="H2" s="13"/>
      <c r="I2" s="13"/>
      <c r="J2" s="13"/>
      <c r="K2" s="178"/>
      <c r="L2" s="178"/>
      <c r="M2" s="178"/>
      <c r="N2" s="178"/>
      <c r="O2" s="178"/>
    </row>
    <row r="3" spans="1:37" ht="13.5">
      <c r="A3" s="75" t="s">
        <v>247</v>
      </c>
      <c r="B3" s="7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3.5">
      <c r="A4" s="249" t="s">
        <v>248</v>
      </c>
      <c r="B4" s="305" t="s">
        <v>296</v>
      </c>
      <c r="C4" s="306"/>
      <c r="D4" s="307"/>
      <c r="E4" s="278" t="s">
        <v>264</v>
      </c>
      <c r="F4" s="305" t="s">
        <v>265</v>
      </c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7"/>
      <c r="AC4" s="288" t="s">
        <v>266</v>
      </c>
      <c r="AD4" s="274" t="s">
        <v>267</v>
      </c>
      <c r="AE4" s="308"/>
      <c r="AF4" s="308"/>
      <c r="AG4" s="308"/>
      <c r="AH4" s="308"/>
      <c r="AI4" s="308"/>
      <c r="AJ4" s="308"/>
      <c r="AK4" s="6"/>
    </row>
    <row r="5" spans="1:37" ht="13.5">
      <c r="A5" s="249"/>
      <c r="B5" s="309"/>
      <c r="C5" s="264" t="s">
        <v>268</v>
      </c>
      <c r="D5" s="264" t="s">
        <v>269</v>
      </c>
      <c r="E5" s="278"/>
      <c r="F5" s="265"/>
      <c r="G5" s="305" t="s">
        <v>270</v>
      </c>
      <c r="H5" s="306"/>
      <c r="I5" s="306"/>
      <c r="J5" s="306"/>
      <c r="K5" s="306"/>
      <c r="L5" s="306"/>
      <c r="M5" s="306"/>
      <c r="N5" s="306"/>
      <c r="O5" s="307"/>
      <c r="P5" s="274" t="s">
        <v>271</v>
      </c>
      <c r="Q5" s="308"/>
      <c r="R5" s="308"/>
      <c r="S5" s="308"/>
      <c r="T5" s="297"/>
      <c r="U5" s="274" t="s">
        <v>272</v>
      </c>
      <c r="V5" s="308"/>
      <c r="W5" s="308"/>
      <c r="X5" s="297"/>
      <c r="Y5" s="292" t="s">
        <v>273</v>
      </c>
      <c r="Z5" s="288"/>
      <c r="AA5" s="288"/>
      <c r="AB5" s="288"/>
      <c r="AC5" s="288"/>
      <c r="AD5" s="293"/>
      <c r="AE5" s="278" t="s">
        <v>274</v>
      </c>
      <c r="AF5" s="264" t="s">
        <v>275</v>
      </c>
      <c r="AG5" s="264" t="s">
        <v>276</v>
      </c>
      <c r="AH5" s="278" t="s">
        <v>75</v>
      </c>
      <c r="AI5" s="281" t="s">
        <v>277</v>
      </c>
      <c r="AJ5" s="282"/>
      <c r="AK5" s="6"/>
    </row>
    <row r="6" spans="1:37" ht="13.5">
      <c r="A6" s="249"/>
      <c r="B6" s="309"/>
      <c r="C6" s="310"/>
      <c r="D6" s="310"/>
      <c r="E6" s="278"/>
      <c r="F6" s="278"/>
      <c r="G6" s="293"/>
      <c r="H6" s="292" t="s">
        <v>278</v>
      </c>
      <c r="I6" s="288"/>
      <c r="J6" s="288"/>
      <c r="K6" s="311" t="s">
        <v>279</v>
      </c>
      <c r="L6" s="312"/>
      <c r="M6" s="312"/>
      <c r="N6" s="313"/>
      <c r="O6" s="314" t="s">
        <v>280</v>
      </c>
      <c r="P6" s="265"/>
      <c r="Q6" s="278" t="s">
        <v>281</v>
      </c>
      <c r="R6" s="278" t="s">
        <v>282</v>
      </c>
      <c r="S6" s="278" t="s">
        <v>283</v>
      </c>
      <c r="T6" s="278" t="s">
        <v>284</v>
      </c>
      <c r="U6" s="265"/>
      <c r="V6" s="278" t="s">
        <v>285</v>
      </c>
      <c r="W6" s="278" t="s">
        <v>282</v>
      </c>
      <c r="X6" s="278" t="s">
        <v>286</v>
      </c>
      <c r="Y6" s="293"/>
      <c r="Z6" s="288" t="s">
        <v>287</v>
      </c>
      <c r="AA6" s="288" t="s">
        <v>288</v>
      </c>
      <c r="AB6" s="288" t="s">
        <v>289</v>
      </c>
      <c r="AC6" s="288"/>
      <c r="AD6" s="288"/>
      <c r="AE6" s="288"/>
      <c r="AF6" s="309"/>
      <c r="AG6" s="309"/>
      <c r="AH6" s="288"/>
      <c r="AI6" s="216"/>
      <c r="AJ6" s="274" t="s">
        <v>290</v>
      </c>
      <c r="AK6" s="6"/>
    </row>
    <row r="7" spans="1:37" ht="13.5">
      <c r="A7" s="249"/>
      <c r="B7" s="293"/>
      <c r="C7" s="265"/>
      <c r="D7" s="265"/>
      <c r="E7" s="278"/>
      <c r="F7" s="278"/>
      <c r="G7" s="288"/>
      <c r="H7" s="72"/>
      <c r="I7" s="24" t="s">
        <v>291</v>
      </c>
      <c r="J7" s="24" t="s">
        <v>292</v>
      </c>
      <c r="K7" s="217"/>
      <c r="L7" s="218" t="s">
        <v>293</v>
      </c>
      <c r="M7" s="218" t="s">
        <v>294</v>
      </c>
      <c r="N7" s="218" t="s">
        <v>295</v>
      </c>
      <c r="O7" s="314"/>
      <c r="P7" s="278"/>
      <c r="Q7" s="278"/>
      <c r="R7" s="278"/>
      <c r="S7" s="278"/>
      <c r="T7" s="278"/>
      <c r="U7" s="278"/>
      <c r="V7" s="278"/>
      <c r="W7" s="278"/>
      <c r="X7" s="278"/>
      <c r="Y7" s="288"/>
      <c r="Z7" s="288"/>
      <c r="AA7" s="288"/>
      <c r="AB7" s="288"/>
      <c r="AC7" s="288"/>
      <c r="AD7" s="288"/>
      <c r="AE7" s="288"/>
      <c r="AF7" s="293"/>
      <c r="AG7" s="293"/>
      <c r="AH7" s="288"/>
      <c r="AI7" s="82"/>
      <c r="AJ7" s="289"/>
      <c r="AK7" s="6"/>
    </row>
    <row r="8" spans="1:37" ht="30.75" customHeight="1">
      <c r="A8" s="186" t="s">
        <v>229</v>
      </c>
      <c r="B8" s="219">
        <v>224552</v>
      </c>
      <c r="C8" s="219">
        <v>224552</v>
      </c>
      <c r="D8" s="220">
        <v>0</v>
      </c>
      <c r="E8" s="220">
        <f>F8+AC8+AD8</f>
        <v>17.480369</v>
      </c>
      <c r="F8" s="220">
        <f>G8+P8+U8+Y8+AC8</f>
        <v>17.480369</v>
      </c>
      <c r="G8" s="220">
        <f>H8+K8+O8</f>
        <v>7.676314</v>
      </c>
      <c r="H8" s="220">
        <f>SUM(I8:J8)</f>
        <v>0</v>
      </c>
      <c r="I8" s="220">
        <v>0</v>
      </c>
      <c r="J8" s="220">
        <v>0</v>
      </c>
      <c r="K8" s="220">
        <f>SUM(L8:N8)</f>
        <v>7.18215</v>
      </c>
      <c r="L8" s="220">
        <v>0.17748</v>
      </c>
      <c r="M8" s="220">
        <v>5.63983</v>
      </c>
      <c r="N8" s="220">
        <v>1.36484</v>
      </c>
      <c r="O8" s="220">
        <v>0.494164</v>
      </c>
      <c r="P8" s="220">
        <f>SUM(Q8:T8)</f>
        <v>1.292526</v>
      </c>
      <c r="Q8" s="220">
        <v>0</v>
      </c>
      <c r="R8" s="220">
        <v>0.683414</v>
      </c>
      <c r="S8" s="220">
        <v>0.609112</v>
      </c>
      <c r="T8" s="220">
        <v>0</v>
      </c>
      <c r="U8" s="220">
        <f>SUM(V8:X8)</f>
        <v>4.075884</v>
      </c>
      <c r="V8" s="220">
        <v>0</v>
      </c>
      <c r="W8" s="220">
        <v>3.626045</v>
      </c>
      <c r="X8" s="220">
        <v>0.449839</v>
      </c>
      <c r="Y8" s="220">
        <f>SUM(Z8:AB8)</f>
        <v>4.435645</v>
      </c>
      <c r="Z8" s="220">
        <v>0</v>
      </c>
      <c r="AA8" s="220">
        <v>0</v>
      </c>
      <c r="AB8" s="220">
        <v>4.435645</v>
      </c>
      <c r="AC8" s="220">
        <v>0</v>
      </c>
      <c r="AD8" s="220">
        <f>SUM(AE8:AI8)</f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1">
        <v>0</v>
      </c>
      <c r="AK8" s="215"/>
    </row>
    <row r="9" spans="1:37" ht="13.5" customHeight="1">
      <c r="A9" s="34"/>
      <c r="B9" s="227"/>
      <c r="C9" s="227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15"/>
    </row>
    <row r="10" spans="1:37" ht="13.5">
      <c r="A10" s="178" t="s">
        <v>249</v>
      </c>
      <c r="B10" s="178"/>
      <c r="C10" s="13"/>
      <c r="D10" s="13"/>
      <c r="E10" s="1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5" ht="13.5">
      <c r="A11" s="13" t="s">
        <v>250</v>
      </c>
      <c r="B11" s="196"/>
      <c r="C11" s="195"/>
      <c r="D11" s="195"/>
      <c r="E11" s="195"/>
    </row>
  </sheetData>
  <mergeCells count="38">
    <mergeCell ref="F5:F7"/>
    <mergeCell ref="G5:O5"/>
    <mergeCell ref="G6:G7"/>
    <mergeCell ref="H6:J6"/>
    <mergeCell ref="K6:N6"/>
    <mergeCell ref="O6:O7"/>
    <mergeCell ref="A4:A7"/>
    <mergeCell ref="B4:D4"/>
    <mergeCell ref="E4:E7"/>
    <mergeCell ref="B5:B7"/>
    <mergeCell ref="C5:C7"/>
    <mergeCell ref="D5:D7"/>
    <mergeCell ref="F4:AB4"/>
    <mergeCell ref="AC4:AC7"/>
    <mergeCell ref="AD4:AJ4"/>
    <mergeCell ref="P5:T5"/>
    <mergeCell ref="U5:X5"/>
    <mergeCell ref="Y5:AB5"/>
    <mergeCell ref="AD5:AD7"/>
    <mergeCell ref="AE5:AE7"/>
    <mergeCell ref="AF5:AF7"/>
    <mergeCell ref="AG5:AG7"/>
    <mergeCell ref="T6:T7"/>
    <mergeCell ref="U6:U7"/>
    <mergeCell ref="V6:V7"/>
    <mergeCell ref="W6:W7"/>
    <mergeCell ref="P6:P7"/>
    <mergeCell ref="Q6:Q7"/>
    <mergeCell ref="R6:R7"/>
    <mergeCell ref="S6:S7"/>
    <mergeCell ref="AB6:AB7"/>
    <mergeCell ref="AJ6:AJ7"/>
    <mergeCell ref="X6:X7"/>
    <mergeCell ref="Y6:Y7"/>
    <mergeCell ref="Z6:Z7"/>
    <mergeCell ref="AA6:AA7"/>
    <mergeCell ref="AH5:AH7"/>
    <mergeCell ref="AI5:A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감삼동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2012-09-25T08:08:32Z</cp:lastPrinted>
  <dcterms:created xsi:type="dcterms:W3CDTF">2002-12-11T13:03:52Z</dcterms:created>
  <dcterms:modified xsi:type="dcterms:W3CDTF">2013-01-15T06:44:43Z</dcterms:modified>
  <cp:category/>
  <cp:version/>
  <cp:contentType/>
  <cp:contentStatus/>
</cp:coreProperties>
</file>