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65" windowHeight="6210" activeTab="0"/>
  </bookViews>
  <sheets>
    <sheet name="1.업종별" sheetId="1" r:id="rId1"/>
    <sheet name="1.업종별 (2)" sheetId="2" r:id="rId2"/>
    <sheet name="2.종사자규모별" sheetId="3" r:id="rId3"/>
    <sheet name="3.업종별,조직형태별" sheetId="4" r:id="rId4"/>
    <sheet name="4.동별사업체,종사자" sheetId="5" r:id="rId5"/>
    <sheet name="5.종사자규모별" sheetId="6" r:id="rId6"/>
    <sheet name="6.조직형태별" sheetId="7" r:id="rId7"/>
    <sheet name="7.년도별사업체및종사자" sheetId="8" r:id="rId8"/>
    <sheet name="Sheet1" sheetId="9" r:id="rId9"/>
    <sheet name="Sheet3" sheetId="10" r:id="rId10"/>
    <sheet name="Sheet4" sheetId="11" r:id="rId11"/>
  </sheets>
  <definedNames/>
  <calcPr fullCalcOnLoad="1"/>
</workbook>
</file>

<file path=xl/sharedStrings.xml><?xml version="1.0" encoding="utf-8"?>
<sst xmlns="http://schemas.openxmlformats.org/spreadsheetml/2006/main" count="418" uniqueCount="193">
  <si>
    <t>업종별</t>
  </si>
  <si>
    <t>사업체수</t>
  </si>
  <si>
    <t>종사자수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</si>
  <si>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</si>
  <si>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</si>
  <si>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</si>
  <si>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</si>
  <si>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</si>
  <si>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</si>
  <si>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</si>
  <si>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</si>
  <si>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</si>
  <si>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</si>
  <si>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</si>
  <si>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</si>
  <si>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</si>
  <si>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</si>
  <si>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</si>
  <si>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</si>
  <si>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</si>
  <si>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</si>
  <si>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1. 업종별 사업체수, 종사자수</t>
  </si>
  <si>
    <t xml:space="preserve"> D. 전기.가스.증
   기 및 수도사업</t>
  </si>
  <si>
    <t xml:space="preserve"> N. 사업시설관리 및
    사업지원 서비스업</t>
  </si>
  <si>
    <t xml:space="preserve"> O. 공공행정 국방 
   및  사회보장행정</t>
  </si>
  <si>
    <t xml:space="preserve"> M. 전문 과학 및 
     기술서비스업</t>
  </si>
  <si>
    <t xml:space="preserve"> S. 협의 및 단체 수리 및 기타 개인서비스업</t>
  </si>
  <si>
    <t>S</t>
  </si>
  <si>
    <t>T</t>
  </si>
  <si>
    <t>U</t>
  </si>
  <si>
    <t>(단위: 개, 명, %)</t>
  </si>
  <si>
    <t>계</t>
  </si>
  <si>
    <t>업   종   별</t>
  </si>
  <si>
    <t>사업체수</t>
  </si>
  <si>
    <t>종사자수</t>
  </si>
  <si>
    <t>전산업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</si>
  <si>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</si>
  <si>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</si>
  <si>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</si>
  <si>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</si>
  <si>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</si>
  <si>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C. 제  조  업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</si>
  <si>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</si>
  <si>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</si>
  <si>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</si>
  <si>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</si>
  <si>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</si>
  <si>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</si>
  <si>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</si>
  <si>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구성비 </t>
  </si>
  <si>
    <t xml:space="preserve"> T. 가구내고용활동 및 
  달리 분류되지 않은 
 자가소비 생산활동</t>
  </si>
  <si>
    <t xml:space="preserve"> J. 출판.영상.방송통신 및 정보서비스업</t>
  </si>
  <si>
    <t xml:space="preserve"> U. 국제  및 
     외국기관</t>
  </si>
  <si>
    <t>2.업종별 종사자 규모별 사업체수, 종사자수</t>
  </si>
  <si>
    <t xml:space="preserve">           (단위 : 개, 명, %)</t>
  </si>
  <si>
    <t>구    분</t>
  </si>
  <si>
    <t>5명 미만</t>
  </si>
  <si>
    <t>300명이상</t>
  </si>
  <si>
    <t xml:space="preserve">    전   산   업</t>
  </si>
  <si>
    <t>A. 농업.임업 
    및  어 업</t>
  </si>
  <si>
    <t>B. 광       업</t>
  </si>
  <si>
    <t>C. 제  조  업</t>
  </si>
  <si>
    <t>D.전기.가스.증기
   및  수도 사업</t>
  </si>
  <si>
    <t>E. 하수·폐기물 처리
    원 료 재 생 및 
    환 경 복 원 업</t>
  </si>
  <si>
    <t>F. 건  설   업</t>
  </si>
  <si>
    <t>G. 도  매   및   
    소  매   업</t>
  </si>
  <si>
    <t>H. 운  수   업</t>
  </si>
  <si>
    <t>I. 숙  박    및
   음 식 점 업</t>
  </si>
  <si>
    <t>J. 출판.영상.방송통
 신 및 정보서비스업</t>
  </si>
  <si>
    <t>K. 금융 및 보험업</t>
  </si>
  <si>
    <t>L. 부동산업 및
   임   대   업</t>
  </si>
  <si>
    <t>M. 전문 과학  및
    기술 서비스업</t>
  </si>
  <si>
    <t>N. 사업시설관리 및
  사업지원 서비스업</t>
  </si>
  <si>
    <t>O. 공공행정 국방 
   및 사회보장 행정</t>
  </si>
  <si>
    <t>P. 교육 서비스업</t>
  </si>
  <si>
    <t>Q. 보건업 및 사회
    복지  서비스업</t>
  </si>
  <si>
    <t>R. 예술.스포츠 및 
  여가관련 서비스업</t>
  </si>
  <si>
    <t>S.협회  및  단체 
   수리  및  기타 
   개인 서비스업</t>
  </si>
  <si>
    <t>T. 가구내고용활동 및
  달리 분류되지 않은
  자가소비 생산활동</t>
  </si>
  <si>
    <t>U. 국제 및 외국기관</t>
  </si>
  <si>
    <t>3. 업종별  조직형태별 사업체수,종사자수</t>
  </si>
  <si>
    <t xml:space="preserve">             (단위 : 개, 명, %)</t>
  </si>
  <si>
    <t>구    분</t>
  </si>
  <si>
    <t>계</t>
  </si>
  <si>
    <t>개인사업체</t>
  </si>
  <si>
    <t>회사법인</t>
  </si>
  <si>
    <t>비법인단체</t>
  </si>
  <si>
    <t>구성비</t>
  </si>
  <si>
    <t>전   산   업</t>
  </si>
  <si>
    <t>사업체수</t>
  </si>
  <si>
    <t>종사자수</t>
  </si>
  <si>
    <t>-</t>
  </si>
  <si>
    <t>U. 국제 및 외국 
    기관</t>
  </si>
  <si>
    <t>4. 동별 사업체수, 종사자수</t>
  </si>
  <si>
    <t>(단위 : 개, 명, %)</t>
  </si>
  <si>
    <t>구        분</t>
  </si>
  <si>
    <t>사  업  체  수</t>
  </si>
  <si>
    <t>종  사  자  수</t>
  </si>
  <si>
    <t>구 성 비</t>
  </si>
  <si>
    <t>5. 동별 종사자규모별 사업체수</t>
  </si>
  <si>
    <t>(단위 : 개, %)</t>
  </si>
  <si>
    <t>동  별</t>
  </si>
  <si>
    <t>계</t>
  </si>
  <si>
    <t>5명 미만</t>
  </si>
  <si>
    <t>5~19명</t>
  </si>
  <si>
    <t>20~299명</t>
  </si>
  <si>
    <t>300명 이상</t>
  </si>
  <si>
    <t>구성비</t>
  </si>
  <si>
    <t>내당1동</t>
  </si>
  <si>
    <t>-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</si>
  <si>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</si>
  <si>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</si>
  <si>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</si>
  <si>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</si>
  <si>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</si>
  <si>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</si>
  <si>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</si>
  <si>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</si>
  <si>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</si>
  <si>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</si>
  <si>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</si>
  <si>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</si>
  <si>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</si>
  <si>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</si>
  <si>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</si>
  <si>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</si>
  <si>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6. 동별 조직형태별 사업체수</t>
  </si>
  <si>
    <t>(단위 : 개, %)</t>
  </si>
  <si>
    <t>동  별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</si>
  <si>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</si>
  <si>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</si>
  <si>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</si>
  <si>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</si>
  <si>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</si>
  <si>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</si>
  <si>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</si>
  <si>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</si>
  <si>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</si>
  <si>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</si>
  <si>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</si>
  <si>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</si>
  <si>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</si>
  <si>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</si>
  <si>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</si>
  <si>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</si>
  <si>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</si>
  <si>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개,명, %)</t>
  </si>
  <si>
    <t>구    분</t>
  </si>
  <si>
    <t>사  업  체  수</t>
  </si>
  <si>
    <t>종  사  자  수</t>
  </si>
  <si>
    <t>증 감 율</t>
  </si>
  <si>
    <t>5명~19명</t>
  </si>
  <si>
    <t>20명~299명</t>
  </si>
  <si>
    <t>1. 업종별 사업체수, 종사자수</t>
  </si>
  <si>
    <t>(단위: 개, 명, %)</t>
  </si>
  <si>
    <t>업   종   별</t>
  </si>
  <si>
    <t>사업체수</t>
  </si>
  <si>
    <t>종사자수</t>
  </si>
  <si>
    <t>전산업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</si>
  <si>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</si>
  <si>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</si>
  <si>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</si>
  <si>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</si>
  <si>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</si>
  <si>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M. 전문 과학 및 
     기술서비스업</t>
  </si>
  <si>
    <t xml:space="preserve"> C. 제  조  업</t>
  </si>
  <si>
    <t xml:space="preserve"> N. 사업시설관리 및
    사업지원 서비스업</t>
  </si>
  <si>
    <t xml:space="preserve"> D. 전기.가스.증
   기 및 수도사업</t>
  </si>
  <si>
    <t xml:space="preserve"> O. 공공행정 국방 
   및  사회보장행정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</si>
  <si>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</si>
  <si>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</si>
  <si>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</si>
  <si>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</si>
  <si>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</si>
  <si>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</si>
  <si>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</si>
  <si>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 S. 협의 및 단체 수리 및 기타 개인서비스업</t>
  </si>
  <si>
    <t xml:space="preserve">구성비 </t>
  </si>
  <si>
    <t>S</t>
  </si>
  <si>
    <t xml:space="preserve"> T. 가구내고용활동 및 
  달리 분류되지 않은 
 자가소비 생산활동</t>
  </si>
  <si>
    <t>T</t>
  </si>
  <si>
    <t xml:space="preserve"> J. 출판.영상.방송통신 및 정보서비스업</t>
  </si>
  <si>
    <t xml:space="preserve"> U. 국제  및 
     외국기관</t>
  </si>
  <si>
    <t>U</t>
  </si>
  <si>
    <t>계</t>
  </si>
  <si>
    <t>비산6동</t>
  </si>
  <si>
    <t>평리2동</t>
  </si>
  <si>
    <t>상중이동</t>
  </si>
  <si>
    <t>회사이외법인</t>
  </si>
  <si>
    <t>E. 하수·폐기물 처리
    원 료 재 생 및 
    환 경 복 원 업</t>
  </si>
  <si>
    <t>7. 연도별 사업체수 및 종사자수 증감율</t>
  </si>
  <si>
    <t xml:space="preserve"> I. 숙박 및 음식점업</t>
  </si>
  <si>
    <t xml:space="preserve"> I. 숙박 및 음식점업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</si>
</sst>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_-* #,##0.00_-;\-* #,##0.00_-;_-* &quot;-&quot;_-;_-@_-"/>
    <numFmt numFmtId="188" formatCode="0_);[Red]\(0\)"/>
    <numFmt numFmtId="189" formatCode="0.00_);[Red]\(0.00\)"/>
    <numFmt numFmtId="190" formatCode="#,##0_);[Red]\(#,##0\)"/>
    <numFmt numFmtId="191" formatCode="0.00_ "/>
    <numFmt numFmtId="192" formatCode="0.0_ "/>
    <numFmt numFmtId="193" formatCode="0_ "/>
    <numFmt numFmtId="194" formatCode="#,##0.0_);[Red]\(#,##0.0\)"/>
    <numFmt numFmtId="195" formatCode="#,##0.00_);[Red]\(#,##0.00\)"/>
    <numFmt numFmtId="196" formatCode="#,##0.000_);[Red]\(#,##0.000\)"/>
    <numFmt numFmtId="197" formatCode="#,##0.0_ "/>
    <numFmt numFmtId="198" formatCode="#,##0;\-#,##0;&quot;-&quot;"/>
    <numFmt numFmtId="199" formatCode="_ * #,##0_ ;_ * \-#,##0_ ;_ * &quot;-&quot;_ ;_ @_ "/>
    <numFmt numFmtId="200" formatCode="_ * #,##0.00_ ;_ * \-#,##0.00_ ;_ * &quot;-&quot;??_ ;_ @_ "/>
    <numFmt numFmtId="201" formatCode="#,##0;#,##0;&quot;-&quot;"/>
    <numFmt numFmtId="202" formatCode="_-* #,##0.0_-;\-* #,##0.0_-;_-* &quot;-&quot;?_-;_-@_-"/>
    <numFmt numFmtId="203" formatCode="_-* #,##0.00000000000000000000000_-;\-* #,##0.00000000000000000000000_-;_-* &quot;-&quot;???????????????????????_-;_-@_-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새굴림"/>
      <family val="1"/>
    </font>
    <font>
      <sz val="20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새굴림"/>
      <family val="1"/>
    </font>
    <font>
      <sz val="10"/>
      <name val="새굴림"/>
      <family val="1"/>
    </font>
    <font>
      <sz val="10"/>
      <color indexed="8"/>
      <name val="새굴림"/>
      <family val="1"/>
    </font>
    <font>
      <sz val="9.2"/>
      <color indexed="8"/>
      <name val="새굴림"/>
      <family val="1"/>
    </font>
    <font>
      <b/>
      <sz val="10"/>
      <name val="새굴림"/>
      <family val="1"/>
    </font>
    <font>
      <b/>
      <sz val="9"/>
      <name val="새굴림"/>
      <family val="1"/>
    </font>
    <font>
      <b/>
      <sz val="8"/>
      <name val="새굴림"/>
      <family val="1"/>
    </font>
    <font>
      <b/>
      <sz val="18"/>
      <name val="새굴림"/>
      <family val="1"/>
    </font>
    <font>
      <b/>
      <sz val="14"/>
      <name val="새굴림"/>
      <family val="1"/>
    </font>
    <font>
      <sz val="12"/>
      <color indexed="8"/>
      <name val="돋움"/>
      <family val="3"/>
    </font>
    <font>
      <sz val="9.2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2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새굴림"/>
      <family val="1"/>
    </font>
    <font>
      <sz val="9"/>
      <color indexed="8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20" borderId="9" applyNumberFormat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Alignment="0" applyProtection="0"/>
    <xf numFmtId="0" fontId="4" fillId="0" borderId="11">
      <alignment horizontal="left" vertical="center"/>
      <protection/>
    </xf>
  </cellStyleXfs>
  <cellXfs count="17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 shrinkToFit="1"/>
    </xf>
    <xf numFmtId="0" fontId="13" fillId="6" borderId="12" xfId="0" applyFont="1" applyFill="1" applyBorder="1" applyAlignment="1">
      <alignment horizontal="center" vertical="center" shrinkToFit="1"/>
    </xf>
    <xf numFmtId="41" fontId="13" fillId="0" borderId="12" xfId="0" applyNumberFormat="1" applyFont="1" applyBorder="1" applyAlignment="1">
      <alignment horizontal="right" vertical="center" shrinkToFit="1"/>
    </xf>
    <xf numFmtId="43" fontId="13" fillId="0" borderId="12" xfId="0" applyNumberFormat="1" applyFont="1" applyBorder="1" applyAlignment="1">
      <alignment horizontal="right" vertical="center" shrinkToFit="1"/>
    </xf>
    <xf numFmtId="41" fontId="13" fillId="0" borderId="13" xfId="0" applyNumberFormat="1" applyFont="1" applyBorder="1" applyAlignment="1">
      <alignment horizontal="right" vertical="center" shrinkToFit="1"/>
    </xf>
    <xf numFmtId="43" fontId="13" fillId="0" borderId="13" xfId="0" applyNumberFormat="1" applyFont="1" applyBorder="1" applyAlignment="1">
      <alignment horizontal="right" vertical="center" shrinkToFit="1"/>
    </xf>
    <xf numFmtId="41" fontId="13" fillId="0" borderId="12" xfId="0" applyNumberFormat="1" applyFont="1" applyBorder="1" applyAlignment="1">
      <alignment vertical="center" shrinkToFit="1"/>
    </xf>
    <xf numFmtId="0" fontId="13" fillId="6" borderId="14" xfId="0" applyFont="1" applyFill="1" applyBorder="1" applyAlignment="1">
      <alignment horizontal="center" vertical="center" shrinkToFit="1"/>
    </xf>
    <xf numFmtId="41" fontId="13" fillId="0" borderId="14" xfId="0" applyNumberFormat="1" applyFont="1" applyBorder="1" applyAlignment="1">
      <alignment horizontal="right" vertical="center" shrinkToFit="1"/>
    </xf>
    <xf numFmtId="41" fontId="13" fillId="0" borderId="14" xfId="0" applyNumberFormat="1" applyFont="1" applyBorder="1" applyAlignment="1">
      <alignment vertical="center" shrinkToFit="1"/>
    </xf>
    <xf numFmtId="43" fontId="13" fillId="0" borderId="14" xfId="0" applyNumberFormat="1" applyFont="1" applyBorder="1" applyAlignment="1">
      <alignment horizontal="right" vertical="center" shrinkToFit="1"/>
    </xf>
    <xf numFmtId="43" fontId="13" fillId="0" borderId="15" xfId="0" applyNumberFormat="1" applyFont="1" applyBorder="1" applyAlignment="1">
      <alignment horizontal="right" vertical="center" shrinkToFit="1"/>
    </xf>
    <xf numFmtId="0" fontId="11" fillId="4" borderId="16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 shrinkToFit="1"/>
    </xf>
    <xf numFmtId="43" fontId="11" fillId="0" borderId="12" xfId="0" applyNumberFormat="1" applyFont="1" applyBorder="1" applyAlignment="1">
      <alignment horizontal="center" vertical="center" shrinkToFit="1"/>
    </xf>
    <xf numFmtId="43" fontId="11" fillId="0" borderId="13" xfId="0" applyNumberFormat="1" applyFont="1" applyBorder="1" applyAlignment="1">
      <alignment horizontal="center" vertical="center" shrinkToFit="1"/>
    </xf>
    <xf numFmtId="0" fontId="8" fillId="6" borderId="12" xfId="0" applyFont="1" applyFill="1" applyBorder="1" applyAlignment="1">
      <alignment horizontal="center" vertical="center" shrinkToFit="1"/>
    </xf>
    <xf numFmtId="41" fontId="8" fillId="0" borderId="12" xfId="48" applyNumberFormat="1" applyFont="1" applyBorder="1" applyAlignment="1">
      <alignment horizontal="center" vertical="center" shrinkToFit="1"/>
    </xf>
    <xf numFmtId="43" fontId="8" fillId="0" borderId="12" xfId="0" applyNumberFormat="1" applyFont="1" applyBorder="1" applyAlignment="1">
      <alignment horizontal="center" vertical="center" shrinkToFit="1"/>
    </xf>
    <xf numFmtId="43" fontId="8" fillId="0" borderId="12" xfId="48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center" vertical="center" shrinkToFit="1"/>
    </xf>
    <xf numFmtId="41" fontId="8" fillId="0" borderId="12" xfId="48" applyNumberFormat="1" applyFont="1" applyBorder="1" applyAlignment="1">
      <alignment horizontal="right" vertical="center" shrinkToFit="1"/>
    </xf>
    <xf numFmtId="41" fontId="8" fillId="0" borderId="12" xfId="0" applyNumberFormat="1" applyFont="1" applyBorder="1" applyAlignment="1">
      <alignment horizontal="center" vertical="center" shrinkToFit="1"/>
    </xf>
    <xf numFmtId="43" fontId="8" fillId="0" borderId="13" xfId="48" applyNumberFormat="1" applyFont="1" applyBorder="1" applyAlignment="1">
      <alignment horizontal="center" vertical="center" shrinkToFit="1"/>
    </xf>
    <xf numFmtId="0" fontId="8" fillId="6" borderId="14" xfId="0" applyFont="1" applyFill="1" applyBorder="1" applyAlignment="1">
      <alignment horizontal="center" vertical="center" shrinkToFit="1"/>
    </xf>
    <xf numFmtId="41" fontId="8" fillId="0" borderId="14" xfId="48" applyNumberFormat="1" applyFont="1" applyBorder="1" applyAlignment="1">
      <alignment horizontal="center" vertical="center" shrinkToFit="1"/>
    </xf>
    <xf numFmtId="43" fontId="8" fillId="0" borderId="14" xfId="0" applyNumberFormat="1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 shrinkToFit="1"/>
    </xf>
    <xf numFmtId="43" fontId="8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shrinkToFit="1"/>
    </xf>
    <xf numFmtId="0" fontId="10" fillId="21" borderId="12" xfId="0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186" fontId="11" fillId="0" borderId="12" xfId="0" applyNumberFormat="1" applyFont="1" applyBorder="1" applyAlignment="1">
      <alignment horizontal="center" vertical="center"/>
    </xf>
    <xf numFmtId="43" fontId="11" fillId="0" borderId="12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/>
    </xf>
    <xf numFmtId="186" fontId="9" fillId="0" borderId="12" xfId="48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 vertical="center"/>
    </xf>
    <xf numFmtId="190" fontId="8" fillId="0" borderId="12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186" fontId="9" fillId="0" borderId="14" xfId="48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190" fontId="8" fillId="0" borderId="14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21" borderId="12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 shrinkToFit="1"/>
    </xf>
    <xf numFmtId="41" fontId="8" fillId="0" borderId="12" xfId="0" applyNumberFormat="1" applyFont="1" applyBorder="1" applyAlignment="1">
      <alignment horizontal="right" vertical="center" shrinkToFit="1"/>
    </xf>
    <xf numFmtId="43" fontId="8" fillId="0" borderId="13" xfId="0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86" fontId="9" fillId="0" borderId="12" xfId="0" applyNumberFormat="1" applyFont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186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26" fillId="21" borderId="21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21" borderId="25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vertical="center"/>
    </xf>
    <xf numFmtId="41" fontId="26" fillId="21" borderId="26" xfId="0" applyNumberFormat="1" applyFont="1" applyFill="1" applyBorder="1" applyAlignment="1">
      <alignment vertical="center"/>
    </xf>
    <xf numFmtId="41" fontId="26" fillId="21" borderId="27" xfId="0" applyNumberFormat="1" applyFont="1" applyFill="1" applyBorder="1" applyAlignment="1">
      <alignment vertical="center"/>
    </xf>
    <xf numFmtId="41" fontId="26" fillId="0" borderId="26" xfId="0" applyNumberFormat="1" applyFont="1" applyBorder="1" applyAlignment="1">
      <alignment vertical="center"/>
    </xf>
    <xf numFmtId="41" fontId="26" fillId="0" borderId="27" xfId="0" applyNumberFormat="1" applyFont="1" applyBorder="1" applyAlignment="1">
      <alignment vertical="center"/>
    </xf>
    <xf numFmtId="41" fontId="26" fillId="0" borderId="28" xfId="0" applyNumberFormat="1" applyFont="1" applyBorder="1" applyAlignment="1">
      <alignment vertical="center"/>
    </xf>
    <xf numFmtId="41" fontId="26" fillId="0" borderId="29" xfId="0" applyNumberFormat="1" applyFont="1" applyBorder="1" applyAlignment="1">
      <alignment vertical="center"/>
    </xf>
    <xf numFmtId="41" fontId="26" fillId="0" borderId="30" xfId="0" applyNumberFormat="1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41" fontId="26" fillId="0" borderId="32" xfId="0" applyNumberFormat="1" applyFont="1" applyBorder="1" applyAlignment="1">
      <alignment vertical="center"/>
    </xf>
    <xf numFmtId="41" fontId="26" fillId="0" borderId="33" xfId="0" applyNumberFormat="1" applyFont="1" applyBorder="1" applyAlignment="1">
      <alignment vertical="center"/>
    </xf>
    <xf numFmtId="176" fontId="26" fillId="21" borderId="34" xfId="0" applyNumberFormat="1" applyFont="1" applyFill="1" applyBorder="1" applyAlignment="1">
      <alignment horizontal="center" vertical="center"/>
    </xf>
    <xf numFmtId="176" fontId="26" fillId="21" borderId="3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25" fillId="0" borderId="36" xfId="48" applyNumberFormat="1" applyFont="1" applyFill="1" applyBorder="1" applyAlignment="1">
      <alignment horizontal="center" vertical="center" wrapText="1"/>
    </xf>
    <xf numFmtId="43" fontId="25" fillId="0" borderId="20" xfId="48" applyNumberFormat="1" applyFont="1" applyFill="1" applyBorder="1" applyAlignment="1">
      <alignment horizontal="center" vertical="center" wrapText="1"/>
    </xf>
    <xf numFmtId="41" fontId="26" fillId="0" borderId="36" xfId="48" applyNumberFormat="1" applyFont="1" applyFill="1" applyBorder="1" applyAlignment="1">
      <alignment horizontal="center" vertical="center" wrapText="1"/>
    </xf>
    <xf numFmtId="43" fontId="26" fillId="0" borderId="20" xfId="48" applyNumberFormat="1" applyFont="1" applyFill="1" applyBorder="1" applyAlignment="1">
      <alignment horizontal="center" vertical="center" wrapText="1"/>
    </xf>
    <xf numFmtId="41" fontId="26" fillId="0" borderId="3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distributed" vertical="center" indent="2"/>
    </xf>
    <xf numFmtId="0" fontId="10" fillId="4" borderId="17" xfId="0" applyFont="1" applyFill="1" applyBorder="1" applyAlignment="1">
      <alignment horizontal="distributed" vertical="center" indent="2"/>
    </xf>
    <xf numFmtId="0" fontId="10" fillId="6" borderId="37" xfId="0" applyFont="1" applyFill="1" applyBorder="1" applyAlignment="1">
      <alignment horizontal="center" vertical="center"/>
    </xf>
    <xf numFmtId="186" fontId="9" fillId="0" borderId="38" xfId="0" applyNumberFormat="1" applyFont="1" applyBorder="1" applyAlignment="1">
      <alignment horizontal="center" vertical="center"/>
    </xf>
    <xf numFmtId="41" fontId="16" fillId="24" borderId="12" xfId="0" applyNumberFormat="1" applyFont="1" applyFill="1" applyBorder="1" applyAlignment="1">
      <alignment horizontal="right" vertical="center" shrinkToFit="1"/>
    </xf>
    <xf numFmtId="43" fontId="16" fillId="24" borderId="12" xfId="0" applyNumberFormat="1" applyFont="1" applyFill="1" applyBorder="1" applyAlignment="1">
      <alignment horizontal="right" vertical="center" shrinkToFit="1"/>
    </xf>
    <xf numFmtId="43" fontId="16" fillId="24" borderId="13" xfId="0" applyNumberFormat="1" applyFont="1" applyFill="1" applyBorder="1" applyAlignment="1">
      <alignment horizontal="right" vertical="center" shrinkToFit="1"/>
    </xf>
    <xf numFmtId="41" fontId="11" fillId="24" borderId="12" xfId="0" applyNumberFormat="1" applyFont="1" applyFill="1" applyBorder="1" applyAlignment="1">
      <alignment horizontal="right" vertical="center" shrinkToFit="1"/>
    </xf>
    <xf numFmtId="43" fontId="11" fillId="24" borderId="12" xfId="0" applyNumberFormat="1" applyFont="1" applyFill="1" applyBorder="1" applyAlignment="1">
      <alignment horizontal="center" vertical="center" shrinkToFit="1"/>
    </xf>
    <xf numFmtId="43" fontId="11" fillId="24" borderId="13" xfId="0" applyNumberFormat="1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distributed" vertical="center" indent="1"/>
    </xf>
    <xf numFmtId="0" fontId="8" fillId="4" borderId="17" xfId="0" applyFont="1" applyFill="1" applyBorder="1" applyAlignment="1">
      <alignment horizontal="distributed" vertical="center" indent="1"/>
    </xf>
    <xf numFmtId="0" fontId="11" fillId="21" borderId="39" xfId="0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left" vertical="center" wrapText="1"/>
    </xf>
    <xf numFmtId="0" fontId="29" fillId="4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41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4" borderId="42" xfId="0" applyFont="1" applyFill="1" applyBorder="1" applyAlignment="1">
      <alignment horizontal="left" vertical="center" wrapText="1"/>
    </xf>
    <xf numFmtId="0" fontId="26" fillId="4" borderId="18" xfId="0" applyFont="1" applyFill="1" applyBorder="1" applyAlignment="1">
      <alignment horizontal="left" vertical="center" wrapText="1"/>
    </xf>
    <xf numFmtId="0" fontId="27" fillId="4" borderId="42" xfId="0" applyFont="1" applyFill="1" applyBorder="1" applyAlignment="1">
      <alignment horizontal="left" vertical="center" wrapText="1"/>
    </xf>
    <xf numFmtId="0" fontId="27" fillId="4" borderId="18" xfId="0" applyFont="1" applyFill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horizontal="left" vertical="center" wrapText="1"/>
    </xf>
    <xf numFmtId="0" fontId="28" fillId="4" borderId="18" xfId="0" applyFont="1" applyFill="1" applyBorder="1" applyAlignment="1">
      <alignment horizontal="left" vertical="center" wrapText="1"/>
    </xf>
    <xf numFmtId="0" fontId="29" fillId="4" borderId="42" xfId="0" applyFont="1" applyFill="1" applyBorder="1" applyAlignment="1">
      <alignment horizontal="left" vertical="center" wrapText="1"/>
    </xf>
    <xf numFmtId="0" fontId="29" fillId="4" borderId="18" xfId="0" applyFont="1" applyFill="1" applyBorder="1" applyAlignment="1">
      <alignment horizontal="left" vertical="center" wrapText="1"/>
    </xf>
    <xf numFmtId="0" fontId="26" fillId="4" borderId="40" xfId="0" applyFont="1" applyFill="1" applyBorder="1" applyAlignment="1">
      <alignment horizontal="left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7" fillId="21" borderId="16" xfId="0" applyFont="1" applyFill="1" applyBorder="1" applyAlignment="1">
      <alignment horizontal="left" vertical="center" wrapText="1"/>
    </xf>
    <xf numFmtId="0" fontId="17" fillId="21" borderId="17" xfId="0" applyFont="1" applyFill="1" applyBorder="1" applyAlignment="1">
      <alignment horizontal="left" vertical="center" wrapText="1"/>
    </xf>
    <xf numFmtId="0" fontId="18" fillId="21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1" borderId="44" xfId="0" applyFont="1" applyFill="1" applyBorder="1" applyAlignment="1">
      <alignment horizontal="center" vertical="center"/>
    </xf>
    <xf numFmtId="0" fontId="10" fillId="21" borderId="16" xfId="0" applyFont="1" applyFill="1" applyBorder="1" applyAlignment="1">
      <alignment horizontal="center" vertical="center"/>
    </xf>
    <xf numFmtId="0" fontId="10" fillId="21" borderId="45" xfId="0" applyFont="1" applyFill="1" applyBorder="1" applyAlignment="1">
      <alignment horizontal="center" vertical="center"/>
    </xf>
    <xf numFmtId="0" fontId="10" fillId="21" borderId="46" xfId="0" applyFont="1" applyFill="1" applyBorder="1" applyAlignment="1">
      <alignment horizontal="center" vertical="center"/>
    </xf>
    <xf numFmtId="0" fontId="11" fillId="21" borderId="47" xfId="0" applyFont="1" applyFill="1" applyBorder="1" applyAlignment="1">
      <alignment horizontal="center" vertical="center"/>
    </xf>
    <xf numFmtId="0" fontId="11" fillId="21" borderId="46" xfId="0" applyFont="1" applyFill="1" applyBorder="1" applyAlignment="1">
      <alignment horizontal="center" vertical="center"/>
    </xf>
    <xf numFmtId="43" fontId="19" fillId="0" borderId="0" xfId="0" applyNumberFormat="1" applyFont="1" applyAlignment="1">
      <alignment horizontal="left" vertical="center"/>
    </xf>
    <xf numFmtId="0" fontId="11" fillId="21" borderId="44" xfId="0" applyFont="1" applyFill="1" applyBorder="1" applyAlignment="1">
      <alignment horizontal="center" vertical="center"/>
    </xf>
    <xf numFmtId="0" fontId="11" fillId="21" borderId="16" xfId="0" applyFont="1" applyFill="1" applyBorder="1" applyAlignment="1">
      <alignment horizontal="center" vertical="center"/>
    </xf>
    <xf numFmtId="0" fontId="11" fillId="21" borderId="45" xfId="0" applyFont="1" applyFill="1" applyBorder="1" applyAlignment="1">
      <alignment horizontal="center" vertical="center"/>
    </xf>
    <xf numFmtId="0" fontId="11" fillId="21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6" borderId="44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45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Hyperlink" xfId="64"/>
    <cellStyle name="Header1" xfId="65"/>
    <cellStyle name="Header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5"/>
          <c:w val="0.97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'1.업종별'!$J$4:$J$24</c:f>
              <c:strCache>
                <c:ptCount val="2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</c:strCache>
            </c:strRef>
          </c:cat>
          <c:val>
            <c:numRef>
              <c:f>'1.업종별'!$K$4:$K$24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3089</c:v>
                </c:pt>
                <c:pt idx="3">
                  <c:v>10</c:v>
                </c:pt>
                <c:pt idx="4">
                  <c:v>41</c:v>
                </c:pt>
                <c:pt idx="5">
                  <c:v>544</c:v>
                </c:pt>
                <c:pt idx="6">
                  <c:v>5571</c:v>
                </c:pt>
                <c:pt idx="7">
                  <c:v>2014</c:v>
                </c:pt>
                <c:pt idx="8">
                  <c:v>3244</c:v>
                </c:pt>
                <c:pt idx="9">
                  <c:v>38</c:v>
                </c:pt>
                <c:pt idx="10">
                  <c:v>163</c:v>
                </c:pt>
                <c:pt idx="11">
                  <c:v>334</c:v>
                </c:pt>
                <c:pt idx="12">
                  <c:v>189</c:v>
                </c:pt>
                <c:pt idx="13">
                  <c:v>196</c:v>
                </c:pt>
                <c:pt idx="14">
                  <c:v>39</c:v>
                </c:pt>
                <c:pt idx="15">
                  <c:v>594</c:v>
                </c:pt>
                <c:pt idx="16">
                  <c:v>467</c:v>
                </c:pt>
                <c:pt idx="17">
                  <c:v>469</c:v>
                </c:pt>
                <c:pt idx="18">
                  <c:v>2382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100"/>
        <c:axId val="64386555"/>
        <c:axId val="42608084"/>
      </c:barChart>
      <c:lineChart>
        <c:grouping val="standard"/>
        <c:varyColors val="0"/>
        <c:ser>
          <c:idx val="0"/>
          <c:order val="1"/>
          <c:tx>
            <c:strRef>
              <c:f>'1.업종별'!$L$3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'1.업종별'!$J$4:$J$24</c:f>
              <c:strCache>
                <c:ptCount val="2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  <c:pt idx="14">
                  <c:v>O</c:v>
                </c:pt>
                <c:pt idx="15">
                  <c:v>P</c:v>
                </c:pt>
                <c:pt idx="16">
                  <c:v>Q</c:v>
                </c:pt>
                <c:pt idx="17">
                  <c:v>R</c:v>
                </c:pt>
                <c:pt idx="18">
                  <c:v>S</c:v>
                </c:pt>
                <c:pt idx="19">
                  <c:v>T</c:v>
                </c:pt>
                <c:pt idx="20">
                  <c:v>U</c:v>
                </c:pt>
              </c:strCache>
            </c:strRef>
          </c:cat>
          <c:val>
            <c:numRef>
              <c:f>'1.업종별'!$L$4:$L$24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20813</c:v>
                </c:pt>
                <c:pt idx="3">
                  <c:v>403</c:v>
                </c:pt>
                <c:pt idx="4">
                  <c:v>368</c:v>
                </c:pt>
                <c:pt idx="5">
                  <c:v>2480</c:v>
                </c:pt>
                <c:pt idx="6">
                  <c:v>13903</c:v>
                </c:pt>
                <c:pt idx="7">
                  <c:v>5040</c:v>
                </c:pt>
                <c:pt idx="8">
                  <c:v>6670</c:v>
                </c:pt>
                <c:pt idx="9">
                  <c:v>451</c:v>
                </c:pt>
                <c:pt idx="10">
                  <c:v>1930</c:v>
                </c:pt>
                <c:pt idx="11">
                  <c:v>1255</c:v>
                </c:pt>
                <c:pt idx="12">
                  <c:v>1066</c:v>
                </c:pt>
                <c:pt idx="13">
                  <c:v>3260</c:v>
                </c:pt>
                <c:pt idx="14">
                  <c:v>2610</c:v>
                </c:pt>
                <c:pt idx="15">
                  <c:v>3590</c:v>
                </c:pt>
                <c:pt idx="16">
                  <c:v>4462</c:v>
                </c:pt>
                <c:pt idx="17">
                  <c:v>922</c:v>
                </c:pt>
                <c:pt idx="18">
                  <c:v>4829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7928437"/>
        <c:axId val="28702750"/>
      </c:lineChart>
      <c:catAx>
        <c:axId val="64386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084"/>
        <c:crosses val="autoZero"/>
        <c:auto val="0"/>
        <c:lblOffset val="100"/>
        <c:tickLblSkip val="1"/>
        <c:noMultiLvlLbl val="0"/>
      </c:catAx>
      <c:valAx>
        <c:axId val="42608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-0.0107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555"/>
        <c:crossesAt val="1"/>
        <c:crossBetween val="between"/>
        <c:dispUnits/>
      </c:valAx>
      <c:catAx>
        <c:axId val="47928437"/>
        <c:scaling>
          <c:orientation val="minMax"/>
        </c:scaling>
        <c:axPos val="b"/>
        <c:delete val="1"/>
        <c:majorTickMark val="out"/>
        <c:minorTickMark val="none"/>
        <c:tickLblPos val="nextTo"/>
        <c:crossAx val="28702750"/>
        <c:crosses val="autoZero"/>
        <c:auto val="0"/>
        <c:lblOffset val="100"/>
        <c:tickLblSkip val="1"/>
        <c:noMultiLvlLbl val="0"/>
      </c:catAx>
      <c:valAx>
        <c:axId val="28702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22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43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2975"/>
          <c:w val="0.170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5"/>
          <c:w val="0.97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 (2)'!$K$3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 (2)'!$J$4:$J$44</c:f>
              <c:strCache>
                <c:ptCount val="41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  <c:pt idx="8">
                  <c:v>E</c:v>
                </c:pt>
                <c:pt idx="10">
                  <c:v>F</c:v>
                </c:pt>
                <c:pt idx="12">
                  <c:v>G</c:v>
                </c:pt>
                <c:pt idx="14">
                  <c:v>H</c:v>
                </c:pt>
                <c:pt idx="16">
                  <c:v>I</c:v>
                </c:pt>
                <c:pt idx="18">
                  <c:v>J</c:v>
                </c:pt>
                <c:pt idx="20">
                  <c:v>K</c:v>
                </c:pt>
                <c:pt idx="22">
                  <c:v>L</c:v>
                </c:pt>
                <c:pt idx="24">
                  <c:v>M</c:v>
                </c:pt>
                <c:pt idx="26">
                  <c:v>N</c:v>
                </c:pt>
                <c:pt idx="28">
                  <c:v>O</c:v>
                </c:pt>
                <c:pt idx="30">
                  <c:v>P</c:v>
                </c:pt>
                <c:pt idx="32">
                  <c:v>Q</c:v>
                </c:pt>
                <c:pt idx="34">
                  <c:v>R</c:v>
                </c:pt>
                <c:pt idx="36">
                  <c:v>S</c:v>
                </c:pt>
                <c:pt idx="38">
                  <c:v>T</c:v>
                </c:pt>
                <c:pt idx="40">
                  <c:v>U</c:v>
                </c:pt>
              </c:strCache>
            </c:strRef>
          </c:cat>
          <c:val>
            <c:numRef>
              <c:f>'1.업종별 (2)'!$K$4:$K$44</c:f>
              <c:numCache>
                <c:ptCount val="41"/>
                <c:pt idx="0">
                  <c:v>0</c:v>
                </c:pt>
                <c:pt idx="2">
                  <c:v>1</c:v>
                </c:pt>
                <c:pt idx="4">
                  <c:v>3089</c:v>
                </c:pt>
                <c:pt idx="6">
                  <c:v>10</c:v>
                </c:pt>
                <c:pt idx="8">
                  <c:v>41</c:v>
                </c:pt>
                <c:pt idx="10">
                  <c:v>544</c:v>
                </c:pt>
                <c:pt idx="12">
                  <c:v>5571</c:v>
                </c:pt>
                <c:pt idx="14">
                  <c:v>2014</c:v>
                </c:pt>
                <c:pt idx="16">
                  <c:v>3244</c:v>
                </c:pt>
                <c:pt idx="18">
                  <c:v>38</c:v>
                </c:pt>
                <c:pt idx="20">
                  <c:v>163</c:v>
                </c:pt>
                <c:pt idx="22">
                  <c:v>334</c:v>
                </c:pt>
                <c:pt idx="24">
                  <c:v>189</c:v>
                </c:pt>
                <c:pt idx="26">
                  <c:v>196</c:v>
                </c:pt>
                <c:pt idx="28">
                  <c:v>39</c:v>
                </c:pt>
                <c:pt idx="30">
                  <c:v>594</c:v>
                </c:pt>
                <c:pt idx="32">
                  <c:v>467</c:v>
                </c:pt>
                <c:pt idx="34">
                  <c:v>469</c:v>
                </c:pt>
                <c:pt idx="36">
                  <c:v>2382</c:v>
                </c:pt>
                <c:pt idx="38">
                  <c:v>0</c:v>
                </c:pt>
                <c:pt idx="40">
                  <c:v>0</c:v>
                </c:pt>
              </c:numCache>
            </c:numRef>
          </c:val>
        </c:ser>
        <c:gapWidth val="100"/>
        <c:axId val="56998159"/>
        <c:axId val="43221384"/>
      </c:barChart>
      <c:lineChart>
        <c:grouping val="standard"/>
        <c:varyColors val="0"/>
        <c:ser>
          <c:idx val="0"/>
          <c:order val="1"/>
          <c:tx>
            <c:strRef>
              <c:f>'1.업종별 (2)'!$L$3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 (2)'!$J$4:$J$44</c:f>
              <c:strCache>
                <c:ptCount val="41"/>
                <c:pt idx="0">
                  <c:v>A</c:v>
                </c:pt>
                <c:pt idx="2">
                  <c:v>B</c:v>
                </c:pt>
                <c:pt idx="4">
                  <c:v>C</c:v>
                </c:pt>
                <c:pt idx="6">
                  <c:v>D</c:v>
                </c:pt>
                <c:pt idx="8">
                  <c:v>E</c:v>
                </c:pt>
                <c:pt idx="10">
                  <c:v>F</c:v>
                </c:pt>
                <c:pt idx="12">
                  <c:v>G</c:v>
                </c:pt>
                <c:pt idx="14">
                  <c:v>H</c:v>
                </c:pt>
                <c:pt idx="16">
                  <c:v>I</c:v>
                </c:pt>
                <c:pt idx="18">
                  <c:v>J</c:v>
                </c:pt>
                <c:pt idx="20">
                  <c:v>K</c:v>
                </c:pt>
                <c:pt idx="22">
                  <c:v>L</c:v>
                </c:pt>
                <c:pt idx="24">
                  <c:v>M</c:v>
                </c:pt>
                <c:pt idx="26">
                  <c:v>N</c:v>
                </c:pt>
                <c:pt idx="28">
                  <c:v>O</c:v>
                </c:pt>
                <c:pt idx="30">
                  <c:v>P</c:v>
                </c:pt>
                <c:pt idx="32">
                  <c:v>Q</c:v>
                </c:pt>
                <c:pt idx="34">
                  <c:v>R</c:v>
                </c:pt>
                <c:pt idx="36">
                  <c:v>S</c:v>
                </c:pt>
                <c:pt idx="38">
                  <c:v>T</c:v>
                </c:pt>
                <c:pt idx="40">
                  <c:v>U</c:v>
                </c:pt>
              </c:strCache>
            </c:strRef>
          </c:cat>
          <c:val>
            <c:numRef>
              <c:f>'1.업종별 (2)'!$L$4:$L$44</c:f>
              <c:numCache>
                <c:ptCount val="41"/>
                <c:pt idx="0">
                  <c:v>0</c:v>
                </c:pt>
                <c:pt idx="2">
                  <c:v>4</c:v>
                </c:pt>
                <c:pt idx="4">
                  <c:v>20813</c:v>
                </c:pt>
                <c:pt idx="6">
                  <c:v>403</c:v>
                </c:pt>
                <c:pt idx="8">
                  <c:v>368</c:v>
                </c:pt>
                <c:pt idx="10">
                  <c:v>2480</c:v>
                </c:pt>
                <c:pt idx="12">
                  <c:v>13903</c:v>
                </c:pt>
                <c:pt idx="14">
                  <c:v>5040</c:v>
                </c:pt>
                <c:pt idx="16">
                  <c:v>6670</c:v>
                </c:pt>
                <c:pt idx="18">
                  <c:v>451</c:v>
                </c:pt>
                <c:pt idx="20">
                  <c:v>1930</c:v>
                </c:pt>
                <c:pt idx="22">
                  <c:v>1255</c:v>
                </c:pt>
                <c:pt idx="24">
                  <c:v>1066</c:v>
                </c:pt>
                <c:pt idx="26">
                  <c:v>3260</c:v>
                </c:pt>
                <c:pt idx="28">
                  <c:v>2610</c:v>
                </c:pt>
                <c:pt idx="30">
                  <c:v>3590</c:v>
                </c:pt>
                <c:pt idx="32">
                  <c:v>4462</c:v>
                </c:pt>
                <c:pt idx="34">
                  <c:v>922</c:v>
                </c:pt>
                <c:pt idx="36">
                  <c:v>4829</c:v>
                </c:pt>
                <c:pt idx="38">
                  <c:v>0</c:v>
                </c:pt>
                <c:pt idx="40">
                  <c:v>0</c:v>
                </c:pt>
              </c:numCache>
            </c:numRef>
          </c:val>
          <c:smooth val="0"/>
        </c:ser>
        <c:axId val="53448137"/>
        <c:axId val="11271186"/>
      </c:lineChart>
      <c:catAx>
        <c:axId val="56998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384"/>
        <c:crosses val="autoZero"/>
        <c:auto val="0"/>
        <c:lblOffset val="100"/>
        <c:tickLblSkip val="1"/>
        <c:noMultiLvlLbl val="0"/>
      </c:catAx>
      <c:valAx>
        <c:axId val="43221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-0.01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159"/>
        <c:crossesAt val="1"/>
        <c:crossBetween val="between"/>
        <c:dispUnits/>
      </c:valAx>
      <c:catAx>
        <c:axId val="53448137"/>
        <c:scaling>
          <c:orientation val="minMax"/>
        </c:scaling>
        <c:axPos val="b"/>
        <c:delete val="1"/>
        <c:majorTickMark val="out"/>
        <c:minorTickMark val="none"/>
        <c:tickLblPos val="nextTo"/>
        <c:crossAx val="11271186"/>
        <c:crosses val="autoZero"/>
        <c:auto val="0"/>
        <c:lblOffset val="100"/>
        <c:tickLblSkip val="1"/>
        <c:noMultiLvlLbl val="0"/>
      </c:catAx>
      <c:valAx>
        <c:axId val="112711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221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1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172"/>
          <c:w val="0.170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625"/>
          <c:w val="0.9705"/>
          <c:h val="0.8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'4.동별사업체,종사자'!$B$24:$C$24</c:f>
              <c:strCache>
                <c:ptCount val="1"/>
                <c:pt idx="0">
                  <c:v>사  업  체  수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FFFFFF"/>
                </a:gs>
                <a:gs pos="100000">
                  <a:srgbClr val="80008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'4.동별사업체,종사자'!$A$27:$A$43</c:f>
              <c:strCache>
                <c:ptCount val="17"/>
                <c:pt idx="0">
                  <c:v>내당1동</c:v>
                </c:pt>
                <c:pt idx="1">
                  <c:v>내당2.3동</c:v>
                </c:pt>
                <c:pt idx="2">
                  <c:v>내당4동</c:v>
                </c:pt>
                <c:pt idx="3">
                  <c:v>비산1동</c:v>
                </c:pt>
                <c:pt idx="4">
                  <c:v>비산2.3동</c:v>
                </c:pt>
                <c:pt idx="5">
                  <c:v>비산4동</c:v>
                </c:pt>
                <c:pt idx="6">
                  <c:v>비산5동</c:v>
                </c:pt>
                <c:pt idx="7">
                  <c:v>비산6동</c:v>
                </c:pt>
                <c:pt idx="8">
                  <c:v>비산7동</c:v>
                </c:pt>
                <c:pt idx="9">
                  <c:v>평리1동</c:v>
                </c:pt>
                <c:pt idx="10">
                  <c:v>평리2동</c:v>
                </c:pt>
                <c:pt idx="11">
                  <c:v>평리3동</c:v>
                </c:pt>
                <c:pt idx="12">
                  <c:v>평리4동</c:v>
                </c:pt>
                <c:pt idx="13">
                  <c:v>평리5동</c:v>
                </c:pt>
                <c:pt idx="14">
                  <c:v>평리6동</c:v>
                </c:pt>
                <c:pt idx="15">
                  <c:v>상중이동</c:v>
                </c:pt>
                <c:pt idx="16">
                  <c:v>원대동</c:v>
                </c:pt>
              </c:strCache>
            </c:strRef>
          </c:cat>
          <c:val>
            <c:numRef>
              <c:f>'4.동별사업체,종사자'!$B$27:$B$43</c:f>
              <c:numCache>
                <c:ptCount val="17"/>
                <c:pt idx="0">
                  <c:v>975</c:v>
                </c:pt>
                <c:pt idx="1">
                  <c:v>1490</c:v>
                </c:pt>
                <c:pt idx="2">
                  <c:v>1290</c:v>
                </c:pt>
                <c:pt idx="3">
                  <c:v>551</c:v>
                </c:pt>
                <c:pt idx="4">
                  <c:v>1019</c:v>
                </c:pt>
                <c:pt idx="5">
                  <c:v>634</c:v>
                </c:pt>
                <c:pt idx="6">
                  <c:v>573</c:v>
                </c:pt>
                <c:pt idx="7">
                  <c:v>526</c:v>
                </c:pt>
                <c:pt idx="8">
                  <c:v>1935</c:v>
                </c:pt>
                <c:pt idx="9">
                  <c:v>651</c:v>
                </c:pt>
                <c:pt idx="10">
                  <c:v>410</c:v>
                </c:pt>
                <c:pt idx="11">
                  <c:v>1347</c:v>
                </c:pt>
                <c:pt idx="12">
                  <c:v>1680</c:v>
                </c:pt>
                <c:pt idx="13">
                  <c:v>672</c:v>
                </c:pt>
                <c:pt idx="14">
                  <c:v>691</c:v>
                </c:pt>
                <c:pt idx="15">
                  <c:v>3890</c:v>
                </c:pt>
                <c:pt idx="16">
                  <c:v>1051</c:v>
                </c:pt>
              </c:numCache>
            </c:numRef>
          </c:val>
        </c:ser>
        <c:axId val="34331811"/>
        <c:axId val="40550844"/>
      </c:barChart>
      <c:lineChart>
        <c:grouping val="standard"/>
        <c:varyColors val="0"/>
        <c:ser>
          <c:idx val="0"/>
          <c:order val="1"/>
          <c:tx>
            <c:strRef>
              <c:f>'4.동별사업체,종사자'!$D$24:$E$24</c:f>
              <c:strCache>
                <c:ptCount val="1"/>
                <c:pt idx="0">
                  <c:v>종  사  자  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'4.동별사업체,종사자'!$A$27:$A$43</c:f>
              <c:strCache>
                <c:ptCount val="17"/>
                <c:pt idx="0">
                  <c:v>내당1동</c:v>
                </c:pt>
                <c:pt idx="1">
                  <c:v>내당2.3동</c:v>
                </c:pt>
                <c:pt idx="2">
                  <c:v>내당4동</c:v>
                </c:pt>
                <c:pt idx="3">
                  <c:v>비산1동</c:v>
                </c:pt>
                <c:pt idx="4">
                  <c:v>비산2.3동</c:v>
                </c:pt>
                <c:pt idx="5">
                  <c:v>비산4동</c:v>
                </c:pt>
                <c:pt idx="6">
                  <c:v>비산5동</c:v>
                </c:pt>
                <c:pt idx="7">
                  <c:v>비산6동</c:v>
                </c:pt>
                <c:pt idx="8">
                  <c:v>비산7동</c:v>
                </c:pt>
                <c:pt idx="9">
                  <c:v>평리1동</c:v>
                </c:pt>
                <c:pt idx="10">
                  <c:v>평리2동</c:v>
                </c:pt>
                <c:pt idx="11">
                  <c:v>평리3동</c:v>
                </c:pt>
                <c:pt idx="12">
                  <c:v>평리4동</c:v>
                </c:pt>
                <c:pt idx="13">
                  <c:v>평리5동</c:v>
                </c:pt>
                <c:pt idx="14">
                  <c:v>평리6동</c:v>
                </c:pt>
                <c:pt idx="15">
                  <c:v>상중이동</c:v>
                </c:pt>
                <c:pt idx="16">
                  <c:v>원대동</c:v>
                </c:pt>
              </c:strCache>
            </c:strRef>
          </c:cat>
          <c:val>
            <c:numRef>
              <c:f>'4.동별사업체,종사자'!$D$27:$D$43</c:f>
              <c:numCache>
                <c:ptCount val="17"/>
                <c:pt idx="0">
                  <c:v>3599</c:v>
                </c:pt>
                <c:pt idx="1">
                  <c:v>4530</c:v>
                </c:pt>
                <c:pt idx="2">
                  <c:v>4693</c:v>
                </c:pt>
                <c:pt idx="3">
                  <c:v>1110</c:v>
                </c:pt>
                <c:pt idx="4">
                  <c:v>2412</c:v>
                </c:pt>
                <c:pt idx="5">
                  <c:v>2169</c:v>
                </c:pt>
                <c:pt idx="6">
                  <c:v>1179</c:v>
                </c:pt>
                <c:pt idx="7">
                  <c:v>1042</c:v>
                </c:pt>
                <c:pt idx="8">
                  <c:v>12048</c:v>
                </c:pt>
                <c:pt idx="9">
                  <c:v>1449</c:v>
                </c:pt>
                <c:pt idx="10">
                  <c:v>939</c:v>
                </c:pt>
                <c:pt idx="11">
                  <c:v>4854</c:v>
                </c:pt>
                <c:pt idx="12">
                  <c:v>5100</c:v>
                </c:pt>
                <c:pt idx="13">
                  <c:v>1688</c:v>
                </c:pt>
                <c:pt idx="14">
                  <c:v>2717</c:v>
                </c:pt>
                <c:pt idx="15">
                  <c:v>21699</c:v>
                </c:pt>
                <c:pt idx="16">
                  <c:v>2828</c:v>
                </c:pt>
              </c:numCache>
            </c:numRef>
          </c:val>
          <c:smooth val="0"/>
        </c:ser>
        <c:axId val="29413277"/>
        <c:axId val="63392902"/>
      </c:lineChart>
      <c:catAx>
        <c:axId val="3433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50844"/>
        <c:crosses val="autoZero"/>
        <c:auto val="0"/>
        <c:lblOffset val="0"/>
        <c:tickLblSkip val="1"/>
        <c:noMultiLvlLbl val="0"/>
      </c:catAx>
      <c:valAx>
        <c:axId val="40550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31811"/>
        <c:crossesAt val="1"/>
        <c:crossBetween val="between"/>
        <c:dispUnits/>
      </c:valAx>
      <c:catAx>
        <c:axId val="29413277"/>
        <c:scaling>
          <c:orientation val="minMax"/>
        </c:scaling>
        <c:axPos val="b"/>
        <c:delete val="1"/>
        <c:majorTickMark val="out"/>
        <c:minorTickMark val="none"/>
        <c:tickLblPos val="nextTo"/>
        <c:crossAx val="63392902"/>
        <c:crosses val="autoZero"/>
        <c:auto val="0"/>
        <c:lblOffset val="100"/>
        <c:tickLblSkip val="1"/>
        <c:noMultiLvlLbl val="0"/>
      </c:catAx>
      <c:valAx>
        <c:axId val="63392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233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1327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"/>
          <c:y val="0.0085"/>
          <c:w val="0.337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1275"/>
          <c:w val="0.94025"/>
          <c:h val="0.8825"/>
        </c:manualLayout>
      </c:layout>
      <c:barChart>
        <c:barDir val="col"/>
        <c:grouping val="clustered"/>
        <c:varyColors val="1"/>
        <c:ser>
          <c:idx val="2"/>
          <c:order val="1"/>
          <c:tx>
            <c:strRef>
              <c:f>'7.년도별사업체및종사자'!$D$27:$D$28</c:f>
              <c:strCache>
                <c:ptCount val="1"/>
                <c:pt idx="0">
                  <c:v>종  사  자  수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FFFFFF"/>
                </a:gs>
                <a:gs pos="100000">
                  <a:srgbClr val="99CC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cat>
            <c:numRef>
              <c:f>'7.년도별사업체및종사자'!$A$29:$A$39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'7.년도별사업체및종사자'!$D$29:$D$39</c:f>
              <c:numCache>
                <c:ptCount val="11"/>
                <c:pt idx="0">
                  <c:v>80151</c:v>
                </c:pt>
                <c:pt idx="1">
                  <c:v>84288</c:v>
                </c:pt>
                <c:pt idx="2">
                  <c:v>83432</c:v>
                </c:pt>
                <c:pt idx="3">
                  <c:v>79730</c:v>
                </c:pt>
                <c:pt idx="4">
                  <c:v>75706</c:v>
                </c:pt>
                <c:pt idx="5">
                  <c:v>75910</c:v>
                </c:pt>
                <c:pt idx="6">
                  <c:v>74910</c:v>
                </c:pt>
                <c:pt idx="7">
                  <c:v>72759</c:v>
                </c:pt>
                <c:pt idx="8">
                  <c:v>71453</c:v>
                </c:pt>
                <c:pt idx="9">
                  <c:v>73984</c:v>
                </c:pt>
                <c:pt idx="10">
                  <c:v>74056</c:v>
                </c:pt>
              </c:numCache>
            </c:numRef>
          </c:val>
        </c:ser>
        <c:axId val="33665207"/>
        <c:axId val="34551408"/>
      </c:barChart>
      <c:lineChart>
        <c:grouping val="standard"/>
        <c:varyColors val="1"/>
        <c:ser>
          <c:idx val="0"/>
          <c:order val="0"/>
          <c:tx>
            <c:strRef>
              <c:f>'7.년도별사업체및종사자'!$B$27:$B$28</c:f>
              <c:strCache>
                <c:ptCount val="1"/>
                <c:pt idx="0">
                  <c:v>사  업  체  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'7.년도별사업체및종사자'!$A$29:$A$38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'7.년도별사업체및종사자'!$B$29:$B$39</c:f>
              <c:numCache>
                <c:ptCount val="11"/>
                <c:pt idx="0">
                  <c:v>21175</c:v>
                </c:pt>
                <c:pt idx="1">
                  <c:v>21790</c:v>
                </c:pt>
                <c:pt idx="2">
                  <c:v>21877</c:v>
                </c:pt>
                <c:pt idx="3">
                  <c:v>21651</c:v>
                </c:pt>
                <c:pt idx="4">
                  <c:v>20598</c:v>
                </c:pt>
                <c:pt idx="5">
                  <c:v>20491</c:v>
                </c:pt>
                <c:pt idx="6">
                  <c:v>20123</c:v>
                </c:pt>
                <c:pt idx="7">
                  <c:v>19585</c:v>
                </c:pt>
                <c:pt idx="8">
                  <c:v>19083</c:v>
                </c:pt>
                <c:pt idx="9">
                  <c:v>18957</c:v>
                </c:pt>
                <c:pt idx="10">
                  <c:v>19385</c:v>
                </c:pt>
              </c:numCache>
            </c:numRef>
          </c:val>
          <c:smooth val="0"/>
        </c:ser>
        <c:axId val="42527217"/>
        <c:axId val="47200634"/>
      </c:lineChart>
      <c:catAx>
        <c:axId val="33665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 val="autoZero"/>
        <c:auto val="1"/>
        <c:lblOffset val="100"/>
        <c:tickLblSkip val="1"/>
        <c:noMultiLvlLbl val="0"/>
      </c:catAx>
      <c:valAx>
        <c:axId val="345514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65207"/>
        <c:crossesAt val="1"/>
        <c:crossBetween val="between"/>
        <c:dispUnits/>
      </c:valAx>
      <c:catAx>
        <c:axId val="42527217"/>
        <c:scaling>
          <c:orientation val="minMax"/>
        </c:scaling>
        <c:axPos val="b"/>
        <c:delete val="1"/>
        <c:majorTickMark val="out"/>
        <c:minorTickMark val="none"/>
        <c:tickLblPos val="nextTo"/>
        <c:crossAx val="47200634"/>
        <c:crosses val="autoZero"/>
        <c:auto val="0"/>
        <c:lblOffset val="100"/>
        <c:tickLblSkip val="1"/>
        <c:noMultiLvlLbl val="0"/>
      </c:catAx>
      <c:valAx>
        <c:axId val="47200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222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27217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008"/>
          <c:w val="0.406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770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00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5</xdr:col>
      <xdr:colOff>9525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9525" y="561975"/>
        <a:ext cx="6543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9525</xdr:colOff>
      <xdr:row>23</xdr:row>
      <xdr:rowOff>85725</xdr:rowOff>
    </xdr:to>
    <xdr:graphicFrame>
      <xdr:nvGraphicFramePr>
        <xdr:cNvPr id="1" name="Chart 6"/>
        <xdr:cNvGraphicFramePr/>
      </xdr:nvGraphicFramePr>
      <xdr:xfrm>
        <a:off x="0" y="514350"/>
        <a:ext cx="6210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D40" sqref="D40"/>
    </sheetView>
  </sheetViews>
  <sheetFormatPr defaultColWidth="8.88671875" defaultRowHeight="13.5"/>
  <cols>
    <col min="1" max="1" width="14.3359375" style="91" customWidth="1"/>
    <col min="2" max="2" width="8.99609375" style="91" customWidth="1"/>
    <col min="3" max="4" width="8.88671875" style="91" customWidth="1"/>
    <col min="5" max="5" width="14.3359375" style="91" customWidth="1"/>
    <col min="6" max="6" width="9.4453125" style="91" customWidth="1"/>
    <col min="7" max="14" width="8.88671875" style="91" customWidth="1"/>
  </cols>
  <sheetData>
    <row r="1" spans="1:14" s="2" customFormat="1" ht="31.5">
      <c r="A1" s="131" t="s">
        <v>21</v>
      </c>
      <c r="B1" s="132"/>
      <c r="C1" s="132"/>
      <c r="D1" s="132"/>
      <c r="E1" s="132"/>
      <c r="F1" s="132"/>
      <c r="G1" s="132"/>
      <c r="H1" s="132"/>
      <c r="I1" s="106"/>
      <c r="J1" s="107" t="s">
        <v>21</v>
      </c>
      <c r="K1" s="106"/>
      <c r="L1" s="106"/>
      <c r="M1" s="106"/>
      <c r="N1" s="106"/>
    </row>
    <row r="2" spans="1:14" s="3" customFormat="1" ht="16.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3" customFormat="1" ht="17.25" thickBot="1">
      <c r="A3" s="90"/>
      <c r="B3" s="90"/>
      <c r="C3" s="90"/>
      <c r="D3" s="90"/>
      <c r="E3" s="90"/>
      <c r="F3" s="90"/>
      <c r="G3" s="90"/>
      <c r="H3" s="90"/>
      <c r="I3" s="90"/>
      <c r="J3" s="84" t="s">
        <v>0</v>
      </c>
      <c r="K3" s="105" t="s">
        <v>1</v>
      </c>
      <c r="L3" s="104" t="s">
        <v>2</v>
      </c>
      <c r="M3" s="90"/>
      <c r="N3" s="90"/>
    </row>
    <row r="4" spans="1:14" s="3" customFormat="1" ht="17.25" thickTop="1">
      <c r="A4" s="90"/>
      <c r="B4" s="90"/>
      <c r="C4" s="90"/>
      <c r="D4" s="90"/>
      <c r="E4" s="90"/>
      <c r="F4" s="90"/>
      <c r="G4" s="90"/>
      <c r="H4" s="90"/>
      <c r="I4" s="90"/>
      <c r="J4" s="85" t="s">
        <v>3</v>
      </c>
      <c r="K4" s="103">
        <v>0</v>
      </c>
      <c r="L4" s="102">
        <v>0</v>
      </c>
      <c r="M4" s="90"/>
      <c r="N4" s="90"/>
    </row>
    <row r="5" spans="1:14" s="3" customFormat="1" ht="16.5">
      <c r="A5" s="90"/>
      <c r="B5" s="90"/>
      <c r="C5" s="90"/>
      <c r="D5" s="90"/>
      <c r="E5" s="90"/>
      <c r="F5" s="90"/>
      <c r="G5" s="90"/>
      <c r="H5" s="90"/>
      <c r="I5" s="90"/>
      <c r="J5" s="86" t="s">
        <v>4</v>
      </c>
      <c r="K5" s="100">
        <v>1</v>
      </c>
      <c r="L5" s="99">
        <v>4</v>
      </c>
      <c r="M5" s="90"/>
      <c r="N5" s="90"/>
    </row>
    <row r="6" spans="1:14" s="3" customFormat="1" ht="16.5">
      <c r="A6" s="90"/>
      <c r="B6" s="90"/>
      <c r="C6" s="90"/>
      <c r="D6" s="90"/>
      <c r="E6" s="90"/>
      <c r="F6" s="90"/>
      <c r="G6" s="90"/>
      <c r="H6" s="90"/>
      <c r="I6" s="90"/>
      <c r="J6" s="86" t="s">
        <v>5</v>
      </c>
      <c r="K6" s="100">
        <v>3089</v>
      </c>
      <c r="L6" s="99">
        <v>20813</v>
      </c>
      <c r="M6" s="90"/>
      <c r="N6" s="90"/>
    </row>
    <row r="7" spans="1:14" s="3" customFormat="1" ht="16.5">
      <c r="A7" s="90"/>
      <c r="B7" s="90"/>
      <c r="C7" s="90"/>
      <c r="D7" s="90"/>
      <c r="E7" s="90"/>
      <c r="F7" s="90"/>
      <c r="G7" s="90"/>
      <c r="H7" s="90"/>
      <c r="I7" s="90"/>
      <c r="J7" s="86" t="s">
        <v>6</v>
      </c>
      <c r="K7" s="100">
        <v>10</v>
      </c>
      <c r="L7" s="99">
        <v>403</v>
      </c>
      <c r="M7" s="90"/>
      <c r="N7" s="90"/>
    </row>
    <row r="8" spans="1:14" s="3" customFormat="1" ht="16.5">
      <c r="A8" s="90"/>
      <c r="B8" s="90"/>
      <c r="C8" s="90"/>
      <c r="D8" s="90"/>
      <c r="E8" s="90"/>
      <c r="F8" s="90"/>
      <c r="G8" s="90"/>
      <c r="H8" s="90"/>
      <c r="I8" s="90"/>
      <c r="J8" s="86" t="s">
        <v>7</v>
      </c>
      <c r="K8" s="100">
        <v>41</v>
      </c>
      <c r="L8" s="99">
        <v>368</v>
      </c>
      <c r="M8" s="90"/>
      <c r="N8" s="90"/>
    </row>
    <row r="9" spans="1:14" s="3" customFormat="1" ht="16.5">
      <c r="A9" s="90"/>
      <c r="B9" s="90"/>
      <c r="C9" s="90"/>
      <c r="D9" s="90"/>
      <c r="E9" s="90"/>
      <c r="F9" s="90"/>
      <c r="G9" s="90"/>
      <c r="H9" s="90"/>
      <c r="I9" s="90"/>
      <c r="J9" s="86" t="s">
        <v>8</v>
      </c>
      <c r="K9" s="100">
        <v>544</v>
      </c>
      <c r="L9" s="99">
        <v>2480</v>
      </c>
      <c r="M9" s="90"/>
      <c r="N9" s="90"/>
    </row>
    <row r="10" spans="1:14" s="3" customFormat="1" ht="16.5">
      <c r="A10" s="90"/>
      <c r="B10" s="90"/>
      <c r="C10" s="90"/>
      <c r="D10" s="90"/>
      <c r="E10" s="90"/>
      <c r="F10" s="90"/>
      <c r="G10" s="90"/>
      <c r="H10" s="90"/>
      <c r="I10" s="90"/>
      <c r="J10" s="86" t="s">
        <v>9</v>
      </c>
      <c r="K10" s="100">
        <v>5571</v>
      </c>
      <c r="L10" s="99">
        <v>13903</v>
      </c>
      <c r="M10" s="90"/>
      <c r="N10" s="90"/>
    </row>
    <row r="11" spans="1:14" s="3" customFormat="1" ht="16.5">
      <c r="A11" s="90"/>
      <c r="B11" s="90"/>
      <c r="C11" s="90"/>
      <c r="D11" s="90"/>
      <c r="E11" s="90"/>
      <c r="F11" s="90"/>
      <c r="G11" s="90"/>
      <c r="H11" s="90"/>
      <c r="I11" s="90"/>
      <c r="J11" s="86" t="s">
        <v>10</v>
      </c>
      <c r="K11" s="100">
        <v>2014</v>
      </c>
      <c r="L11" s="99">
        <v>5040</v>
      </c>
      <c r="M11" s="90"/>
      <c r="N11" s="90"/>
    </row>
    <row r="12" spans="1:14" s="3" customFormat="1" ht="16.5">
      <c r="A12" s="90"/>
      <c r="B12" s="90"/>
      <c r="C12" s="90"/>
      <c r="D12" s="90"/>
      <c r="E12" s="90"/>
      <c r="F12" s="90"/>
      <c r="G12" s="90"/>
      <c r="H12" s="90"/>
      <c r="I12" s="90"/>
      <c r="J12" s="86" t="s">
        <v>11</v>
      </c>
      <c r="K12" s="100">
        <v>3244</v>
      </c>
      <c r="L12" s="99">
        <v>6670</v>
      </c>
      <c r="M12" s="90"/>
      <c r="N12" s="90"/>
    </row>
    <row r="13" spans="1:14" s="3" customFormat="1" ht="16.5">
      <c r="A13" s="90"/>
      <c r="B13" s="90"/>
      <c r="C13" s="90"/>
      <c r="D13" s="90"/>
      <c r="E13" s="90"/>
      <c r="F13" s="90"/>
      <c r="G13" s="90"/>
      <c r="H13" s="90"/>
      <c r="I13" s="90"/>
      <c r="J13" s="86" t="s">
        <v>12</v>
      </c>
      <c r="K13" s="100">
        <v>38</v>
      </c>
      <c r="L13" s="99">
        <v>451</v>
      </c>
      <c r="M13" s="90"/>
      <c r="N13" s="90"/>
    </row>
    <row r="14" spans="1:14" s="3" customFormat="1" ht="16.5">
      <c r="A14" s="90"/>
      <c r="B14" s="90"/>
      <c r="C14" s="90"/>
      <c r="D14" s="90"/>
      <c r="E14" s="90"/>
      <c r="F14" s="90"/>
      <c r="G14" s="90"/>
      <c r="H14" s="90"/>
      <c r="I14" s="90"/>
      <c r="J14" s="86" t="s">
        <v>13</v>
      </c>
      <c r="K14" s="100">
        <v>163</v>
      </c>
      <c r="L14" s="99">
        <v>1930</v>
      </c>
      <c r="M14" s="90"/>
      <c r="N14" s="90"/>
    </row>
    <row r="15" spans="1:14" s="3" customFormat="1" ht="16.5">
      <c r="A15" s="90"/>
      <c r="B15" s="90"/>
      <c r="C15" s="90"/>
      <c r="D15" s="90"/>
      <c r="E15" s="90"/>
      <c r="F15" s="90"/>
      <c r="G15" s="90"/>
      <c r="H15" s="90"/>
      <c r="I15" s="90"/>
      <c r="J15" s="86" t="s">
        <v>14</v>
      </c>
      <c r="K15" s="100">
        <v>334</v>
      </c>
      <c r="L15" s="99">
        <v>1255</v>
      </c>
      <c r="M15" s="90"/>
      <c r="N15" s="90"/>
    </row>
    <row r="16" spans="1:14" s="3" customFormat="1" ht="16.5">
      <c r="A16" s="90"/>
      <c r="B16" s="90"/>
      <c r="C16" s="90"/>
      <c r="D16" s="90"/>
      <c r="E16" s="90"/>
      <c r="F16" s="90"/>
      <c r="G16" s="90"/>
      <c r="H16" s="90"/>
      <c r="I16" s="90"/>
      <c r="J16" s="86" t="s">
        <v>15</v>
      </c>
      <c r="K16" s="100">
        <v>189</v>
      </c>
      <c r="L16" s="99">
        <v>1066</v>
      </c>
      <c r="M16" s="90"/>
      <c r="N16" s="90"/>
    </row>
    <row r="17" spans="1:14" s="3" customFormat="1" ht="16.5">
      <c r="A17" s="90"/>
      <c r="B17" s="90"/>
      <c r="C17" s="90"/>
      <c r="D17" s="90"/>
      <c r="E17" s="90"/>
      <c r="F17" s="90"/>
      <c r="G17" s="90"/>
      <c r="H17" s="90"/>
      <c r="I17" s="90"/>
      <c r="J17" s="86" t="s">
        <v>16</v>
      </c>
      <c r="K17" s="100">
        <v>196</v>
      </c>
      <c r="L17" s="99">
        <v>3260</v>
      </c>
      <c r="M17" s="90"/>
      <c r="N17" s="90"/>
    </row>
    <row r="18" spans="1:14" s="3" customFormat="1" ht="16.5">
      <c r="A18" s="90"/>
      <c r="B18" s="90"/>
      <c r="C18" s="90"/>
      <c r="D18" s="90"/>
      <c r="E18" s="90"/>
      <c r="F18" s="90"/>
      <c r="G18" s="90"/>
      <c r="H18" s="90"/>
      <c r="I18" s="90"/>
      <c r="J18" s="86" t="s">
        <v>17</v>
      </c>
      <c r="K18" s="100">
        <v>39</v>
      </c>
      <c r="L18" s="99">
        <v>2610</v>
      </c>
      <c r="M18" s="90"/>
      <c r="N18" s="90"/>
    </row>
    <row r="19" spans="1:14" s="3" customFormat="1" ht="16.5">
      <c r="A19" s="90"/>
      <c r="B19" s="90"/>
      <c r="C19" s="90"/>
      <c r="D19" s="90"/>
      <c r="E19" s="90"/>
      <c r="F19" s="90"/>
      <c r="G19" s="90"/>
      <c r="H19" s="90"/>
      <c r="I19" s="90"/>
      <c r="J19" s="86" t="s">
        <v>18</v>
      </c>
      <c r="K19" s="100">
        <v>594</v>
      </c>
      <c r="L19" s="99">
        <v>3590</v>
      </c>
      <c r="M19" s="90"/>
      <c r="N19" s="90"/>
    </row>
    <row r="20" spans="1:14" s="3" customFormat="1" ht="16.5">
      <c r="A20" s="90"/>
      <c r="B20" s="90"/>
      <c r="C20" s="90"/>
      <c r="D20" s="90"/>
      <c r="E20" s="90"/>
      <c r="F20" s="90"/>
      <c r="G20" s="90"/>
      <c r="H20" s="90"/>
      <c r="I20" s="90"/>
      <c r="J20" s="86" t="s">
        <v>19</v>
      </c>
      <c r="K20" s="100">
        <v>467</v>
      </c>
      <c r="L20" s="99">
        <v>4462</v>
      </c>
      <c r="M20" s="90"/>
      <c r="N20" s="90"/>
    </row>
    <row r="21" spans="1:14" s="3" customFormat="1" ht="17.25">
      <c r="A21" s="90"/>
      <c r="B21" s="90"/>
      <c r="C21" s="90"/>
      <c r="D21" s="90"/>
      <c r="E21" s="90"/>
      <c r="F21" s="90"/>
      <c r="G21" s="137" t="s">
        <v>30</v>
      </c>
      <c r="H21" s="137"/>
      <c r="I21" s="90"/>
      <c r="J21" s="86" t="s">
        <v>20</v>
      </c>
      <c r="K21" s="100">
        <v>469</v>
      </c>
      <c r="L21" s="99">
        <v>922</v>
      </c>
      <c r="M21" s="90"/>
      <c r="N21" s="90"/>
    </row>
    <row r="22" spans="1:14" s="3" customFormat="1" ht="20.25" customHeight="1">
      <c r="A22" s="138" t="s">
        <v>32</v>
      </c>
      <c r="B22" s="138"/>
      <c r="C22" s="79" t="s">
        <v>33</v>
      </c>
      <c r="D22" s="79" t="s">
        <v>34</v>
      </c>
      <c r="E22" s="138" t="s">
        <v>32</v>
      </c>
      <c r="F22" s="138"/>
      <c r="G22" s="79" t="s">
        <v>33</v>
      </c>
      <c r="H22" s="79" t="s">
        <v>34</v>
      </c>
      <c r="I22" s="90"/>
      <c r="J22" s="85" t="s">
        <v>27</v>
      </c>
      <c r="K22" s="103">
        <v>2382</v>
      </c>
      <c r="L22" s="102">
        <v>4829</v>
      </c>
      <c r="M22" s="90"/>
      <c r="N22" s="90"/>
    </row>
    <row r="23" spans="1:14" s="3" customFormat="1" ht="18.75" customHeight="1">
      <c r="A23" s="145" t="s">
        <v>35</v>
      </c>
      <c r="B23" s="80"/>
      <c r="C23" s="108">
        <f>SUM(C25,C27,C29,C31,C33,C35,C37,C39,C41,C43,G23,G25,G27,G29,G31,G33,G35,G37,G39,G41,G43)</f>
        <v>19385</v>
      </c>
      <c r="D23" s="108">
        <f>SUM(D25,D27,D29,D31,D33,D35,D37,D39,D41,D43,H23,H25,H27,H29,H31,H33,H35,H37,H39,H41,H43)</f>
        <v>74056</v>
      </c>
      <c r="E23" s="133" t="s">
        <v>36</v>
      </c>
      <c r="F23" s="81"/>
      <c r="G23" s="110">
        <v>163</v>
      </c>
      <c r="H23" s="110">
        <v>1930</v>
      </c>
      <c r="I23" s="90"/>
      <c r="J23" s="86" t="s">
        <v>28</v>
      </c>
      <c r="K23" s="100">
        <v>0</v>
      </c>
      <c r="L23" s="99">
        <v>0</v>
      </c>
      <c r="M23" s="90"/>
      <c r="N23" s="90"/>
    </row>
    <row r="24" spans="1:14" s="3" customFormat="1" ht="18.75" customHeight="1">
      <c r="A24" s="146"/>
      <c r="B24" s="82" t="s">
        <v>37</v>
      </c>
      <c r="C24" s="109">
        <v>100</v>
      </c>
      <c r="D24" s="109">
        <v>100</v>
      </c>
      <c r="E24" s="134"/>
      <c r="F24" s="83" t="s">
        <v>37</v>
      </c>
      <c r="G24" s="111">
        <f>G23/C23*100</f>
        <v>0.8408563322156306</v>
      </c>
      <c r="H24" s="111">
        <f>H23/D23*100</f>
        <v>2.606135897158907</v>
      </c>
      <c r="I24" s="90"/>
      <c r="J24" s="88" t="s">
        <v>29</v>
      </c>
      <c r="K24" s="96">
        <v>0</v>
      </c>
      <c r="L24" s="95">
        <v>0</v>
      </c>
      <c r="M24" s="90"/>
      <c r="N24" s="90"/>
    </row>
    <row r="25" spans="1:14" s="3" customFormat="1" ht="18.75" customHeight="1">
      <c r="A25" s="133" t="s">
        <v>38</v>
      </c>
      <c r="B25" s="81"/>
      <c r="C25" s="110">
        <v>0</v>
      </c>
      <c r="D25" s="110">
        <v>0</v>
      </c>
      <c r="E25" s="133" t="s">
        <v>39</v>
      </c>
      <c r="F25" s="81"/>
      <c r="G25" s="110">
        <v>334</v>
      </c>
      <c r="H25" s="110">
        <v>1255</v>
      </c>
      <c r="I25" s="90"/>
      <c r="J25" s="89" t="s">
        <v>31</v>
      </c>
      <c r="K25" s="94">
        <f>SUM(K4:K24)</f>
        <v>19385</v>
      </c>
      <c r="L25" s="93">
        <f>SUM(L4:L24)</f>
        <v>74056</v>
      </c>
      <c r="M25" s="90"/>
      <c r="N25" s="90"/>
    </row>
    <row r="26" spans="1:14" s="3" customFormat="1" ht="18.75" customHeight="1">
      <c r="A26" s="134"/>
      <c r="B26" s="83" t="s">
        <v>37</v>
      </c>
      <c r="C26" s="111">
        <f>C25/C23*100</f>
        <v>0</v>
      </c>
      <c r="D26" s="111">
        <f>D25/D23*100</f>
        <v>0</v>
      </c>
      <c r="E26" s="134"/>
      <c r="F26" s="83" t="s">
        <v>37</v>
      </c>
      <c r="G26" s="111">
        <f>G25/C23*100</f>
        <v>1.7229816868712924</v>
      </c>
      <c r="H26" s="111">
        <f>H25/D23*100</f>
        <v>1.6946634978934858</v>
      </c>
      <c r="I26" s="90"/>
      <c r="J26" s="90"/>
      <c r="K26" s="90"/>
      <c r="L26" s="90"/>
      <c r="M26" s="90"/>
      <c r="N26" s="90"/>
    </row>
    <row r="27" spans="1:14" s="3" customFormat="1" ht="18.75" customHeight="1">
      <c r="A27" s="133" t="s">
        <v>40</v>
      </c>
      <c r="B27" s="81"/>
      <c r="C27" s="110">
        <v>1</v>
      </c>
      <c r="D27" s="110">
        <v>4</v>
      </c>
      <c r="E27" s="133" t="s">
        <v>25</v>
      </c>
      <c r="F27" s="81"/>
      <c r="G27" s="110">
        <v>189</v>
      </c>
      <c r="H27" s="110">
        <v>1066</v>
      </c>
      <c r="I27" s="90"/>
      <c r="J27" s="90"/>
      <c r="K27" s="90"/>
      <c r="L27" s="90"/>
      <c r="M27" s="90"/>
      <c r="N27" s="90"/>
    </row>
    <row r="28" spans="1:14" s="3" customFormat="1" ht="18.75" customHeight="1">
      <c r="A28" s="134"/>
      <c r="B28" s="83" t="s">
        <v>37</v>
      </c>
      <c r="C28" s="111">
        <f>C27/C23*100</f>
        <v>0.005158627805003869</v>
      </c>
      <c r="D28" s="111">
        <f>D27/D23*100</f>
        <v>0.005401317921572863</v>
      </c>
      <c r="E28" s="134"/>
      <c r="F28" s="83" t="s">
        <v>37</v>
      </c>
      <c r="G28" s="111">
        <f>G27/C23*100</f>
        <v>0.9749806551457312</v>
      </c>
      <c r="H28" s="111">
        <f>H27/D23*100</f>
        <v>1.439451226099168</v>
      </c>
      <c r="I28" s="90"/>
      <c r="J28" s="90"/>
      <c r="K28" s="90"/>
      <c r="L28" s="90"/>
      <c r="M28" s="90"/>
      <c r="N28" s="90"/>
    </row>
    <row r="29" spans="1:14" s="3" customFormat="1" ht="18.75" customHeight="1">
      <c r="A29" s="133" t="s">
        <v>41</v>
      </c>
      <c r="B29" s="81"/>
      <c r="C29" s="110">
        <v>3089</v>
      </c>
      <c r="D29" s="110">
        <v>20813</v>
      </c>
      <c r="E29" s="135" t="s">
        <v>23</v>
      </c>
      <c r="F29" s="81"/>
      <c r="G29" s="110">
        <v>196</v>
      </c>
      <c r="H29" s="110">
        <v>3260</v>
      </c>
      <c r="I29" s="90"/>
      <c r="J29" s="92"/>
      <c r="K29" s="92"/>
      <c r="L29" s="90"/>
      <c r="M29" s="90"/>
      <c r="N29" s="90"/>
    </row>
    <row r="30" spans="1:14" s="3" customFormat="1" ht="18.75" customHeight="1">
      <c r="A30" s="134"/>
      <c r="B30" s="83" t="s">
        <v>37</v>
      </c>
      <c r="C30" s="111">
        <f>C29/C23*100</f>
        <v>15.935001289656952</v>
      </c>
      <c r="D30" s="111">
        <f>D29/D23*100</f>
        <v>28.104407475424004</v>
      </c>
      <c r="E30" s="136"/>
      <c r="F30" s="83" t="s">
        <v>37</v>
      </c>
      <c r="G30" s="111">
        <f>G29/C23*100</f>
        <v>1.0110910497807581</v>
      </c>
      <c r="H30" s="111">
        <f>H29/D23*100</f>
        <v>4.4020741060818835</v>
      </c>
      <c r="I30" s="90"/>
      <c r="J30" s="92"/>
      <c r="K30" s="92"/>
      <c r="L30" s="90"/>
      <c r="M30" s="90"/>
      <c r="N30" s="90"/>
    </row>
    <row r="31" spans="1:14" s="3" customFormat="1" ht="18.75" customHeight="1">
      <c r="A31" s="135" t="s">
        <v>22</v>
      </c>
      <c r="B31" s="81"/>
      <c r="C31" s="110">
        <v>10</v>
      </c>
      <c r="D31" s="110">
        <v>403</v>
      </c>
      <c r="E31" s="139" t="s">
        <v>24</v>
      </c>
      <c r="F31" s="81"/>
      <c r="G31" s="110">
        <v>39</v>
      </c>
      <c r="H31" s="110">
        <v>2610</v>
      </c>
      <c r="I31" s="90"/>
      <c r="J31" s="92"/>
      <c r="K31" s="92"/>
      <c r="L31" s="90"/>
      <c r="M31" s="90"/>
      <c r="N31" s="90"/>
    </row>
    <row r="32" spans="1:14" s="3" customFormat="1" ht="18.75" customHeight="1">
      <c r="A32" s="136"/>
      <c r="B32" s="83" t="s">
        <v>37</v>
      </c>
      <c r="C32" s="111">
        <f>C31/C23*100</f>
        <v>0.051586278050038695</v>
      </c>
      <c r="D32" s="111">
        <f>D31/D23*100</f>
        <v>0.544182780598466</v>
      </c>
      <c r="E32" s="140"/>
      <c r="F32" s="83" t="s">
        <v>37</v>
      </c>
      <c r="G32" s="111">
        <f>G31/C23*100</f>
        <v>0.20118648439515088</v>
      </c>
      <c r="H32" s="111">
        <f>H31/D23*100</f>
        <v>3.524359943826293</v>
      </c>
      <c r="I32" s="90"/>
      <c r="J32" s="92"/>
      <c r="K32" s="92"/>
      <c r="L32" s="90"/>
      <c r="M32" s="90"/>
      <c r="N32" s="90"/>
    </row>
    <row r="33" spans="1:14" s="3" customFormat="1" ht="18.75" customHeight="1">
      <c r="A33" s="141" t="s">
        <v>42</v>
      </c>
      <c r="B33" s="81"/>
      <c r="C33" s="110">
        <v>41</v>
      </c>
      <c r="D33" s="110">
        <v>368</v>
      </c>
      <c r="E33" s="135" t="s">
        <v>43</v>
      </c>
      <c r="F33" s="81"/>
      <c r="G33" s="110">
        <v>594</v>
      </c>
      <c r="H33" s="110">
        <v>3590</v>
      </c>
      <c r="I33" s="90"/>
      <c r="J33" s="92"/>
      <c r="K33" s="92"/>
      <c r="L33" s="90"/>
      <c r="M33" s="90"/>
      <c r="N33" s="90"/>
    </row>
    <row r="34" spans="1:14" s="3" customFormat="1" ht="18.75" customHeight="1">
      <c r="A34" s="142"/>
      <c r="B34" s="83" t="s">
        <v>37</v>
      </c>
      <c r="C34" s="111">
        <f>C33/C23*100</f>
        <v>0.21150374000515862</v>
      </c>
      <c r="D34" s="111">
        <f>D33/D23*100</f>
        <v>0.4969212487847035</v>
      </c>
      <c r="E34" s="136"/>
      <c r="F34" s="83" t="s">
        <v>37</v>
      </c>
      <c r="G34" s="111">
        <f>G33/C23*100</f>
        <v>3.0642249161722983</v>
      </c>
      <c r="H34" s="111">
        <f>H33/D23*100</f>
        <v>4.847682834611645</v>
      </c>
      <c r="I34" s="90"/>
      <c r="J34" s="90"/>
      <c r="K34" s="90"/>
      <c r="L34" s="90"/>
      <c r="M34" s="90"/>
      <c r="N34" s="90"/>
    </row>
    <row r="35" spans="1:14" s="3" customFormat="1" ht="18.75" customHeight="1">
      <c r="A35" s="133" t="s">
        <v>44</v>
      </c>
      <c r="B35" s="81"/>
      <c r="C35" s="110">
        <v>544</v>
      </c>
      <c r="D35" s="110">
        <v>2480</v>
      </c>
      <c r="E35" s="139" t="s">
        <v>45</v>
      </c>
      <c r="F35" s="81"/>
      <c r="G35" s="110">
        <v>467</v>
      </c>
      <c r="H35" s="110">
        <v>4462</v>
      </c>
      <c r="I35" s="90"/>
      <c r="J35" s="90"/>
      <c r="K35" s="90"/>
      <c r="L35" s="90"/>
      <c r="M35" s="90"/>
      <c r="N35" s="90"/>
    </row>
    <row r="36" spans="1:14" s="3" customFormat="1" ht="18.75" customHeight="1">
      <c r="A36" s="134"/>
      <c r="B36" s="83" t="s">
        <v>37</v>
      </c>
      <c r="C36" s="111">
        <f>C35/C23*100</f>
        <v>2.8062935259221047</v>
      </c>
      <c r="D36" s="111">
        <f>D35/D23*100</f>
        <v>3.3488171113751757</v>
      </c>
      <c r="E36" s="140"/>
      <c r="F36" s="83" t="s">
        <v>37</v>
      </c>
      <c r="G36" s="111">
        <f>G35/C23*100</f>
        <v>2.409079184936807</v>
      </c>
      <c r="H36" s="111">
        <f>H35/D23*100</f>
        <v>6.02517014151453</v>
      </c>
      <c r="I36" s="90"/>
      <c r="J36" s="90"/>
      <c r="K36" s="90"/>
      <c r="L36" s="90"/>
      <c r="M36" s="90"/>
      <c r="N36" s="90"/>
    </row>
    <row r="37" spans="1:14" s="3" customFormat="1" ht="18.75" customHeight="1">
      <c r="A37" s="133" t="s">
        <v>46</v>
      </c>
      <c r="B37" s="81"/>
      <c r="C37" s="110">
        <v>5571</v>
      </c>
      <c r="D37" s="110">
        <v>13903</v>
      </c>
      <c r="E37" s="135" t="s">
        <v>47</v>
      </c>
      <c r="F37" s="81"/>
      <c r="G37" s="110">
        <v>469</v>
      </c>
      <c r="H37" s="110">
        <v>922</v>
      </c>
      <c r="I37" s="90"/>
      <c r="J37" s="90"/>
      <c r="K37" s="90"/>
      <c r="L37" s="90"/>
      <c r="M37" s="90"/>
      <c r="N37" s="90"/>
    </row>
    <row r="38" spans="1:14" s="3" customFormat="1" ht="18.75" customHeight="1">
      <c r="A38" s="134"/>
      <c r="B38" s="83" t="s">
        <v>37</v>
      </c>
      <c r="C38" s="111">
        <f>C37/C23*100</f>
        <v>28.738715501676555</v>
      </c>
      <c r="D38" s="111">
        <f>D37/D23*100</f>
        <v>18.773630765906884</v>
      </c>
      <c r="E38" s="136"/>
      <c r="F38" s="83" t="s">
        <v>37</v>
      </c>
      <c r="G38" s="111">
        <f>G37/C23*100</f>
        <v>2.419396440546815</v>
      </c>
      <c r="H38" s="111">
        <f>H37/D23*100</f>
        <v>1.2450037809225452</v>
      </c>
      <c r="I38" s="90"/>
      <c r="J38" s="90"/>
      <c r="K38" s="90"/>
      <c r="L38" s="90"/>
      <c r="M38" s="90"/>
      <c r="N38" s="90"/>
    </row>
    <row r="39" spans="1:14" s="3" customFormat="1" ht="18.75" customHeight="1">
      <c r="A39" s="133" t="s">
        <v>48</v>
      </c>
      <c r="B39" s="81"/>
      <c r="C39" s="110">
        <v>2014</v>
      </c>
      <c r="D39" s="110">
        <v>5040</v>
      </c>
      <c r="E39" s="135" t="s">
        <v>26</v>
      </c>
      <c r="F39" s="81"/>
      <c r="G39" s="110">
        <v>2382</v>
      </c>
      <c r="H39" s="110">
        <v>4829</v>
      </c>
      <c r="I39" s="90"/>
      <c r="J39" s="90"/>
      <c r="K39" s="90"/>
      <c r="L39" s="90"/>
      <c r="M39" s="90"/>
      <c r="N39" s="90"/>
    </row>
    <row r="40" spans="1:14" s="3" customFormat="1" ht="18.75" customHeight="1">
      <c r="A40" s="134"/>
      <c r="B40" s="83" t="s">
        <v>37</v>
      </c>
      <c r="C40" s="111">
        <f>C39/C23*100</f>
        <v>10.389476399277791</v>
      </c>
      <c r="D40" s="111">
        <f>D39/D23*100</f>
        <v>6.805660581181808</v>
      </c>
      <c r="E40" s="136"/>
      <c r="F40" s="83" t="s">
        <v>49</v>
      </c>
      <c r="G40" s="111">
        <f>G39/C23*100</f>
        <v>12.287851431519217</v>
      </c>
      <c r="H40" s="111">
        <f>H39/D23*100</f>
        <v>6.52074106081884</v>
      </c>
      <c r="I40" s="90"/>
      <c r="J40" s="90"/>
      <c r="K40" s="90"/>
      <c r="L40" s="90"/>
      <c r="M40" s="90"/>
      <c r="N40" s="90"/>
    </row>
    <row r="41" spans="1:14" s="3" customFormat="1" ht="18.75" customHeight="1">
      <c r="A41" s="133" t="s">
        <v>191</v>
      </c>
      <c r="B41" s="81"/>
      <c r="C41" s="110">
        <v>3244</v>
      </c>
      <c r="D41" s="110">
        <v>6670</v>
      </c>
      <c r="E41" s="126" t="s">
        <v>50</v>
      </c>
      <c r="F41" s="81"/>
      <c r="G41" s="112">
        <f>K23</f>
        <v>0</v>
      </c>
      <c r="H41" s="112">
        <f>L23</f>
        <v>0</v>
      </c>
      <c r="I41" s="90"/>
      <c r="J41" s="90"/>
      <c r="K41" s="90"/>
      <c r="L41" s="90"/>
      <c r="M41" s="90"/>
      <c r="N41" s="90"/>
    </row>
    <row r="42" spans="1:14" s="3" customFormat="1" ht="18.75" customHeight="1">
      <c r="A42" s="134"/>
      <c r="B42" s="83" t="s">
        <v>37</v>
      </c>
      <c r="C42" s="111">
        <f>C41/C23*100</f>
        <v>16.734588599432552</v>
      </c>
      <c r="D42" s="111">
        <f>D41/D23*100</f>
        <v>9.00669763422275</v>
      </c>
      <c r="E42" s="127"/>
      <c r="F42" s="83"/>
      <c r="G42" s="111">
        <f>G41/C23*100</f>
        <v>0</v>
      </c>
      <c r="H42" s="111">
        <f>H41/D23*100</f>
        <v>0</v>
      </c>
      <c r="I42" s="101"/>
      <c r="J42" s="90"/>
      <c r="K42" s="90"/>
      <c r="L42" s="90"/>
      <c r="M42" s="90"/>
      <c r="N42" s="90"/>
    </row>
    <row r="43" spans="1:14" s="3" customFormat="1" ht="18.75" customHeight="1">
      <c r="A43" s="141" t="s">
        <v>51</v>
      </c>
      <c r="B43" s="81"/>
      <c r="C43" s="110">
        <v>38</v>
      </c>
      <c r="D43" s="110">
        <v>451</v>
      </c>
      <c r="E43" s="143" t="s">
        <v>52</v>
      </c>
      <c r="F43" s="81"/>
      <c r="G43" s="112">
        <f>K24</f>
        <v>0</v>
      </c>
      <c r="H43" s="112">
        <f>L24</f>
        <v>0</v>
      </c>
      <c r="I43" s="90"/>
      <c r="J43" s="90"/>
      <c r="K43" s="90"/>
      <c r="L43" s="90"/>
      <c r="M43" s="90"/>
      <c r="N43" s="90"/>
    </row>
    <row r="44" spans="1:14" s="3" customFormat="1" ht="18.75" customHeight="1">
      <c r="A44" s="142"/>
      <c r="B44" s="83" t="s">
        <v>37</v>
      </c>
      <c r="C44" s="111">
        <f>C43/C23*100</f>
        <v>0.19602785659014704</v>
      </c>
      <c r="D44" s="111">
        <f>D43/D23*100</f>
        <v>0.6089985956573404</v>
      </c>
      <c r="E44" s="144"/>
      <c r="F44" s="83"/>
      <c r="G44" s="111">
        <f>G43/C23*100</f>
        <v>0</v>
      </c>
      <c r="H44" s="111">
        <f>H43/D23*100</f>
        <v>0</v>
      </c>
      <c r="I44" s="90"/>
      <c r="J44" s="90"/>
      <c r="K44" s="90"/>
      <c r="L44" s="90"/>
      <c r="M44" s="90"/>
      <c r="N44" s="90"/>
    </row>
    <row r="45" spans="1:14" s="3" customFormat="1" ht="15.75" customHeight="1">
      <c r="A45" s="91"/>
      <c r="B45" s="91"/>
      <c r="C45" s="91"/>
      <c r="D45" s="91"/>
      <c r="E45" s="91"/>
      <c r="F45" s="91"/>
      <c r="G45" s="91"/>
      <c r="H45" s="91"/>
      <c r="I45" s="90"/>
      <c r="J45" s="90"/>
      <c r="K45" s="90"/>
      <c r="L45" s="90"/>
      <c r="M45" s="90"/>
      <c r="N45" s="90"/>
    </row>
    <row r="46" spans="1:14" s="3" customFormat="1" ht="15.75" customHeight="1">
      <c r="A46" s="91"/>
      <c r="B46" s="91"/>
      <c r="C46" s="91"/>
      <c r="D46" s="91"/>
      <c r="E46" s="91"/>
      <c r="F46" s="91"/>
      <c r="G46" s="91"/>
      <c r="H46" s="91"/>
      <c r="I46" s="90"/>
      <c r="J46" s="90"/>
      <c r="K46" s="90"/>
      <c r="L46" s="90"/>
      <c r="M46" s="90"/>
      <c r="N46" s="90"/>
    </row>
    <row r="47" spans="1:14" s="3" customFormat="1" ht="15.75" customHeight="1">
      <c r="A47" s="91"/>
      <c r="B47" s="91"/>
      <c r="C47" s="91"/>
      <c r="D47" s="91"/>
      <c r="E47" s="91"/>
      <c r="F47" s="91"/>
      <c r="G47" s="91"/>
      <c r="H47" s="91"/>
      <c r="I47" s="90"/>
      <c r="J47" s="90"/>
      <c r="K47" s="90"/>
      <c r="L47" s="90"/>
      <c r="M47" s="90"/>
      <c r="N47" s="90"/>
    </row>
    <row r="48" spans="1:14" s="3" customFormat="1" ht="15.75" customHeight="1">
      <c r="A48" s="91"/>
      <c r="B48" s="91"/>
      <c r="C48" s="91"/>
      <c r="D48" s="91"/>
      <c r="E48" s="91"/>
      <c r="F48" s="91"/>
      <c r="G48" s="91"/>
      <c r="H48" s="91"/>
      <c r="I48" s="90"/>
      <c r="J48" s="90"/>
      <c r="K48" s="90"/>
      <c r="L48" s="90"/>
      <c r="M48" s="91"/>
      <c r="N48" s="90"/>
    </row>
    <row r="49" spans="1:14" s="4" customFormat="1" ht="16.5">
      <c r="A49" s="91"/>
      <c r="B49" s="91"/>
      <c r="C49" s="91"/>
      <c r="D49" s="91"/>
      <c r="E49" s="91"/>
      <c r="F49" s="91"/>
      <c r="G49" s="91"/>
      <c r="H49" s="91"/>
      <c r="I49" s="91"/>
      <c r="J49" s="90"/>
      <c r="K49" s="90"/>
      <c r="L49" s="90"/>
      <c r="M49" s="91"/>
      <c r="N49" s="91"/>
    </row>
    <row r="50" spans="1:14" s="4" customFormat="1" ht="16.5">
      <c r="A50" s="91"/>
      <c r="B50" s="91"/>
      <c r="C50" s="91"/>
      <c r="D50" s="91"/>
      <c r="E50" s="91"/>
      <c r="F50" s="91"/>
      <c r="G50" s="91"/>
      <c r="H50" s="91"/>
      <c r="I50" s="91"/>
      <c r="J50" s="90"/>
      <c r="K50" s="90"/>
      <c r="L50" s="90"/>
      <c r="M50" s="91"/>
      <c r="N50" s="91"/>
    </row>
    <row r="51" spans="1:14" s="4" customFormat="1" ht="16.5">
      <c r="A51" s="91"/>
      <c r="B51" s="91"/>
      <c r="C51" s="91"/>
      <c r="D51" s="91"/>
      <c r="E51" s="91"/>
      <c r="F51" s="91"/>
      <c r="G51" s="91"/>
      <c r="H51" s="91"/>
      <c r="I51" s="91"/>
      <c r="J51" s="90"/>
      <c r="K51" s="90"/>
      <c r="L51" s="90"/>
      <c r="M51" s="91"/>
      <c r="N51" s="91"/>
    </row>
    <row r="52" spans="1:14" s="4" customFormat="1" ht="16.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s="4" customFormat="1" ht="16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14" s="4" customFormat="1" ht="16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</row>
    <row r="55" spans="1:14" s="4" customFormat="1" ht="16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s="4" customFormat="1" ht="16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14" s="4" customFormat="1" ht="16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s="4" customFormat="1" ht="16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s="4" customFormat="1" ht="16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1:14" s="4" customFormat="1" ht="16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1:14" s="4" customFormat="1" ht="16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1:14" s="4" customFormat="1" ht="16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1:14" s="4" customFormat="1" ht="16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14" s="4" customFormat="1" ht="16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s="4" customFormat="1" ht="16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1:14" s="4" customFormat="1" ht="16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s="4" customFormat="1" ht="16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s="4" customFormat="1" ht="16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s="4" customFormat="1" ht="16.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1:14" s="4" customFormat="1" ht="16.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1:14" s="4" customFormat="1" ht="16.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s="4" customFormat="1" ht="16.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</sheetData>
  <sheetProtection/>
  <mergeCells count="26"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  <mergeCell ref="A39:A40"/>
    <mergeCell ref="A41:A42"/>
    <mergeCell ref="E31:E32"/>
    <mergeCell ref="E33:E34"/>
    <mergeCell ref="E35:E36"/>
    <mergeCell ref="E39:E40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B21">
      <selection activeCell="H35" sqref="H35"/>
    </sheetView>
  </sheetViews>
  <sheetFormatPr defaultColWidth="8.88671875" defaultRowHeight="13.5"/>
  <cols>
    <col min="1" max="1" width="14.3359375" style="91" customWidth="1"/>
    <col min="2" max="2" width="8.99609375" style="91" customWidth="1"/>
    <col min="3" max="3" width="8.88671875" style="91" customWidth="1"/>
    <col min="4" max="4" width="8.3359375" style="91" customWidth="1"/>
    <col min="5" max="5" width="14.3359375" style="91" customWidth="1"/>
    <col min="6" max="6" width="9.4453125" style="91" customWidth="1"/>
    <col min="7" max="7" width="8.88671875" style="91" customWidth="1"/>
    <col min="8" max="8" width="8.5546875" style="91" customWidth="1"/>
    <col min="9" max="14" width="8.88671875" style="91" customWidth="1"/>
  </cols>
  <sheetData>
    <row r="1" spans="1:14" s="2" customFormat="1" ht="31.5">
      <c r="A1" s="131" t="s">
        <v>153</v>
      </c>
      <c r="B1" s="132"/>
      <c r="C1" s="132"/>
      <c r="D1" s="132"/>
      <c r="E1" s="132"/>
      <c r="F1" s="132"/>
      <c r="G1" s="132"/>
      <c r="H1" s="132"/>
      <c r="I1" s="106"/>
      <c r="J1" s="107" t="s">
        <v>153</v>
      </c>
      <c r="K1" s="106"/>
      <c r="L1" s="106"/>
      <c r="M1" s="106"/>
      <c r="N1" s="106"/>
    </row>
    <row r="2" spans="1:14" s="3" customFormat="1" ht="16.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3" customFormat="1" ht="17.25" thickBot="1">
      <c r="A3" s="90"/>
      <c r="B3" s="90"/>
      <c r="C3" s="90"/>
      <c r="D3" s="90"/>
      <c r="E3" s="90"/>
      <c r="F3" s="90"/>
      <c r="G3" s="90"/>
      <c r="H3" s="90"/>
      <c r="I3" s="90"/>
      <c r="J3" s="84" t="s">
        <v>0</v>
      </c>
      <c r="K3" s="105" t="s">
        <v>1</v>
      </c>
      <c r="L3" s="104" t="s">
        <v>2</v>
      </c>
      <c r="M3" s="90"/>
      <c r="N3" s="90"/>
    </row>
    <row r="4" spans="1:14" s="3" customFormat="1" ht="17.25" thickTop="1">
      <c r="A4" s="90"/>
      <c r="B4" s="90"/>
      <c r="C4" s="90"/>
      <c r="D4" s="90"/>
      <c r="E4" s="90"/>
      <c r="F4" s="90"/>
      <c r="G4" s="90"/>
      <c r="H4" s="90"/>
      <c r="I4" s="90"/>
      <c r="J4" s="85" t="s">
        <v>3</v>
      </c>
      <c r="K4" s="103">
        <v>0</v>
      </c>
      <c r="L4" s="102">
        <v>0</v>
      </c>
      <c r="M4" s="90"/>
      <c r="N4" s="90"/>
    </row>
    <row r="5" spans="1:14" s="3" customFormat="1" ht="16.5">
      <c r="A5" s="90"/>
      <c r="B5" s="90"/>
      <c r="C5" s="90"/>
      <c r="D5" s="90"/>
      <c r="E5" s="90"/>
      <c r="F5" s="90"/>
      <c r="G5" s="90"/>
      <c r="H5" s="90"/>
      <c r="I5" s="90"/>
      <c r="J5" s="85"/>
      <c r="K5" s="103"/>
      <c r="L5" s="102"/>
      <c r="M5" s="90"/>
      <c r="N5" s="90"/>
    </row>
    <row r="6" spans="1:14" s="3" customFormat="1" ht="16.5">
      <c r="A6" s="90"/>
      <c r="B6" s="90"/>
      <c r="C6" s="90"/>
      <c r="D6" s="90"/>
      <c r="E6" s="90"/>
      <c r="F6" s="90"/>
      <c r="G6" s="90"/>
      <c r="H6" s="90"/>
      <c r="I6" s="90"/>
      <c r="J6" s="86" t="s">
        <v>4</v>
      </c>
      <c r="K6" s="100">
        <v>1</v>
      </c>
      <c r="L6" s="99">
        <v>4</v>
      </c>
      <c r="M6" s="90"/>
      <c r="N6" s="90"/>
    </row>
    <row r="7" spans="1:14" s="3" customFormat="1" ht="16.5">
      <c r="A7" s="90"/>
      <c r="B7" s="90"/>
      <c r="C7" s="90"/>
      <c r="D7" s="90"/>
      <c r="E7" s="90"/>
      <c r="F7" s="90"/>
      <c r="G7" s="90"/>
      <c r="H7" s="90"/>
      <c r="I7" s="90"/>
      <c r="J7" s="86"/>
      <c r="K7" s="100"/>
      <c r="L7" s="99"/>
      <c r="M7" s="90"/>
      <c r="N7" s="90"/>
    </row>
    <row r="8" spans="1:14" s="3" customFormat="1" ht="16.5">
      <c r="A8" s="90"/>
      <c r="B8" s="90"/>
      <c r="C8" s="90"/>
      <c r="D8" s="90"/>
      <c r="E8" s="90"/>
      <c r="F8" s="90"/>
      <c r="G8" s="90"/>
      <c r="H8" s="90"/>
      <c r="I8" s="90"/>
      <c r="J8" s="86" t="s">
        <v>5</v>
      </c>
      <c r="K8" s="100">
        <v>3089</v>
      </c>
      <c r="L8" s="99">
        <v>20813</v>
      </c>
      <c r="M8" s="90"/>
      <c r="N8" s="90"/>
    </row>
    <row r="9" spans="1:14" s="3" customFormat="1" ht="16.5">
      <c r="A9" s="90"/>
      <c r="B9" s="90"/>
      <c r="C9" s="90"/>
      <c r="D9" s="90"/>
      <c r="E9" s="90"/>
      <c r="F9" s="90"/>
      <c r="G9" s="90"/>
      <c r="H9" s="90"/>
      <c r="I9" s="90"/>
      <c r="J9" s="86"/>
      <c r="K9" s="100"/>
      <c r="L9" s="99"/>
      <c r="M9" s="90"/>
      <c r="N9" s="90"/>
    </row>
    <row r="10" spans="1:14" s="3" customFormat="1" ht="16.5">
      <c r="A10" s="90"/>
      <c r="B10" s="90"/>
      <c r="C10" s="90"/>
      <c r="D10" s="90"/>
      <c r="E10" s="90"/>
      <c r="F10" s="90"/>
      <c r="G10" s="90"/>
      <c r="H10" s="90"/>
      <c r="I10" s="90"/>
      <c r="J10" s="86" t="s">
        <v>6</v>
      </c>
      <c r="K10" s="100">
        <v>10</v>
      </c>
      <c r="L10" s="99">
        <v>403</v>
      </c>
      <c r="M10" s="90"/>
      <c r="N10" s="90"/>
    </row>
    <row r="11" spans="1:14" s="3" customFormat="1" ht="16.5">
      <c r="A11" s="90"/>
      <c r="B11" s="90"/>
      <c r="C11" s="90"/>
      <c r="D11" s="90"/>
      <c r="E11" s="90"/>
      <c r="F11" s="90"/>
      <c r="G11" s="90"/>
      <c r="H11" s="90"/>
      <c r="I11" s="90"/>
      <c r="J11" s="86"/>
      <c r="K11" s="100"/>
      <c r="L11" s="99"/>
      <c r="M11" s="90"/>
      <c r="N11" s="90"/>
    </row>
    <row r="12" spans="1:14" s="3" customFormat="1" ht="16.5">
      <c r="A12" s="90"/>
      <c r="B12" s="90"/>
      <c r="C12" s="90"/>
      <c r="D12" s="90"/>
      <c r="E12" s="90"/>
      <c r="F12" s="90"/>
      <c r="G12" s="90"/>
      <c r="H12" s="90"/>
      <c r="I12" s="90"/>
      <c r="J12" s="86" t="s">
        <v>7</v>
      </c>
      <c r="K12" s="100">
        <v>41</v>
      </c>
      <c r="L12" s="99">
        <v>368</v>
      </c>
      <c r="M12" s="90"/>
      <c r="N12" s="90"/>
    </row>
    <row r="13" spans="1:14" s="3" customFormat="1" ht="16.5">
      <c r="A13" s="90"/>
      <c r="B13" s="90"/>
      <c r="C13" s="90"/>
      <c r="D13" s="90"/>
      <c r="E13" s="90"/>
      <c r="F13" s="90"/>
      <c r="G13" s="90"/>
      <c r="H13" s="90"/>
      <c r="I13" s="90"/>
      <c r="J13" s="86"/>
      <c r="K13" s="100"/>
      <c r="L13" s="99"/>
      <c r="M13" s="90"/>
      <c r="N13" s="90"/>
    </row>
    <row r="14" spans="1:14" s="3" customFormat="1" ht="16.5">
      <c r="A14" s="90"/>
      <c r="B14" s="90"/>
      <c r="C14" s="90"/>
      <c r="D14" s="90"/>
      <c r="E14" s="90"/>
      <c r="F14" s="90"/>
      <c r="G14" s="90"/>
      <c r="H14" s="90"/>
      <c r="I14" s="90"/>
      <c r="J14" s="86" t="s">
        <v>8</v>
      </c>
      <c r="K14" s="100">
        <v>544</v>
      </c>
      <c r="L14" s="99">
        <v>2480</v>
      </c>
      <c r="M14" s="90"/>
      <c r="N14" s="90"/>
    </row>
    <row r="15" spans="1:14" s="3" customFormat="1" ht="16.5">
      <c r="A15" s="90"/>
      <c r="B15" s="90"/>
      <c r="C15" s="90"/>
      <c r="D15" s="90"/>
      <c r="E15" s="90"/>
      <c r="F15" s="90"/>
      <c r="G15" s="90"/>
      <c r="H15" s="90"/>
      <c r="I15" s="90"/>
      <c r="J15" s="86"/>
      <c r="K15" s="100"/>
      <c r="L15" s="99"/>
      <c r="M15" s="90"/>
      <c r="N15" s="90"/>
    </row>
    <row r="16" spans="1:14" s="3" customFormat="1" ht="16.5">
      <c r="A16" s="90"/>
      <c r="B16" s="90"/>
      <c r="C16" s="90"/>
      <c r="D16" s="90"/>
      <c r="E16" s="90"/>
      <c r="F16" s="90"/>
      <c r="G16" s="90"/>
      <c r="H16" s="90"/>
      <c r="I16" s="90"/>
      <c r="J16" s="86" t="s">
        <v>9</v>
      </c>
      <c r="K16" s="100">
        <v>5571</v>
      </c>
      <c r="L16" s="99">
        <v>13903</v>
      </c>
      <c r="M16" s="90"/>
      <c r="N16" s="90"/>
    </row>
    <row r="17" spans="1:14" s="3" customFormat="1" ht="16.5">
      <c r="A17" s="90"/>
      <c r="B17" s="90"/>
      <c r="C17" s="90"/>
      <c r="D17" s="90"/>
      <c r="E17" s="90"/>
      <c r="F17" s="90"/>
      <c r="G17" s="90"/>
      <c r="H17" s="90"/>
      <c r="I17" s="90"/>
      <c r="J17" s="86"/>
      <c r="K17" s="100"/>
      <c r="L17" s="99"/>
      <c r="M17" s="90"/>
      <c r="N17" s="90"/>
    </row>
    <row r="18" spans="1:14" s="3" customFormat="1" ht="16.5">
      <c r="A18" s="90"/>
      <c r="B18" s="90"/>
      <c r="C18" s="90"/>
      <c r="D18" s="90"/>
      <c r="E18" s="90"/>
      <c r="F18" s="90"/>
      <c r="G18" s="90"/>
      <c r="H18" s="90"/>
      <c r="I18" s="90"/>
      <c r="J18" s="86" t="s">
        <v>10</v>
      </c>
      <c r="K18" s="100">
        <v>2014</v>
      </c>
      <c r="L18" s="99">
        <v>5040</v>
      </c>
      <c r="M18" s="90"/>
      <c r="N18" s="90"/>
    </row>
    <row r="19" spans="1:14" s="3" customFormat="1" ht="16.5">
      <c r="A19" s="90"/>
      <c r="B19" s="90"/>
      <c r="C19" s="90"/>
      <c r="D19" s="90"/>
      <c r="E19" s="90"/>
      <c r="F19" s="90"/>
      <c r="G19" s="90"/>
      <c r="H19" s="90"/>
      <c r="I19" s="90"/>
      <c r="J19" s="86"/>
      <c r="K19" s="100"/>
      <c r="L19" s="99"/>
      <c r="M19" s="90"/>
      <c r="N19" s="90"/>
    </row>
    <row r="20" spans="1:14" s="3" customFormat="1" ht="16.5">
      <c r="A20" s="90"/>
      <c r="B20" s="90"/>
      <c r="C20" s="90"/>
      <c r="D20" s="90"/>
      <c r="E20" s="90"/>
      <c r="F20" s="90"/>
      <c r="G20" s="90"/>
      <c r="H20" s="90"/>
      <c r="I20" s="90"/>
      <c r="J20" s="86" t="s">
        <v>11</v>
      </c>
      <c r="K20" s="100">
        <v>3244</v>
      </c>
      <c r="L20" s="99">
        <v>6670</v>
      </c>
      <c r="M20" s="90"/>
      <c r="N20" s="90"/>
    </row>
    <row r="21" spans="1:14" s="3" customFormat="1" ht="17.25">
      <c r="A21" s="90"/>
      <c r="B21" s="90"/>
      <c r="C21" s="90"/>
      <c r="D21" s="90"/>
      <c r="E21" s="90"/>
      <c r="F21" s="90"/>
      <c r="G21" s="137" t="s">
        <v>154</v>
      </c>
      <c r="H21" s="137"/>
      <c r="I21" s="90"/>
      <c r="J21" s="86"/>
      <c r="K21" s="100"/>
      <c r="L21" s="99"/>
      <c r="M21" s="90"/>
      <c r="N21" s="90"/>
    </row>
    <row r="22" spans="1:14" s="3" customFormat="1" ht="20.25" customHeight="1">
      <c r="A22" s="138" t="s">
        <v>155</v>
      </c>
      <c r="B22" s="138"/>
      <c r="C22" s="79" t="s">
        <v>156</v>
      </c>
      <c r="D22" s="79" t="s">
        <v>157</v>
      </c>
      <c r="E22" s="138" t="s">
        <v>155</v>
      </c>
      <c r="F22" s="138"/>
      <c r="G22" s="79" t="s">
        <v>156</v>
      </c>
      <c r="H22" s="79" t="s">
        <v>157</v>
      </c>
      <c r="I22" s="90"/>
      <c r="J22" s="86" t="s">
        <v>12</v>
      </c>
      <c r="K22" s="100">
        <v>38</v>
      </c>
      <c r="L22" s="99">
        <v>451</v>
      </c>
      <c r="M22" s="90"/>
      <c r="N22" s="90"/>
    </row>
    <row r="23" spans="1:14" s="3" customFormat="1" ht="18.75" customHeight="1">
      <c r="A23" s="145" t="s">
        <v>158</v>
      </c>
      <c r="B23" s="80"/>
      <c r="C23" s="108">
        <f>SUM(C25,C27,C29,C31,C33,C35,C37,C39,C41,C43,G23,G25,G27,G29,G31,G33,G35,G37,G39,G41,G43)</f>
        <v>19385</v>
      </c>
      <c r="D23" s="108">
        <f>SUM(D25,D27,D29,D31,D33,D35,D37,D39,D41,D43,H23,H25,H27,H29,H31,H33,H35,H37,H39,H41,H43)</f>
        <v>74056</v>
      </c>
      <c r="E23" s="133" t="s">
        <v>159</v>
      </c>
      <c r="F23" s="81"/>
      <c r="G23" s="110">
        <v>163</v>
      </c>
      <c r="H23" s="110">
        <v>1930</v>
      </c>
      <c r="I23" s="90"/>
      <c r="J23" s="86"/>
      <c r="K23" s="100"/>
      <c r="L23" s="99"/>
      <c r="M23" s="90"/>
      <c r="N23" s="90"/>
    </row>
    <row r="24" spans="1:14" s="3" customFormat="1" ht="18.75" customHeight="1">
      <c r="A24" s="146"/>
      <c r="B24" s="82" t="s">
        <v>160</v>
      </c>
      <c r="C24" s="109">
        <v>100</v>
      </c>
      <c r="D24" s="109">
        <v>100</v>
      </c>
      <c r="E24" s="134"/>
      <c r="F24" s="83" t="s">
        <v>160</v>
      </c>
      <c r="G24" s="111">
        <f>G23/C23*100</f>
        <v>0.8408563322156306</v>
      </c>
      <c r="H24" s="111">
        <f>H23/D23*100</f>
        <v>2.606135897158907</v>
      </c>
      <c r="I24" s="90"/>
      <c r="J24" s="86" t="s">
        <v>13</v>
      </c>
      <c r="K24" s="100">
        <v>163</v>
      </c>
      <c r="L24" s="99">
        <v>1930</v>
      </c>
      <c r="M24" s="90"/>
      <c r="N24" s="90"/>
    </row>
    <row r="25" spans="1:14" s="3" customFormat="1" ht="18.75" customHeight="1">
      <c r="A25" s="133" t="s">
        <v>161</v>
      </c>
      <c r="B25" s="81"/>
      <c r="C25" s="110">
        <f>K4</f>
        <v>0</v>
      </c>
      <c r="D25" s="110">
        <f>L4</f>
        <v>0</v>
      </c>
      <c r="E25" s="133" t="s">
        <v>162</v>
      </c>
      <c r="F25" s="81"/>
      <c r="G25" s="110">
        <v>334</v>
      </c>
      <c r="H25" s="110">
        <v>1255</v>
      </c>
      <c r="I25" s="90"/>
      <c r="J25" s="86"/>
      <c r="K25" s="100"/>
      <c r="L25" s="99"/>
      <c r="M25" s="90"/>
      <c r="N25" s="90"/>
    </row>
    <row r="26" spans="1:14" s="3" customFormat="1" ht="18.75" customHeight="1">
      <c r="A26" s="134"/>
      <c r="B26" s="83" t="s">
        <v>160</v>
      </c>
      <c r="C26" s="111">
        <f>C25/C23*100</f>
        <v>0</v>
      </c>
      <c r="D26" s="111">
        <f>D25/D23*100</f>
        <v>0</v>
      </c>
      <c r="E26" s="134"/>
      <c r="F26" s="83" t="s">
        <v>160</v>
      </c>
      <c r="G26" s="111">
        <f>G25/C23*100</f>
        <v>1.7229816868712924</v>
      </c>
      <c r="H26" s="111">
        <f>H25/D23*100</f>
        <v>1.6946634978934858</v>
      </c>
      <c r="I26" s="90"/>
      <c r="J26" s="86" t="s">
        <v>14</v>
      </c>
      <c r="K26" s="100">
        <v>334</v>
      </c>
      <c r="L26" s="99">
        <v>1255</v>
      </c>
      <c r="M26" s="90"/>
      <c r="N26" s="90"/>
    </row>
    <row r="27" spans="1:14" s="3" customFormat="1" ht="18.75" customHeight="1">
      <c r="A27" s="133" t="s">
        <v>163</v>
      </c>
      <c r="B27" s="81"/>
      <c r="C27" s="110">
        <f>K6</f>
        <v>1</v>
      </c>
      <c r="D27" s="110">
        <v>4</v>
      </c>
      <c r="E27" s="133" t="s">
        <v>164</v>
      </c>
      <c r="F27" s="81"/>
      <c r="G27" s="110">
        <v>189</v>
      </c>
      <c r="H27" s="110">
        <v>1066</v>
      </c>
      <c r="I27" s="90"/>
      <c r="J27" s="86"/>
      <c r="K27" s="100"/>
      <c r="L27" s="99"/>
      <c r="M27" s="90"/>
      <c r="N27" s="90"/>
    </row>
    <row r="28" spans="1:14" s="3" customFormat="1" ht="18.75" customHeight="1">
      <c r="A28" s="134"/>
      <c r="B28" s="83" t="s">
        <v>160</v>
      </c>
      <c r="C28" s="111">
        <f>C27/C23*100</f>
        <v>0.005158627805003869</v>
      </c>
      <c r="D28" s="111">
        <f>D27/D23*100</f>
        <v>0.005401317921572863</v>
      </c>
      <c r="E28" s="134"/>
      <c r="F28" s="83" t="s">
        <v>160</v>
      </c>
      <c r="G28" s="111">
        <f>G27/C23*100</f>
        <v>0.9749806551457312</v>
      </c>
      <c r="H28" s="111">
        <f>H27/D23*100</f>
        <v>1.439451226099168</v>
      </c>
      <c r="I28" s="90"/>
      <c r="J28" s="86" t="s">
        <v>15</v>
      </c>
      <c r="K28" s="100">
        <v>189</v>
      </c>
      <c r="L28" s="99">
        <v>1066</v>
      </c>
      <c r="M28" s="90"/>
      <c r="N28" s="90"/>
    </row>
    <row r="29" spans="1:14" s="3" customFormat="1" ht="18.75" customHeight="1">
      <c r="A29" s="133" t="s">
        <v>165</v>
      </c>
      <c r="B29" s="81"/>
      <c r="C29" s="110">
        <v>3089</v>
      </c>
      <c r="D29" s="110">
        <v>20813</v>
      </c>
      <c r="E29" s="135" t="s">
        <v>166</v>
      </c>
      <c r="F29" s="81"/>
      <c r="G29" s="110">
        <v>196</v>
      </c>
      <c r="H29" s="110">
        <v>3260</v>
      </c>
      <c r="I29" s="90"/>
      <c r="J29" s="86"/>
      <c r="K29" s="100"/>
      <c r="L29" s="99"/>
      <c r="M29" s="90"/>
      <c r="N29" s="90"/>
    </row>
    <row r="30" spans="1:14" s="3" customFormat="1" ht="18.75" customHeight="1">
      <c r="A30" s="134"/>
      <c r="B30" s="83" t="s">
        <v>160</v>
      </c>
      <c r="C30" s="111">
        <f>C29/C23*100</f>
        <v>15.935001289656952</v>
      </c>
      <c r="D30" s="111">
        <f>D29/D23*100</f>
        <v>28.104407475424004</v>
      </c>
      <c r="E30" s="136"/>
      <c r="F30" s="83" t="s">
        <v>160</v>
      </c>
      <c r="G30" s="111">
        <f>G29/C23*100</f>
        <v>1.0110910497807581</v>
      </c>
      <c r="H30" s="111">
        <f>H29/D23*100</f>
        <v>4.4020741060818835</v>
      </c>
      <c r="I30" s="90"/>
      <c r="J30" s="86" t="s">
        <v>16</v>
      </c>
      <c r="K30" s="100">
        <v>196</v>
      </c>
      <c r="L30" s="99">
        <v>3260</v>
      </c>
      <c r="M30" s="90"/>
      <c r="N30" s="90"/>
    </row>
    <row r="31" spans="1:14" s="3" customFormat="1" ht="18.75" customHeight="1">
      <c r="A31" s="135" t="s">
        <v>167</v>
      </c>
      <c r="B31" s="81"/>
      <c r="C31" s="110">
        <v>10</v>
      </c>
      <c r="D31" s="110">
        <v>403</v>
      </c>
      <c r="E31" s="139" t="s">
        <v>168</v>
      </c>
      <c r="F31" s="81"/>
      <c r="G31" s="110">
        <v>39</v>
      </c>
      <c r="H31" s="110">
        <v>2610</v>
      </c>
      <c r="I31" s="90"/>
      <c r="J31" s="86"/>
      <c r="K31" s="100"/>
      <c r="L31" s="99"/>
      <c r="M31" s="90"/>
      <c r="N31" s="90"/>
    </row>
    <row r="32" spans="1:14" s="3" customFormat="1" ht="18.75" customHeight="1">
      <c r="A32" s="136"/>
      <c r="B32" s="83" t="s">
        <v>160</v>
      </c>
      <c r="C32" s="111">
        <f>C31/C23*100</f>
        <v>0.051586278050038695</v>
      </c>
      <c r="D32" s="111">
        <f>D31/D23*100</f>
        <v>0.544182780598466</v>
      </c>
      <c r="E32" s="140"/>
      <c r="F32" s="83" t="s">
        <v>160</v>
      </c>
      <c r="G32" s="111">
        <f>G31/C23*100</f>
        <v>0.20118648439515088</v>
      </c>
      <c r="H32" s="111">
        <f>H31/D23*100</f>
        <v>3.524359943826293</v>
      </c>
      <c r="I32" s="90"/>
      <c r="J32" s="86" t="s">
        <v>17</v>
      </c>
      <c r="K32" s="100">
        <v>39</v>
      </c>
      <c r="L32" s="99">
        <v>2610</v>
      </c>
      <c r="M32" s="90"/>
      <c r="N32" s="90"/>
    </row>
    <row r="33" spans="1:14" s="3" customFormat="1" ht="18.75" customHeight="1">
      <c r="A33" s="141" t="s">
        <v>169</v>
      </c>
      <c r="B33" s="81"/>
      <c r="C33" s="110">
        <v>41</v>
      </c>
      <c r="D33" s="110">
        <v>368</v>
      </c>
      <c r="E33" s="135" t="s">
        <v>170</v>
      </c>
      <c r="F33" s="81"/>
      <c r="G33" s="110">
        <v>594</v>
      </c>
      <c r="H33" s="110">
        <v>3590</v>
      </c>
      <c r="I33" s="90"/>
      <c r="J33" s="86"/>
      <c r="K33" s="100"/>
      <c r="L33" s="99"/>
      <c r="M33" s="90"/>
      <c r="N33" s="90"/>
    </row>
    <row r="34" spans="1:14" s="3" customFormat="1" ht="18.75" customHeight="1">
      <c r="A34" s="142"/>
      <c r="B34" s="83" t="s">
        <v>160</v>
      </c>
      <c r="C34" s="111">
        <f>C33/C23*100</f>
        <v>0.21150374000515862</v>
      </c>
      <c r="D34" s="111">
        <f>D33/D23*100</f>
        <v>0.4969212487847035</v>
      </c>
      <c r="E34" s="136"/>
      <c r="F34" s="83" t="s">
        <v>160</v>
      </c>
      <c r="G34" s="111">
        <f>G33/C23*100</f>
        <v>3.0642249161722983</v>
      </c>
      <c r="H34" s="111">
        <f>H33/D23*100</f>
        <v>4.847682834611645</v>
      </c>
      <c r="I34" s="90"/>
      <c r="J34" s="86" t="s">
        <v>18</v>
      </c>
      <c r="K34" s="100">
        <v>594</v>
      </c>
      <c r="L34" s="99">
        <v>3590</v>
      </c>
      <c r="M34" s="90"/>
      <c r="N34" s="90"/>
    </row>
    <row r="35" spans="1:14" s="3" customFormat="1" ht="18.75" customHeight="1">
      <c r="A35" s="133" t="s">
        <v>171</v>
      </c>
      <c r="B35" s="81"/>
      <c r="C35" s="110">
        <v>544</v>
      </c>
      <c r="D35" s="110">
        <v>2480</v>
      </c>
      <c r="E35" s="139" t="s">
        <v>172</v>
      </c>
      <c r="F35" s="81"/>
      <c r="G35" s="110">
        <v>467</v>
      </c>
      <c r="H35" s="110">
        <v>4462</v>
      </c>
      <c r="I35" s="90"/>
      <c r="J35" s="86"/>
      <c r="K35" s="100"/>
      <c r="L35" s="99"/>
      <c r="M35" s="90"/>
      <c r="N35" s="90"/>
    </row>
    <row r="36" spans="1:14" s="3" customFormat="1" ht="18.75" customHeight="1">
      <c r="A36" s="134"/>
      <c r="B36" s="83" t="s">
        <v>160</v>
      </c>
      <c r="C36" s="111">
        <f>C35/C23*100</f>
        <v>2.8062935259221047</v>
      </c>
      <c r="D36" s="111">
        <f>D35/D23*100</f>
        <v>3.3488171113751757</v>
      </c>
      <c r="E36" s="140"/>
      <c r="F36" s="83" t="s">
        <v>160</v>
      </c>
      <c r="G36" s="111">
        <f>G35/C23*100</f>
        <v>2.409079184936807</v>
      </c>
      <c r="H36" s="111">
        <f>H35/D23*100</f>
        <v>6.02517014151453</v>
      </c>
      <c r="I36" s="90"/>
      <c r="J36" s="86" t="s">
        <v>19</v>
      </c>
      <c r="K36" s="100">
        <v>467</v>
      </c>
      <c r="L36" s="99">
        <v>4462</v>
      </c>
      <c r="M36" s="90"/>
      <c r="N36" s="90"/>
    </row>
    <row r="37" spans="1:14" s="3" customFormat="1" ht="18.75" customHeight="1">
      <c r="A37" s="133" t="s">
        <v>173</v>
      </c>
      <c r="B37" s="81"/>
      <c r="C37" s="110">
        <v>5571</v>
      </c>
      <c r="D37" s="110">
        <v>13903</v>
      </c>
      <c r="E37" s="135" t="s">
        <v>174</v>
      </c>
      <c r="F37" s="81"/>
      <c r="G37" s="110">
        <v>469</v>
      </c>
      <c r="H37" s="110">
        <v>922</v>
      </c>
      <c r="I37" s="90"/>
      <c r="J37" s="86"/>
      <c r="K37" s="100"/>
      <c r="L37" s="99"/>
      <c r="M37" s="90"/>
      <c r="N37" s="90"/>
    </row>
    <row r="38" spans="1:14" s="3" customFormat="1" ht="18.75" customHeight="1">
      <c r="A38" s="134"/>
      <c r="B38" s="83" t="s">
        <v>160</v>
      </c>
      <c r="C38" s="111">
        <f>C37/C23*100</f>
        <v>28.738715501676555</v>
      </c>
      <c r="D38" s="111">
        <f>D37/D23*100</f>
        <v>18.773630765906884</v>
      </c>
      <c r="E38" s="136"/>
      <c r="F38" s="83" t="s">
        <v>160</v>
      </c>
      <c r="G38" s="111">
        <f>G37/C23*100</f>
        <v>2.419396440546815</v>
      </c>
      <c r="H38" s="111">
        <f>H37/D23*100</f>
        <v>1.2450037809225452</v>
      </c>
      <c r="I38" s="90"/>
      <c r="J38" s="86" t="s">
        <v>20</v>
      </c>
      <c r="K38" s="100">
        <v>469</v>
      </c>
      <c r="L38" s="99">
        <v>922</v>
      </c>
      <c r="M38" s="90"/>
      <c r="N38" s="90"/>
    </row>
    <row r="39" spans="1:14" s="3" customFormat="1" ht="18.75" customHeight="1">
      <c r="A39" s="133" t="s">
        <v>175</v>
      </c>
      <c r="B39" s="81"/>
      <c r="C39" s="110">
        <v>2014</v>
      </c>
      <c r="D39" s="110">
        <v>5040</v>
      </c>
      <c r="E39" s="135" t="s">
        <v>176</v>
      </c>
      <c r="F39" s="81"/>
      <c r="G39" s="110">
        <v>2382</v>
      </c>
      <c r="H39" s="110">
        <v>4829</v>
      </c>
      <c r="I39" s="90"/>
      <c r="J39" s="85"/>
      <c r="K39" s="103"/>
      <c r="L39" s="102"/>
      <c r="M39" s="90"/>
      <c r="N39" s="90"/>
    </row>
    <row r="40" spans="1:14" s="3" customFormat="1" ht="18.75" customHeight="1">
      <c r="A40" s="134"/>
      <c r="B40" s="83" t="s">
        <v>160</v>
      </c>
      <c r="C40" s="111">
        <f>C39/C23*100</f>
        <v>10.389476399277791</v>
      </c>
      <c r="D40" s="111">
        <f>D39/D23*100</f>
        <v>6.805660581181808</v>
      </c>
      <c r="E40" s="136"/>
      <c r="F40" s="83" t="s">
        <v>177</v>
      </c>
      <c r="G40" s="111">
        <f>G39/C23*100</f>
        <v>12.287851431519217</v>
      </c>
      <c r="H40" s="111">
        <f>H39/D23*100</f>
        <v>6.52074106081884</v>
      </c>
      <c r="I40" s="90"/>
      <c r="J40" s="85" t="s">
        <v>178</v>
      </c>
      <c r="K40" s="103">
        <v>2382</v>
      </c>
      <c r="L40" s="102">
        <v>4829</v>
      </c>
      <c r="M40" s="90"/>
      <c r="N40" s="90"/>
    </row>
    <row r="41" spans="1:14" s="3" customFormat="1" ht="18.75" customHeight="1">
      <c r="A41" s="133" t="s">
        <v>192</v>
      </c>
      <c r="B41" s="81"/>
      <c r="C41" s="110">
        <v>3244</v>
      </c>
      <c r="D41" s="110">
        <v>6670</v>
      </c>
      <c r="E41" s="126" t="s">
        <v>179</v>
      </c>
      <c r="F41" s="81"/>
      <c r="G41" s="112">
        <f>K42</f>
        <v>0</v>
      </c>
      <c r="H41" s="112">
        <f>L42</f>
        <v>0</v>
      </c>
      <c r="I41" s="90"/>
      <c r="J41" s="85"/>
      <c r="K41" s="103"/>
      <c r="L41" s="102"/>
      <c r="M41" s="90"/>
      <c r="N41" s="90"/>
    </row>
    <row r="42" spans="1:14" s="3" customFormat="1" ht="18.75" customHeight="1">
      <c r="A42" s="134"/>
      <c r="B42" s="83" t="s">
        <v>160</v>
      </c>
      <c r="C42" s="111">
        <f>C41/C23*100</f>
        <v>16.734588599432552</v>
      </c>
      <c r="D42" s="111">
        <f>D41/D23*100</f>
        <v>9.00669763422275</v>
      </c>
      <c r="E42" s="127"/>
      <c r="F42" s="83"/>
      <c r="G42" s="111">
        <f>G41/C23*100</f>
        <v>0</v>
      </c>
      <c r="H42" s="111">
        <f>H41/D23*100</f>
        <v>0</v>
      </c>
      <c r="I42" s="101"/>
      <c r="J42" s="86" t="s">
        <v>180</v>
      </c>
      <c r="K42" s="100">
        <v>0</v>
      </c>
      <c r="L42" s="99">
        <v>0</v>
      </c>
      <c r="M42" s="90"/>
      <c r="N42" s="90"/>
    </row>
    <row r="43" spans="1:14" s="3" customFormat="1" ht="18.75" customHeight="1">
      <c r="A43" s="141" t="s">
        <v>181</v>
      </c>
      <c r="B43" s="81"/>
      <c r="C43" s="110">
        <v>38</v>
      </c>
      <c r="D43" s="110">
        <v>451</v>
      </c>
      <c r="E43" s="143" t="s">
        <v>182</v>
      </c>
      <c r="F43" s="81"/>
      <c r="G43" s="112">
        <f>K44</f>
        <v>0</v>
      </c>
      <c r="H43" s="112">
        <f>L44</f>
        <v>0</v>
      </c>
      <c r="I43" s="90"/>
      <c r="J43" s="87"/>
      <c r="K43" s="98"/>
      <c r="L43" s="97"/>
      <c r="M43" s="90"/>
      <c r="N43" s="90"/>
    </row>
    <row r="44" spans="1:14" s="3" customFormat="1" ht="18.75" customHeight="1">
      <c r="A44" s="142"/>
      <c r="B44" s="83" t="s">
        <v>160</v>
      </c>
      <c r="C44" s="111">
        <f>C43/C23*100</f>
        <v>0.19602785659014704</v>
      </c>
      <c r="D44" s="111">
        <f>D43/D23*100</f>
        <v>0.6089985956573404</v>
      </c>
      <c r="E44" s="144"/>
      <c r="F44" s="83"/>
      <c r="G44" s="111">
        <f>G43/C23*100</f>
        <v>0</v>
      </c>
      <c r="H44" s="111">
        <f>H43/D23*100</f>
        <v>0</v>
      </c>
      <c r="I44" s="90"/>
      <c r="J44" s="88" t="s">
        <v>183</v>
      </c>
      <c r="K44" s="96">
        <v>0</v>
      </c>
      <c r="L44" s="95">
        <v>0</v>
      </c>
      <c r="M44" s="90"/>
      <c r="N44" s="90"/>
    </row>
    <row r="45" spans="1:14" s="3" customFormat="1" ht="15.75" customHeight="1">
      <c r="A45" s="91"/>
      <c r="B45" s="91"/>
      <c r="C45" s="91"/>
      <c r="D45" s="91"/>
      <c r="E45" s="91"/>
      <c r="F45" s="91"/>
      <c r="G45" s="91"/>
      <c r="H45" s="91"/>
      <c r="I45" s="90"/>
      <c r="J45" s="89" t="s">
        <v>184</v>
      </c>
      <c r="K45" s="94">
        <f>SUM(K4:K44)</f>
        <v>19385</v>
      </c>
      <c r="L45" s="93">
        <f>SUM(L4:L44)</f>
        <v>74056</v>
      </c>
      <c r="M45" s="90"/>
      <c r="N45" s="90"/>
    </row>
    <row r="46" spans="1:14" s="3" customFormat="1" ht="15.75" customHeight="1">
      <c r="A46" s="91"/>
      <c r="B46" s="91"/>
      <c r="C46" s="91"/>
      <c r="D46" s="91"/>
      <c r="E46" s="91"/>
      <c r="F46" s="91"/>
      <c r="G46" s="91"/>
      <c r="H46" s="91"/>
      <c r="I46" s="90"/>
      <c r="J46" s="90"/>
      <c r="K46" s="90"/>
      <c r="L46" s="90"/>
      <c r="M46" s="90"/>
      <c r="N46" s="90"/>
    </row>
    <row r="47" spans="1:14" s="3" customFormat="1" ht="15.75" customHeight="1">
      <c r="A47" s="91"/>
      <c r="B47" s="91"/>
      <c r="C47" s="91"/>
      <c r="D47" s="91"/>
      <c r="E47" s="91"/>
      <c r="F47" s="91"/>
      <c r="G47" s="91"/>
      <c r="H47" s="91"/>
      <c r="I47" s="90"/>
      <c r="J47" s="90"/>
      <c r="K47" s="90"/>
      <c r="L47" s="90"/>
      <c r="M47" s="90"/>
      <c r="N47" s="90"/>
    </row>
    <row r="48" spans="1:14" s="3" customFormat="1" ht="15.75" customHeight="1">
      <c r="A48" s="91"/>
      <c r="B48" s="91"/>
      <c r="C48" s="91"/>
      <c r="D48" s="91"/>
      <c r="E48" s="91"/>
      <c r="F48" s="91"/>
      <c r="G48" s="91"/>
      <c r="H48" s="91"/>
      <c r="I48" s="90"/>
      <c r="J48" s="90"/>
      <c r="K48" s="90"/>
      <c r="L48" s="90"/>
      <c r="M48" s="90"/>
      <c r="N48" s="90"/>
    </row>
    <row r="49" spans="1:14" s="4" customFormat="1" ht="16.5">
      <c r="A49" s="91"/>
      <c r="B49" s="91"/>
      <c r="C49" s="91"/>
      <c r="D49" s="91"/>
      <c r="E49" s="91"/>
      <c r="F49" s="91"/>
      <c r="G49" s="91"/>
      <c r="H49" s="91"/>
      <c r="I49" s="91"/>
      <c r="J49" s="92"/>
      <c r="K49" s="92"/>
      <c r="L49" s="90"/>
      <c r="M49" s="91"/>
      <c r="N49" s="91"/>
    </row>
    <row r="50" spans="1:14" s="4" customFormat="1" ht="16.5">
      <c r="A50" s="91"/>
      <c r="B50" s="91"/>
      <c r="C50" s="91"/>
      <c r="D50" s="91"/>
      <c r="E50" s="91"/>
      <c r="F50" s="91"/>
      <c r="G50" s="91"/>
      <c r="H50" s="91"/>
      <c r="I50" s="91"/>
      <c r="J50" s="92"/>
      <c r="K50" s="92"/>
      <c r="L50" s="90"/>
      <c r="M50" s="91"/>
      <c r="N50" s="91"/>
    </row>
    <row r="51" spans="1:14" s="4" customFormat="1" ht="16.5">
      <c r="A51" s="91"/>
      <c r="B51" s="91"/>
      <c r="C51" s="91"/>
      <c r="D51" s="91"/>
      <c r="E51" s="91"/>
      <c r="F51" s="91"/>
      <c r="G51" s="91"/>
      <c r="H51" s="91"/>
      <c r="I51" s="91"/>
      <c r="J51" s="92"/>
      <c r="K51" s="92"/>
      <c r="L51" s="90"/>
      <c r="M51" s="91"/>
      <c r="N51" s="91"/>
    </row>
    <row r="52" spans="1:14" s="4" customFormat="1" ht="16.5">
      <c r="A52" s="91"/>
      <c r="B52" s="91"/>
      <c r="C52" s="91"/>
      <c r="D52" s="91"/>
      <c r="E52" s="91"/>
      <c r="F52" s="91"/>
      <c r="G52" s="91"/>
      <c r="H52" s="91"/>
      <c r="I52" s="91"/>
      <c r="J52" s="92"/>
      <c r="K52" s="92"/>
      <c r="L52" s="90"/>
      <c r="M52" s="91"/>
      <c r="N52" s="91"/>
    </row>
    <row r="53" spans="1:14" s="4" customFormat="1" ht="16.5">
      <c r="A53" s="91"/>
      <c r="B53" s="91"/>
      <c r="C53" s="91"/>
      <c r="D53" s="91"/>
      <c r="E53" s="91"/>
      <c r="F53" s="91"/>
      <c r="G53" s="91"/>
      <c r="H53" s="91"/>
      <c r="I53" s="91"/>
      <c r="J53" s="92"/>
      <c r="K53" s="92"/>
      <c r="L53" s="90"/>
      <c r="M53" s="91"/>
      <c r="N53" s="91"/>
    </row>
    <row r="54" spans="1:14" s="4" customFormat="1" ht="16.5">
      <c r="A54" s="91"/>
      <c r="B54" s="91"/>
      <c r="C54" s="91"/>
      <c r="D54" s="91"/>
      <c r="E54" s="91"/>
      <c r="F54" s="91"/>
      <c r="G54" s="91"/>
      <c r="H54" s="91"/>
      <c r="I54" s="91"/>
      <c r="J54" s="90"/>
      <c r="K54" s="90"/>
      <c r="L54" s="90"/>
      <c r="M54" s="91"/>
      <c r="N54" s="91"/>
    </row>
    <row r="55" spans="1:14" s="4" customFormat="1" ht="16.5">
      <c r="A55" s="91"/>
      <c r="B55" s="91"/>
      <c r="C55" s="91"/>
      <c r="D55" s="91"/>
      <c r="E55" s="91"/>
      <c r="F55" s="91"/>
      <c r="G55" s="91"/>
      <c r="H55" s="91"/>
      <c r="I55" s="91"/>
      <c r="J55" s="90"/>
      <c r="K55" s="90"/>
      <c r="L55" s="90"/>
      <c r="M55" s="91"/>
      <c r="N55" s="91"/>
    </row>
    <row r="56" spans="1:14" s="4" customFormat="1" ht="16.5">
      <c r="A56" s="91"/>
      <c r="B56" s="91"/>
      <c r="C56" s="91"/>
      <c r="D56" s="91"/>
      <c r="E56" s="91"/>
      <c r="F56" s="91"/>
      <c r="G56" s="91"/>
      <c r="H56" s="91"/>
      <c r="I56" s="91"/>
      <c r="J56" s="90"/>
      <c r="K56" s="90"/>
      <c r="L56" s="90"/>
      <c r="M56" s="91"/>
      <c r="N56" s="91"/>
    </row>
    <row r="57" spans="1:14" s="4" customFormat="1" ht="16.5">
      <c r="A57" s="91"/>
      <c r="B57" s="91"/>
      <c r="C57" s="91"/>
      <c r="D57" s="91"/>
      <c r="E57" s="91"/>
      <c r="F57" s="91"/>
      <c r="G57" s="91"/>
      <c r="H57" s="91"/>
      <c r="I57" s="91"/>
      <c r="J57" s="90"/>
      <c r="K57" s="90"/>
      <c r="L57" s="90"/>
      <c r="M57" s="91"/>
      <c r="N57" s="91"/>
    </row>
    <row r="58" spans="1:14" s="4" customFormat="1" ht="16.5">
      <c r="A58" s="91"/>
      <c r="B58" s="91"/>
      <c r="C58" s="91"/>
      <c r="D58" s="91"/>
      <c r="E58" s="91"/>
      <c r="F58" s="91"/>
      <c r="G58" s="91"/>
      <c r="H58" s="91"/>
      <c r="I58" s="91"/>
      <c r="J58" s="90"/>
      <c r="K58" s="90"/>
      <c r="L58" s="90"/>
      <c r="M58" s="91"/>
      <c r="N58" s="91"/>
    </row>
    <row r="59" spans="1:14" s="4" customFormat="1" ht="16.5">
      <c r="A59" s="91"/>
      <c r="B59" s="91"/>
      <c r="C59" s="91"/>
      <c r="D59" s="91"/>
      <c r="E59" s="91"/>
      <c r="F59" s="91"/>
      <c r="G59" s="91"/>
      <c r="H59" s="91"/>
      <c r="I59" s="91"/>
      <c r="J59" s="90"/>
      <c r="K59" s="90"/>
      <c r="L59" s="90"/>
      <c r="M59" s="91"/>
      <c r="N59" s="91"/>
    </row>
    <row r="60" spans="1:14" s="4" customFormat="1" ht="16.5">
      <c r="A60" s="91"/>
      <c r="B60" s="91"/>
      <c r="C60" s="91"/>
      <c r="D60" s="91"/>
      <c r="E60" s="91"/>
      <c r="F60" s="91"/>
      <c r="G60" s="91"/>
      <c r="H60" s="91"/>
      <c r="I60" s="91"/>
      <c r="J60" s="90"/>
      <c r="K60" s="90"/>
      <c r="L60" s="90"/>
      <c r="M60" s="91"/>
      <c r="N60" s="91"/>
    </row>
    <row r="61" spans="1:14" s="4" customFormat="1" ht="16.5">
      <c r="A61" s="91"/>
      <c r="B61" s="91"/>
      <c r="C61" s="91"/>
      <c r="D61" s="91"/>
      <c r="E61" s="91"/>
      <c r="F61" s="91"/>
      <c r="G61" s="91"/>
      <c r="H61" s="91"/>
      <c r="I61" s="91"/>
      <c r="J61" s="90"/>
      <c r="K61" s="90"/>
      <c r="L61" s="90"/>
      <c r="M61" s="91"/>
      <c r="N61" s="91"/>
    </row>
    <row r="62" spans="1:14" s="4" customFormat="1" ht="16.5">
      <c r="A62" s="91"/>
      <c r="B62" s="91"/>
      <c r="C62" s="91"/>
      <c r="D62" s="91"/>
      <c r="E62" s="91"/>
      <c r="F62" s="91"/>
      <c r="G62" s="91"/>
      <c r="H62" s="91"/>
      <c r="I62" s="91"/>
      <c r="J62" s="90"/>
      <c r="K62" s="90"/>
      <c r="L62" s="90"/>
      <c r="M62" s="91"/>
      <c r="N62" s="91"/>
    </row>
    <row r="63" spans="1:14" s="4" customFormat="1" ht="16.5">
      <c r="A63" s="91"/>
      <c r="B63" s="91"/>
      <c r="C63" s="91"/>
      <c r="D63" s="91"/>
      <c r="E63" s="91"/>
      <c r="F63" s="91"/>
      <c r="G63" s="91"/>
      <c r="H63" s="91"/>
      <c r="I63" s="91"/>
      <c r="J63" s="90"/>
      <c r="K63" s="90"/>
      <c r="L63" s="90"/>
      <c r="M63" s="91"/>
      <c r="N63" s="91"/>
    </row>
    <row r="64" spans="1:14" s="4" customFormat="1" ht="16.5">
      <c r="A64" s="91"/>
      <c r="B64" s="91"/>
      <c r="C64" s="91"/>
      <c r="D64" s="91"/>
      <c r="E64" s="91"/>
      <c r="F64" s="91"/>
      <c r="G64" s="91"/>
      <c r="H64" s="91"/>
      <c r="I64" s="91"/>
      <c r="J64" s="90"/>
      <c r="K64" s="90"/>
      <c r="L64" s="90"/>
      <c r="M64" s="91"/>
      <c r="N64" s="91"/>
    </row>
    <row r="65" spans="1:14" s="4" customFormat="1" ht="16.5">
      <c r="A65" s="91"/>
      <c r="B65" s="91"/>
      <c r="C65" s="91"/>
      <c r="D65" s="91"/>
      <c r="E65" s="91"/>
      <c r="F65" s="91"/>
      <c r="G65" s="91"/>
      <c r="H65" s="91"/>
      <c r="I65" s="91"/>
      <c r="J65" s="90"/>
      <c r="K65" s="90"/>
      <c r="L65" s="90"/>
      <c r="M65" s="91"/>
      <c r="N65" s="91"/>
    </row>
    <row r="66" spans="1:14" s="4" customFormat="1" ht="16.5">
      <c r="A66" s="91"/>
      <c r="B66" s="91"/>
      <c r="C66" s="91"/>
      <c r="D66" s="91"/>
      <c r="E66" s="91"/>
      <c r="F66" s="91"/>
      <c r="G66" s="91"/>
      <c r="H66" s="91"/>
      <c r="I66" s="91"/>
      <c r="J66" s="90"/>
      <c r="K66" s="90"/>
      <c r="L66" s="90"/>
      <c r="M66" s="91"/>
      <c r="N66" s="91"/>
    </row>
    <row r="67" spans="1:14" s="4" customFormat="1" ht="16.5">
      <c r="A67" s="91"/>
      <c r="B67" s="91"/>
      <c r="C67" s="91"/>
      <c r="D67" s="91"/>
      <c r="E67" s="91"/>
      <c r="F67" s="91"/>
      <c r="G67" s="91"/>
      <c r="H67" s="91"/>
      <c r="I67" s="91"/>
      <c r="J67" s="90"/>
      <c r="K67" s="90"/>
      <c r="L67" s="90"/>
      <c r="M67" s="91"/>
      <c r="N67" s="91"/>
    </row>
    <row r="68" spans="1:14" s="4" customFormat="1" ht="16.5">
      <c r="A68" s="91"/>
      <c r="B68" s="91"/>
      <c r="C68" s="91"/>
      <c r="D68" s="91"/>
      <c r="E68" s="91"/>
      <c r="F68" s="91"/>
      <c r="G68" s="91"/>
      <c r="H68" s="91"/>
      <c r="I68" s="91"/>
      <c r="J68" s="90"/>
      <c r="K68" s="90"/>
      <c r="L68" s="90"/>
      <c r="M68" s="91"/>
      <c r="N68" s="91"/>
    </row>
    <row r="69" spans="1:14" s="4" customFormat="1" ht="16.5">
      <c r="A69" s="91"/>
      <c r="B69" s="91"/>
      <c r="C69" s="91"/>
      <c r="D69" s="91"/>
      <c r="E69" s="91"/>
      <c r="F69" s="91"/>
      <c r="G69" s="91"/>
      <c r="H69" s="91"/>
      <c r="I69" s="91"/>
      <c r="J69" s="90"/>
      <c r="K69" s="90"/>
      <c r="L69" s="90"/>
      <c r="M69" s="91"/>
      <c r="N69" s="91"/>
    </row>
    <row r="70" spans="1:14" s="4" customFormat="1" ht="16.5">
      <c r="A70" s="91"/>
      <c r="B70" s="91"/>
      <c r="C70" s="91"/>
      <c r="D70" s="91"/>
      <c r="E70" s="91"/>
      <c r="F70" s="91"/>
      <c r="G70" s="91"/>
      <c r="H70" s="91"/>
      <c r="I70" s="91"/>
      <c r="J70" s="90"/>
      <c r="K70" s="90"/>
      <c r="L70" s="90"/>
      <c r="M70" s="91"/>
      <c r="N70" s="91"/>
    </row>
    <row r="71" spans="1:14" s="4" customFormat="1" ht="16.5">
      <c r="A71" s="91"/>
      <c r="B71" s="91"/>
      <c r="C71" s="91"/>
      <c r="D71" s="91"/>
      <c r="E71" s="91"/>
      <c r="F71" s="91"/>
      <c r="G71" s="91"/>
      <c r="H71" s="91"/>
      <c r="I71" s="91"/>
      <c r="J71" s="90"/>
      <c r="K71" s="90"/>
      <c r="L71" s="90"/>
      <c r="M71" s="91"/>
      <c r="N71" s="91"/>
    </row>
    <row r="72" spans="1:14" s="4" customFormat="1" ht="16.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</sheetData>
  <sheetProtection/>
  <mergeCells count="26"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A39:A40"/>
    <mergeCell ref="A41:A42"/>
    <mergeCell ref="E31:E32"/>
    <mergeCell ref="E33:E34"/>
    <mergeCell ref="E35:E36"/>
    <mergeCell ref="E39:E40"/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G22" sqref="G22"/>
    </sheetView>
  </sheetViews>
  <sheetFormatPr defaultColWidth="8.88671875" defaultRowHeight="13.5"/>
  <cols>
    <col min="1" max="1" width="14.77734375" style="0" customWidth="1"/>
    <col min="2" max="2" width="7.77734375" style="0" customWidth="1"/>
    <col min="3" max="4" width="7.88671875" style="0" customWidth="1"/>
    <col min="5" max="5" width="6.88671875" style="0" customWidth="1"/>
    <col min="6" max="6" width="7.5546875" style="0" customWidth="1"/>
    <col min="7" max="7" width="7.10546875" style="0" customWidth="1"/>
    <col min="8" max="8" width="6.99609375" style="0" customWidth="1"/>
    <col min="9" max="9" width="6.5546875" style="0" customWidth="1"/>
    <col min="10" max="10" width="6.10546875" style="0" customWidth="1"/>
    <col min="11" max="11" width="6.21484375" style="0" customWidth="1"/>
    <col min="12" max="12" width="2.3359375" style="0" customWidth="1"/>
  </cols>
  <sheetData>
    <row r="1" spans="1:8" s="3" customFormat="1" ht="31.5" customHeight="1">
      <c r="A1" s="128" t="s">
        <v>53</v>
      </c>
      <c r="B1" s="129"/>
      <c r="C1" s="129"/>
      <c r="D1" s="129"/>
      <c r="E1" s="129"/>
      <c r="F1" s="129"/>
      <c r="G1" s="129"/>
      <c r="H1" s="129"/>
    </row>
    <row r="2" spans="9:11" s="3" customFormat="1" ht="15" customHeight="1" thickBot="1">
      <c r="I2" s="130" t="s">
        <v>54</v>
      </c>
      <c r="J2" s="130"/>
      <c r="K2" s="130"/>
    </row>
    <row r="3" spans="1:11" s="3" customFormat="1" ht="23.25" customHeight="1">
      <c r="A3" s="147" t="s">
        <v>55</v>
      </c>
      <c r="B3" s="149" t="s">
        <v>31</v>
      </c>
      <c r="C3" s="149"/>
      <c r="D3" s="149" t="s">
        <v>56</v>
      </c>
      <c r="E3" s="149"/>
      <c r="F3" s="149" t="s">
        <v>151</v>
      </c>
      <c r="G3" s="149"/>
      <c r="H3" s="149" t="s">
        <v>152</v>
      </c>
      <c r="I3" s="149"/>
      <c r="J3" s="149" t="s">
        <v>57</v>
      </c>
      <c r="K3" s="151"/>
    </row>
    <row r="4" spans="1:11" s="3" customFormat="1" ht="23.25" customHeight="1">
      <c r="A4" s="148"/>
      <c r="B4" s="150"/>
      <c r="C4" s="150"/>
      <c r="D4" s="6"/>
      <c r="E4" s="6" t="s">
        <v>37</v>
      </c>
      <c r="F4" s="6"/>
      <c r="G4" s="6" t="s">
        <v>37</v>
      </c>
      <c r="H4" s="6"/>
      <c r="I4" s="6" t="s">
        <v>37</v>
      </c>
      <c r="J4" s="6"/>
      <c r="K4" s="7" t="s">
        <v>37</v>
      </c>
    </row>
    <row r="5" spans="1:11" s="3" customFormat="1" ht="16.5" customHeight="1">
      <c r="A5" s="152" t="s">
        <v>58</v>
      </c>
      <c r="B5" s="8" t="s">
        <v>33</v>
      </c>
      <c r="C5" s="117">
        <f>SUM(C7,C9,C11,C13,C15,C17,C19,C21,C23,C25,C27,C29,C31,C33,C35,C37,C39,C41,C43,C45,C47)</f>
        <v>19385</v>
      </c>
      <c r="D5" s="117">
        <f>SUM(D7,D9,D11,D13,D15,D17,D19,D21,D23,D25,D27,D29,D31,D33,D35,D37,D39,D41,D43,D45,D47)</f>
        <v>16898</v>
      </c>
      <c r="E5" s="118">
        <f>D5/C5*100</f>
        <v>87.17049264895537</v>
      </c>
      <c r="F5" s="117">
        <f>SUM(F7,F9,F11,F13,F15,F17,F19,F21,F23,F25,F27,F29,F31,F33,F35,F37,F39,F41,F43,F45,F47)</f>
        <v>1943</v>
      </c>
      <c r="G5" s="118">
        <f>F5/C5*100</f>
        <v>10.023213825122518</v>
      </c>
      <c r="H5" s="117">
        <f>SUM(H7,H9,H11,H13,H15,H17,H19,H21,H23,H25,H27,H29,H31,H33,H35,H37,H39,H41,H43,H45,H47)</f>
        <v>537</v>
      </c>
      <c r="I5" s="118">
        <f>H5/C5*100</f>
        <v>2.770183131287078</v>
      </c>
      <c r="J5" s="117">
        <f>SUM(J7,J9,J11,J13,J15,J17,J19,J21,J23,J25,J27,J29,J31,J33,J35,J37,J39,J41,J43,J45,J47)</f>
        <v>7</v>
      </c>
      <c r="K5" s="119">
        <f>J5/C5*100</f>
        <v>0.036110394635027084</v>
      </c>
    </row>
    <row r="6" spans="1:11" s="3" customFormat="1" ht="16.5" customHeight="1">
      <c r="A6" s="152"/>
      <c r="B6" s="8" t="s">
        <v>34</v>
      </c>
      <c r="C6" s="117">
        <f>SUM(C8,C10,C12,C14,C16,C18,C20,C22,C24,C26,C28,C30,C32,C34,C36,C38,C40,C42,C44,C46,C48)</f>
        <v>74056</v>
      </c>
      <c r="D6" s="117">
        <f>SUM(D8,D10,D12,D14,D16,D18,D20,D22,D24,D26,D28,D30,D32,D34,D36,D38,D40,D42,D44,D46,D48)</f>
        <v>28411</v>
      </c>
      <c r="E6" s="118">
        <f>D6/C6*100</f>
        <v>38.36421086745166</v>
      </c>
      <c r="F6" s="117">
        <f>SUM(F8,F10,F12,F14,F16,F18,F20,F22,F24,F26,F28,F30,F32,F34,F36,F38,F40,F42,F44,F46,F48)</f>
        <v>16355</v>
      </c>
      <c r="G6" s="118">
        <f>F6/C6*100</f>
        <v>22.084638651831046</v>
      </c>
      <c r="H6" s="117">
        <f>SUM(H8,H10,H12,H14,H16,H18,H20,H22,H24,H26,H28,H30,H32,H34,H36,H38,H40,H42,H44,H46,H48)</f>
        <v>25233</v>
      </c>
      <c r="I6" s="118">
        <f>H6/C6*100</f>
        <v>34.07286377876202</v>
      </c>
      <c r="J6" s="117">
        <f>SUM(J8,J10,J12,J14,J16,J18,J20,J22,J24,J26,J28,J30,J32,J34,J36,J38,J40,J42,J44,J46,J48)</f>
        <v>4057</v>
      </c>
      <c r="K6" s="119">
        <f>J6/C6*100</f>
        <v>5.478286701955277</v>
      </c>
    </row>
    <row r="7" spans="1:11" s="3" customFormat="1" ht="15" customHeight="1">
      <c r="A7" s="152" t="s">
        <v>59</v>
      </c>
      <c r="B7" s="9" t="s">
        <v>33</v>
      </c>
      <c r="C7" s="10">
        <f aca="true" t="shared" si="0" ref="C7:C46">SUM(D7,F7,H7,J7)</f>
        <v>0</v>
      </c>
      <c r="D7" s="10">
        <v>0</v>
      </c>
      <c r="E7" s="11">
        <v>0</v>
      </c>
      <c r="F7" s="10">
        <v>0</v>
      </c>
      <c r="G7" s="10">
        <f>SUM(H7,J7,L7,N7)</f>
        <v>0</v>
      </c>
      <c r="H7" s="10">
        <v>0</v>
      </c>
      <c r="I7" s="11">
        <v>0</v>
      </c>
      <c r="J7" s="10">
        <v>0</v>
      </c>
      <c r="K7" s="12">
        <v>0</v>
      </c>
    </row>
    <row r="8" spans="1:11" s="3" customFormat="1" ht="15" customHeight="1">
      <c r="A8" s="152"/>
      <c r="B8" s="9" t="s">
        <v>34</v>
      </c>
      <c r="C8" s="10">
        <f t="shared" si="0"/>
        <v>0</v>
      </c>
      <c r="D8" s="10">
        <v>0</v>
      </c>
      <c r="E8" s="11">
        <v>0</v>
      </c>
      <c r="F8" s="10">
        <v>0</v>
      </c>
      <c r="G8" s="10">
        <f>SUM(H8,J8,L8,N8)</f>
        <v>0</v>
      </c>
      <c r="H8" s="10">
        <v>0</v>
      </c>
      <c r="I8" s="11">
        <v>0</v>
      </c>
      <c r="J8" s="10">
        <v>0</v>
      </c>
      <c r="K8" s="12">
        <v>0</v>
      </c>
    </row>
    <row r="9" spans="1:11" s="3" customFormat="1" ht="15" customHeight="1">
      <c r="A9" s="152" t="s">
        <v>60</v>
      </c>
      <c r="B9" s="9" t="s">
        <v>33</v>
      </c>
      <c r="C9" s="10">
        <f t="shared" si="0"/>
        <v>1</v>
      </c>
      <c r="D9" s="10">
        <v>1</v>
      </c>
      <c r="E9" s="11">
        <f aca="true" t="shared" si="1" ref="E9:E44">D9/C9*100</f>
        <v>100</v>
      </c>
      <c r="F9" s="10"/>
      <c r="G9" s="11">
        <f aca="true" t="shared" si="2" ref="G9:G44">F9/C9*100</f>
        <v>0</v>
      </c>
      <c r="H9" s="10">
        <v>0</v>
      </c>
      <c r="I9" s="11">
        <v>0</v>
      </c>
      <c r="J9" s="10">
        <v>0</v>
      </c>
      <c r="K9" s="13">
        <f aca="true" t="shared" si="3" ref="K9:K44">J9/C9*100</f>
        <v>0</v>
      </c>
    </row>
    <row r="10" spans="1:11" s="3" customFormat="1" ht="15" customHeight="1">
      <c r="A10" s="152"/>
      <c r="B10" s="9" t="s">
        <v>34</v>
      </c>
      <c r="C10" s="10">
        <f t="shared" si="0"/>
        <v>4</v>
      </c>
      <c r="D10" s="10">
        <v>4</v>
      </c>
      <c r="E10" s="11">
        <f t="shared" si="1"/>
        <v>100</v>
      </c>
      <c r="F10" s="10">
        <v>0</v>
      </c>
      <c r="G10" s="11">
        <f t="shared" si="2"/>
        <v>0</v>
      </c>
      <c r="H10" s="10">
        <v>0</v>
      </c>
      <c r="I10" s="11">
        <v>0</v>
      </c>
      <c r="J10" s="10">
        <v>0</v>
      </c>
      <c r="K10" s="13">
        <f t="shared" si="3"/>
        <v>0</v>
      </c>
    </row>
    <row r="11" spans="1:11" s="3" customFormat="1" ht="15" customHeight="1">
      <c r="A11" s="152" t="s">
        <v>61</v>
      </c>
      <c r="B11" s="9" t="s">
        <v>33</v>
      </c>
      <c r="C11" s="10">
        <f t="shared" si="0"/>
        <v>3089</v>
      </c>
      <c r="D11" s="10">
        <v>2219</v>
      </c>
      <c r="E11" s="11">
        <f t="shared" si="1"/>
        <v>71.8355454839754</v>
      </c>
      <c r="F11" s="10">
        <v>639</v>
      </c>
      <c r="G11" s="11">
        <f t="shared" si="2"/>
        <v>20.68630624797669</v>
      </c>
      <c r="H11" s="10">
        <v>231</v>
      </c>
      <c r="I11" s="11">
        <f aca="true" t="shared" si="4" ref="I11:I44">H11/C11*100</f>
        <v>7.478148268047911</v>
      </c>
      <c r="J11" s="10">
        <v>0</v>
      </c>
      <c r="K11" s="13">
        <f t="shared" si="3"/>
        <v>0</v>
      </c>
    </row>
    <row r="12" spans="1:11" s="3" customFormat="1" ht="15" customHeight="1">
      <c r="A12" s="152"/>
      <c r="B12" s="9" t="s">
        <v>34</v>
      </c>
      <c r="C12" s="10">
        <f t="shared" si="0"/>
        <v>20813</v>
      </c>
      <c r="D12" s="10">
        <v>4479</v>
      </c>
      <c r="E12" s="11">
        <f t="shared" si="1"/>
        <v>21.520203718829578</v>
      </c>
      <c r="F12" s="10">
        <v>5638</v>
      </c>
      <c r="G12" s="11">
        <f t="shared" si="2"/>
        <v>27.08883870657762</v>
      </c>
      <c r="H12" s="10">
        <v>10696</v>
      </c>
      <c r="I12" s="11">
        <f t="shared" si="4"/>
        <v>51.3909575745928</v>
      </c>
      <c r="J12" s="10">
        <v>0</v>
      </c>
      <c r="K12" s="13">
        <f t="shared" si="3"/>
        <v>0</v>
      </c>
    </row>
    <row r="13" spans="1:11" s="3" customFormat="1" ht="15" customHeight="1">
      <c r="A13" s="152" t="s">
        <v>62</v>
      </c>
      <c r="B13" s="9" t="s">
        <v>33</v>
      </c>
      <c r="C13" s="10">
        <f t="shared" si="0"/>
        <v>10</v>
      </c>
      <c r="D13" s="10">
        <v>3</v>
      </c>
      <c r="E13" s="11">
        <f t="shared" si="1"/>
        <v>30</v>
      </c>
      <c r="F13" s="10">
        <v>1</v>
      </c>
      <c r="G13" s="11">
        <f t="shared" si="2"/>
        <v>10</v>
      </c>
      <c r="H13" s="10">
        <v>6</v>
      </c>
      <c r="I13" s="11">
        <f t="shared" si="4"/>
        <v>60</v>
      </c>
      <c r="J13" s="10">
        <v>0</v>
      </c>
      <c r="K13" s="13">
        <f t="shared" si="3"/>
        <v>0</v>
      </c>
    </row>
    <row r="14" spans="1:11" s="3" customFormat="1" ht="15" customHeight="1">
      <c r="A14" s="152"/>
      <c r="B14" s="9" t="s">
        <v>34</v>
      </c>
      <c r="C14" s="10">
        <f t="shared" si="0"/>
        <v>403</v>
      </c>
      <c r="D14" s="10">
        <v>9</v>
      </c>
      <c r="E14" s="11">
        <f t="shared" si="1"/>
        <v>2.2332506203473943</v>
      </c>
      <c r="F14" s="10">
        <v>19</v>
      </c>
      <c r="G14" s="11">
        <f t="shared" si="2"/>
        <v>4.714640198511166</v>
      </c>
      <c r="H14" s="10">
        <v>375</v>
      </c>
      <c r="I14" s="11">
        <f t="shared" si="4"/>
        <v>93.05210918114145</v>
      </c>
      <c r="J14" s="10">
        <v>0</v>
      </c>
      <c r="K14" s="13">
        <f t="shared" si="3"/>
        <v>0</v>
      </c>
    </row>
    <row r="15" spans="1:11" s="3" customFormat="1" ht="17.25" customHeight="1">
      <c r="A15" s="154" t="s">
        <v>63</v>
      </c>
      <c r="B15" s="9" t="s">
        <v>33</v>
      </c>
      <c r="C15" s="10">
        <f t="shared" si="0"/>
        <v>41</v>
      </c>
      <c r="D15" s="10">
        <v>24</v>
      </c>
      <c r="E15" s="11">
        <f t="shared" si="1"/>
        <v>58.536585365853654</v>
      </c>
      <c r="F15" s="10">
        <v>12</v>
      </c>
      <c r="G15" s="11">
        <f t="shared" si="2"/>
        <v>29.268292682926827</v>
      </c>
      <c r="H15" s="10">
        <v>5</v>
      </c>
      <c r="I15" s="11">
        <f t="shared" si="4"/>
        <v>12.195121951219512</v>
      </c>
      <c r="J15" s="10">
        <v>0</v>
      </c>
      <c r="K15" s="13">
        <f t="shared" si="3"/>
        <v>0</v>
      </c>
    </row>
    <row r="16" spans="1:11" s="3" customFormat="1" ht="15.75" customHeight="1">
      <c r="A16" s="155"/>
      <c r="B16" s="9" t="s">
        <v>34</v>
      </c>
      <c r="C16" s="10">
        <f t="shared" si="0"/>
        <v>368</v>
      </c>
      <c r="D16" s="10">
        <v>53</v>
      </c>
      <c r="E16" s="11">
        <f t="shared" si="1"/>
        <v>14.402173913043478</v>
      </c>
      <c r="F16" s="10">
        <v>115</v>
      </c>
      <c r="G16" s="11">
        <f t="shared" si="2"/>
        <v>31.25</v>
      </c>
      <c r="H16" s="10">
        <v>200</v>
      </c>
      <c r="I16" s="11">
        <f t="shared" si="4"/>
        <v>54.347826086956516</v>
      </c>
      <c r="J16" s="10">
        <v>0</v>
      </c>
      <c r="K16" s="13">
        <f t="shared" si="3"/>
        <v>0</v>
      </c>
    </row>
    <row r="17" spans="1:11" s="3" customFormat="1" ht="15" customHeight="1">
      <c r="A17" s="152" t="s">
        <v>64</v>
      </c>
      <c r="B17" s="9" t="s">
        <v>33</v>
      </c>
      <c r="C17" s="10">
        <f t="shared" si="0"/>
        <v>544</v>
      </c>
      <c r="D17" s="10">
        <v>416</v>
      </c>
      <c r="E17" s="11">
        <f t="shared" si="1"/>
        <v>76.47058823529412</v>
      </c>
      <c r="F17" s="10">
        <v>106</v>
      </c>
      <c r="G17" s="11">
        <f t="shared" si="2"/>
        <v>19.485294117647058</v>
      </c>
      <c r="H17" s="10">
        <v>22</v>
      </c>
      <c r="I17" s="11">
        <f t="shared" si="4"/>
        <v>4.044117647058823</v>
      </c>
      <c r="J17" s="10">
        <v>0</v>
      </c>
      <c r="K17" s="13">
        <f t="shared" si="3"/>
        <v>0</v>
      </c>
    </row>
    <row r="18" spans="1:11" s="3" customFormat="1" ht="15" customHeight="1">
      <c r="A18" s="152"/>
      <c r="B18" s="9" t="s">
        <v>34</v>
      </c>
      <c r="C18" s="10">
        <f t="shared" si="0"/>
        <v>2480</v>
      </c>
      <c r="D18" s="10">
        <v>728</v>
      </c>
      <c r="E18" s="11">
        <f t="shared" si="1"/>
        <v>29.354838709677416</v>
      </c>
      <c r="F18" s="10">
        <v>904</v>
      </c>
      <c r="G18" s="11">
        <f t="shared" si="2"/>
        <v>36.45161290322581</v>
      </c>
      <c r="H18" s="10">
        <v>848</v>
      </c>
      <c r="I18" s="11">
        <f t="shared" si="4"/>
        <v>34.193548387096776</v>
      </c>
      <c r="J18" s="10">
        <v>0</v>
      </c>
      <c r="K18" s="13">
        <f t="shared" si="3"/>
        <v>0</v>
      </c>
    </row>
    <row r="19" spans="1:11" s="3" customFormat="1" ht="15" customHeight="1">
      <c r="A19" s="152" t="s">
        <v>65</v>
      </c>
      <c r="B19" s="9" t="s">
        <v>33</v>
      </c>
      <c r="C19" s="10">
        <f t="shared" si="0"/>
        <v>5571</v>
      </c>
      <c r="D19" s="10">
        <v>5084</v>
      </c>
      <c r="E19" s="11">
        <f t="shared" si="1"/>
        <v>91.25830192066057</v>
      </c>
      <c r="F19" s="10">
        <v>450</v>
      </c>
      <c r="G19" s="11">
        <f t="shared" si="2"/>
        <v>8.077544426494345</v>
      </c>
      <c r="H19" s="10">
        <v>37</v>
      </c>
      <c r="I19" s="11">
        <f t="shared" si="4"/>
        <v>0.6641536528450906</v>
      </c>
      <c r="J19" s="10">
        <v>0</v>
      </c>
      <c r="K19" s="13">
        <f t="shared" si="3"/>
        <v>0</v>
      </c>
    </row>
    <row r="20" spans="1:11" s="3" customFormat="1" ht="15" customHeight="1">
      <c r="A20" s="152"/>
      <c r="B20" s="9" t="s">
        <v>34</v>
      </c>
      <c r="C20" s="10">
        <f t="shared" si="0"/>
        <v>13903</v>
      </c>
      <c r="D20" s="10">
        <v>8925</v>
      </c>
      <c r="E20" s="11">
        <f t="shared" si="1"/>
        <v>64.19477810544487</v>
      </c>
      <c r="F20" s="10">
        <v>3422</v>
      </c>
      <c r="G20" s="11">
        <f t="shared" si="2"/>
        <v>24.61339279292239</v>
      </c>
      <c r="H20" s="10">
        <v>1556</v>
      </c>
      <c r="I20" s="11">
        <f t="shared" si="4"/>
        <v>11.191829101632742</v>
      </c>
      <c r="J20" s="10">
        <v>0</v>
      </c>
      <c r="K20" s="13">
        <f t="shared" si="3"/>
        <v>0</v>
      </c>
    </row>
    <row r="21" spans="1:11" s="3" customFormat="1" ht="15" customHeight="1">
      <c r="A21" s="152" t="s">
        <v>66</v>
      </c>
      <c r="B21" s="9" t="s">
        <v>33</v>
      </c>
      <c r="C21" s="10">
        <f t="shared" si="0"/>
        <v>2014</v>
      </c>
      <c r="D21" s="10">
        <v>1944</v>
      </c>
      <c r="E21" s="11">
        <f t="shared" si="1"/>
        <v>96.52432969215492</v>
      </c>
      <c r="F21" s="10">
        <v>41</v>
      </c>
      <c r="G21" s="11">
        <f t="shared" si="2"/>
        <v>2.035749751737835</v>
      </c>
      <c r="H21" s="10">
        <v>28</v>
      </c>
      <c r="I21" s="11">
        <f t="shared" si="4"/>
        <v>1.3902681231380336</v>
      </c>
      <c r="J21" s="10">
        <v>1</v>
      </c>
      <c r="K21" s="13">
        <f t="shared" si="3"/>
        <v>0.04965243296921549</v>
      </c>
    </row>
    <row r="22" spans="1:11" s="3" customFormat="1" ht="15" customHeight="1">
      <c r="A22" s="152"/>
      <c r="B22" s="9" t="s">
        <v>34</v>
      </c>
      <c r="C22" s="10">
        <f t="shared" si="0"/>
        <v>5040</v>
      </c>
      <c r="D22" s="10">
        <v>2111</v>
      </c>
      <c r="E22" s="11">
        <f t="shared" si="1"/>
        <v>41.88492063492063</v>
      </c>
      <c r="F22" s="10">
        <v>332</v>
      </c>
      <c r="G22" s="11">
        <f t="shared" si="2"/>
        <v>6.587301587301588</v>
      </c>
      <c r="H22" s="10">
        <v>2045</v>
      </c>
      <c r="I22" s="11">
        <f t="shared" si="4"/>
        <v>40.57539682539682</v>
      </c>
      <c r="J22" s="10">
        <v>552</v>
      </c>
      <c r="K22" s="13">
        <f t="shared" si="3"/>
        <v>10.952380952380953</v>
      </c>
    </row>
    <row r="23" spans="1:11" s="3" customFormat="1" ht="15" customHeight="1">
      <c r="A23" s="152" t="s">
        <v>67</v>
      </c>
      <c r="B23" s="9" t="s">
        <v>33</v>
      </c>
      <c r="C23" s="10">
        <f t="shared" si="0"/>
        <v>3244</v>
      </c>
      <c r="D23" s="10">
        <v>3119</v>
      </c>
      <c r="E23" s="11">
        <f t="shared" si="1"/>
        <v>96.14673242909988</v>
      </c>
      <c r="F23" s="10">
        <v>120</v>
      </c>
      <c r="G23" s="11">
        <f t="shared" si="2"/>
        <v>3.6991368680641186</v>
      </c>
      <c r="H23" s="10">
        <v>5</v>
      </c>
      <c r="I23" s="11">
        <f t="shared" si="4"/>
        <v>0.15413070283600494</v>
      </c>
      <c r="J23" s="10">
        <v>0</v>
      </c>
      <c r="K23" s="13">
        <f t="shared" si="3"/>
        <v>0</v>
      </c>
    </row>
    <row r="24" spans="1:11" s="3" customFormat="1" ht="15" customHeight="1">
      <c r="A24" s="152"/>
      <c r="B24" s="9" t="s">
        <v>34</v>
      </c>
      <c r="C24" s="10">
        <f t="shared" si="0"/>
        <v>6670</v>
      </c>
      <c r="D24" s="10">
        <v>5631</v>
      </c>
      <c r="E24" s="11">
        <f t="shared" si="1"/>
        <v>84.42278860569715</v>
      </c>
      <c r="F24" s="10">
        <v>868</v>
      </c>
      <c r="G24" s="11">
        <f t="shared" si="2"/>
        <v>13.013493253373312</v>
      </c>
      <c r="H24" s="10">
        <v>171</v>
      </c>
      <c r="I24" s="11">
        <f t="shared" si="4"/>
        <v>2.5637181409295353</v>
      </c>
      <c r="J24" s="10">
        <v>0</v>
      </c>
      <c r="K24" s="13">
        <f t="shared" si="3"/>
        <v>0</v>
      </c>
    </row>
    <row r="25" spans="1:11" s="3" customFormat="1" ht="16.5" customHeight="1">
      <c r="A25" s="152" t="s">
        <v>68</v>
      </c>
      <c r="B25" s="9" t="s">
        <v>33</v>
      </c>
      <c r="C25" s="10">
        <f t="shared" si="0"/>
        <v>38</v>
      </c>
      <c r="D25" s="10">
        <v>25</v>
      </c>
      <c r="E25" s="11">
        <f t="shared" si="1"/>
        <v>65.78947368421053</v>
      </c>
      <c r="F25" s="10">
        <v>9</v>
      </c>
      <c r="G25" s="11">
        <f t="shared" si="2"/>
        <v>23.684210526315788</v>
      </c>
      <c r="H25" s="10">
        <v>4</v>
      </c>
      <c r="I25" s="11">
        <f t="shared" si="4"/>
        <v>10.526315789473683</v>
      </c>
      <c r="J25" s="10">
        <v>0</v>
      </c>
      <c r="K25" s="13">
        <f t="shared" si="3"/>
        <v>0</v>
      </c>
    </row>
    <row r="26" spans="1:11" s="3" customFormat="1" ht="16.5" customHeight="1">
      <c r="A26" s="152"/>
      <c r="B26" s="9" t="s">
        <v>34</v>
      </c>
      <c r="C26" s="10">
        <f t="shared" si="0"/>
        <v>451</v>
      </c>
      <c r="D26" s="10">
        <v>50</v>
      </c>
      <c r="E26" s="11">
        <f t="shared" si="1"/>
        <v>11.086474501108649</v>
      </c>
      <c r="F26" s="10">
        <v>83</v>
      </c>
      <c r="G26" s="11">
        <f t="shared" si="2"/>
        <v>18.403547671840354</v>
      </c>
      <c r="H26" s="10">
        <v>318</v>
      </c>
      <c r="I26" s="11">
        <f t="shared" si="4"/>
        <v>70.50997782705099</v>
      </c>
      <c r="J26" s="10">
        <v>0</v>
      </c>
      <c r="K26" s="13">
        <f t="shared" si="3"/>
        <v>0</v>
      </c>
    </row>
    <row r="27" spans="1:11" s="3" customFormat="1" ht="15" customHeight="1">
      <c r="A27" s="152" t="s">
        <v>69</v>
      </c>
      <c r="B27" s="9" t="s">
        <v>33</v>
      </c>
      <c r="C27" s="10">
        <f t="shared" si="0"/>
        <v>163</v>
      </c>
      <c r="D27" s="10">
        <v>51</v>
      </c>
      <c r="E27" s="11">
        <f t="shared" si="1"/>
        <v>31.28834355828221</v>
      </c>
      <c r="F27" s="10">
        <v>80</v>
      </c>
      <c r="G27" s="11">
        <f t="shared" si="2"/>
        <v>49.079754601226995</v>
      </c>
      <c r="H27" s="10">
        <v>32</v>
      </c>
      <c r="I27" s="11">
        <f t="shared" si="4"/>
        <v>19.631901840490798</v>
      </c>
      <c r="J27" s="10">
        <v>0</v>
      </c>
      <c r="K27" s="13">
        <f t="shared" si="3"/>
        <v>0</v>
      </c>
    </row>
    <row r="28" spans="1:11" s="3" customFormat="1" ht="15" customHeight="1">
      <c r="A28" s="152"/>
      <c r="B28" s="9" t="s">
        <v>34</v>
      </c>
      <c r="C28" s="10">
        <f t="shared" si="0"/>
        <v>1930</v>
      </c>
      <c r="D28" s="10">
        <v>121</v>
      </c>
      <c r="E28" s="11">
        <f t="shared" si="1"/>
        <v>6.269430051813471</v>
      </c>
      <c r="F28" s="10">
        <v>784</v>
      </c>
      <c r="G28" s="11">
        <f t="shared" si="2"/>
        <v>40.62176165803108</v>
      </c>
      <c r="H28" s="10">
        <v>1025</v>
      </c>
      <c r="I28" s="11">
        <f t="shared" si="4"/>
        <v>53.10880829015544</v>
      </c>
      <c r="J28" s="10">
        <v>0</v>
      </c>
      <c r="K28" s="13">
        <f t="shared" si="3"/>
        <v>0</v>
      </c>
    </row>
    <row r="29" spans="1:11" s="3" customFormat="1" ht="15" customHeight="1">
      <c r="A29" s="152" t="s">
        <v>70</v>
      </c>
      <c r="B29" s="9" t="s">
        <v>33</v>
      </c>
      <c r="C29" s="10">
        <f t="shared" si="0"/>
        <v>334</v>
      </c>
      <c r="D29" s="10">
        <v>286</v>
      </c>
      <c r="E29" s="11">
        <f t="shared" si="1"/>
        <v>85.62874251497006</v>
      </c>
      <c r="F29" s="10">
        <v>39</v>
      </c>
      <c r="G29" s="11">
        <f t="shared" si="2"/>
        <v>11.676646706586826</v>
      </c>
      <c r="H29" s="10">
        <v>9</v>
      </c>
      <c r="I29" s="11">
        <f t="shared" si="4"/>
        <v>2.694610778443114</v>
      </c>
      <c r="J29" s="10">
        <v>0</v>
      </c>
      <c r="K29" s="13">
        <f t="shared" si="3"/>
        <v>0</v>
      </c>
    </row>
    <row r="30" spans="1:11" s="3" customFormat="1" ht="15" customHeight="1">
      <c r="A30" s="152"/>
      <c r="B30" s="9" t="s">
        <v>34</v>
      </c>
      <c r="C30" s="10">
        <f t="shared" si="0"/>
        <v>1255</v>
      </c>
      <c r="D30" s="10">
        <v>496</v>
      </c>
      <c r="E30" s="11">
        <f t="shared" si="1"/>
        <v>39.52191235059761</v>
      </c>
      <c r="F30" s="10">
        <v>368</v>
      </c>
      <c r="G30" s="11">
        <f t="shared" si="2"/>
        <v>29.322709163346612</v>
      </c>
      <c r="H30" s="10">
        <v>391</v>
      </c>
      <c r="I30" s="11">
        <f t="shared" si="4"/>
        <v>31.155378486055778</v>
      </c>
      <c r="J30" s="10">
        <v>0</v>
      </c>
      <c r="K30" s="13">
        <f t="shared" si="3"/>
        <v>0</v>
      </c>
    </row>
    <row r="31" spans="1:11" s="3" customFormat="1" ht="15" customHeight="1">
      <c r="A31" s="152" t="s">
        <v>71</v>
      </c>
      <c r="B31" s="9" t="s">
        <v>33</v>
      </c>
      <c r="C31" s="10">
        <f t="shared" si="0"/>
        <v>189</v>
      </c>
      <c r="D31" s="10">
        <v>137</v>
      </c>
      <c r="E31" s="11">
        <f t="shared" si="1"/>
        <v>72.4867724867725</v>
      </c>
      <c r="F31" s="10">
        <v>42</v>
      </c>
      <c r="G31" s="11">
        <f t="shared" si="2"/>
        <v>22.22222222222222</v>
      </c>
      <c r="H31" s="10">
        <v>10</v>
      </c>
      <c r="I31" s="11">
        <f t="shared" si="4"/>
        <v>5.291005291005291</v>
      </c>
      <c r="J31" s="10">
        <v>0</v>
      </c>
      <c r="K31" s="13">
        <f t="shared" si="3"/>
        <v>0</v>
      </c>
    </row>
    <row r="32" spans="1:11" s="3" customFormat="1" ht="15" customHeight="1">
      <c r="A32" s="152"/>
      <c r="B32" s="9" t="s">
        <v>34</v>
      </c>
      <c r="C32" s="10">
        <f t="shared" si="0"/>
        <v>1066</v>
      </c>
      <c r="D32" s="10">
        <v>260</v>
      </c>
      <c r="E32" s="11">
        <f t="shared" si="1"/>
        <v>24.390243902439025</v>
      </c>
      <c r="F32" s="10">
        <v>352</v>
      </c>
      <c r="G32" s="11">
        <f t="shared" si="2"/>
        <v>33.02063789868668</v>
      </c>
      <c r="H32" s="10">
        <v>454</v>
      </c>
      <c r="I32" s="11">
        <f t="shared" si="4"/>
        <v>42.589118198874296</v>
      </c>
      <c r="J32" s="10">
        <v>0</v>
      </c>
      <c r="K32" s="13">
        <f t="shared" si="3"/>
        <v>0</v>
      </c>
    </row>
    <row r="33" spans="1:11" s="3" customFormat="1" ht="15" customHeight="1">
      <c r="A33" s="152" t="s">
        <v>72</v>
      </c>
      <c r="B33" s="9" t="s">
        <v>33</v>
      </c>
      <c r="C33" s="10">
        <f t="shared" si="0"/>
        <v>196</v>
      </c>
      <c r="D33" s="10">
        <v>129</v>
      </c>
      <c r="E33" s="11">
        <f t="shared" si="1"/>
        <v>65.81632653061224</v>
      </c>
      <c r="F33" s="10">
        <v>42</v>
      </c>
      <c r="G33" s="11">
        <f t="shared" si="2"/>
        <v>21.428571428571427</v>
      </c>
      <c r="H33" s="10">
        <v>22</v>
      </c>
      <c r="I33" s="11">
        <f t="shared" si="4"/>
        <v>11.224489795918368</v>
      </c>
      <c r="J33" s="10">
        <v>3</v>
      </c>
      <c r="K33" s="13">
        <f t="shared" si="3"/>
        <v>1.530612244897959</v>
      </c>
    </row>
    <row r="34" spans="1:11" s="3" customFormat="1" ht="15" customHeight="1">
      <c r="A34" s="152"/>
      <c r="B34" s="9" t="s">
        <v>34</v>
      </c>
      <c r="C34" s="10">
        <f t="shared" si="0"/>
        <v>3260</v>
      </c>
      <c r="D34" s="10">
        <v>281</v>
      </c>
      <c r="E34" s="11">
        <f t="shared" si="1"/>
        <v>8.61963190184049</v>
      </c>
      <c r="F34" s="10">
        <v>330</v>
      </c>
      <c r="G34" s="11">
        <f t="shared" si="2"/>
        <v>10.122699386503067</v>
      </c>
      <c r="H34" s="10">
        <v>845</v>
      </c>
      <c r="I34" s="11">
        <f t="shared" si="4"/>
        <v>25.920245398773005</v>
      </c>
      <c r="J34" s="10">
        <v>1804</v>
      </c>
      <c r="K34" s="13">
        <f t="shared" si="3"/>
        <v>55.33742331288344</v>
      </c>
    </row>
    <row r="35" spans="1:11" s="3" customFormat="1" ht="15" customHeight="1">
      <c r="A35" s="152" t="s">
        <v>73</v>
      </c>
      <c r="B35" s="9" t="s">
        <v>33</v>
      </c>
      <c r="C35" s="10">
        <f t="shared" si="0"/>
        <v>39</v>
      </c>
      <c r="D35" s="10">
        <v>7</v>
      </c>
      <c r="E35" s="11">
        <f t="shared" si="1"/>
        <v>17.94871794871795</v>
      </c>
      <c r="F35" s="10">
        <v>2</v>
      </c>
      <c r="G35" s="11">
        <f t="shared" si="2"/>
        <v>5.128205128205128</v>
      </c>
      <c r="H35" s="10">
        <v>28</v>
      </c>
      <c r="I35" s="11">
        <f t="shared" si="4"/>
        <v>71.7948717948718</v>
      </c>
      <c r="J35" s="10">
        <v>2</v>
      </c>
      <c r="K35" s="13">
        <f t="shared" si="3"/>
        <v>5.128205128205128</v>
      </c>
    </row>
    <row r="36" spans="1:11" s="3" customFormat="1" ht="15" customHeight="1">
      <c r="A36" s="152"/>
      <c r="B36" s="9" t="s">
        <v>34</v>
      </c>
      <c r="C36" s="10">
        <f t="shared" si="0"/>
        <v>2610</v>
      </c>
      <c r="D36" s="10">
        <v>9</v>
      </c>
      <c r="E36" s="11">
        <f t="shared" si="1"/>
        <v>0.3448275862068966</v>
      </c>
      <c r="F36" s="10">
        <v>31</v>
      </c>
      <c r="G36" s="11">
        <f t="shared" si="2"/>
        <v>1.1877394636015326</v>
      </c>
      <c r="H36" s="10">
        <v>1356</v>
      </c>
      <c r="I36" s="11">
        <f t="shared" si="4"/>
        <v>51.95402298850574</v>
      </c>
      <c r="J36" s="10">
        <v>1214</v>
      </c>
      <c r="K36" s="13">
        <f t="shared" si="3"/>
        <v>46.513409961685824</v>
      </c>
    </row>
    <row r="37" spans="1:11" s="3" customFormat="1" ht="15" customHeight="1">
      <c r="A37" s="152" t="s">
        <v>74</v>
      </c>
      <c r="B37" s="9" t="s">
        <v>33</v>
      </c>
      <c r="C37" s="10">
        <f t="shared" si="0"/>
        <v>594</v>
      </c>
      <c r="D37" s="10">
        <v>504</v>
      </c>
      <c r="E37" s="11">
        <f t="shared" si="1"/>
        <v>84.84848484848484</v>
      </c>
      <c r="F37" s="10">
        <v>51</v>
      </c>
      <c r="G37" s="11">
        <f t="shared" si="2"/>
        <v>8.585858585858585</v>
      </c>
      <c r="H37" s="10">
        <v>39</v>
      </c>
      <c r="I37" s="11">
        <f t="shared" si="4"/>
        <v>6.565656565656567</v>
      </c>
      <c r="J37" s="10">
        <v>0</v>
      </c>
      <c r="K37" s="13">
        <f t="shared" si="3"/>
        <v>0</v>
      </c>
    </row>
    <row r="38" spans="1:11" s="3" customFormat="1" ht="15" customHeight="1">
      <c r="A38" s="152"/>
      <c r="B38" s="9" t="s">
        <v>34</v>
      </c>
      <c r="C38" s="10">
        <f t="shared" si="0"/>
        <v>3590</v>
      </c>
      <c r="D38" s="10">
        <v>766</v>
      </c>
      <c r="E38" s="11">
        <f t="shared" si="1"/>
        <v>21.337047353760447</v>
      </c>
      <c r="F38" s="10">
        <v>410</v>
      </c>
      <c r="G38" s="11">
        <f t="shared" si="2"/>
        <v>11.420612813370473</v>
      </c>
      <c r="H38" s="10">
        <v>2414</v>
      </c>
      <c r="I38" s="11">
        <f t="shared" si="4"/>
        <v>67.24233983286908</v>
      </c>
      <c r="J38" s="10">
        <v>0</v>
      </c>
      <c r="K38" s="13">
        <f t="shared" si="3"/>
        <v>0</v>
      </c>
    </row>
    <row r="39" spans="1:11" s="3" customFormat="1" ht="15" customHeight="1">
      <c r="A39" s="152" t="s">
        <v>75</v>
      </c>
      <c r="B39" s="9" t="s">
        <v>33</v>
      </c>
      <c r="C39" s="10">
        <f t="shared" si="0"/>
        <v>467</v>
      </c>
      <c r="D39" s="10">
        <v>262</v>
      </c>
      <c r="E39" s="11">
        <f t="shared" si="1"/>
        <v>56.102783725910065</v>
      </c>
      <c r="F39" s="10">
        <v>173</v>
      </c>
      <c r="G39" s="11">
        <f t="shared" si="2"/>
        <v>37.04496788008566</v>
      </c>
      <c r="H39" s="10">
        <v>31</v>
      </c>
      <c r="I39" s="11">
        <f t="shared" si="4"/>
        <v>6.638115631691649</v>
      </c>
      <c r="J39" s="10">
        <v>1</v>
      </c>
      <c r="K39" s="13">
        <f t="shared" si="3"/>
        <v>0.21413276231263384</v>
      </c>
    </row>
    <row r="40" spans="1:11" s="3" customFormat="1" ht="15" customHeight="1">
      <c r="A40" s="152"/>
      <c r="B40" s="9" t="s">
        <v>34</v>
      </c>
      <c r="C40" s="10">
        <f t="shared" si="0"/>
        <v>4462</v>
      </c>
      <c r="D40" s="10">
        <v>818</v>
      </c>
      <c r="E40" s="11">
        <f t="shared" si="1"/>
        <v>18.3325862841775</v>
      </c>
      <c r="F40" s="10">
        <v>1479</v>
      </c>
      <c r="G40" s="11">
        <f t="shared" si="2"/>
        <v>33.14657104437472</v>
      </c>
      <c r="H40" s="10">
        <v>1678</v>
      </c>
      <c r="I40" s="11">
        <f t="shared" si="4"/>
        <v>37.60645450470641</v>
      </c>
      <c r="J40" s="10">
        <v>487</v>
      </c>
      <c r="K40" s="13">
        <f t="shared" si="3"/>
        <v>10.914388166741372</v>
      </c>
    </row>
    <row r="41" spans="1:11" s="3" customFormat="1" ht="16.5" customHeight="1">
      <c r="A41" s="152" t="s">
        <v>76</v>
      </c>
      <c r="B41" s="9" t="s">
        <v>33</v>
      </c>
      <c r="C41" s="10">
        <f t="shared" si="0"/>
        <v>469</v>
      </c>
      <c r="D41" s="10">
        <v>449</v>
      </c>
      <c r="E41" s="11">
        <f t="shared" si="1"/>
        <v>95.73560767590618</v>
      </c>
      <c r="F41" s="10">
        <v>18</v>
      </c>
      <c r="G41" s="11">
        <f t="shared" si="2"/>
        <v>3.8379530916844353</v>
      </c>
      <c r="H41" s="10">
        <v>2</v>
      </c>
      <c r="I41" s="11">
        <f t="shared" si="4"/>
        <v>0.42643923240938164</v>
      </c>
      <c r="J41" s="10">
        <v>0</v>
      </c>
      <c r="K41" s="13">
        <f t="shared" si="3"/>
        <v>0</v>
      </c>
    </row>
    <row r="42" spans="1:11" s="3" customFormat="1" ht="16.5" customHeight="1">
      <c r="A42" s="152"/>
      <c r="B42" s="9" t="s">
        <v>34</v>
      </c>
      <c r="C42" s="10">
        <f t="shared" si="0"/>
        <v>922</v>
      </c>
      <c r="D42" s="14">
        <v>738</v>
      </c>
      <c r="E42" s="11">
        <f t="shared" si="1"/>
        <v>80.04338394793926</v>
      </c>
      <c r="F42" s="10">
        <v>132</v>
      </c>
      <c r="G42" s="11">
        <f t="shared" si="2"/>
        <v>14.316702819956618</v>
      </c>
      <c r="H42" s="10">
        <v>52</v>
      </c>
      <c r="I42" s="11">
        <f t="shared" si="4"/>
        <v>5.639913232104121</v>
      </c>
      <c r="J42" s="10">
        <v>0</v>
      </c>
      <c r="K42" s="13">
        <f t="shared" si="3"/>
        <v>0</v>
      </c>
    </row>
    <row r="43" spans="1:11" s="3" customFormat="1" ht="19.5" customHeight="1">
      <c r="A43" s="152" t="s">
        <v>77</v>
      </c>
      <c r="B43" s="9" t="s">
        <v>33</v>
      </c>
      <c r="C43" s="10">
        <f t="shared" si="0"/>
        <v>2382</v>
      </c>
      <c r="D43" s="10">
        <v>2238</v>
      </c>
      <c r="E43" s="11">
        <f t="shared" si="1"/>
        <v>93.95465994962217</v>
      </c>
      <c r="F43" s="10">
        <v>118</v>
      </c>
      <c r="G43" s="11">
        <f t="shared" si="2"/>
        <v>4.953820319059614</v>
      </c>
      <c r="H43" s="10">
        <v>26</v>
      </c>
      <c r="I43" s="11">
        <f t="shared" si="4"/>
        <v>1.09151973131822</v>
      </c>
      <c r="J43" s="10">
        <v>0</v>
      </c>
      <c r="K43" s="13">
        <f t="shared" si="3"/>
        <v>0</v>
      </c>
    </row>
    <row r="44" spans="1:11" s="4" customFormat="1" ht="19.5" customHeight="1">
      <c r="A44" s="152"/>
      <c r="B44" s="9" t="s">
        <v>34</v>
      </c>
      <c r="C44" s="10">
        <f t="shared" si="0"/>
        <v>4829</v>
      </c>
      <c r="D44" s="10">
        <v>2932</v>
      </c>
      <c r="E44" s="11">
        <f t="shared" si="1"/>
        <v>60.71650445226755</v>
      </c>
      <c r="F44" s="10">
        <v>1088</v>
      </c>
      <c r="G44" s="11">
        <f t="shared" si="2"/>
        <v>22.53054462621661</v>
      </c>
      <c r="H44" s="10">
        <v>809</v>
      </c>
      <c r="I44" s="11">
        <f t="shared" si="4"/>
        <v>16.75295092151584</v>
      </c>
      <c r="J44" s="10">
        <v>0</v>
      </c>
      <c r="K44" s="13">
        <f t="shared" si="3"/>
        <v>0</v>
      </c>
    </row>
    <row r="45" spans="1:11" s="4" customFormat="1" ht="19.5" customHeight="1">
      <c r="A45" s="152" t="s">
        <v>78</v>
      </c>
      <c r="B45" s="9" t="s">
        <v>33</v>
      </c>
      <c r="C45" s="10">
        <f t="shared" si="0"/>
        <v>0</v>
      </c>
      <c r="D45" s="10">
        <v>0</v>
      </c>
      <c r="E45" s="11">
        <v>0</v>
      </c>
      <c r="F45" s="10">
        <v>0</v>
      </c>
      <c r="G45" s="11">
        <v>0</v>
      </c>
      <c r="H45" s="10">
        <v>0</v>
      </c>
      <c r="I45" s="11">
        <v>0</v>
      </c>
      <c r="J45" s="10">
        <v>0</v>
      </c>
      <c r="K45" s="13">
        <v>0</v>
      </c>
    </row>
    <row r="46" spans="1:11" s="4" customFormat="1" ht="19.5" customHeight="1">
      <c r="A46" s="152"/>
      <c r="B46" s="9" t="s">
        <v>34</v>
      </c>
      <c r="C46" s="10">
        <f t="shared" si="0"/>
        <v>0</v>
      </c>
      <c r="D46" s="10">
        <v>0</v>
      </c>
      <c r="E46" s="11">
        <v>0</v>
      </c>
      <c r="F46" s="10">
        <v>0</v>
      </c>
      <c r="G46" s="11">
        <v>0</v>
      </c>
      <c r="H46" s="10">
        <v>0</v>
      </c>
      <c r="I46" s="11">
        <v>0</v>
      </c>
      <c r="J46" s="10">
        <v>0</v>
      </c>
      <c r="K46" s="13">
        <v>0</v>
      </c>
    </row>
    <row r="47" spans="1:11" s="4" customFormat="1" ht="17.25" customHeight="1">
      <c r="A47" s="152" t="s">
        <v>79</v>
      </c>
      <c r="B47" s="9" t="s">
        <v>33</v>
      </c>
      <c r="C47" s="10">
        <f>SUM(D47,F47,H47,J47)</f>
        <v>0</v>
      </c>
      <c r="D47" s="10">
        <v>0</v>
      </c>
      <c r="E47" s="11">
        <v>0</v>
      </c>
      <c r="F47" s="10">
        <v>0</v>
      </c>
      <c r="G47" s="11">
        <v>0</v>
      </c>
      <c r="H47" s="10">
        <v>0</v>
      </c>
      <c r="I47" s="11">
        <v>0</v>
      </c>
      <c r="J47" s="10">
        <v>0</v>
      </c>
      <c r="K47" s="13">
        <v>0</v>
      </c>
    </row>
    <row r="48" spans="1:11" s="4" customFormat="1" ht="18" customHeight="1" thickBot="1">
      <c r="A48" s="153"/>
      <c r="B48" s="15" t="s">
        <v>34</v>
      </c>
      <c r="C48" s="16">
        <f>SUM(D48,F48,H48,J48)</f>
        <v>0</v>
      </c>
      <c r="D48" s="17">
        <v>0</v>
      </c>
      <c r="E48" s="18">
        <v>0</v>
      </c>
      <c r="F48" s="16">
        <v>0</v>
      </c>
      <c r="G48" s="18">
        <v>0</v>
      </c>
      <c r="H48" s="16">
        <v>0</v>
      </c>
      <c r="I48" s="18">
        <v>0</v>
      </c>
      <c r="J48" s="16">
        <v>0</v>
      </c>
      <c r="K48" s="19">
        <v>0</v>
      </c>
    </row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</sheetData>
  <sheetProtection/>
  <mergeCells count="30">
    <mergeCell ref="A25:A26"/>
    <mergeCell ref="A27:A28"/>
    <mergeCell ref="A41:A42"/>
    <mergeCell ref="A43:A44"/>
    <mergeCell ref="A33:A34"/>
    <mergeCell ref="A35:A36"/>
    <mergeCell ref="A29:A30"/>
    <mergeCell ref="A31:A32"/>
    <mergeCell ref="A45:A46"/>
    <mergeCell ref="A47:A48"/>
    <mergeCell ref="A5:A6"/>
    <mergeCell ref="A7:A8"/>
    <mergeCell ref="A9:A10"/>
    <mergeCell ref="A11:A12"/>
    <mergeCell ref="A13:A14"/>
    <mergeCell ref="A15:A16"/>
    <mergeCell ref="A37:A38"/>
    <mergeCell ref="A39:A40"/>
    <mergeCell ref="A17:A18"/>
    <mergeCell ref="A19:A20"/>
    <mergeCell ref="A21:A22"/>
    <mergeCell ref="A23:A24"/>
    <mergeCell ref="A1:H1"/>
    <mergeCell ref="I2:K2"/>
    <mergeCell ref="A3:A4"/>
    <mergeCell ref="B3:C4"/>
    <mergeCell ref="D3:E3"/>
    <mergeCell ref="F3:G3"/>
    <mergeCell ref="H3:I3"/>
    <mergeCell ref="J3:K3"/>
  </mergeCells>
  <printOptions/>
  <pageMargins left="0.49" right="0.3937007874015748" top="0.83" bottom="0.31496062992125984" header="0.5118110236220472" footer="0.1968503937007874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C43" sqref="C43"/>
    </sheetView>
  </sheetViews>
  <sheetFormatPr defaultColWidth="8.88671875" defaultRowHeight="13.5"/>
  <cols>
    <col min="1" max="1" width="15.21484375" style="0" customWidth="1"/>
    <col min="2" max="2" width="7.3359375" style="0" customWidth="1"/>
    <col min="5" max="5" width="7.88671875" style="0" bestFit="1" customWidth="1"/>
    <col min="7" max="8" width="7.88671875" style="0" bestFit="1" customWidth="1"/>
    <col min="10" max="10" width="6.3359375" style="0" bestFit="1" customWidth="1"/>
    <col min="11" max="11" width="7.88671875" style="0" bestFit="1" customWidth="1"/>
  </cols>
  <sheetData>
    <row r="1" s="3" customFormat="1" ht="25.5">
      <c r="A1" s="1" t="s">
        <v>80</v>
      </c>
    </row>
    <row r="2" spans="9:11" s="3" customFormat="1" ht="15.75" customHeight="1" thickBot="1">
      <c r="I2" s="156" t="s">
        <v>81</v>
      </c>
      <c r="J2" s="156"/>
      <c r="K2" s="156"/>
    </row>
    <row r="3" spans="1:11" s="3" customFormat="1" ht="19.5" customHeight="1">
      <c r="A3" s="157" t="s">
        <v>82</v>
      </c>
      <c r="B3" s="159" t="s">
        <v>83</v>
      </c>
      <c r="C3" s="159"/>
      <c r="D3" s="159" t="s">
        <v>84</v>
      </c>
      <c r="E3" s="159"/>
      <c r="F3" s="159" t="s">
        <v>85</v>
      </c>
      <c r="G3" s="159"/>
      <c r="H3" s="159" t="s">
        <v>188</v>
      </c>
      <c r="I3" s="159"/>
      <c r="J3" s="159" t="s">
        <v>86</v>
      </c>
      <c r="K3" s="161"/>
    </row>
    <row r="4" spans="1:11" s="3" customFormat="1" ht="19.5" customHeight="1">
      <c r="A4" s="158"/>
      <c r="B4" s="160"/>
      <c r="C4" s="160"/>
      <c r="D4" s="21"/>
      <c r="E4" s="21" t="s">
        <v>87</v>
      </c>
      <c r="F4" s="21"/>
      <c r="G4" s="21" t="s">
        <v>87</v>
      </c>
      <c r="H4" s="21"/>
      <c r="I4" s="21" t="s">
        <v>87</v>
      </c>
      <c r="J4" s="21"/>
      <c r="K4" s="22" t="s">
        <v>87</v>
      </c>
    </row>
    <row r="5" spans="1:11" s="3" customFormat="1" ht="15" customHeight="1">
      <c r="A5" s="152" t="s">
        <v>88</v>
      </c>
      <c r="B5" s="23" t="s">
        <v>89</v>
      </c>
      <c r="C5" s="120">
        <f>SUM(C7,C9,C11,C13,C15,C17,C19,C21,C23,C25,C27,C29,C31,C33,C35,C37,C39,C41,C43,C45,C47)</f>
        <v>19385</v>
      </c>
      <c r="D5" s="120">
        <f>SUM(D7,D9,D11,D13,D15,D17,D19,D21,D23,D25,D27,D29,D31,D33,D35,D37,D39,D41,D43,D45,D47)</f>
        <v>17466</v>
      </c>
      <c r="E5" s="121">
        <f>D5/C5*100</f>
        <v>90.10059324219758</v>
      </c>
      <c r="F5" s="120">
        <f>SUM(F7,F9,F11,F13,F15,F17,F19,F21,F23,F25,F27,F29,F31,F33,F35,F37,F39,F41,F43,F45,F47)</f>
        <v>1335</v>
      </c>
      <c r="G5" s="121">
        <f>F5/C5*100</f>
        <v>6.8867681196801644</v>
      </c>
      <c r="H5" s="120">
        <f>SUM(H7,H9,H11,H13,H15,H17,H19,H21,H23,H25,H27,H29,H31,H33,H35,H37,H39,H41,H43,H45,H47)</f>
        <v>265</v>
      </c>
      <c r="I5" s="121">
        <f>H5/C5*100</f>
        <v>1.3670363683260254</v>
      </c>
      <c r="J5" s="120">
        <f>SUM(J7,J9,J11,J13,J15,J17,J19,J21,J23,J25,J27,J29,J31,J33,J35,J37,J39,J41,J43,J45,J47)</f>
        <v>319</v>
      </c>
      <c r="K5" s="122">
        <f>J5/C5*100</f>
        <v>1.645602269796234</v>
      </c>
    </row>
    <row r="6" spans="1:11" s="3" customFormat="1" ht="15" customHeight="1">
      <c r="A6" s="152"/>
      <c r="B6" s="23" t="s">
        <v>90</v>
      </c>
      <c r="C6" s="120">
        <f>SUM(C8,C10,C12,C14,C16,C18,C20,C22,C24,C26,C28,C30,C32,C34,C36,C38,C40,C42,C44,C46,C48)</f>
        <v>74056</v>
      </c>
      <c r="D6" s="120">
        <f>SUM(D8,D10,D12,D14,D16,D18,D20,D22,D24,D26,D28,D30,D32,D34,D36,D38,D40,D42,D44,D46,D48)</f>
        <v>41442</v>
      </c>
      <c r="E6" s="121">
        <f>D6/C6*100</f>
        <v>55.96035432645565</v>
      </c>
      <c r="F6" s="120">
        <f>SUM(F8,F10,F12,F14,F16,F18,F20,F22,F24,F26,F28,F30,F32,F34,F36,F38,F40,F42,F44,F46,F48)</f>
        <v>23445</v>
      </c>
      <c r="G6" s="121">
        <f>F6/C6*100</f>
        <v>31.658474667818947</v>
      </c>
      <c r="H6" s="120">
        <f>SUM(H8,H10,H12,H14,H16,H18,H20,H22,H24,H26,H28,H30,H32,H34,H36,H38,H40,H42,H44,H46,H48)</f>
        <v>8056</v>
      </c>
      <c r="I6" s="121">
        <f>H6/C6*100</f>
        <v>10.878254294047746</v>
      </c>
      <c r="J6" s="120">
        <f>SUM(J8,J10,J12,J14,J16,J18,J20,J22,J24,J26,J28,J30,J32,J34,J36,J38,J40,J42,J44,J46,J48)</f>
        <v>1113</v>
      </c>
      <c r="K6" s="122">
        <f>J6/C6*100</f>
        <v>1.5029167116776494</v>
      </c>
    </row>
    <row r="7" spans="1:11" s="3" customFormat="1" ht="15" customHeight="1">
      <c r="A7" s="152" t="s">
        <v>59</v>
      </c>
      <c r="B7" s="26" t="s">
        <v>89</v>
      </c>
      <c r="C7" s="27">
        <f aca="true" t="shared" si="0" ref="C7:C48">SUM(D7,F7,H7,J7)</f>
        <v>0</v>
      </c>
      <c r="D7" s="27">
        <v>0</v>
      </c>
      <c r="E7" s="28">
        <v>0</v>
      </c>
      <c r="F7" s="27">
        <v>0</v>
      </c>
      <c r="G7" s="28">
        <v>0</v>
      </c>
      <c r="H7" s="27">
        <v>0</v>
      </c>
      <c r="I7" s="29" t="s">
        <v>91</v>
      </c>
      <c r="J7" s="27">
        <v>0</v>
      </c>
      <c r="K7" s="30" t="s">
        <v>91</v>
      </c>
    </row>
    <row r="8" spans="1:11" s="3" customFormat="1" ht="15" customHeight="1">
      <c r="A8" s="152"/>
      <c r="B8" s="26" t="s">
        <v>90</v>
      </c>
      <c r="C8" s="27">
        <f t="shared" si="0"/>
        <v>0</v>
      </c>
      <c r="D8" s="27">
        <v>0</v>
      </c>
      <c r="E8" s="28">
        <v>0</v>
      </c>
      <c r="F8" s="27">
        <v>0</v>
      </c>
      <c r="G8" s="28">
        <v>0</v>
      </c>
      <c r="H8" s="27">
        <v>0</v>
      </c>
      <c r="I8" s="29" t="s">
        <v>91</v>
      </c>
      <c r="J8" s="27">
        <v>0</v>
      </c>
      <c r="K8" s="30" t="s">
        <v>91</v>
      </c>
    </row>
    <row r="9" spans="1:11" s="3" customFormat="1" ht="15" customHeight="1">
      <c r="A9" s="152" t="s">
        <v>60</v>
      </c>
      <c r="B9" s="26" t="s">
        <v>89</v>
      </c>
      <c r="C9" s="27">
        <f t="shared" si="0"/>
        <v>1</v>
      </c>
      <c r="D9" s="31">
        <v>0</v>
      </c>
      <c r="E9" s="28" t="s">
        <v>91</v>
      </c>
      <c r="F9" s="27">
        <v>1</v>
      </c>
      <c r="G9" s="28">
        <f aca="true" t="shared" si="1" ref="G9:G44">F9/C9*100</f>
        <v>100</v>
      </c>
      <c r="H9" s="27">
        <v>0</v>
      </c>
      <c r="I9" s="29">
        <f aca="true" t="shared" si="2" ref="I9:I16">H9/C9*100</f>
        <v>0</v>
      </c>
      <c r="J9" s="27">
        <v>0</v>
      </c>
      <c r="K9" s="30">
        <f>J9/C9*100</f>
        <v>0</v>
      </c>
    </row>
    <row r="10" spans="1:11" s="3" customFormat="1" ht="15" customHeight="1">
      <c r="A10" s="152"/>
      <c r="B10" s="26" t="s">
        <v>90</v>
      </c>
      <c r="C10" s="27">
        <f t="shared" si="0"/>
        <v>4</v>
      </c>
      <c r="D10" s="31">
        <v>0</v>
      </c>
      <c r="E10" s="28" t="s">
        <v>91</v>
      </c>
      <c r="F10" s="27">
        <v>4</v>
      </c>
      <c r="G10" s="28">
        <f t="shared" si="1"/>
        <v>100</v>
      </c>
      <c r="H10" s="27">
        <v>0</v>
      </c>
      <c r="I10" s="29">
        <f t="shared" si="2"/>
        <v>0</v>
      </c>
      <c r="J10" s="27">
        <v>0</v>
      </c>
      <c r="K10" s="30">
        <f>J10/C10*100</f>
        <v>0</v>
      </c>
    </row>
    <row r="11" spans="1:11" s="3" customFormat="1" ht="15" customHeight="1">
      <c r="A11" s="152" t="s">
        <v>61</v>
      </c>
      <c r="B11" s="26" t="s">
        <v>89</v>
      </c>
      <c r="C11" s="27">
        <f t="shared" si="0"/>
        <v>3089</v>
      </c>
      <c r="D11" s="27">
        <v>2815</v>
      </c>
      <c r="E11" s="28">
        <f aca="true" t="shared" si="3" ref="E11:E44">D11/C11*100</f>
        <v>91.12981547426352</v>
      </c>
      <c r="F11" s="27">
        <v>272</v>
      </c>
      <c r="G11" s="28">
        <f t="shared" si="1"/>
        <v>8.805438653285853</v>
      </c>
      <c r="H11" s="27">
        <v>1</v>
      </c>
      <c r="I11" s="29">
        <f t="shared" si="2"/>
        <v>0.03237293622531564</v>
      </c>
      <c r="J11" s="27">
        <v>1</v>
      </c>
      <c r="K11" s="30" t="s">
        <v>91</v>
      </c>
    </row>
    <row r="12" spans="1:11" s="3" customFormat="1" ht="15" customHeight="1">
      <c r="A12" s="152"/>
      <c r="B12" s="26" t="s">
        <v>90</v>
      </c>
      <c r="C12" s="27">
        <f t="shared" si="0"/>
        <v>20813</v>
      </c>
      <c r="D12" s="27">
        <v>11863</v>
      </c>
      <c r="E12" s="28">
        <f t="shared" si="3"/>
        <v>56.9980300773555</v>
      </c>
      <c r="F12" s="27">
        <v>8928</v>
      </c>
      <c r="G12" s="28">
        <f t="shared" si="1"/>
        <v>42.8962667563542</v>
      </c>
      <c r="H12" s="27">
        <v>18</v>
      </c>
      <c r="I12" s="29">
        <f t="shared" si="2"/>
        <v>0.08648440878297219</v>
      </c>
      <c r="J12" s="27">
        <v>4</v>
      </c>
      <c r="K12" s="30" t="s">
        <v>91</v>
      </c>
    </row>
    <row r="13" spans="1:11" s="3" customFormat="1" ht="15" customHeight="1">
      <c r="A13" s="152" t="s">
        <v>62</v>
      </c>
      <c r="B13" s="26" t="s">
        <v>89</v>
      </c>
      <c r="C13" s="27">
        <f t="shared" si="0"/>
        <v>10</v>
      </c>
      <c r="D13" s="27">
        <v>0</v>
      </c>
      <c r="E13" s="28">
        <f t="shared" si="3"/>
        <v>0</v>
      </c>
      <c r="F13" s="27">
        <v>8</v>
      </c>
      <c r="G13" s="28">
        <f t="shared" si="1"/>
        <v>80</v>
      </c>
      <c r="H13" s="27">
        <v>2</v>
      </c>
      <c r="I13" s="28">
        <f t="shared" si="2"/>
        <v>20</v>
      </c>
      <c r="J13" s="32">
        <v>0</v>
      </c>
      <c r="K13" s="30">
        <f aca="true" t="shared" si="4" ref="K13:K18">J13/C13*100</f>
        <v>0</v>
      </c>
    </row>
    <row r="14" spans="1:11" s="3" customFormat="1" ht="15" customHeight="1">
      <c r="A14" s="152"/>
      <c r="B14" s="26" t="s">
        <v>90</v>
      </c>
      <c r="C14" s="27">
        <f t="shared" si="0"/>
        <v>403</v>
      </c>
      <c r="D14" s="27">
        <v>0</v>
      </c>
      <c r="E14" s="28">
        <f t="shared" si="3"/>
        <v>0</v>
      </c>
      <c r="F14" s="27">
        <v>174</v>
      </c>
      <c r="G14" s="28">
        <f t="shared" si="1"/>
        <v>43.17617866004963</v>
      </c>
      <c r="H14" s="27">
        <v>229</v>
      </c>
      <c r="I14" s="28">
        <f t="shared" si="2"/>
        <v>56.82382133995038</v>
      </c>
      <c r="J14" s="32">
        <v>0</v>
      </c>
      <c r="K14" s="30">
        <f t="shared" si="4"/>
        <v>0</v>
      </c>
    </row>
    <row r="15" spans="1:11" s="3" customFormat="1" ht="19.5" customHeight="1">
      <c r="A15" s="154" t="s">
        <v>189</v>
      </c>
      <c r="B15" s="26" t="s">
        <v>89</v>
      </c>
      <c r="C15" s="27">
        <f t="shared" si="0"/>
        <v>41</v>
      </c>
      <c r="D15" s="27">
        <v>12</v>
      </c>
      <c r="E15" s="28">
        <f t="shared" si="3"/>
        <v>29.268292682926827</v>
      </c>
      <c r="F15" s="27">
        <v>24</v>
      </c>
      <c r="G15" s="28">
        <f t="shared" si="1"/>
        <v>58.536585365853654</v>
      </c>
      <c r="H15" s="27">
        <v>5</v>
      </c>
      <c r="I15" s="28">
        <f t="shared" si="2"/>
        <v>12.195121951219512</v>
      </c>
      <c r="J15" s="27">
        <v>0</v>
      </c>
      <c r="K15" s="30">
        <f t="shared" si="4"/>
        <v>0</v>
      </c>
    </row>
    <row r="16" spans="1:11" s="3" customFormat="1" ht="19.5" customHeight="1">
      <c r="A16" s="155"/>
      <c r="B16" s="26" t="s">
        <v>90</v>
      </c>
      <c r="C16" s="27">
        <f t="shared" si="0"/>
        <v>368</v>
      </c>
      <c r="D16" s="27">
        <v>39</v>
      </c>
      <c r="E16" s="28">
        <f t="shared" si="3"/>
        <v>10.597826086956522</v>
      </c>
      <c r="F16" s="27">
        <v>156</v>
      </c>
      <c r="G16" s="28">
        <f t="shared" si="1"/>
        <v>42.391304347826086</v>
      </c>
      <c r="H16" s="27">
        <v>173</v>
      </c>
      <c r="I16" s="28">
        <f t="shared" si="2"/>
        <v>47.01086956521739</v>
      </c>
      <c r="J16" s="27">
        <v>0</v>
      </c>
      <c r="K16" s="30">
        <f t="shared" si="4"/>
        <v>0</v>
      </c>
    </row>
    <row r="17" spans="1:11" s="3" customFormat="1" ht="15" customHeight="1">
      <c r="A17" s="152" t="s">
        <v>64</v>
      </c>
      <c r="B17" s="26" t="s">
        <v>89</v>
      </c>
      <c r="C17" s="27">
        <f t="shared" si="0"/>
        <v>544</v>
      </c>
      <c r="D17" s="27">
        <v>403</v>
      </c>
      <c r="E17" s="28">
        <f t="shared" si="3"/>
        <v>74.08088235294117</v>
      </c>
      <c r="F17" s="27">
        <v>141</v>
      </c>
      <c r="G17" s="28">
        <f t="shared" si="1"/>
        <v>25.919117647058826</v>
      </c>
      <c r="H17" s="27">
        <v>0</v>
      </c>
      <c r="I17" s="28" t="s">
        <v>91</v>
      </c>
      <c r="J17" s="27">
        <v>0</v>
      </c>
      <c r="K17" s="30">
        <f t="shared" si="4"/>
        <v>0</v>
      </c>
    </row>
    <row r="18" spans="1:11" s="3" customFormat="1" ht="15" customHeight="1">
      <c r="A18" s="152"/>
      <c r="B18" s="26" t="s">
        <v>90</v>
      </c>
      <c r="C18" s="27">
        <f t="shared" si="0"/>
        <v>2480</v>
      </c>
      <c r="D18" s="27">
        <v>800</v>
      </c>
      <c r="E18" s="28">
        <f t="shared" si="3"/>
        <v>32.25806451612903</v>
      </c>
      <c r="F18" s="27">
        <v>1680</v>
      </c>
      <c r="G18" s="28">
        <f t="shared" si="1"/>
        <v>67.74193548387096</v>
      </c>
      <c r="H18" s="27">
        <v>0</v>
      </c>
      <c r="I18" s="28" t="s">
        <v>91</v>
      </c>
      <c r="J18" s="27">
        <v>0</v>
      </c>
      <c r="K18" s="30">
        <f t="shared" si="4"/>
        <v>0</v>
      </c>
    </row>
    <row r="19" spans="1:11" s="3" customFormat="1" ht="15" customHeight="1">
      <c r="A19" s="152" t="s">
        <v>65</v>
      </c>
      <c r="B19" s="26" t="s">
        <v>89</v>
      </c>
      <c r="C19" s="27">
        <f t="shared" si="0"/>
        <v>5571</v>
      </c>
      <c r="D19" s="27">
        <v>5033</v>
      </c>
      <c r="E19" s="28">
        <f t="shared" si="3"/>
        <v>90.34284688565786</v>
      </c>
      <c r="F19" s="27">
        <v>536</v>
      </c>
      <c r="G19" s="28">
        <f t="shared" si="1"/>
        <v>9.621252916891043</v>
      </c>
      <c r="H19" s="27">
        <v>2</v>
      </c>
      <c r="I19" s="28">
        <f aca="true" t="shared" si="5" ref="I19:I44">H19/C19*100</f>
        <v>0.03590019745108598</v>
      </c>
      <c r="J19" s="32">
        <v>0</v>
      </c>
      <c r="K19" s="30" t="s">
        <v>91</v>
      </c>
    </row>
    <row r="20" spans="1:11" s="3" customFormat="1" ht="15" customHeight="1">
      <c r="A20" s="152"/>
      <c r="B20" s="26" t="s">
        <v>90</v>
      </c>
      <c r="C20" s="27">
        <f t="shared" si="0"/>
        <v>13903</v>
      </c>
      <c r="D20" s="27">
        <v>10118</v>
      </c>
      <c r="E20" s="28">
        <f t="shared" si="3"/>
        <v>72.77565992951162</v>
      </c>
      <c r="F20" s="27">
        <v>3764</v>
      </c>
      <c r="G20" s="28">
        <f t="shared" si="1"/>
        <v>27.07329353376969</v>
      </c>
      <c r="H20" s="27">
        <v>21</v>
      </c>
      <c r="I20" s="28">
        <f t="shared" si="5"/>
        <v>0.1510465367186938</v>
      </c>
      <c r="J20" s="32">
        <v>0</v>
      </c>
      <c r="K20" s="30" t="s">
        <v>91</v>
      </c>
    </row>
    <row r="21" spans="1:11" s="3" customFormat="1" ht="15" customHeight="1">
      <c r="A21" s="152" t="s">
        <v>66</v>
      </c>
      <c r="B21" s="26" t="s">
        <v>89</v>
      </c>
      <c r="C21" s="27">
        <f t="shared" si="0"/>
        <v>2014</v>
      </c>
      <c r="D21" s="27">
        <v>1950</v>
      </c>
      <c r="E21" s="28">
        <f t="shared" si="3"/>
        <v>96.8222442899702</v>
      </c>
      <c r="F21" s="27">
        <v>59</v>
      </c>
      <c r="G21" s="28">
        <f t="shared" si="1"/>
        <v>2.929493545183714</v>
      </c>
      <c r="H21" s="27">
        <v>3</v>
      </c>
      <c r="I21" s="28">
        <f t="shared" si="5"/>
        <v>0.14895729890764647</v>
      </c>
      <c r="J21" s="27">
        <v>2</v>
      </c>
      <c r="K21" s="30">
        <f aca="true" t="shared" si="6" ref="K21:K44">J21/C21*100</f>
        <v>0.09930486593843098</v>
      </c>
    </row>
    <row r="22" spans="1:11" s="3" customFormat="1" ht="15" customHeight="1">
      <c r="A22" s="152"/>
      <c r="B22" s="26" t="s">
        <v>90</v>
      </c>
      <c r="C22" s="27">
        <f t="shared" si="0"/>
        <v>5040</v>
      </c>
      <c r="D22" s="27">
        <v>2348</v>
      </c>
      <c r="E22" s="28">
        <f t="shared" si="3"/>
        <v>46.58730158730159</v>
      </c>
      <c r="F22" s="27">
        <v>2647</v>
      </c>
      <c r="G22" s="28">
        <f t="shared" si="1"/>
        <v>52.51984126984127</v>
      </c>
      <c r="H22" s="27">
        <v>9</v>
      </c>
      <c r="I22" s="28">
        <f t="shared" si="5"/>
        <v>0.17857142857142858</v>
      </c>
      <c r="J22" s="27">
        <v>36</v>
      </c>
      <c r="K22" s="30">
        <f t="shared" si="6"/>
        <v>0.7142857142857143</v>
      </c>
    </row>
    <row r="23" spans="1:11" s="3" customFormat="1" ht="15" customHeight="1">
      <c r="A23" s="152" t="s">
        <v>67</v>
      </c>
      <c r="B23" s="26" t="s">
        <v>89</v>
      </c>
      <c r="C23" s="27">
        <f t="shared" si="0"/>
        <v>3244</v>
      </c>
      <c r="D23" s="27">
        <v>3234</v>
      </c>
      <c r="E23" s="28">
        <f t="shared" si="3"/>
        <v>99.691738594328</v>
      </c>
      <c r="F23" s="27">
        <v>10</v>
      </c>
      <c r="G23" s="28">
        <f t="shared" si="1"/>
        <v>0.3082614056720099</v>
      </c>
      <c r="H23" s="27">
        <v>0</v>
      </c>
      <c r="I23" s="28">
        <f t="shared" si="5"/>
        <v>0</v>
      </c>
      <c r="J23" s="32">
        <v>0</v>
      </c>
      <c r="K23" s="30">
        <f t="shared" si="6"/>
        <v>0</v>
      </c>
    </row>
    <row r="24" spans="1:11" s="3" customFormat="1" ht="15" customHeight="1">
      <c r="A24" s="152"/>
      <c r="B24" s="26" t="s">
        <v>90</v>
      </c>
      <c r="C24" s="27">
        <f t="shared" si="0"/>
        <v>6670</v>
      </c>
      <c r="D24" s="27">
        <v>6501</v>
      </c>
      <c r="E24" s="28">
        <f t="shared" si="3"/>
        <v>97.46626686656671</v>
      </c>
      <c r="F24" s="27">
        <v>169</v>
      </c>
      <c r="G24" s="28">
        <f t="shared" si="1"/>
        <v>2.5337331334332833</v>
      </c>
      <c r="H24" s="27">
        <v>0</v>
      </c>
      <c r="I24" s="28">
        <f t="shared" si="5"/>
        <v>0</v>
      </c>
      <c r="J24" s="32">
        <v>0</v>
      </c>
      <c r="K24" s="30">
        <f t="shared" si="6"/>
        <v>0</v>
      </c>
    </row>
    <row r="25" spans="1:11" s="3" customFormat="1" ht="16.5" customHeight="1">
      <c r="A25" s="152" t="s">
        <v>68</v>
      </c>
      <c r="B25" s="26" t="s">
        <v>89</v>
      </c>
      <c r="C25" s="27">
        <f t="shared" si="0"/>
        <v>38</v>
      </c>
      <c r="D25" s="27">
        <v>15</v>
      </c>
      <c r="E25" s="28">
        <f t="shared" si="3"/>
        <v>39.473684210526315</v>
      </c>
      <c r="F25" s="27">
        <v>14</v>
      </c>
      <c r="G25" s="28">
        <f t="shared" si="1"/>
        <v>36.84210526315789</v>
      </c>
      <c r="H25" s="27">
        <v>9</v>
      </c>
      <c r="I25" s="28">
        <f t="shared" si="5"/>
        <v>23.684210526315788</v>
      </c>
      <c r="J25" s="27">
        <v>0</v>
      </c>
      <c r="K25" s="30">
        <f t="shared" si="6"/>
        <v>0</v>
      </c>
    </row>
    <row r="26" spans="1:11" s="3" customFormat="1" ht="16.5" customHeight="1">
      <c r="A26" s="152"/>
      <c r="B26" s="26" t="s">
        <v>90</v>
      </c>
      <c r="C26" s="27">
        <f t="shared" si="0"/>
        <v>451</v>
      </c>
      <c r="D26" s="27">
        <v>42</v>
      </c>
      <c r="E26" s="28">
        <f t="shared" si="3"/>
        <v>9.312638580931264</v>
      </c>
      <c r="F26" s="27">
        <v>269</v>
      </c>
      <c r="G26" s="28">
        <f t="shared" si="1"/>
        <v>59.64523281596452</v>
      </c>
      <c r="H26" s="27">
        <v>140</v>
      </c>
      <c r="I26" s="28">
        <f t="shared" si="5"/>
        <v>31.042128603104214</v>
      </c>
      <c r="J26" s="27">
        <v>0</v>
      </c>
      <c r="K26" s="30">
        <f t="shared" si="6"/>
        <v>0</v>
      </c>
    </row>
    <row r="27" spans="1:11" s="3" customFormat="1" ht="15" customHeight="1">
      <c r="A27" s="152" t="s">
        <v>69</v>
      </c>
      <c r="B27" s="26" t="s">
        <v>89</v>
      </c>
      <c r="C27" s="27">
        <f t="shared" si="0"/>
        <v>163</v>
      </c>
      <c r="D27" s="27">
        <v>28</v>
      </c>
      <c r="E27" s="28">
        <f t="shared" si="3"/>
        <v>17.177914110429448</v>
      </c>
      <c r="F27" s="27">
        <v>74</v>
      </c>
      <c r="G27" s="28">
        <f t="shared" si="1"/>
        <v>45.39877300613497</v>
      </c>
      <c r="H27" s="27">
        <v>61</v>
      </c>
      <c r="I27" s="28">
        <f t="shared" si="5"/>
        <v>37.423312883435585</v>
      </c>
      <c r="J27" s="27">
        <v>0</v>
      </c>
      <c r="K27" s="30">
        <f t="shared" si="6"/>
        <v>0</v>
      </c>
    </row>
    <row r="28" spans="1:11" s="3" customFormat="1" ht="15" customHeight="1">
      <c r="A28" s="152"/>
      <c r="B28" s="26" t="s">
        <v>90</v>
      </c>
      <c r="C28" s="27">
        <f t="shared" si="0"/>
        <v>1930</v>
      </c>
      <c r="D28" s="27">
        <v>51</v>
      </c>
      <c r="E28" s="28">
        <f t="shared" si="3"/>
        <v>2.6424870466321244</v>
      </c>
      <c r="F28" s="27">
        <v>1364</v>
      </c>
      <c r="G28" s="28">
        <f t="shared" si="1"/>
        <v>70.67357512953369</v>
      </c>
      <c r="H28" s="27">
        <v>515</v>
      </c>
      <c r="I28" s="28">
        <f t="shared" si="5"/>
        <v>26.683937823834196</v>
      </c>
      <c r="J28" s="27">
        <v>0</v>
      </c>
      <c r="K28" s="30">
        <f t="shared" si="6"/>
        <v>0</v>
      </c>
    </row>
    <row r="29" spans="1:11" s="3" customFormat="1" ht="15" customHeight="1">
      <c r="A29" s="152" t="s">
        <v>70</v>
      </c>
      <c r="B29" s="26" t="s">
        <v>89</v>
      </c>
      <c r="C29" s="27">
        <f t="shared" si="0"/>
        <v>334</v>
      </c>
      <c r="D29" s="27">
        <v>222</v>
      </c>
      <c r="E29" s="28">
        <f t="shared" si="3"/>
        <v>66.46706586826348</v>
      </c>
      <c r="F29" s="27">
        <v>62</v>
      </c>
      <c r="G29" s="28">
        <f t="shared" si="1"/>
        <v>18.562874251497004</v>
      </c>
      <c r="H29" s="27">
        <v>2</v>
      </c>
      <c r="I29" s="28">
        <f t="shared" si="5"/>
        <v>0.5988023952095809</v>
      </c>
      <c r="J29" s="32">
        <v>48</v>
      </c>
      <c r="K29" s="30">
        <f t="shared" si="6"/>
        <v>14.37125748502994</v>
      </c>
    </row>
    <row r="30" spans="1:11" s="3" customFormat="1" ht="15" customHeight="1">
      <c r="A30" s="152"/>
      <c r="B30" s="26" t="s">
        <v>90</v>
      </c>
      <c r="C30" s="27">
        <f t="shared" si="0"/>
        <v>1255</v>
      </c>
      <c r="D30" s="27">
        <v>394</v>
      </c>
      <c r="E30" s="28">
        <f t="shared" si="3"/>
        <v>31.39442231075697</v>
      </c>
      <c r="F30" s="27">
        <v>521</v>
      </c>
      <c r="G30" s="28">
        <f t="shared" si="1"/>
        <v>41.51394422310757</v>
      </c>
      <c r="H30" s="27">
        <v>11</v>
      </c>
      <c r="I30" s="28">
        <f t="shared" si="5"/>
        <v>0.8764940239043826</v>
      </c>
      <c r="J30" s="32">
        <v>329</v>
      </c>
      <c r="K30" s="30">
        <f t="shared" si="6"/>
        <v>26.215139442231077</v>
      </c>
    </row>
    <row r="31" spans="1:11" s="3" customFormat="1" ht="15" customHeight="1">
      <c r="A31" s="152" t="s">
        <v>71</v>
      </c>
      <c r="B31" s="26" t="s">
        <v>89</v>
      </c>
      <c r="C31" s="27">
        <f t="shared" si="0"/>
        <v>189</v>
      </c>
      <c r="D31" s="27">
        <v>159</v>
      </c>
      <c r="E31" s="28">
        <f t="shared" si="3"/>
        <v>84.12698412698413</v>
      </c>
      <c r="F31" s="27">
        <v>21</v>
      </c>
      <c r="G31" s="28">
        <f t="shared" si="1"/>
        <v>11.11111111111111</v>
      </c>
      <c r="H31" s="27">
        <v>9</v>
      </c>
      <c r="I31" s="28">
        <f t="shared" si="5"/>
        <v>4.761904761904762</v>
      </c>
      <c r="J31" s="32">
        <v>0</v>
      </c>
      <c r="K31" s="30">
        <f t="shared" si="6"/>
        <v>0</v>
      </c>
    </row>
    <row r="32" spans="1:11" s="3" customFormat="1" ht="15" customHeight="1">
      <c r="A32" s="152"/>
      <c r="B32" s="26" t="s">
        <v>90</v>
      </c>
      <c r="C32" s="27">
        <f t="shared" si="0"/>
        <v>1066</v>
      </c>
      <c r="D32" s="27">
        <v>483</v>
      </c>
      <c r="E32" s="28">
        <f t="shared" si="3"/>
        <v>45.309568480300186</v>
      </c>
      <c r="F32" s="27">
        <v>288</v>
      </c>
      <c r="G32" s="28">
        <f t="shared" si="1"/>
        <v>27.01688555347092</v>
      </c>
      <c r="H32" s="27">
        <v>295</v>
      </c>
      <c r="I32" s="28">
        <f t="shared" si="5"/>
        <v>27.67354596622889</v>
      </c>
      <c r="J32" s="32">
        <v>0</v>
      </c>
      <c r="K32" s="30">
        <f t="shared" si="6"/>
        <v>0</v>
      </c>
    </row>
    <row r="33" spans="1:11" s="3" customFormat="1" ht="15" customHeight="1">
      <c r="A33" s="152" t="s">
        <v>72</v>
      </c>
      <c r="B33" s="26" t="s">
        <v>89</v>
      </c>
      <c r="C33" s="27">
        <f t="shared" si="0"/>
        <v>196</v>
      </c>
      <c r="D33" s="27">
        <v>130</v>
      </c>
      <c r="E33" s="28">
        <f t="shared" si="3"/>
        <v>66.3265306122449</v>
      </c>
      <c r="F33" s="27">
        <v>61</v>
      </c>
      <c r="G33" s="28">
        <f t="shared" si="1"/>
        <v>31.122448979591837</v>
      </c>
      <c r="H33" s="27">
        <v>4</v>
      </c>
      <c r="I33" s="28">
        <f t="shared" si="5"/>
        <v>2.0408163265306123</v>
      </c>
      <c r="J33" s="27">
        <v>1</v>
      </c>
      <c r="K33" s="30">
        <f t="shared" si="6"/>
        <v>0.5102040816326531</v>
      </c>
    </row>
    <row r="34" spans="1:11" s="3" customFormat="1" ht="15" customHeight="1">
      <c r="A34" s="152"/>
      <c r="B34" s="26" t="s">
        <v>90</v>
      </c>
      <c r="C34" s="27">
        <f t="shared" si="0"/>
        <v>3260</v>
      </c>
      <c r="D34" s="27">
        <v>571</v>
      </c>
      <c r="E34" s="28">
        <f t="shared" si="3"/>
        <v>17.515337423312882</v>
      </c>
      <c r="F34" s="27">
        <v>2635</v>
      </c>
      <c r="G34" s="28">
        <f t="shared" si="1"/>
        <v>80.8282208588957</v>
      </c>
      <c r="H34" s="27">
        <v>43</v>
      </c>
      <c r="I34" s="28">
        <f t="shared" si="5"/>
        <v>1.3190184049079754</v>
      </c>
      <c r="J34" s="27">
        <v>11</v>
      </c>
      <c r="K34" s="30">
        <f t="shared" si="6"/>
        <v>0.3374233128834356</v>
      </c>
    </row>
    <row r="35" spans="1:11" s="3" customFormat="1" ht="15" customHeight="1">
      <c r="A35" s="152" t="s">
        <v>73</v>
      </c>
      <c r="B35" s="26" t="s">
        <v>89</v>
      </c>
      <c r="C35" s="27">
        <f t="shared" si="0"/>
        <v>39</v>
      </c>
      <c r="D35" s="27">
        <v>0</v>
      </c>
      <c r="E35" s="28">
        <f t="shared" si="3"/>
        <v>0</v>
      </c>
      <c r="F35" s="27">
        <v>0</v>
      </c>
      <c r="G35" s="28">
        <f t="shared" si="1"/>
        <v>0</v>
      </c>
      <c r="H35" s="27">
        <v>39</v>
      </c>
      <c r="I35" s="28">
        <f t="shared" si="5"/>
        <v>100</v>
      </c>
      <c r="J35" s="32">
        <v>0</v>
      </c>
      <c r="K35" s="30">
        <f t="shared" si="6"/>
        <v>0</v>
      </c>
    </row>
    <row r="36" spans="1:11" s="3" customFormat="1" ht="15" customHeight="1">
      <c r="A36" s="152"/>
      <c r="B36" s="26" t="s">
        <v>90</v>
      </c>
      <c r="C36" s="27">
        <f t="shared" si="0"/>
        <v>2610</v>
      </c>
      <c r="D36" s="27">
        <v>0</v>
      </c>
      <c r="E36" s="28">
        <f t="shared" si="3"/>
        <v>0</v>
      </c>
      <c r="F36" s="27">
        <v>0</v>
      </c>
      <c r="G36" s="28">
        <f t="shared" si="1"/>
        <v>0</v>
      </c>
      <c r="H36" s="27">
        <v>2610</v>
      </c>
      <c r="I36" s="28">
        <f t="shared" si="5"/>
        <v>100</v>
      </c>
      <c r="J36" s="32">
        <v>0</v>
      </c>
      <c r="K36" s="30">
        <f t="shared" si="6"/>
        <v>0</v>
      </c>
    </row>
    <row r="37" spans="1:11" s="3" customFormat="1" ht="15" customHeight="1">
      <c r="A37" s="152" t="s">
        <v>74</v>
      </c>
      <c r="B37" s="26" t="s">
        <v>89</v>
      </c>
      <c r="C37" s="27">
        <f t="shared" si="0"/>
        <v>594</v>
      </c>
      <c r="D37" s="27">
        <v>523</v>
      </c>
      <c r="E37" s="28">
        <f t="shared" si="3"/>
        <v>88.04713804713805</v>
      </c>
      <c r="F37" s="27">
        <v>14</v>
      </c>
      <c r="G37" s="28">
        <f t="shared" si="1"/>
        <v>2.356902356902357</v>
      </c>
      <c r="H37" s="27">
        <v>48</v>
      </c>
      <c r="I37" s="28">
        <f t="shared" si="5"/>
        <v>8.080808080808081</v>
      </c>
      <c r="J37" s="32">
        <v>9</v>
      </c>
      <c r="K37" s="30">
        <f t="shared" si="6"/>
        <v>1.5151515151515151</v>
      </c>
    </row>
    <row r="38" spans="1:11" s="3" customFormat="1" ht="15" customHeight="1">
      <c r="A38" s="152"/>
      <c r="B38" s="26" t="s">
        <v>90</v>
      </c>
      <c r="C38" s="27">
        <f t="shared" si="0"/>
        <v>3590</v>
      </c>
      <c r="D38" s="27">
        <v>1040</v>
      </c>
      <c r="E38" s="28">
        <f t="shared" si="3"/>
        <v>28.969359331476323</v>
      </c>
      <c r="F38" s="27">
        <v>225</v>
      </c>
      <c r="G38" s="28">
        <f t="shared" si="1"/>
        <v>6.267409470752089</v>
      </c>
      <c r="H38" s="27">
        <v>2290</v>
      </c>
      <c r="I38" s="28">
        <f t="shared" si="5"/>
        <v>63.788300835654596</v>
      </c>
      <c r="J38" s="32">
        <v>35</v>
      </c>
      <c r="K38" s="30">
        <f t="shared" si="6"/>
        <v>0.9749303621169917</v>
      </c>
    </row>
    <row r="39" spans="1:11" s="3" customFormat="1" ht="15" customHeight="1">
      <c r="A39" s="152" t="s">
        <v>75</v>
      </c>
      <c r="B39" s="26" t="s">
        <v>89</v>
      </c>
      <c r="C39" s="27">
        <f t="shared" si="0"/>
        <v>467</v>
      </c>
      <c r="D39" s="27">
        <v>384</v>
      </c>
      <c r="E39" s="28">
        <f t="shared" si="3"/>
        <v>82.22698072805139</v>
      </c>
      <c r="F39" s="27">
        <v>0</v>
      </c>
      <c r="G39" s="28">
        <f t="shared" si="1"/>
        <v>0</v>
      </c>
      <c r="H39" s="27">
        <v>42</v>
      </c>
      <c r="I39" s="28">
        <f t="shared" si="5"/>
        <v>8.993576017130621</v>
      </c>
      <c r="J39" s="27">
        <v>41</v>
      </c>
      <c r="K39" s="30">
        <f t="shared" si="6"/>
        <v>8.779443254817988</v>
      </c>
    </row>
    <row r="40" spans="1:11" s="3" customFormat="1" ht="15" customHeight="1">
      <c r="A40" s="152"/>
      <c r="B40" s="26" t="s">
        <v>90</v>
      </c>
      <c r="C40" s="27">
        <f t="shared" si="0"/>
        <v>4462</v>
      </c>
      <c r="D40" s="27">
        <v>2757</v>
      </c>
      <c r="E40" s="28">
        <f t="shared" si="3"/>
        <v>61.78843567906769</v>
      </c>
      <c r="F40" s="27">
        <v>0</v>
      </c>
      <c r="G40" s="28">
        <f t="shared" si="1"/>
        <v>0</v>
      </c>
      <c r="H40" s="27">
        <v>1468</v>
      </c>
      <c r="I40" s="28">
        <f t="shared" si="5"/>
        <v>32.90004482294935</v>
      </c>
      <c r="J40" s="27">
        <v>237</v>
      </c>
      <c r="K40" s="30">
        <f t="shared" si="6"/>
        <v>5.311519497982967</v>
      </c>
    </row>
    <row r="41" spans="1:11" s="3" customFormat="1" ht="15" customHeight="1">
      <c r="A41" s="152" t="s">
        <v>76</v>
      </c>
      <c r="B41" s="26" t="s">
        <v>89</v>
      </c>
      <c r="C41" s="27">
        <f t="shared" si="0"/>
        <v>469</v>
      </c>
      <c r="D41" s="27">
        <v>461</v>
      </c>
      <c r="E41" s="28">
        <f t="shared" si="3"/>
        <v>98.29424307036247</v>
      </c>
      <c r="F41" s="27">
        <v>0</v>
      </c>
      <c r="G41" s="28">
        <f t="shared" si="1"/>
        <v>0</v>
      </c>
      <c r="H41" s="27">
        <v>5</v>
      </c>
      <c r="I41" s="28">
        <f t="shared" si="5"/>
        <v>1.0660980810234542</v>
      </c>
      <c r="J41" s="32">
        <v>3</v>
      </c>
      <c r="K41" s="30">
        <f t="shared" si="6"/>
        <v>0.6396588486140725</v>
      </c>
    </row>
    <row r="42" spans="1:11" s="3" customFormat="1" ht="15" customHeight="1">
      <c r="A42" s="152"/>
      <c r="B42" s="26" t="s">
        <v>90</v>
      </c>
      <c r="C42" s="27">
        <f t="shared" si="0"/>
        <v>922</v>
      </c>
      <c r="D42" s="27">
        <v>831</v>
      </c>
      <c r="E42" s="28">
        <f t="shared" si="3"/>
        <v>90.13015184381779</v>
      </c>
      <c r="F42" s="27">
        <v>0</v>
      </c>
      <c r="G42" s="28">
        <f t="shared" si="1"/>
        <v>0</v>
      </c>
      <c r="H42" s="27">
        <v>88</v>
      </c>
      <c r="I42" s="28">
        <f t="shared" si="5"/>
        <v>9.544468546637743</v>
      </c>
      <c r="J42" s="32">
        <v>3</v>
      </c>
      <c r="K42" s="30">
        <f t="shared" si="6"/>
        <v>0.32537960954446854</v>
      </c>
    </row>
    <row r="43" spans="1:11" s="5" customFormat="1" ht="19.5" customHeight="1">
      <c r="A43" s="152" t="s">
        <v>77</v>
      </c>
      <c r="B43" s="26" t="s">
        <v>89</v>
      </c>
      <c r="C43" s="27">
        <f t="shared" si="0"/>
        <v>2382</v>
      </c>
      <c r="D43" s="27">
        <v>2097</v>
      </c>
      <c r="E43" s="28">
        <f t="shared" si="3"/>
        <v>88.0352644836272</v>
      </c>
      <c r="F43" s="27">
        <v>38</v>
      </c>
      <c r="G43" s="28">
        <f t="shared" si="1"/>
        <v>1.595298068849706</v>
      </c>
      <c r="H43" s="27">
        <v>33</v>
      </c>
      <c r="I43" s="28">
        <f t="shared" si="5"/>
        <v>1.385390428211587</v>
      </c>
      <c r="J43" s="32">
        <v>214</v>
      </c>
      <c r="K43" s="30">
        <f t="shared" si="6"/>
        <v>8.984047019311504</v>
      </c>
    </row>
    <row r="44" spans="1:11" s="5" customFormat="1" ht="19.5" customHeight="1">
      <c r="A44" s="152"/>
      <c r="B44" s="26" t="s">
        <v>90</v>
      </c>
      <c r="C44" s="27">
        <f t="shared" si="0"/>
        <v>4829</v>
      </c>
      <c r="D44" s="27">
        <v>3604</v>
      </c>
      <c r="E44" s="28">
        <f t="shared" si="3"/>
        <v>74.63242907434251</v>
      </c>
      <c r="F44" s="27">
        <v>621</v>
      </c>
      <c r="G44" s="28">
        <f t="shared" si="1"/>
        <v>12.859805342721058</v>
      </c>
      <c r="H44" s="27">
        <v>146</v>
      </c>
      <c r="I44" s="28">
        <f t="shared" si="5"/>
        <v>3.023400289915096</v>
      </c>
      <c r="J44" s="32">
        <v>458</v>
      </c>
      <c r="K44" s="30">
        <f t="shared" si="6"/>
        <v>9.48436529302133</v>
      </c>
    </row>
    <row r="45" spans="1:11" s="5" customFormat="1" ht="19.5" customHeight="1">
      <c r="A45" s="152" t="s">
        <v>78</v>
      </c>
      <c r="B45" s="26" t="s">
        <v>89</v>
      </c>
      <c r="C45" s="27">
        <f t="shared" si="0"/>
        <v>0</v>
      </c>
      <c r="D45" s="27">
        <v>0</v>
      </c>
      <c r="E45" s="28">
        <v>0</v>
      </c>
      <c r="F45" s="27">
        <v>0</v>
      </c>
      <c r="G45" s="28">
        <v>0</v>
      </c>
      <c r="H45" s="27">
        <v>0</v>
      </c>
      <c r="I45" s="28">
        <v>0</v>
      </c>
      <c r="J45" s="27">
        <v>0</v>
      </c>
      <c r="K45" s="33">
        <v>0</v>
      </c>
    </row>
    <row r="46" spans="1:11" s="5" customFormat="1" ht="19.5" customHeight="1">
      <c r="A46" s="152"/>
      <c r="B46" s="26" t="s">
        <v>90</v>
      </c>
      <c r="C46" s="27">
        <f t="shared" si="0"/>
        <v>0</v>
      </c>
      <c r="D46" s="27">
        <v>0</v>
      </c>
      <c r="E46" s="28">
        <v>0</v>
      </c>
      <c r="F46" s="27">
        <v>0</v>
      </c>
      <c r="G46" s="28">
        <v>0</v>
      </c>
      <c r="H46" s="27">
        <v>0</v>
      </c>
      <c r="I46" s="28">
        <v>0</v>
      </c>
      <c r="J46" s="27">
        <v>0</v>
      </c>
      <c r="K46" s="33">
        <v>0</v>
      </c>
    </row>
    <row r="47" spans="1:11" s="5" customFormat="1" ht="15" customHeight="1">
      <c r="A47" s="152" t="s">
        <v>92</v>
      </c>
      <c r="B47" s="26" t="s">
        <v>89</v>
      </c>
      <c r="C47" s="27">
        <f t="shared" si="0"/>
        <v>0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  <c r="J47" s="32">
        <v>0</v>
      </c>
      <c r="K47" s="30">
        <v>0</v>
      </c>
    </row>
    <row r="48" spans="1:11" s="5" customFormat="1" ht="15" customHeight="1" thickBot="1">
      <c r="A48" s="153"/>
      <c r="B48" s="34" t="s">
        <v>90</v>
      </c>
      <c r="C48" s="35">
        <f t="shared" si="0"/>
        <v>0</v>
      </c>
      <c r="D48" s="35">
        <v>0</v>
      </c>
      <c r="E48" s="36">
        <v>0</v>
      </c>
      <c r="F48" s="35">
        <v>0</v>
      </c>
      <c r="G48" s="36">
        <v>0</v>
      </c>
      <c r="H48" s="35">
        <v>0</v>
      </c>
      <c r="I48" s="36">
        <v>0</v>
      </c>
      <c r="J48" s="37">
        <v>0</v>
      </c>
      <c r="K48" s="38">
        <v>0</v>
      </c>
    </row>
    <row r="49" s="5" customFormat="1" ht="13.5">
      <c r="A49" s="39"/>
    </row>
    <row r="50" s="5" customFormat="1" ht="13.5"/>
    <row r="51" s="5" customFormat="1" ht="13.5"/>
    <row r="52" s="5" customFormat="1" ht="13.5"/>
    <row r="53" s="5" customFormat="1" ht="13.5"/>
    <row r="54" s="5" customFormat="1" ht="13.5"/>
  </sheetData>
  <sheetProtection/>
  <mergeCells count="29">
    <mergeCell ref="A43:A44"/>
    <mergeCell ref="A45:A46"/>
    <mergeCell ref="A47:A48"/>
    <mergeCell ref="A27:A28"/>
    <mergeCell ref="A29:A30"/>
    <mergeCell ref="A31:A32"/>
    <mergeCell ref="A33:A34"/>
    <mergeCell ref="A35:A36"/>
    <mergeCell ref="A41:A42"/>
    <mergeCell ref="A39:A40"/>
    <mergeCell ref="A9:A10"/>
    <mergeCell ref="A11:A12"/>
    <mergeCell ref="A37:A38"/>
    <mergeCell ref="A17:A18"/>
    <mergeCell ref="A19:A20"/>
    <mergeCell ref="A21:A22"/>
    <mergeCell ref="A23:A24"/>
    <mergeCell ref="A25:A26"/>
    <mergeCell ref="A13:A14"/>
    <mergeCell ref="A15:A16"/>
    <mergeCell ref="A5:A6"/>
    <mergeCell ref="A7:A8"/>
    <mergeCell ref="I2:K2"/>
    <mergeCell ref="A3:A4"/>
    <mergeCell ref="B3:C4"/>
    <mergeCell ref="D3:E3"/>
    <mergeCell ref="F3:G3"/>
    <mergeCell ref="H3:I3"/>
    <mergeCell ref="J3:K3"/>
  </mergeCells>
  <printOptions/>
  <pageMargins left="0.31496062992125984" right="0.31496062992125984" top="0.96" bottom="0.56" header="0.5118110236220472" footer="0.29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1">
      <selection activeCell="D21" sqref="D21"/>
    </sheetView>
  </sheetViews>
  <sheetFormatPr defaultColWidth="8.88671875" defaultRowHeight="13.5"/>
  <cols>
    <col min="1" max="1" width="18.77734375" style="0" customWidth="1"/>
    <col min="2" max="2" width="15.77734375" style="0" customWidth="1"/>
    <col min="3" max="3" width="12.99609375" style="0" customWidth="1"/>
    <col min="4" max="4" width="15.77734375" style="0" customWidth="1"/>
    <col min="5" max="5" width="12.99609375" style="0" customWidth="1"/>
  </cols>
  <sheetData>
    <row r="1" spans="1:5" s="3" customFormat="1" ht="34.5" customHeight="1">
      <c r="A1" s="128" t="s">
        <v>93</v>
      </c>
      <c r="B1" s="162"/>
      <c r="C1" s="162"/>
      <c r="D1" s="162"/>
      <c r="E1" s="162"/>
    </row>
    <row r="2" s="3" customFormat="1" ht="18" customHeight="1"/>
    <row r="3" s="3" customFormat="1" ht="13.5"/>
    <row r="4" s="3" customFormat="1" ht="13.5"/>
    <row r="5" s="3" customFormat="1" ht="13.5"/>
    <row r="6" s="3" customFormat="1" ht="13.5"/>
    <row r="7" s="3" customFormat="1" ht="13.5"/>
    <row r="8" s="3" customFormat="1" ht="13.5"/>
    <row r="9" s="3" customFormat="1" ht="8.25" customHeight="1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 customHeight="1"/>
    <row r="21" s="3" customFormat="1" ht="17.25" customHeight="1"/>
    <row r="22" s="3" customFormat="1" ht="15" customHeight="1"/>
    <row r="23" s="3" customFormat="1" ht="18" customHeight="1" thickBot="1">
      <c r="E23" s="40" t="s">
        <v>94</v>
      </c>
    </row>
    <row r="24" spans="1:5" s="3" customFormat="1" ht="19.5" customHeight="1">
      <c r="A24" s="163" t="s">
        <v>95</v>
      </c>
      <c r="B24" s="165" t="s">
        <v>96</v>
      </c>
      <c r="C24" s="165"/>
      <c r="D24" s="165" t="s">
        <v>97</v>
      </c>
      <c r="E24" s="166"/>
    </row>
    <row r="25" spans="1:5" s="3" customFormat="1" ht="22.5" customHeight="1">
      <c r="A25" s="164"/>
      <c r="B25" s="41"/>
      <c r="C25" s="41" t="s">
        <v>98</v>
      </c>
      <c r="D25" s="41"/>
      <c r="E25" s="42" t="s">
        <v>98</v>
      </c>
    </row>
    <row r="26" spans="1:5" s="3" customFormat="1" ht="19.5" customHeight="1">
      <c r="A26" s="43" t="s">
        <v>31</v>
      </c>
      <c r="B26" s="44">
        <f>SUM(B27:B43)</f>
        <v>19385</v>
      </c>
      <c r="C26" s="45">
        <v>100</v>
      </c>
      <c r="D26" s="46">
        <f>SUM(D27:D43)</f>
        <v>74056</v>
      </c>
      <c r="E26" s="47">
        <v>100</v>
      </c>
    </row>
    <row r="27" spans="1:5" s="3" customFormat="1" ht="19.5" customHeight="1">
      <c r="A27" s="113" t="s">
        <v>108</v>
      </c>
      <c r="B27" s="48">
        <v>975</v>
      </c>
      <c r="C27" s="49">
        <f>B27/B26*100</f>
        <v>5.029662109878772</v>
      </c>
      <c r="D27" s="50">
        <v>3599</v>
      </c>
      <c r="E27" s="51">
        <f>D27/D26*100</f>
        <v>4.859835799935184</v>
      </c>
    </row>
    <row r="28" spans="1:5" s="3" customFormat="1" ht="19.5" customHeight="1">
      <c r="A28" s="113" t="s">
        <v>110</v>
      </c>
      <c r="B28" s="48">
        <v>1490</v>
      </c>
      <c r="C28" s="49">
        <f>B28/B26*100</f>
        <v>7.686355429455764</v>
      </c>
      <c r="D28" s="50">
        <v>4530</v>
      </c>
      <c r="E28" s="51">
        <f>D28/D26*100</f>
        <v>6.116992546181269</v>
      </c>
    </row>
    <row r="29" spans="1:5" s="3" customFormat="1" ht="19.5" customHeight="1">
      <c r="A29" s="113" t="s">
        <v>111</v>
      </c>
      <c r="B29" s="48">
        <v>1290</v>
      </c>
      <c r="C29" s="49">
        <f>B29/B26*100</f>
        <v>6.6546298684549905</v>
      </c>
      <c r="D29" s="50">
        <v>4693</v>
      </c>
      <c r="E29" s="51">
        <f>D29/D26*100</f>
        <v>6.337096251485362</v>
      </c>
    </row>
    <row r="30" spans="1:5" s="3" customFormat="1" ht="19.5" customHeight="1">
      <c r="A30" s="113" t="s">
        <v>112</v>
      </c>
      <c r="B30" s="48">
        <v>551</v>
      </c>
      <c r="C30" s="49">
        <f>B30/B26*100</f>
        <v>2.842403920557132</v>
      </c>
      <c r="D30" s="50">
        <v>1110</v>
      </c>
      <c r="E30" s="51">
        <f>D30/D26*100</f>
        <v>1.4988657232364697</v>
      </c>
    </row>
    <row r="31" spans="1:5" s="3" customFormat="1" ht="19.5" customHeight="1">
      <c r="A31" s="113" t="s">
        <v>113</v>
      </c>
      <c r="B31" s="48">
        <v>1019</v>
      </c>
      <c r="C31" s="49">
        <f>B31/B26*100</f>
        <v>5.256641733298943</v>
      </c>
      <c r="D31" s="50">
        <v>2412</v>
      </c>
      <c r="E31" s="51">
        <f>D31/D26*100</f>
        <v>3.256994706708437</v>
      </c>
    </row>
    <row r="32" spans="1:5" s="3" customFormat="1" ht="19.5" customHeight="1">
      <c r="A32" s="113" t="s">
        <v>114</v>
      </c>
      <c r="B32" s="48">
        <v>634</v>
      </c>
      <c r="C32" s="49">
        <f>B32/B26*100</f>
        <v>3.2705700283724526</v>
      </c>
      <c r="D32" s="50">
        <v>2169</v>
      </c>
      <c r="E32" s="51">
        <f>D32/D26*100</f>
        <v>2.9288646429728855</v>
      </c>
    </row>
    <row r="33" spans="1:5" s="3" customFormat="1" ht="19.5" customHeight="1">
      <c r="A33" s="113" t="s">
        <v>115</v>
      </c>
      <c r="B33" s="48">
        <v>573</v>
      </c>
      <c r="C33" s="49">
        <f>B33/B26*100</f>
        <v>2.955893732267217</v>
      </c>
      <c r="D33" s="50">
        <v>1179</v>
      </c>
      <c r="E33" s="51">
        <f>D33/D26*100</f>
        <v>1.5920384573836017</v>
      </c>
    </row>
    <row r="34" spans="1:5" s="3" customFormat="1" ht="19.5" customHeight="1">
      <c r="A34" s="113" t="s">
        <v>185</v>
      </c>
      <c r="B34" s="48">
        <v>526</v>
      </c>
      <c r="C34" s="49">
        <f>B34/B26*100</f>
        <v>2.7134382254320353</v>
      </c>
      <c r="D34" s="50">
        <v>1042</v>
      </c>
      <c r="E34" s="51">
        <f>D34/D26*100</f>
        <v>1.407043318569731</v>
      </c>
    </row>
    <row r="35" spans="1:5" s="3" customFormat="1" ht="19.5" customHeight="1">
      <c r="A35" s="113" t="s">
        <v>117</v>
      </c>
      <c r="B35" s="48">
        <v>1935</v>
      </c>
      <c r="C35" s="49">
        <f>B35/B26*100</f>
        <v>9.981944802682486</v>
      </c>
      <c r="D35" s="50">
        <v>12048</v>
      </c>
      <c r="E35" s="51">
        <f>D35/D26*100</f>
        <v>16.268769579777466</v>
      </c>
    </row>
    <row r="36" spans="1:5" s="3" customFormat="1" ht="19.5" customHeight="1">
      <c r="A36" s="113" t="s">
        <v>118</v>
      </c>
      <c r="B36" s="48">
        <v>651</v>
      </c>
      <c r="C36" s="49">
        <f>B36/B26*100</f>
        <v>3.358266701057519</v>
      </c>
      <c r="D36" s="50">
        <v>1449</v>
      </c>
      <c r="E36" s="51">
        <f>D36/D26*100</f>
        <v>1.95662741708977</v>
      </c>
    </row>
    <row r="37" spans="1:5" s="3" customFormat="1" ht="19.5" customHeight="1">
      <c r="A37" s="113" t="s">
        <v>186</v>
      </c>
      <c r="B37" s="48">
        <v>410</v>
      </c>
      <c r="C37" s="49">
        <f>B37/B26*100</f>
        <v>2.115037400051586</v>
      </c>
      <c r="D37" s="50">
        <v>939</v>
      </c>
      <c r="E37" s="51">
        <f>D37/D26*100</f>
        <v>1.2679593820892299</v>
      </c>
    </row>
    <row r="38" spans="1:5" s="3" customFormat="1" ht="19.5" customHeight="1">
      <c r="A38" s="113" t="s">
        <v>120</v>
      </c>
      <c r="B38" s="48">
        <v>1347</v>
      </c>
      <c r="C38" s="49">
        <f>B38/B26*100</f>
        <v>6.948671653340212</v>
      </c>
      <c r="D38" s="50">
        <v>4854</v>
      </c>
      <c r="E38" s="51">
        <f>D38/D26*100</f>
        <v>6.55449929782867</v>
      </c>
    </row>
    <row r="39" spans="1:5" s="3" customFormat="1" ht="19.5" customHeight="1">
      <c r="A39" s="113" t="s">
        <v>121</v>
      </c>
      <c r="B39" s="48">
        <v>1680</v>
      </c>
      <c r="C39" s="49">
        <f>B39/B26*100</f>
        <v>8.6664947124065</v>
      </c>
      <c r="D39" s="50">
        <v>5100</v>
      </c>
      <c r="E39" s="51">
        <f>D39/D26*100</f>
        <v>6.886680350005402</v>
      </c>
    </row>
    <row r="40" spans="1:5" s="3" customFormat="1" ht="19.5" customHeight="1">
      <c r="A40" s="113" t="s">
        <v>122</v>
      </c>
      <c r="B40" s="48">
        <v>672</v>
      </c>
      <c r="C40" s="49">
        <f>B40/B26*100</f>
        <v>3.4665978849626002</v>
      </c>
      <c r="D40" s="50">
        <v>1688</v>
      </c>
      <c r="E40" s="51">
        <f>D40/D26*100</f>
        <v>2.2793561629037487</v>
      </c>
    </row>
    <row r="41" spans="1:5" s="3" customFormat="1" ht="19.5" customHeight="1">
      <c r="A41" s="113" t="s">
        <v>123</v>
      </c>
      <c r="B41" s="48">
        <v>691</v>
      </c>
      <c r="C41" s="49">
        <f>B41/B26*100</f>
        <v>3.564611813257673</v>
      </c>
      <c r="D41" s="50">
        <v>2717</v>
      </c>
      <c r="E41" s="51">
        <f>D41/D26*100</f>
        <v>3.6688451982283676</v>
      </c>
    </row>
    <row r="42" spans="1:5" s="3" customFormat="1" ht="19.5" customHeight="1">
      <c r="A42" s="113" t="s">
        <v>187</v>
      </c>
      <c r="B42" s="48">
        <v>3890</v>
      </c>
      <c r="C42" s="49">
        <f>B42/B26*100</f>
        <v>20.06706216146505</v>
      </c>
      <c r="D42" s="50">
        <v>21699</v>
      </c>
      <c r="E42" s="51">
        <f>D42/D26*100</f>
        <v>29.30079939505239</v>
      </c>
    </row>
    <row r="43" spans="1:5" s="3" customFormat="1" ht="19.5" customHeight="1" thickBot="1">
      <c r="A43" s="114" t="s">
        <v>125</v>
      </c>
      <c r="B43" s="52">
        <v>1051</v>
      </c>
      <c r="C43" s="53">
        <f>B43/B26*100</f>
        <v>5.421717823059066</v>
      </c>
      <c r="D43" s="54">
        <v>2828</v>
      </c>
      <c r="E43" s="55">
        <f>D43/D26*100</f>
        <v>3.8187317705520147</v>
      </c>
    </row>
    <row r="44" spans="2:4" s="5" customFormat="1" ht="13.5">
      <c r="B44" s="56"/>
      <c r="D44" s="57"/>
    </row>
    <row r="45" s="5" customFormat="1" ht="13.5"/>
    <row r="46" s="5" customFormat="1" ht="13.5"/>
  </sheetData>
  <sheetProtection/>
  <mergeCells count="4">
    <mergeCell ref="A1:E1"/>
    <mergeCell ref="A24:A25"/>
    <mergeCell ref="B24:C24"/>
    <mergeCell ref="D24:E24"/>
  </mergeCells>
  <printOptions/>
  <pageMargins left="0.72" right="0.63" top="0.76" bottom="0.4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6" sqref="C6"/>
    </sheetView>
  </sheetViews>
  <sheetFormatPr defaultColWidth="8.88671875" defaultRowHeight="13.5"/>
  <cols>
    <col min="1" max="1" width="11.99609375" style="0" customWidth="1"/>
    <col min="2" max="2" width="7.88671875" style="0" customWidth="1"/>
    <col min="3" max="3" width="7.77734375" style="0" customWidth="1"/>
    <col min="4" max="4" width="6.77734375" style="0" customWidth="1"/>
    <col min="5" max="5" width="7.77734375" style="0" customWidth="1"/>
    <col min="6" max="6" width="6.7773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6.77734375" style="0" customWidth="1"/>
  </cols>
  <sheetData>
    <row r="1" spans="1:10" s="3" customFormat="1" ht="33" customHeight="1">
      <c r="A1" s="169" t="s">
        <v>99</v>
      </c>
      <c r="B1" s="129"/>
      <c r="C1" s="129"/>
      <c r="D1" s="129"/>
      <c r="E1" s="129"/>
      <c r="F1" s="129"/>
      <c r="G1" s="129"/>
      <c r="H1" s="129"/>
      <c r="I1" s="58"/>
      <c r="J1" s="58"/>
    </row>
    <row r="2" spans="1:10" s="3" customFormat="1" ht="19.5" customHeight="1" thickBot="1">
      <c r="A2" s="59"/>
      <c r="B2" s="58"/>
      <c r="C2" s="58"/>
      <c r="D2" s="58"/>
      <c r="E2" s="58"/>
      <c r="F2" s="58"/>
      <c r="G2" s="58"/>
      <c r="H2" s="58"/>
      <c r="I2" s="58"/>
      <c r="J2" s="60" t="s">
        <v>100</v>
      </c>
    </row>
    <row r="3" spans="1:10" s="3" customFormat="1" ht="30" customHeight="1">
      <c r="A3" s="170" t="s">
        <v>101</v>
      </c>
      <c r="B3" s="172" t="s">
        <v>102</v>
      </c>
      <c r="C3" s="167" t="s">
        <v>103</v>
      </c>
      <c r="D3" s="172"/>
      <c r="E3" s="167" t="s">
        <v>104</v>
      </c>
      <c r="F3" s="172"/>
      <c r="G3" s="167" t="s">
        <v>105</v>
      </c>
      <c r="H3" s="172"/>
      <c r="I3" s="167" t="s">
        <v>106</v>
      </c>
      <c r="J3" s="168"/>
    </row>
    <row r="4" spans="1:10" s="3" customFormat="1" ht="30" customHeight="1">
      <c r="A4" s="171"/>
      <c r="B4" s="173"/>
      <c r="C4" s="125"/>
      <c r="D4" s="61" t="s">
        <v>107</v>
      </c>
      <c r="E4" s="125"/>
      <c r="F4" s="61" t="s">
        <v>107</v>
      </c>
      <c r="G4" s="125"/>
      <c r="H4" s="61" t="s">
        <v>107</v>
      </c>
      <c r="I4" s="125"/>
      <c r="J4" s="62" t="s">
        <v>107</v>
      </c>
    </row>
    <row r="5" spans="1:10" s="3" customFormat="1" ht="30" customHeight="1">
      <c r="A5" s="20" t="s">
        <v>102</v>
      </c>
      <c r="B5" s="63">
        <f aca="true" t="shared" si="0" ref="B5:B22">SUM(C5,E5,G5,I5)</f>
        <v>19385</v>
      </c>
      <c r="C5" s="63">
        <f>SUM(C6:C22)</f>
        <v>16898</v>
      </c>
      <c r="D5" s="24">
        <f aca="true" t="shared" si="1" ref="D5:D22">(C5/B5)*100</f>
        <v>87.17049264895537</v>
      </c>
      <c r="E5" s="63">
        <f>SUM(E6:E22)</f>
        <v>1943</v>
      </c>
      <c r="F5" s="24">
        <f aca="true" t="shared" si="2" ref="F5:F22">(E5/B5)*100</f>
        <v>10.023213825122518</v>
      </c>
      <c r="G5" s="63">
        <f>SUM(G6:G22)</f>
        <v>537</v>
      </c>
      <c r="H5" s="24">
        <f aca="true" t="shared" si="3" ref="H5:H22">(G5/B5)*100</f>
        <v>2.770183131287078</v>
      </c>
      <c r="I5" s="63">
        <f>SUM(I6:I22)</f>
        <v>7</v>
      </c>
      <c r="J5" s="25">
        <f>(I5/B5)*100</f>
        <v>0.036110394635027084</v>
      </c>
    </row>
    <row r="6" spans="1:10" s="3" customFormat="1" ht="30" customHeight="1">
      <c r="A6" s="123" t="s">
        <v>108</v>
      </c>
      <c r="B6" s="32">
        <f t="shared" si="0"/>
        <v>975</v>
      </c>
      <c r="C6" s="32">
        <v>840</v>
      </c>
      <c r="D6" s="28">
        <f t="shared" si="1"/>
        <v>86.15384615384616</v>
      </c>
      <c r="E6" s="32">
        <v>100</v>
      </c>
      <c r="F6" s="28">
        <f t="shared" si="2"/>
        <v>10.256410256410255</v>
      </c>
      <c r="G6" s="32">
        <v>35</v>
      </c>
      <c r="H6" s="28">
        <f t="shared" si="3"/>
        <v>3.5897435897435894</v>
      </c>
      <c r="I6" s="64">
        <v>0</v>
      </c>
      <c r="J6" s="65" t="s">
        <v>109</v>
      </c>
    </row>
    <row r="7" spans="1:10" s="3" customFormat="1" ht="30" customHeight="1">
      <c r="A7" s="123" t="s">
        <v>110</v>
      </c>
      <c r="B7" s="32">
        <f t="shared" si="0"/>
        <v>1490</v>
      </c>
      <c r="C7" s="32">
        <v>1407</v>
      </c>
      <c r="D7" s="28">
        <f t="shared" si="1"/>
        <v>94.42953020134229</v>
      </c>
      <c r="E7" s="32">
        <v>70</v>
      </c>
      <c r="F7" s="28">
        <f t="shared" si="2"/>
        <v>4.697986577181208</v>
      </c>
      <c r="G7" s="32">
        <v>11</v>
      </c>
      <c r="H7" s="28">
        <f t="shared" si="3"/>
        <v>0.738255033557047</v>
      </c>
      <c r="I7" s="64">
        <v>2</v>
      </c>
      <c r="J7" s="65" t="s">
        <v>109</v>
      </c>
    </row>
    <row r="8" spans="1:10" s="3" customFormat="1" ht="30" customHeight="1">
      <c r="A8" s="123" t="s">
        <v>111</v>
      </c>
      <c r="B8" s="32">
        <f t="shared" si="0"/>
        <v>1290</v>
      </c>
      <c r="C8" s="32">
        <v>1140</v>
      </c>
      <c r="D8" s="28">
        <f t="shared" si="1"/>
        <v>88.37209302325581</v>
      </c>
      <c r="E8" s="32">
        <v>109</v>
      </c>
      <c r="F8" s="28">
        <f t="shared" si="2"/>
        <v>8.449612403100776</v>
      </c>
      <c r="G8" s="32">
        <v>41</v>
      </c>
      <c r="H8" s="28">
        <f t="shared" si="3"/>
        <v>3.1782945736434107</v>
      </c>
      <c r="I8" s="64">
        <v>0</v>
      </c>
      <c r="J8" s="65" t="s">
        <v>109</v>
      </c>
    </row>
    <row r="9" spans="1:10" s="3" customFormat="1" ht="30" customHeight="1">
      <c r="A9" s="123" t="s">
        <v>112</v>
      </c>
      <c r="B9" s="32">
        <f t="shared" si="0"/>
        <v>551</v>
      </c>
      <c r="C9" s="32">
        <v>529</v>
      </c>
      <c r="D9" s="28">
        <f t="shared" si="1"/>
        <v>96.00725952813067</v>
      </c>
      <c r="E9" s="32">
        <v>18</v>
      </c>
      <c r="F9" s="28">
        <f t="shared" si="2"/>
        <v>3.2667876588021776</v>
      </c>
      <c r="G9" s="32">
        <v>4</v>
      </c>
      <c r="H9" s="28">
        <f t="shared" si="3"/>
        <v>0.7259528130671506</v>
      </c>
      <c r="I9" s="64">
        <v>0</v>
      </c>
      <c r="J9" s="65" t="s">
        <v>109</v>
      </c>
    </row>
    <row r="10" spans="1:10" s="3" customFormat="1" ht="30" customHeight="1">
      <c r="A10" s="123" t="s">
        <v>113</v>
      </c>
      <c r="B10" s="32">
        <f t="shared" si="0"/>
        <v>1019</v>
      </c>
      <c r="C10" s="32">
        <v>957</v>
      </c>
      <c r="D10" s="28">
        <f t="shared" si="1"/>
        <v>93.91560353287537</v>
      </c>
      <c r="E10" s="32">
        <v>47</v>
      </c>
      <c r="F10" s="28">
        <f t="shared" si="2"/>
        <v>4.612365063788027</v>
      </c>
      <c r="G10" s="32">
        <v>15</v>
      </c>
      <c r="H10" s="28">
        <f t="shared" si="3"/>
        <v>1.4720314033366046</v>
      </c>
      <c r="I10" s="32">
        <v>0</v>
      </c>
      <c r="J10" s="30">
        <f>(I10/B10)*100</f>
        <v>0</v>
      </c>
    </row>
    <row r="11" spans="1:10" s="3" customFormat="1" ht="30" customHeight="1">
      <c r="A11" s="123" t="s">
        <v>114</v>
      </c>
      <c r="B11" s="32">
        <f t="shared" si="0"/>
        <v>634</v>
      </c>
      <c r="C11" s="32">
        <v>568</v>
      </c>
      <c r="D11" s="28">
        <f t="shared" si="1"/>
        <v>89.58990536277602</v>
      </c>
      <c r="E11" s="32">
        <v>50</v>
      </c>
      <c r="F11" s="28">
        <f t="shared" si="2"/>
        <v>7.886435331230284</v>
      </c>
      <c r="G11" s="32">
        <v>16</v>
      </c>
      <c r="H11" s="28">
        <f t="shared" si="3"/>
        <v>2.5236593059936907</v>
      </c>
      <c r="I11" s="32">
        <v>0</v>
      </c>
      <c r="J11" s="30">
        <f>(I11/B11)*100</f>
        <v>0</v>
      </c>
    </row>
    <row r="12" spans="1:10" s="3" customFormat="1" ht="30" customHeight="1">
      <c r="A12" s="123" t="s">
        <v>115</v>
      </c>
      <c r="B12" s="32">
        <f t="shared" si="0"/>
        <v>573</v>
      </c>
      <c r="C12" s="32">
        <v>543</v>
      </c>
      <c r="D12" s="28">
        <f t="shared" si="1"/>
        <v>94.76439790575915</v>
      </c>
      <c r="E12" s="32">
        <v>25</v>
      </c>
      <c r="F12" s="28">
        <f t="shared" si="2"/>
        <v>4.363001745200698</v>
      </c>
      <c r="G12" s="32">
        <v>5</v>
      </c>
      <c r="H12" s="28">
        <f t="shared" si="3"/>
        <v>0.8726003490401396</v>
      </c>
      <c r="I12" s="32">
        <v>0</v>
      </c>
      <c r="J12" s="30">
        <f>(I12/B12)*100</f>
        <v>0</v>
      </c>
    </row>
    <row r="13" spans="1:10" s="3" customFormat="1" ht="30" customHeight="1">
      <c r="A13" s="123" t="s">
        <v>116</v>
      </c>
      <c r="B13" s="32">
        <f t="shared" si="0"/>
        <v>526</v>
      </c>
      <c r="C13" s="32">
        <v>496</v>
      </c>
      <c r="D13" s="28">
        <f t="shared" si="1"/>
        <v>94.29657794676805</v>
      </c>
      <c r="E13" s="32">
        <v>28</v>
      </c>
      <c r="F13" s="28">
        <f t="shared" si="2"/>
        <v>5.323193916349809</v>
      </c>
      <c r="G13" s="32">
        <v>2</v>
      </c>
      <c r="H13" s="28">
        <f t="shared" si="3"/>
        <v>0.38022813688212925</v>
      </c>
      <c r="I13" s="32">
        <v>0</v>
      </c>
      <c r="J13" s="30">
        <f>(I13/B13)*100</f>
        <v>0</v>
      </c>
    </row>
    <row r="14" spans="1:10" s="3" customFormat="1" ht="30" customHeight="1">
      <c r="A14" s="123" t="s">
        <v>117</v>
      </c>
      <c r="B14" s="32">
        <f t="shared" si="0"/>
        <v>1935</v>
      </c>
      <c r="C14" s="32">
        <v>1556</v>
      </c>
      <c r="D14" s="28">
        <f t="shared" si="1"/>
        <v>80.41343669250645</v>
      </c>
      <c r="E14" s="32">
        <v>254</v>
      </c>
      <c r="F14" s="28">
        <f t="shared" si="2"/>
        <v>13.126614987080105</v>
      </c>
      <c r="G14" s="32">
        <v>124</v>
      </c>
      <c r="H14" s="28">
        <f t="shared" si="3"/>
        <v>6.40826873385013</v>
      </c>
      <c r="I14" s="32">
        <v>1</v>
      </c>
      <c r="J14" s="30">
        <f>(I14/B14)*100</f>
        <v>0.05167958656330749</v>
      </c>
    </row>
    <row r="15" spans="1:10" s="3" customFormat="1" ht="30" customHeight="1">
      <c r="A15" s="123" t="s">
        <v>118</v>
      </c>
      <c r="B15" s="32">
        <f t="shared" si="0"/>
        <v>651</v>
      </c>
      <c r="C15" s="32">
        <v>618</v>
      </c>
      <c r="D15" s="28">
        <f t="shared" si="1"/>
        <v>94.93087557603687</v>
      </c>
      <c r="E15" s="32">
        <v>27</v>
      </c>
      <c r="F15" s="28">
        <f t="shared" si="2"/>
        <v>4.147465437788019</v>
      </c>
      <c r="G15" s="32">
        <v>6</v>
      </c>
      <c r="H15" s="28">
        <f t="shared" si="3"/>
        <v>0.9216589861751152</v>
      </c>
      <c r="I15" s="32">
        <v>0</v>
      </c>
      <c r="J15" s="30" t="s">
        <v>109</v>
      </c>
    </row>
    <row r="16" spans="1:10" s="3" customFormat="1" ht="30" customHeight="1">
      <c r="A16" s="123" t="s">
        <v>119</v>
      </c>
      <c r="B16" s="32">
        <f t="shared" si="0"/>
        <v>410</v>
      </c>
      <c r="C16" s="32">
        <v>391</v>
      </c>
      <c r="D16" s="28">
        <f t="shared" si="1"/>
        <v>95.36585365853658</v>
      </c>
      <c r="E16" s="32">
        <v>14</v>
      </c>
      <c r="F16" s="28">
        <f t="shared" si="2"/>
        <v>3.414634146341464</v>
      </c>
      <c r="G16" s="32">
        <v>5</v>
      </c>
      <c r="H16" s="28">
        <f t="shared" si="3"/>
        <v>1.2195121951219512</v>
      </c>
      <c r="I16" s="32">
        <v>0</v>
      </c>
      <c r="J16" s="30" t="s">
        <v>109</v>
      </c>
    </row>
    <row r="17" spans="1:10" s="3" customFormat="1" ht="30" customHeight="1">
      <c r="A17" s="123" t="s">
        <v>120</v>
      </c>
      <c r="B17" s="32">
        <f t="shared" si="0"/>
        <v>1347</v>
      </c>
      <c r="C17" s="32">
        <v>1236</v>
      </c>
      <c r="D17" s="28">
        <f t="shared" si="1"/>
        <v>91.75946547884188</v>
      </c>
      <c r="E17" s="32">
        <v>89</v>
      </c>
      <c r="F17" s="28">
        <f t="shared" si="2"/>
        <v>6.607275426874535</v>
      </c>
      <c r="G17" s="32">
        <v>20</v>
      </c>
      <c r="H17" s="28">
        <f t="shared" si="3"/>
        <v>1.4847809948032664</v>
      </c>
      <c r="I17" s="32">
        <v>2</v>
      </c>
      <c r="J17" s="30">
        <f aca="true" t="shared" si="4" ref="J17:J22">(I17/B17)*100</f>
        <v>0.14847809948032664</v>
      </c>
    </row>
    <row r="18" spans="1:10" s="3" customFormat="1" ht="30" customHeight="1">
      <c r="A18" s="123" t="s">
        <v>121</v>
      </c>
      <c r="B18" s="32">
        <f t="shared" si="0"/>
        <v>1680</v>
      </c>
      <c r="C18" s="32">
        <v>1528</v>
      </c>
      <c r="D18" s="28">
        <f t="shared" si="1"/>
        <v>90.95238095238095</v>
      </c>
      <c r="E18" s="32">
        <v>133</v>
      </c>
      <c r="F18" s="28">
        <f t="shared" si="2"/>
        <v>7.916666666666666</v>
      </c>
      <c r="G18" s="32">
        <v>18</v>
      </c>
      <c r="H18" s="28">
        <f t="shared" si="3"/>
        <v>1.0714285714285714</v>
      </c>
      <c r="I18" s="32">
        <v>1</v>
      </c>
      <c r="J18" s="30">
        <f t="shared" si="4"/>
        <v>0.05952380952380953</v>
      </c>
    </row>
    <row r="19" spans="1:10" s="3" customFormat="1" ht="30" customHeight="1">
      <c r="A19" s="123" t="s">
        <v>122</v>
      </c>
      <c r="B19" s="32">
        <f t="shared" si="0"/>
        <v>672</v>
      </c>
      <c r="C19" s="32">
        <v>618</v>
      </c>
      <c r="D19" s="28">
        <f t="shared" si="1"/>
        <v>91.96428571428571</v>
      </c>
      <c r="E19" s="32">
        <v>46</v>
      </c>
      <c r="F19" s="28">
        <f t="shared" si="2"/>
        <v>6.845238095238096</v>
      </c>
      <c r="G19" s="32">
        <v>8</v>
      </c>
      <c r="H19" s="28">
        <f t="shared" si="3"/>
        <v>1.1904761904761905</v>
      </c>
      <c r="I19" s="32">
        <v>0</v>
      </c>
      <c r="J19" s="30">
        <f t="shared" si="4"/>
        <v>0</v>
      </c>
    </row>
    <row r="20" spans="1:10" s="3" customFormat="1" ht="30" customHeight="1">
      <c r="A20" s="123" t="s">
        <v>123</v>
      </c>
      <c r="B20" s="32">
        <f t="shared" si="0"/>
        <v>691</v>
      </c>
      <c r="C20" s="32">
        <v>620</v>
      </c>
      <c r="D20" s="28">
        <f t="shared" si="1"/>
        <v>89.72503617945007</v>
      </c>
      <c r="E20" s="32">
        <v>50</v>
      </c>
      <c r="F20" s="28">
        <f t="shared" si="2"/>
        <v>7.23589001447178</v>
      </c>
      <c r="G20" s="32">
        <v>21</v>
      </c>
      <c r="H20" s="28">
        <f t="shared" si="3"/>
        <v>3.039073806078148</v>
      </c>
      <c r="I20" s="32">
        <v>0</v>
      </c>
      <c r="J20" s="30">
        <f t="shared" si="4"/>
        <v>0</v>
      </c>
    </row>
    <row r="21" spans="1:10" s="3" customFormat="1" ht="30" customHeight="1">
      <c r="A21" s="123" t="s">
        <v>124</v>
      </c>
      <c r="B21" s="32">
        <f t="shared" si="0"/>
        <v>3890</v>
      </c>
      <c r="C21" s="32">
        <v>2892</v>
      </c>
      <c r="D21" s="28">
        <f t="shared" si="1"/>
        <v>74.34447300771208</v>
      </c>
      <c r="E21" s="32">
        <v>802</v>
      </c>
      <c r="F21" s="28">
        <f t="shared" si="2"/>
        <v>20.616966580976865</v>
      </c>
      <c r="G21" s="32">
        <v>195</v>
      </c>
      <c r="H21" s="28">
        <f t="shared" si="3"/>
        <v>5.012853470437018</v>
      </c>
      <c r="I21" s="32">
        <v>1</v>
      </c>
      <c r="J21" s="30">
        <f t="shared" si="4"/>
        <v>0.025706940874035987</v>
      </c>
    </row>
    <row r="22" spans="1:10" s="3" customFormat="1" ht="30" customHeight="1" thickBot="1">
      <c r="A22" s="124" t="s">
        <v>125</v>
      </c>
      <c r="B22" s="37">
        <f t="shared" si="0"/>
        <v>1051</v>
      </c>
      <c r="C22" s="37">
        <v>959</v>
      </c>
      <c r="D22" s="36">
        <f t="shared" si="1"/>
        <v>91.24643196955282</v>
      </c>
      <c r="E22" s="37">
        <v>81</v>
      </c>
      <c r="F22" s="36">
        <f t="shared" si="2"/>
        <v>7.706945765937203</v>
      </c>
      <c r="G22" s="37">
        <v>11</v>
      </c>
      <c r="H22" s="36">
        <f t="shared" si="3"/>
        <v>1.0466222645099905</v>
      </c>
      <c r="I22" s="37">
        <v>0</v>
      </c>
      <c r="J22" s="38">
        <f t="shared" si="4"/>
        <v>0</v>
      </c>
    </row>
    <row r="23" s="3" customFormat="1" ht="13.5">
      <c r="B23" s="66"/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41" top="0.71" bottom="0.3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1" sqref="F11"/>
    </sheetView>
  </sheetViews>
  <sheetFormatPr defaultColWidth="8.88671875" defaultRowHeight="13.5"/>
  <cols>
    <col min="1" max="1" width="12.10546875" style="0" customWidth="1"/>
    <col min="2" max="2" width="7.88671875" style="0" customWidth="1"/>
    <col min="3" max="3" width="7.77734375" style="0" customWidth="1"/>
    <col min="4" max="4" width="6.77734375" style="0" customWidth="1"/>
    <col min="5" max="5" width="7.77734375" style="0" customWidth="1"/>
    <col min="6" max="6" width="6.7773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6.77734375" style="0" customWidth="1"/>
  </cols>
  <sheetData>
    <row r="1" spans="1:10" s="3" customFormat="1" ht="25.5" customHeight="1">
      <c r="A1" s="174" t="s">
        <v>126</v>
      </c>
      <c r="B1" s="129"/>
      <c r="C1" s="129"/>
      <c r="D1" s="129"/>
      <c r="E1" s="129"/>
      <c r="F1" s="129"/>
      <c r="G1" s="129"/>
      <c r="H1" s="129"/>
      <c r="I1" s="58"/>
      <c r="J1" s="58"/>
    </row>
    <row r="2" spans="1:10" s="3" customFormat="1" ht="18" customHeight="1" thickBot="1">
      <c r="A2" s="59"/>
      <c r="B2" s="58"/>
      <c r="C2" s="58"/>
      <c r="D2" s="58"/>
      <c r="E2" s="58"/>
      <c r="F2" s="58"/>
      <c r="G2" s="58"/>
      <c r="H2" s="58"/>
      <c r="I2" s="58"/>
      <c r="J2" s="60" t="s">
        <v>127</v>
      </c>
    </row>
    <row r="3" spans="1:10" s="3" customFormat="1" ht="30" customHeight="1">
      <c r="A3" s="170" t="s">
        <v>128</v>
      </c>
      <c r="B3" s="172" t="s">
        <v>31</v>
      </c>
      <c r="C3" s="167" t="s">
        <v>84</v>
      </c>
      <c r="D3" s="172"/>
      <c r="E3" s="167" t="s">
        <v>85</v>
      </c>
      <c r="F3" s="172"/>
      <c r="G3" s="167" t="s">
        <v>188</v>
      </c>
      <c r="H3" s="172"/>
      <c r="I3" s="167" t="s">
        <v>86</v>
      </c>
      <c r="J3" s="168"/>
    </row>
    <row r="4" spans="1:10" s="3" customFormat="1" ht="30" customHeight="1">
      <c r="A4" s="171"/>
      <c r="B4" s="173"/>
      <c r="C4" s="125"/>
      <c r="D4" s="61" t="s">
        <v>37</v>
      </c>
      <c r="E4" s="125"/>
      <c r="F4" s="61" t="s">
        <v>37</v>
      </c>
      <c r="G4" s="125"/>
      <c r="H4" s="61" t="s">
        <v>37</v>
      </c>
      <c r="I4" s="125"/>
      <c r="J4" s="62" t="s">
        <v>37</v>
      </c>
    </row>
    <row r="5" spans="1:10" s="3" customFormat="1" ht="30" customHeight="1">
      <c r="A5" s="20" t="s">
        <v>31</v>
      </c>
      <c r="B5" s="63">
        <f aca="true" t="shared" si="0" ref="B5:B22">SUM(C5,E5,G5,I5)</f>
        <v>19385</v>
      </c>
      <c r="C5" s="63">
        <f>SUM(C6:C22)</f>
        <v>17466</v>
      </c>
      <c r="D5" s="24">
        <f aca="true" t="shared" si="1" ref="D5:D22">(C5/B5)*100</f>
        <v>90.10059324219758</v>
      </c>
      <c r="E5" s="63">
        <f>SUM(E6:E22)</f>
        <v>1335</v>
      </c>
      <c r="F5" s="24">
        <f>(E5/B5)*100</f>
        <v>6.8867681196801644</v>
      </c>
      <c r="G5" s="63">
        <f>SUM(G6:G22)</f>
        <v>265</v>
      </c>
      <c r="H5" s="24">
        <f aca="true" t="shared" si="2" ref="H5:H22">(G5/B5)*100</f>
        <v>1.3670363683260254</v>
      </c>
      <c r="I5" s="63">
        <f>SUM(I6:I22)</f>
        <v>319</v>
      </c>
      <c r="J5" s="25">
        <f aca="true" t="shared" si="3" ref="J5:J22">(I5/B5)*100</f>
        <v>1.645602269796234</v>
      </c>
    </row>
    <row r="6" spans="1:10" s="3" customFormat="1" ht="30" customHeight="1">
      <c r="A6" s="123" t="s">
        <v>129</v>
      </c>
      <c r="B6" s="32">
        <f t="shared" si="0"/>
        <v>975</v>
      </c>
      <c r="C6" s="32">
        <v>864</v>
      </c>
      <c r="D6" s="28">
        <f t="shared" si="1"/>
        <v>88.61538461538461</v>
      </c>
      <c r="E6" s="32">
        <v>81</v>
      </c>
      <c r="F6" s="28">
        <f>(E6/B6)*100</f>
        <v>8.307692307692308</v>
      </c>
      <c r="G6" s="32">
        <v>12</v>
      </c>
      <c r="H6" s="28">
        <f t="shared" si="2"/>
        <v>1.2307692307692308</v>
      </c>
      <c r="I6" s="32">
        <v>18</v>
      </c>
      <c r="J6" s="30">
        <f t="shared" si="3"/>
        <v>1.8461538461538463</v>
      </c>
    </row>
    <row r="7" spans="1:10" s="3" customFormat="1" ht="30" customHeight="1">
      <c r="A7" s="123" t="s">
        <v>130</v>
      </c>
      <c r="B7" s="32">
        <f t="shared" si="0"/>
        <v>1490</v>
      </c>
      <c r="C7" s="32">
        <v>1439</v>
      </c>
      <c r="D7" s="28">
        <f t="shared" si="1"/>
        <v>96.57718120805369</v>
      </c>
      <c r="E7" s="32">
        <v>19</v>
      </c>
      <c r="F7" s="28">
        <f>(E7/B7)*100</f>
        <v>1.2751677852348993</v>
      </c>
      <c r="G7" s="32">
        <v>19</v>
      </c>
      <c r="H7" s="28">
        <f t="shared" si="2"/>
        <v>1.2751677852348993</v>
      </c>
      <c r="I7" s="32">
        <v>13</v>
      </c>
      <c r="J7" s="30">
        <f t="shared" si="3"/>
        <v>0.87248322147651</v>
      </c>
    </row>
    <row r="8" spans="1:10" s="3" customFormat="1" ht="30" customHeight="1">
      <c r="A8" s="123" t="s">
        <v>131</v>
      </c>
      <c r="B8" s="32">
        <f t="shared" si="0"/>
        <v>1290</v>
      </c>
      <c r="C8" s="32">
        <v>1164</v>
      </c>
      <c r="D8" s="28">
        <f t="shared" si="1"/>
        <v>90.23255813953487</v>
      </c>
      <c r="E8" s="32">
        <v>70</v>
      </c>
      <c r="F8" s="28">
        <f>(E8/B8)*100</f>
        <v>5.426356589147287</v>
      </c>
      <c r="G8" s="32">
        <v>23</v>
      </c>
      <c r="H8" s="28">
        <f t="shared" si="2"/>
        <v>1.7829457364341086</v>
      </c>
      <c r="I8" s="32">
        <v>33</v>
      </c>
      <c r="J8" s="30">
        <f t="shared" si="3"/>
        <v>2.558139534883721</v>
      </c>
    </row>
    <row r="9" spans="1:10" s="3" customFormat="1" ht="30" customHeight="1">
      <c r="A9" s="123" t="s">
        <v>132</v>
      </c>
      <c r="B9" s="32">
        <f t="shared" si="0"/>
        <v>551</v>
      </c>
      <c r="C9" s="32">
        <v>531</v>
      </c>
      <c r="D9" s="28">
        <f t="shared" si="1"/>
        <v>96.37023593466425</v>
      </c>
      <c r="E9" s="32">
        <v>1</v>
      </c>
      <c r="F9" s="28">
        <f>(E9/B9)*100</f>
        <v>0.18148820326678766</v>
      </c>
      <c r="G9" s="32">
        <v>11</v>
      </c>
      <c r="H9" s="28">
        <f t="shared" si="2"/>
        <v>1.9963702359346642</v>
      </c>
      <c r="I9" s="32">
        <v>8</v>
      </c>
      <c r="J9" s="30">
        <f t="shared" si="3"/>
        <v>1.4519056261343013</v>
      </c>
    </row>
    <row r="10" spans="1:10" s="3" customFormat="1" ht="30" customHeight="1">
      <c r="A10" s="123" t="s">
        <v>133</v>
      </c>
      <c r="B10" s="32">
        <f t="shared" si="0"/>
        <v>1019</v>
      </c>
      <c r="C10" s="32">
        <v>975</v>
      </c>
      <c r="D10" s="28">
        <f t="shared" si="1"/>
        <v>95.6820412168793</v>
      </c>
      <c r="E10" s="32">
        <v>11</v>
      </c>
      <c r="F10" s="28">
        <f aca="true" t="shared" si="4" ref="F10:F22">(E10/B10)*100</f>
        <v>1.0794896957801767</v>
      </c>
      <c r="G10" s="32">
        <v>21</v>
      </c>
      <c r="H10" s="28">
        <f t="shared" si="2"/>
        <v>2.060843964671246</v>
      </c>
      <c r="I10" s="32">
        <v>12</v>
      </c>
      <c r="J10" s="30">
        <f t="shared" si="3"/>
        <v>1.1776251226692835</v>
      </c>
    </row>
    <row r="11" spans="1:10" s="3" customFormat="1" ht="30" customHeight="1">
      <c r="A11" s="123" t="s">
        <v>134</v>
      </c>
      <c r="B11" s="32">
        <f t="shared" si="0"/>
        <v>634</v>
      </c>
      <c r="C11" s="32">
        <v>594</v>
      </c>
      <c r="D11" s="28">
        <f t="shared" si="1"/>
        <v>93.69085173501577</v>
      </c>
      <c r="E11" s="32">
        <v>23</v>
      </c>
      <c r="F11" s="28">
        <f t="shared" si="4"/>
        <v>3.627760252365931</v>
      </c>
      <c r="G11" s="32">
        <v>5</v>
      </c>
      <c r="H11" s="28">
        <f t="shared" si="2"/>
        <v>0.7886435331230284</v>
      </c>
      <c r="I11" s="32">
        <v>12</v>
      </c>
      <c r="J11" s="30">
        <f t="shared" si="3"/>
        <v>1.8927444794952681</v>
      </c>
    </row>
    <row r="12" spans="1:10" s="3" customFormat="1" ht="30" customHeight="1">
      <c r="A12" s="123" t="s">
        <v>135</v>
      </c>
      <c r="B12" s="32">
        <f t="shared" si="0"/>
        <v>573</v>
      </c>
      <c r="C12" s="32">
        <v>550</v>
      </c>
      <c r="D12" s="28">
        <f t="shared" si="1"/>
        <v>95.98603839441536</v>
      </c>
      <c r="E12" s="32">
        <v>5</v>
      </c>
      <c r="F12" s="28">
        <f t="shared" si="4"/>
        <v>0.8726003490401396</v>
      </c>
      <c r="G12" s="32">
        <v>7</v>
      </c>
      <c r="H12" s="28">
        <f t="shared" si="2"/>
        <v>1.2216404886561953</v>
      </c>
      <c r="I12" s="32">
        <v>11</v>
      </c>
      <c r="J12" s="30">
        <f t="shared" si="3"/>
        <v>1.9197207678883073</v>
      </c>
    </row>
    <row r="13" spans="1:10" s="3" customFormat="1" ht="30" customHeight="1">
      <c r="A13" s="123" t="s">
        <v>136</v>
      </c>
      <c r="B13" s="32">
        <f t="shared" si="0"/>
        <v>526</v>
      </c>
      <c r="C13" s="32">
        <v>503</v>
      </c>
      <c r="D13" s="28">
        <f t="shared" si="1"/>
        <v>95.62737642585552</v>
      </c>
      <c r="E13" s="32">
        <v>8</v>
      </c>
      <c r="F13" s="28">
        <f t="shared" si="4"/>
        <v>1.520912547528517</v>
      </c>
      <c r="G13" s="32">
        <v>3</v>
      </c>
      <c r="H13" s="28">
        <f t="shared" si="2"/>
        <v>0.5703422053231939</v>
      </c>
      <c r="I13" s="32">
        <v>12</v>
      </c>
      <c r="J13" s="30">
        <f t="shared" si="3"/>
        <v>2.2813688212927756</v>
      </c>
    </row>
    <row r="14" spans="1:10" s="3" customFormat="1" ht="30" customHeight="1">
      <c r="A14" s="123" t="s">
        <v>137</v>
      </c>
      <c r="B14" s="32">
        <f t="shared" si="0"/>
        <v>1935</v>
      </c>
      <c r="C14" s="32">
        <v>1695</v>
      </c>
      <c r="D14" s="28">
        <f t="shared" si="1"/>
        <v>87.59689922480621</v>
      </c>
      <c r="E14" s="32">
        <v>202</v>
      </c>
      <c r="F14" s="28">
        <f t="shared" si="4"/>
        <v>10.439276485788113</v>
      </c>
      <c r="G14" s="32">
        <v>21</v>
      </c>
      <c r="H14" s="28">
        <f t="shared" si="2"/>
        <v>1.0852713178294573</v>
      </c>
      <c r="I14" s="32">
        <v>17</v>
      </c>
      <c r="J14" s="30">
        <f t="shared" si="3"/>
        <v>0.8785529715762275</v>
      </c>
    </row>
    <row r="15" spans="1:10" s="3" customFormat="1" ht="30" customHeight="1">
      <c r="A15" s="123" t="s">
        <v>138</v>
      </c>
      <c r="B15" s="32">
        <f t="shared" si="0"/>
        <v>651</v>
      </c>
      <c r="C15" s="32">
        <v>624</v>
      </c>
      <c r="D15" s="28">
        <f t="shared" si="1"/>
        <v>95.85253456221197</v>
      </c>
      <c r="E15" s="32">
        <v>11</v>
      </c>
      <c r="F15" s="28">
        <f t="shared" si="4"/>
        <v>1.6897081413210446</v>
      </c>
      <c r="G15" s="32">
        <v>7</v>
      </c>
      <c r="H15" s="28">
        <f t="shared" si="2"/>
        <v>1.0752688172043012</v>
      </c>
      <c r="I15" s="32">
        <v>9</v>
      </c>
      <c r="J15" s="30">
        <f t="shared" si="3"/>
        <v>1.3824884792626728</v>
      </c>
    </row>
    <row r="16" spans="1:10" s="3" customFormat="1" ht="30" customHeight="1">
      <c r="A16" s="123" t="s">
        <v>139</v>
      </c>
      <c r="B16" s="32">
        <f t="shared" si="0"/>
        <v>410</v>
      </c>
      <c r="C16" s="32">
        <v>393</v>
      </c>
      <c r="D16" s="28">
        <f t="shared" si="1"/>
        <v>95.85365853658536</v>
      </c>
      <c r="E16" s="32">
        <v>2</v>
      </c>
      <c r="F16" s="28">
        <f t="shared" si="4"/>
        <v>0.4878048780487805</v>
      </c>
      <c r="G16" s="32">
        <v>8</v>
      </c>
      <c r="H16" s="28">
        <f t="shared" si="2"/>
        <v>1.951219512195122</v>
      </c>
      <c r="I16" s="32">
        <v>7</v>
      </c>
      <c r="J16" s="30">
        <f t="shared" si="3"/>
        <v>1.707317073170732</v>
      </c>
    </row>
    <row r="17" spans="1:10" s="3" customFormat="1" ht="30" customHeight="1">
      <c r="A17" s="123" t="s">
        <v>140</v>
      </c>
      <c r="B17" s="32">
        <f t="shared" si="0"/>
        <v>1347</v>
      </c>
      <c r="C17" s="32">
        <v>1233</v>
      </c>
      <c r="D17" s="28">
        <f t="shared" si="1"/>
        <v>91.53674832962137</v>
      </c>
      <c r="E17" s="32">
        <v>55</v>
      </c>
      <c r="F17" s="28">
        <f t="shared" si="4"/>
        <v>4.083147735708983</v>
      </c>
      <c r="G17" s="32">
        <v>23</v>
      </c>
      <c r="H17" s="28">
        <f t="shared" si="2"/>
        <v>1.7074981440237564</v>
      </c>
      <c r="I17" s="32">
        <v>36</v>
      </c>
      <c r="J17" s="30">
        <f t="shared" si="3"/>
        <v>2.6726057906458798</v>
      </c>
    </row>
    <row r="18" spans="1:10" s="3" customFormat="1" ht="30" customHeight="1">
      <c r="A18" s="123" t="s">
        <v>141</v>
      </c>
      <c r="B18" s="32">
        <f t="shared" si="0"/>
        <v>1680</v>
      </c>
      <c r="C18" s="32">
        <v>1576</v>
      </c>
      <c r="D18" s="28">
        <f t="shared" si="1"/>
        <v>93.80952380952381</v>
      </c>
      <c r="E18" s="32">
        <v>53</v>
      </c>
      <c r="F18" s="28">
        <f t="shared" si="4"/>
        <v>3.1547619047619047</v>
      </c>
      <c r="G18" s="32">
        <v>18</v>
      </c>
      <c r="H18" s="28">
        <f t="shared" si="2"/>
        <v>1.0714285714285714</v>
      </c>
      <c r="I18" s="32">
        <v>33</v>
      </c>
      <c r="J18" s="30">
        <f t="shared" si="3"/>
        <v>1.9642857142857142</v>
      </c>
    </row>
    <row r="19" spans="1:10" s="3" customFormat="1" ht="30" customHeight="1">
      <c r="A19" s="123" t="s">
        <v>142</v>
      </c>
      <c r="B19" s="32">
        <f t="shared" si="0"/>
        <v>672</v>
      </c>
      <c r="C19" s="32">
        <v>621</v>
      </c>
      <c r="D19" s="28">
        <f t="shared" si="1"/>
        <v>92.41071428571429</v>
      </c>
      <c r="E19" s="32">
        <v>24</v>
      </c>
      <c r="F19" s="28">
        <f t="shared" si="4"/>
        <v>3.571428571428571</v>
      </c>
      <c r="G19" s="32">
        <v>12</v>
      </c>
      <c r="H19" s="28">
        <f t="shared" si="2"/>
        <v>1.7857142857142856</v>
      </c>
      <c r="I19" s="32">
        <v>15</v>
      </c>
      <c r="J19" s="30">
        <f t="shared" si="3"/>
        <v>2.232142857142857</v>
      </c>
    </row>
    <row r="20" spans="1:10" s="3" customFormat="1" ht="30" customHeight="1">
      <c r="A20" s="123" t="s">
        <v>143</v>
      </c>
      <c r="B20" s="32">
        <f t="shared" si="0"/>
        <v>691</v>
      </c>
      <c r="C20" s="32">
        <v>611</v>
      </c>
      <c r="D20" s="28">
        <f t="shared" si="1"/>
        <v>88.42257597684515</v>
      </c>
      <c r="E20" s="32">
        <v>48</v>
      </c>
      <c r="F20" s="28">
        <f t="shared" si="4"/>
        <v>6.946454413892909</v>
      </c>
      <c r="G20" s="32">
        <v>12</v>
      </c>
      <c r="H20" s="28">
        <f t="shared" si="2"/>
        <v>1.7366136034732274</v>
      </c>
      <c r="I20" s="32">
        <v>20</v>
      </c>
      <c r="J20" s="30">
        <f t="shared" si="3"/>
        <v>2.894356005788712</v>
      </c>
    </row>
    <row r="21" spans="1:10" s="3" customFormat="1" ht="30" customHeight="1">
      <c r="A21" s="123" t="s">
        <v>144</v>
      </c>
      <c r="B21" s="32">
        <f t="shared" si="0"/>
        <v>3890</v>
      </c>
      <c r="C21" s="32">
        <v>3109</v>
      </c>
      <c r="D21" s="28">
        <f t="shared" si="1"/>
        <v>79.9228791773779</v>
      </c>
      <c r="E21" s="32">
        <v>692</v>
      </c>
      <c r="F21" s="28">
        <f t="shared" si="4"/>
        <v>17.789203084832906</v>
      </c>
      <c r="G21" s="32">
        <v>43</v>
      </c>
      <c r="H21" s="28">
        <f t="shared" si="2"/>
        <v>1.1053984575835476</v>
      </c>
      <c r="I21" s="32">
        <v>46</v>
      </c>
      <c r="J21" s="30">
        <f t="shared" si="3"/>
        <v>1.1825192802056554</v>
      </c>
    </row>
    <row r="22" spans="1:10" s="3" customFormat="1" ht="30" customHeight="1" thickBot="1">
      <c r="A22" s="124" t="s">
        <v>145</v>
      </c>
      <c r="B22" s="37">
        <f t="shared" si="0"/>
        <v>1051</v>
      </c>
      <c r="C22" s="37">
        <v>984</v>
      </c>
      <c r="D22" s="36">
        <f t="shared" si="1"/>
        <v>93.62511893434824</v>
      </c>
      <c r="E22" s="37">
        <v>30</v>
      </c>
      <c r="F22" s="36">
        <f t="shared" si="4"/>
        <v>2.8544243577545196</v>
      </c>
      <c r="G22" s="37">
        <v>20</v>
      </c>
      <c r="H22" s="36">
        <f t="shared" si="2"/>
        <v>1.9029495718363463</v>
      </c>
      <c r="I22" s="37">
        <v>17</v>
      </c>
      <c r="J22" s="38">
        <f t="shared" si="3"/>
        <v>1.6175071360608944</v>
      </c>
    </row>
    <row r="23" s="3" customFormat="1" ht="13.5">
      <c r="B23" s="66"/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25" top="0.71" bottom="0.3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F35" sqref="F35"/>
    </sheetView>
  </sheetViews>
  <sheetFormatPr defaultColWidth="8.88671875" defaultRowHeight="13.5"/>
  <cols>
    <col min="1" max="1" width="13.21484375" style="0" customWidth="1"/>
    <col min="2" max="2" width="15.77734375" style="0" customWidth="1"/>
    <col min="3" max="3" width="13.77734375" style="0" customWidth="1"/>
    <col min="4" max="4" width="15.77734375" style="0" customWidth="1"/>
    <col min="5" max="5" width="13.77734375" style="0" customWidth="1"/>
    <col min="8" max="8" width="12.6640625" style="0" customWidth="1"/>
    <col min="9" max="9" width="11.4453125" style="0" customWidth="1"/>
  </cols>
  <sheetData>
    <row r="1" spans="1:10" s="3" customFormat="1" ht="25.5" customHeight="1">
      <c r="A1" s="174" t="s">
        <v>190</v>
      </c>
      <c r="B1" s="129"/>
      <c r="C1" s="129"/>
      <c r="D1" s="129"/>
      <c r="E1" s="129"/>
      <c r="F1" s="129"/>
      <c r="G1" s="129"/>
      <c r="H1" s="129"/>
      <c r="I1" s="58"/>
      <c r="J1" s="58"/>
    </row>
    <row r="2" ht="15" customHeight="1"/>
    <row r="25" ht="14.25" customHeight="1"/>
    <row r="26" s="3" customFormat="1" ht="19.5" customHeight="1" thickBot="1">
      <c r="E26" s="60" t="s">
        <v>146</v>
      </c>
    </row>
    <row r="27" spans="1:9" s="67" customFormat="1" ht="27" customHeight="1">
      <c r="A27" s="175" t="s">
        <v>147</v>
      </c>
      <c r="B27" s="177" t="s">
        <v>148</v>
      </c>
      <c r="C27" s="177"/>
      <c r="D27" s="177" t="s">
        <v>149</v>
      </c>
      <c r="E27" s="178"/>
      <c r="G27"/>
      <c r="H27"/>
      <c r="I27"/>
    </row>
    <row r="28" spans="1:5" s="67" customFormat="1" ht="27" customHeight="1">
      <c r="A28" s="176"/>
      <c r="B28" s="69"/>
      <c r="C28" s="69" t="s">
        <v>150</v>
      </c>
      <c r="D28" s="69"/>
      <c r="E28" s="70" t="s">
        <v>150</v>
      </c>
    </row>
    <row r="29" spans="1:5" s="3" customFormat="1" ht="27" customHeight="1">
      <c r="A29" s="68">
        <v>2001</v>
      </c>
      <c r="B29" s="71">
        <v>21175</v>
      </c>
      <c r="C29" s="72">
        <v>-1.01</v>
      </c>
      <c r="D29" s="71">
        <v>80151</v>
      </c>
      <c r="E29" s="73">
        <v>-1.97</v>
      </c>
    </row>
    <row r="30" spans="1:5" s="3" customFormat="1" ht="27" customHeight="1">
      <c r="A30" s="68">
        <v>2002</v>
      </c>
      <c r="B30" s="71">
        <v>21790</v>
      </c>
      <c r="C30" s="72">
        <f aca="true" t="shared" si="0" ref="C30:C39">(B30-B29)/B29*100</f>
        <v>2.9043683589138136</v>
      </c>
      <c r="D30" s="71">
        <v>84288</v>
      </c>
      <c r="E30" s="73">
        <f aca="true" t="shared" si="1" ref="E30:E39">(D30-D29)/D29*100</f>
        <v>5.161507654302504</v>
      </c>
    </row>
    <row r="31" spans="1:5" s="3" customFormat="1" ht="27" customHeight="1">
      <c r="A31" s="68">
        <v>2003</v>
      </c>
      <c r="B31" s="71">
        <v>21877</v>
      </c>
      <c r="C31" s="72">
        <f t="shared" si="0"/>
        <v>0.3992657182193666</v>
      </c>
      <c r="D31" s="71">
        <v>83432</v>
      </c>
      <c r="E31" s="73">
        <f t="shared" si="1"/>
        <v>-1.0155656795747914</v>
      </c>
    </row>
    <row r="32" spans="1:5" s="3" customFormat="1" ht="27" customHeight="1">
      <c r="A32" s="68">
        <v>2004</v>
      </c>
      <c r="B32" s="74">
        <v>21651</v>
      </c>
      <c r="C32" s="72">
        <f t="shared" si="0"/>
        <v>-1.0330484070027883</v>
      </c>
      <c r="D32" s="74">
        <v>79730</v>
      </c>
      <c r="E32" s="73">
        <f t="shared" si="1"/>
        <v>-4.43714641864033</v>
      </c>
    </row>
    <row r="33" spans="1:5" s="3" customFormat="1" ht="27" customHeight="1">
      <c r="A33" s="68">
        <v>2005</v>
      </c>
      <c r="B33" s="74">
        <v>20598</v>
      </c>
      <c r="C33" s="72">
        <f t="shared" si="0"/>
        <v>-4.863516696688375</v>
      </c>
      <c r="D33" s="74">
        <v>75706</v>
      </c>
      <c r="E33" s="73">
        <f t="shared" si="1"/>
        <v>-5.047033738868682</v>
      </c>
    </row>
    <row r="34" spans="1:5" s="3" customFormat="1" ht="27" customHeight="1">
      <c r="A34" s="68">
        <v>2006</v>
      </c>
      <c r="B34" s="74">
        <v>20491</v>
      </c>
      <c r="C34" s="72">
        <f t="shared" si="0"/>
        <v>-0.5194679095057773</v>
      </c>
      <c r="D34" s="74">
        <v>75910</v>
      </c>
      <c r="E34" s="73">
        <f t="shared" si="1"/>
        <v>0.2694634507172483</v>
      </c>
    </row>
    <row r="35" spans="1:5" s="3" customFormat="1" ht="27" customHeight="1">
      <c r="A35" s="68">
        <v>2007</v>
      </c>
      <c r="B35" s="74">
        <v>20123</v>
      </c>
      <c r="C35" s="72">
        <f t="shared" si="0"/>
        <v>-1.795910399687668</v>
      </c>
      <c r="D35" s="74">
        <v>74910</v>
      </c>
      <c r="E35" s="73">
        <f t="shared" si="1"/>
        <v>-1.3173494928204454</v>
      </c>
    </row>
    <row r="36" spans="1:5" s="3" customFormat="1" ht="27" customHeight="1">
      <c r="A36" s="68">
        <v>2008</v>
      </c>
      <c r="B36" s="74">
        <v>19585</v>
      </c>
      <c r="C36" s="72">
        <f t="shared" si="0"/>
        <v>-2.6735576206331064</v>
      </c>
      <c r="D36" s="74">
        <v>72759</v>
      </c>
      <c r="E36" s="73">
        <f t="shared" si="1"/>
        <v>-2.8714457348818585</v>
      </c>
    </row>
    <row r="37" spans="1:5" s="3" customFormat="1" ht="27" customHeight="1">
      <c r="A37" s="115">
        <v>2009</v>
      </c>
      <c r="B37" s="116">
        <v>19083</v>
      </c>
      <c r="C37" s="72">
        <f t="shared" si="0"/>
        <v>-2.563186111820271</v>
      </c>
      <c r="D37" s="116">
        <v>71453</v>
      </c>
      <c r="E37" s="73">
        <f t="shared" si="1"/>
        <v>-1.7949669456699517</v>
      </c>
    </row>
    <row r="38" spans="1:5" ht="27" customHeight="1">
      <c r="A38" s="68">
        <v>2010</v>
      </c>
      <c r="B38" s="74">
        <v>18957</v>
      </c>
      <c r="C38" s="72">
        <f t="shared" si="0"/>
        <v>-0.6602735418959284</v>
      </c>
      <c r="D38" s="74">
        <v>73984</v>
      </c>
      <c r="E38" s="73">
        <f t="shared" si="1"/>
        <v>3.5421885715085444</v>
      </c>
    </row>
    <row r="39" spans="1:5" ht="27" customHeight="1" thickBot="1">
      <c r="A39" s="75">
        <v>2011</v>
      </c>
      <c r="B39" s="76">
        <v>19385</v>
      </c>
      <c r="C39" s="77">
        <f t="shared" si="0"/>
        <v>2.257741203776969</v>
      </c>
      <c r="D39" s="76">
        <v>74056</v>
      </c>
      <c r="E39" s="78">
        <f t="shared" si="1"/>
        <v>0.09731833910034601</v>
      </c>
    </row>
  </sheetData>
  <sheetProtection/>
  <mergeCells count="4">
    <mergeCell ref="A27:A28"/>
    <mergeCell ref="B27:C27"/>
    <mergeCell ref="D27:E27"/>
    <mergeCell ref="A1:H1"/>
  </mergeCells>
  <printOptions/>
  <pageMargins left="0.75" right="0.75" top="1.24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5" sqref="A15"/>
    </sheetView>
  </sheetViews>
  <sheetFormatPr defaultColWidth="8.8867187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Baekinho</dc:creator>
  <cp:keywords/>
  <dc:description/>
  <cp:lastModifiedBy>Digital NEX</cp:lastModifiedBy>
  <cp:lastPrinted>2013-01-03T07:33:35Z</cp:lastPrinted>
  <dcterms:created xsi:type="dcterms:W3CDTF">2009-02-02T07:34:55Z</dcterms:created>
  <dcterms:modified xsi:type="dcterms:W3CDTF">2013-01-04T07:56:59Z</dcterms:modified>
  <cp:category/>
  <cp:version/>
  <cp:contentType/>
  <cp:contentStatus/>
</cp:coreProperties>
</file>