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activeTab="0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<sst xmlns="http://schemas.openxmlformats.org/spreadsheetml/2006/main" count="462" uniqueCount="191">
  <si>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</si>
  <si>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</si>
  <si>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</si>
  <si>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</si>
  <si>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</si>
  <si>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</si>
  <si>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</si>
  <si>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</si>
  <si>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</si>
  <si>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</si>
  <si>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</si>
  <si>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</si>
  <si>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</si>
  <si>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</si>
  <si>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</si>
  <si>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</si>
  <si>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</si>
  <si>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</si>
  <si>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</si>
  <si>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</si>
  <si>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</si>
  <si>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1. 업종별 사업체수, 종사자수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</si>
  <si>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</si>
  <si>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</si>
  <si>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</si>
  <si>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</si>
  <si>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</si>
  <si>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</si>
  <si>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</si>
  <si>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</si>
  <si>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</si>
  <si>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</si>
  <si>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</si>
  <si>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</si>
  <si>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</si>
  <si>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</si>
  <si>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</si>
  <si>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</si>
  <si>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</si>
  <si>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</si>
  <si>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</si>
  <si>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</si>
  <si>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</si>
  <si>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</si>
  <si>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</si>
  <si>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</si>
  <si>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</si>
  <si>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</si>
  <si>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</si>
  <si>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</si>
  <si>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</si>
  <si>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</si>
  <si>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>2.업종별 종사자 규모별 사업체수, 종사자수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</si>
  <si>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</si>
  <si>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</si>
  <si>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</si>
  <si>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</si>
  <si>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</si>
  <si>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</si>
  <si>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</si>
  <si>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</si>
  <si>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</si>
  <si>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</si>
  <si>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</si>
  <si>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</si>
  <si>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</si>
  <si>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</si>
  <si>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</si>
  <si>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</si>
  <si>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</si>
  <si>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</si>
  <si>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</si>
  <si>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</si>
  <si>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</si>
  <si>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</si>
  <si>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</si>
  <si>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</si>
  <si>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</si>
  <si>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</si>
  <si>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>3. 업종별  조직형태별 사업체수,종사자수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</si>
  <si>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</si>
  <si>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</si>
  <si>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</si>
  <si>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</si>
  <si>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</si>
  <si>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</si>
  <si>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</si>
  <si>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</si>
  <si>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</si>
  <si>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</si>
  <si>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</si>
  <si>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</si>
  <si>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4. 동별 사업체수, 종사자수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</si>
  <si>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</si>
  <si>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</si>
  <si>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</si>
  <si>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</si>
  <si>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</si>
  <si>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</si>
  <si>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</si>
  <si>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</si>
  <si>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</si>
  <si>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</si>
  <si>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</si>
  <si>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</si>
  <si>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</si>
  <si>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</si>
  <si>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</si>
  <si>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</si>
  <si>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</si>
  <si>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</si>
  <si>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</si>
  <si>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</si>
  <si>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</si>
  <si>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</si>
  <si>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</si>
  <si>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</si>
  <si>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</si>
  <si>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</si>
  <si>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</si>
  <si>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</si>
  <si>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</si>
  <si>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6. 동별 조직형태별 사업체수</t>
  </si>
  <si>
    <t>(단위 : 개, %)</t>
  </si>
  <si>
    <t>동  별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</si>
  <si>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</si>
  <si>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</si>
  <si>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</si>
  <si>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</si>
  <si>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</si>
  <si>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</si>
  <si>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</si>
  <si>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</si>
  <si>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</si>
  <si>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</si>
  <si>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</si>
  <si>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</si>
  <si>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</si>
  <si>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</si>
  <si>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</si>
  <si>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</si>
  <si>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</si>
  <si>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</si>
  <si>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</si>
  <si>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</si>
  <si>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</si>
  <si>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증 감 율</t>
  </si>
  <si>
    <t>5명~19명</t>
  </si>
  <si>
    <t>20명~299명</t>
  </si>
  <si>
    <t>1. 업종별 사업체수, 종사자수</t>
  </si>
  <si>
    <t>(단위: 개, 명, %)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</si>
  <si>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</si>
  <si>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</si>
  <si>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</si>
  <si>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</si>
  <si>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</si>
  <si>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</si>
  <si>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</si>
  <si>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</si>
  <si>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</si>
  <si>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M. 전문 과학 및 
     기술서비스업</t>
  </si>
  <si>
    <t xml:space="preserve"> C. 제  조  업</t>
  </si>
  <si>
    <t xml:space="preserve"> N. 사업시설관리 및
    사업지원 서비스업</t>
  </si>
  <si>
    <t xml:space="preserve"> D. 전기.가스.증
   기 및 수도사업</t>
  </si>
  <si>
    <t xml:space="preserve"> O. 공공행정 국방 
   및  사회보장행정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</si>
  <si>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</si>
  <si>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</si>
  <si>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</si>
  <si>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</si>
  <si>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</si>
  <si>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</si>
  <si>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</si>
  <si>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 S. 협의 및 단체 수리 및 기타 개인서비스업</t>
  </si>
  <si>
    <t xml:space="preserve">구성비 </t>
  </si>
  <si>
    <t>S</t>
  </si>
  <si>
    <t xml:space="preserve"> T. 가구내고용활동 및 
  달리 분류되지 않은 
 자가소비 생산활동</t>
  </si>
  <si>
    <t>T</t>
  </si>
  <si>
    <t xml:space="preserve"> J. 출판.영상.방송통신 및 정보서비스업</t>
  </si>
  <si>
    <t xml:space="preserve"> U. 국제  및 
     외국기관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</si>
  <si>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</si>
  <si>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</si>
  <si>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</si>
  <si>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</si>
  <si>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</si>
  <si>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</si>
  <si>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</si>
  <si>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>7. 연도별 사업체수 및 종사자수 증감율</t>
  </si>
  <si>
    <t xml:space="preserve"> I. 숙박 및 음식점업</t>
  </si>
  <si>
    <t xml:space="preserve"> I. 숙박 및 음식점업</t>
  </si>
  <si>
    <t xml:space="preserve"> S. 협회 및 단체 수리 및 기타 개인서비스업</t>
  </si>
  <si>
    <t>-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</si>
</sst>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6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19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41" fontId="13" fillId="0" borderId="12" xfId="0" applyNumberFormat="1" applyFont="1" applyBorder="1" applyAlignment="1">
      <alignment horizontal="right" vertical="center" shrinkToFit="1"/>
    </xf>
    <xf numFmtId="43" fontId="13" fillId="0" borderId="12" xfId="0" applyNumberFormat="1" applyFont="1" applyBorder="1" applyAlignment="1">
      <alignment horizontal="right" vertical="center" shrinkToFit="1"/>
    </xf>
    <xf numFmtId="41" fontId="13" fillId="0" borderId="13" xfId="0" applyNumberFormat="1" applyFont="1" applyBorder="1" applyAlignment="1">
      <alignment horizontal="right" vertical="center" shrinkToFit="1"/>
    </xf>
    <xf numFmtId="43" fontId="13" fillId="0" borderId="13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41" fontId="13" fillId="0" borderId="14" xfId="0" applyNumberFormat="1" applyFont="1" applyBorder="1" applyAlignment="1">
      <alignment horizontal="right" vertical="center" shrinkToFit="1"/>
    </xf>
    <xf numFmtId="41" fontId="13" fillId="0" borderId="14" xfId="0" applyNumberFormat="1" applyFont="1" applyBorder="1" applyAlignment="1">
      <alignment vertical="center" shrinkToFit="1"/>
    </xf>
    <xf numFmtId="43" fontId="13" fillId="0" borderId="14" xfId="0" applyNumberFormat="1" applyFont="1" applyBorder="1" applyAlignment="1">
      <alignment horizontal="right" vertical="center" shrinkToFit="1"/>
    </xf>
    <xf numFmtId="43" fontId="13" fillId="0" borderId="15" xfId="0" applyNumberFormat="1" applyFont="1" applyBorder="1" applyAlignment="1">
      <alignment horizontal="right" vertical="center" shrinkToFit="1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41" fontId="8" fillId="0" borderId="12" xfId="48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48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48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48" applyNumberFormat="1" applyFont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41" fontId="8" fillId="0" borderId="14" xfId="48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5" borderId="12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center"/>
    </xf>
    <xf numFmtId="0" fontId="26" fillId="35" borderId="24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center"/>
    </xf>
    <xf numFmtId="41" fontId="26" fillId="35" borderId="25" xfId="0" applyNumberFormat="1" applyFont="1" applyFill="1" applyBorder="1" applyAlignment="1">
      <alignment vertical="center"/>
    </xf>
    <xf numFmtId="41" fontId="26" fillId="35" borderId="26" xfId="0" applyNumberFormat="1" applyFont="1" applyFill="1" applyBorder="1" applyAlignment="1">
      <alignment vertical="center"/>
    </xf>
    <xf numFmtId="41" fontId="26" fillId="0" borderId="25" xfId="0" applyNumberFormat="1" applyFont="1" applyBorder="1" applyAlignment="1">
      <alignment vertical="center"/>
    </xf>
    <xf numFmtId="41" fontId="26" fillId="0" borderId="26" xfId="0" applyNumberFormat="1" applyFont="1" applyBorder="1" applyAlignment="1">
      <alignment vertical="center"/>
    </xf>
    <xf numFmtId="41" fontId="26" fillId="0" borderId="27" xfId="0" applyNumberFormat="1" applyFont="1" applyBorder="1" applyAlignment="1">
      <alignment vertical="center"/>
    </xf>
    <xf numFmtId="41" fontId="26" fillId="0" borderId="28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9" xfId="0" applyNumberFormat="1" applyFont="1" applyBorder="1" applyAlignment="1">
      <alignment vertical="center"/>
    </xf>
    <xf numFmtId="41" fontId="26" fillId="0" borderId="30" xfId="0" applyNumberFormat="1" applyFont="1" applyBorder="1" applyAlignment="1">
      <alignment vertical="center"/>
    </xf>
    <xf numFmtId="176" fontId="26" fillId="35" borderId="31" xfId="0" applyNumberFormat="1" applyFont="1" applyFill="1" applyBorder="1" applyAlignment="1">
      <alignment horizontal="center" vertical="center"/>
    </xf>
    <xf numFmtId="176" fontId="26" fillId="35" borderId="3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33" xfId="48" applyNumberFormat="1" applyFont="1" applyFill="1" applyBorder="1" applyAlignment="1">
      <alignment horizontal="center" vertical="center" wrapText="1"/>
    </xf>
    <xf numFmtId="43" fontId="25" fillId="0" borderId="19" xfId="48" applyNumberFormat="1" applyFont="1" applyFill="1" applyBorder="1" applyAlignment="1">
      <alignment horizontal="center" vertical="center" wrapText="1"/>
    </xf>
    <xf numFmtId="41" fontId="26" fillId="0" borderId="33" xfId="48" applyNumberFormat="1" applyFont="1" applyFill="1" applyBorder="1" applyAlignment="1">
      <alignment horizontal="center" vertical="center" wrapText="1"/>
    </xf>
    <xf numFmtId="43" fontId="26" fillId="0" borderId="19" xfId="48" applyNumberFormat="1" applyFont="1" applyFill="1" applyBorder="1" applyAlignment="1">
      <alignment horizontal="center" vertical="center" wrapText="1"/>
    </xf>
    <xf numFmtId="41" fontId="26" fillId="0" borderId="33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distributed" vertical="center" indent="2"/>
    </xf>
    <xf numFmtId="0" fontId="10" fillId="33" borderId="34" xfId="0" applyFont="1" applyFill="1" applyBorder="1" applyAlignment="1">
      <alignment horizontal="distributed" vertical="center" indent="2"/>
    </xf>
    <xf numFmtId="0" fontId="10" fillId="34" borderId="35" xfId="0" applyFont="1" applyFill="1" applyBorder="1" applyAlignment="1">
      <alignment horizontal="center" vertical="center"/>
    </xf>
    <xf numFmtId="186" fontId="9" fillId="0" borderId="36" xfId="0" applyNumberFormat="1" applyFont="1" applyBorder="1" applyAlignment="1">
      <alignment horizontal="center" vertical="center"/>
    </xf>
    <xf numFmtId="41" fontId="16" fillId="36" borderId="12" xfId="0" applyNumberFormat="1" applyFont="1" applyFill="1" applyBorder="1" applyAlignment="1">
      <alignment horizontal="right" vertical="center" shrinkToFit="1"/>
    </xf>
    <xf numFmtId="43" fontId="16" fillId="36" borderId="12" xfId="0" applyNumberFormat="1" applyFont="1" applyFill="1" applyBorder="1" applyAlignment="1">
      <alignment horizontal="right" vertical="center" shrinkToFit="1"/>
    </xf>
    <xf numFmtId="43" fontId="16" fillId="36" borderId="13" xfId="0" applyNumberFormat="1" applyFont="1" applyFill="1" applyBorder="1" applyAlignment="1">
      <alignment horizontal="right" vertical="center" shrinkToFit="1"/>
    </xf>
    <xf numFmtId="41" fontId="11" fillId="36" borderId="12" xfId="0" applyNumberFormat="1" applyFont="1" applyFill="1" applyBorder="1" applyAlignment="1">
      <alignment horizontal="right" vertical="center" shrinkToFit="1"/>
    </xf>
    <xf numFmtId="43" fontId="11" fillId="36" borderId="12" xfId="0" applyNumberFormat="1" applyFont="1" applyFill="1" applyBorder="1" applyAlignment="1">
      <alignment horizontal="center" vertical="center" shrinkToFit="1"/>
    </xf>
    <xf numFmtId="43" fontId="11" fillId="36" borderId="13" xfId="0" applyNumberFormat="1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distributed" vertical="center" indent="1"/>
    </xf>
    <xf numFmtId="0" fontId="8" fillId="33" borderId="34" xfId="0" applyFont="1" applyFill="1" applyBorder="1" applyAlignment="1">
      <alignment horizontal="distributed" vertical="center" indent="1"/>
    </xf>
    <xf numFmtId="0" fontId="11" fillId="35" borderId="37" xfId="0" applyFont="1" applyFill="1" applyBorder="1" applyAlignment="1">
      <alignment horizontal="center" vertical="center"/>
    </xf>
    <xf numFmtId="41" fontId="26" fillId="0" borderId="38" xfId="0" applyNumberFormat="1" applyFont="1" applyBorder="1" applyAlignment="1">
      <alignment vertical="center"/>
    </xf>
    <xf numFmtId="41" fontId="26" fillId="0" borderId="39" xfId="0" applyNumberFormat="1" applyFont="1" applyBorder="1" applyAlignment="1">
      <alignment vertical="center"/>
    </xf>
    <xf numFmtId="41" fontId="26" fillId="0" borderId="40" xfId="0" applyNumberFormat="1" applyFont="1" applyBorder="1" applyAlignment="1">
      <alignment vertical="center"/>
    </xf>
    <xf numFmtId="41" fontId="26" fillId="0" borderId="40" xfId="48" applyNumberFormat="1" applyFont="1" applyFill="1" applyBorder="1" applyAlignment="1">
      <alignment horizontal="center" vertical="center" wrapText="1"/>
    </xf>
    <xf numFmtId="41" fontId="26" fillId="0" borderId="27" xfId="48" applyNumberFormat="1" applyFont="1" applyFill="1" applyBorder="1" applyAlignment="1">
      <alignment horizontal="center" vertical="center" wrapText="1"/>
    </xf>
    <xf numFmtId="41" fontId="26" fillId="0" borderId="41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8" fillId="0" borderId="42" xfId="0" applyNumberFormat="1" applyFont="1" applyBorder="1" applyAlignment="1">
      <alignment horizontal="center" vertical="center" shrinkToFit="1"/>
    </xf>
    <xf numFmtId="41" fontId="8" fillId="0" borderId="43" xfId="0" applyNumberFormat="1" applyFont="1" applyBorder="1" applyAlignment="1">
      <alignment horizontal="center" vertical="center" shrinkToFit="1"/>
    </xf>
    <xf numFmtId="0" fontId="10" fillId="34" borderId="44" xfId="0" applyFont="1" applyFill="1" applyBorder="1" applyAlignment="1">
      <alignment horizontal="center" vertical="center"/>
    </xf>
    <xf numFmtId="186" fontId="9" fillId="0" borderId="45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" fontId="9" fillId="0" borderId="4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 shrinkToFit="1"/>
    </xf>
    <xf numFmtId="43" fontId="11" fillId="0" borderId="12" xfId="0" applyNumberFormat="1" applyFont="1" applyFill="1" applyBorder="1" applyAlignment="1">
      <alignment horizontal="center" vertical="center" shrinkToFit="1"/>
    </xf>
    <xf numFmtId="43" fontId="8" fillId="0" borderId="28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center" vertical="center" shrinkToFit="1"/>
    </xf>
    <xf numFmtId="43" fontId="8" fillId="0" borderId="1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right" vertical="center" shrinkToFit="1"/>
    </xf>
    <xf numFmtId="43" fontId="8" fillId="0" borderId="47" xfId="0" applyNumberFormat="1" applyFont="1" applyFill="1" applyBorder="1" applyAlignment="1">
      <alignment horizontal="center" vertical="center" shrinkToFit="1"/>
    </xf>
    <xf numFmtId="41" fontId="8" fillId="0" borderId="14" xfId="0" applyNumberFormat="1" applyFont="1" applyFill="1" applyBorder="1" applyAlignment="1">
      <alignment horizontal="center" vertical="center" shrinkToFit="1"/>
    </xf>
    <xf numFmtId="43" fontId="8" fillId="0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6" fillId="33" borderId="48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left" vertical="center" wrapText="1"/>
    </xf>
    <xf numFmtId="0" fontId="27" fillId="33" borderId="48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29" fillId="33" borderId="49" xfId="0" applyFont="1" applyFill="1" applyBorder="1" applyAlignment="1">
      <alignment horizontal="left" vertical="center" wrapText="1"/>
    </xf>
    <xf numFmtId="0" fontId="29" fillId="33" borderId="19" xfId="0" applyFont="1" applyFill="1" applyBorder="1" applyAlignment="1">
      <alignment horizontal="left" vertical="center" wrapText="1"/>
    </xf>
    <xf numFmtId="0" fontId="29" fillId="33" borderId="48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center" wrapText="1"/>
    </xf>
    <xf numFmtId="0" fontId="26" fillId="33" borderId="49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8" fillId="33" borderId="48" xfId="0" applyFont="1" applyFill="1" applyBorder="1" applyAlignment="1">
      <alignment horizontal="left" vertical="center" wrapText="1"/>
    </xf>
    <xf numFmtId="0" fontId="28" fillId="33" borderId="17" xfId="0" applyFont="1" applyFill="1" applyBorder="1" applyAlignment="1">
      <alignment horizontal="left" vertical="center" wrapText="1"/>
    </xf>
    <xf numFmtId="0" fontId="24" fillId="35" borderId="1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17" fillId="35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51" xfId="0" applyFont="1" applyBorder="1" applyAlignment="1">
      <alignment horizontal="right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left" vertical="center" wrapText="1"/>
    </xf>
    <xf numFmtId="0" fontId="18" fillId="35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Hyperlink" xfId="64"/>
    <cellStyle name="Header1" xfId="65"/>
    <cellStyle name="Header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27636327"/>
        <c:axId val="47400352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23949985"/>
        <c:axId val="14223274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 val="autoZero"/>
        <c:auto val="0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327"/>
        <c:crossesAt val="1"/>
        <c:crossBetween val="between"/>
        <c:dispUnits/>
      </c:valAx>
      <c:catAx>
        <c:axId val="23949985"/>
        <c:scaling>
          <c:orientation val="minMax"/>
        </c:scaling>
        <c:axPos val="b"/>
        <c:delete val="1"/>
        <c:majorTickMark val="out"/>
        <c:minorTickMark val="none"/>
        <c:tickLblPos val="none"/>
        <c:crossAx val="14223274"/>
        <c:crosses val="autoZero"/>
        <c:auto val="0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998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60900603"/>
        <c:axId val="11234516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34001781"/>
        <c:axId val="37580574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34516"/>
        <c:crosses val="autoZero"/>
        <c:auto val="0"/>
        <c:lblOffset val="100"/>
        <c:tickLblSkip val="1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00603"/>
        <c:crossesAt val="1"/>
        <c:crossBetween val="between"/>
        <c:dispUnits/>
      </c:valAx>
      <c:catAx>
        <c:axId val="34001781"/>
        <c:scaling>
          <c:orientation val="minMax"/>
        </c:scaling>
        <c:axPos val="b"/>
        <c:delete val="1"/>
        <c:majorTickMark val="out"/>
        <c:minorTickMark val="none"/>
        <c:tickLblPos val="none"/>
        <c:crossAx val="37580574"/>
        <c:crosses val="autoZero"/>
        <c:auto val="0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72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2680847"/>
        <c:axId val="24127624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15822025"/>
        <c:axId val="8180498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27624"/>
        <c:crosses val="autoZero"/>
        <c:auto val="0"/>
        <c:lblOffset val="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1"/>
        <c:crossBetween val="between"/>
        <c:dispUnits/>
      </c:valAx>
      <c:catAx>
        <c:axId val="15822025"/>
        <c:scaling>
          <c:orientation val="minMax"/>
        </c:scaling>
        <c:axPos val="b"/>
        <c:delete val="1"/>
        <c:majorTickMark val="out"/>
        <c:minorTickMark val="none"/>
        <c:tickLblPos val="none"/>
        <c:crossAx val="8180498"/>
        <c:crosses val="autoZero"/>
        <c:auto val="0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275"/>
          <c:w val="0.94025"/>
          <c:h val="0.8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'7.연도별사업체및종사자'!$A$29:$A$39</c:f>
              <c:numCache/>
            </c:numRef>
          </c:cat>
          <c:val>
            <c:numRef>
              <c:f>'7.연도별사업체및종사자'!$D$29:$D$39</c:f>
              <c:numCache/>
            </c:numRef>
          </c:val>
        </c:ser>
        <c:axId val="6515619"/>
        <c:axId val="58640572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'7.연도별사업체및종사자'!$A$29:$A$38</c:f>
              <c:numCache/>
            </c:numRef>
          </c:cat>
          <c:val>
            <c:numRef>
              <c:f>'7.연도별사업체및종사자'!$B$29:$B$39</c:f>
              <c:numCache/>
            </c:numRef>
          </c:val>
          <c:smooth val="0"/>
        </c:ser>
        <c:axId val="58003101"/>
        <c:axId val="5226586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22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</c:valAx>
      <c:catAx>
        <c:axId val="58003101"/>
        <c:scaling>
          <c:orientation val="minMax"/>
        </c:scaling>
        <c:axPos val="b"/>
        <c:delete val="1"/>
        <c:majorTickMark val="out"/>
        <c:minorTickMark val="none"/>
        <c:tickLblPos val="none"/>
        <c:crossAx val="52265862"/>
        <c:crosses val="autoZero"/>
        <c:auto val="0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008"/>
          <c:w val="0.406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0" y="514350"/>
        <a:ext cx="6210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1">
      <selection activeCell="I12" sqref="I12"/>
    </sheetView>
  </sheetViews>
  <sheetFormatPr defaultColWidth="8.88671875" defaultRowHeight="13.5"/>
  <cols>
    <col min="1" max="1" width="14.3359375" style="82" customWidth="1"/>
    <col min="2" max="2" width="8.99609375" style="82" customWidth="1"/>
    <col min="3" max="4" width="8.88671875" style="82" customWidth="1"/>
    <col min="5" max="5" width="14.3359375" style="82" customWidth="1"/>
    <col min="6" max="6" width="9.4453125" style="82" customWidth="1"/>
    <col min="7" max="14" width="8.88671875" style="82" customWidth="1"/>
  </cols>
  <sheetData>
    <row r="1" spans="1:14" s="2" customFormat="1" ht="31.5">
      <c r="A1" s="156" t="s">
        <v>21</v>
      </c>
      <c r="B1" s="157"/>
      <c r="C1" s="157"/>
      <c r="D1" s="157"/>
      <c r="E1" s="157"/>
      <c r="F1" s="157"/>
      <c r="G1" s="157"/>
      <c r="H1" s="157"/>
      <c r="I1" s="95"/>
      <c r="J1" s="96" t="s">
        <v>21</v>
      </c>
      <c r="K1" s="95"/>
      <c r="L1" s="95"/>
      <c r="M1" s="95"/>
      <c r="N1" s="95"/>
    </row>
    <row r="2" spans="1:14" s="3" customFormat="1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1" s="3" customFormat="1" ht="18" thickBot="1">
      <c r="A3" s="81"/>
      <c r="B3" s="81"/>
      <c r="C3" s="81"/>
      <c r="D3" s="81"/>
      <c r="E3" s="81"/>
      <c r="F3" s="81"/>
      <c r="G3" s="81"/>
      <c r="H3" s="81"/>
      <c r="I3" s="81"/>
      <c r="J3" s="75" t="s">
        <v>0</v>
      </c>
      <c r="K3" s="94" t="s">
        <v>1</v>
      </c>
      <c r="L3" s="93" t="s">
        <v>2</v>
      </c>
      <c r="M3" s="81"/>
      <c r="N3" s="153" t="s">
        <v>31</v>
      </c>
      <c r="O3" s="153"/>
      <c r="P3" s="70" t="s">
        <v>32</v>
      </c>
      <c r="Q3" s="70" t="s">
        <v>33</v>
      </c>
      <c r="R3" s="153" t="s">
        <v>31</v>
      </c>
      <c r="S3" s="153"/>
      <c r="T3" s="70" t="s">
        <v>32</v>
      </c>
      <c r="U3" s="70" t="s">
        <v>33</v>
      </c>
    </row>
    <row r="4" spans="1:21" s="3" customFormat="1" ht="17.25" thickTop="1">
      <c r="A4" s="81"/>
      <c r="B4" s="81"/>
      <c r="C4" s="81"/>
      <c r="D4" s="81"/>
      <c r="E4" s="81"/>
      <c r="F4" s="81"/>
      <c r="G4" s="81"/>
      <c r="H4" s="81"/>
      <c r="I4" s="81"/>
      <c r="J4" s="76" t="s">
        <v>3</v>
      </c>
      <c r="K4" s="92">
        <v>0</v>
      </c>
      <c r="L4" s="91">
        <v>0</v>
      </c>
      <c r="M4" s="81"/>
      <c r="N4" s="154" t="s">
        <v>34</v>
      </c>
      <c r="O4" s="71"/>
      <c r="P4" s="97">
        <f>SUM(P6,P8,P10,P12,P14,P16,P18,P20,P22,P24,T4,T6,T8,T10,T12,T14,T16,T18,T20,T22,T24)</f>
        <v>19359</v>
      </c>
      <c r="Q4" s="97">
        <f>SUM(Q6,Q8,Q10,Q12,Q14,Q16,Q18,Q20,Q22,Q24,U4,U6,U8,U10,U12,U14,U16,U18,U20,U22,U24)</f>
        <v>75117</v>
      </c>
      <c r="R4" s="141" t="s">
        <v>35</v>
      </c>
      <c r="S4" s="72"/>
      <c r="T4" s="99">
        <v>166</v>
      </c>
      <c r="U4" s="99">
        <v>1963</v>
      </c>
    </row>
    <row r="5" spans="1:21" s="3" customFormat="1" ht="16.5">
      <c r="A5" s="81"/>
      <c r="B5" s="81"/>
      <c r="C5" s="81"/>
      <c r="D5" s="81"/>
      <c r="E5" s="81"/>
      <c r="F5" s="81"/>
      <c r="G5" s="81"/>
      <c r="H5" s="81"/>
      <c r="I5" s="81"/>
      <c r="J5" s="77" t="s">
        <v>4</v>
      </c>
      <c r="K5" s="89">
        <v>2</v>
      </c>
      <c r="L5" s="88">
        <v>3</v>
      </c>
      <c r="M5" s="81"/>
      <c r="N5" s="155"/>
      <c r="O5" s="73" t="s">
        <v>36</v>
      </c>
      <c r="P5" s="98">
        <v>100</v>
      </c>
      <c r="Q5" s="98">
        <v>100</v>
      </c>
      <c r="R5" s="142"/>
      <c r="S5" s="74" t="s">
        <v>36</v>
      </c>
      <c r="T5" s="100">
        <f>T4/P4*100</f>
        <v>0.857482307970453</v>
      </c>
      <c r="U5" s="100">
        <f>U4/Q4*100</f>
        <v>2.613256652954724</v>
      </c>
    </row>
    <row r="6" spans="1:21" s="3" customFormat="1" ht="16.5">
      <c r="A6" s="81"/>
      <c r="B6" s="81"/>
      <c r="C6" s="81"/>
      <c r="D6" s="81"/>
      <c r="E6" s="81"/>
      <c r="F6" s="81"/>
      <c r="G6" s="81"/>
      <c r="H6" s="81"/>
      <c r="I6" s="81"/>
      <c r="J6" s="77" t="s">
        <v>5</v>
      </c>
      <c r="K6" s="89">
        <v>3150</v>
      </c>
      <c r="L6" s="88">
        <v>21492</v>
      </c>
      <c r="M6" s="81"/>
      <c r="N6" s="141" t="s">
        <v>37</v>
      </c>
      <c r="O6" s="72"/>
      <c r="P6" s="99">
        <v>0</v>
      </c>
      <c r="Q6" s="99">
        <v>0</v>
      </c>
      <c r="R6" s="141" t="s">
        <v>38</v>
      </c>
      <c r="S6" s="72"/>
      <c r="T6" s="99">
        <v>344</v>
      </c>
      <c r="U6" s="99">
        <v>1062</v>
      </c>
    </row>
    <row r="7" spans="1:21" s="3" customFormat="1" ht="16.5">
      <c r="A7" s="81"/>
      <c r="B7" s="81"/>
      <c r="C7" s="81"/>
      <c r="D7" s="81"/>
      <c r="E7" s="81"/>
      <c r="F7" s="81"/>
      <c r="G7" s="81"/>
      <c r="H7" s="81"/>
      <c r="I7" s="81"/>
      <c r="J7" s="77" t="s">
        <v>6</v>
      </c>
      <c r="K7" s="89">
        <v>8</v>
      </c>
      <c r="L7" s="88">
        <v>423</v>
      </c>
      <c r="M7" s="81"/>
      <c r="N7" s="142"/>
      <c r="O7" s="74" t="s">
        <v>36</v>
      </c>
      <c r="P7" s="100">
        <f>P6/P4*100</f>
        <v>0</v>
      </c>
      <c r="Q7" s="100">
        <f>Q6/Q4*100</f>
        <v>0</v>
      </c>
      <c r="R7" s="142"/>
      <c r="S7" s="74" t="s">
        <v>36</v>
      </c>
      <c r="T7" s="100">
        <f>T6/P4*100</f>
        <v>1.77695128880624</v>
      </c>
      <c r="U7" s="100">
        <f>U6/Q4*100</f>
        <v>1.413794480610248</v>
      </c>
    </row>
    <row r="8" spans="1:21" s="3" customFormat="1" ht="16.5">
      <c r="A8" s="81"/>
      <c r="B8" s="81"/>
      <c r="C8" s="81"/>
      <c r="D8" s="81"/>
      <c r="E8" s="81"/>
      <c r="F8" s="81"/>
      <c r="G8" s="81"/>
      <c r="H8" s="81"/>
      <c r="I8" s="81"/>
      <c r="J8" s="77" t="s">
        <v>7</v>
      </c>
      <c r="K8" s="89">
        <v>47</v>
      </c>
      <c r="L8" s="88">
        <v>402</v>
      </c>
      <c r="M8" s="81"/>
      <c r="N8" s="141" t="s">
        <v>39</v>
      </c>
      <c r="O8" s="72"/>
      <c r="P8" s="99">
        <v>2</v>
      </c>
      <c r="Q8" s="99">
        <v>3</v>
      </c>
      <c r="R8" s="141" t="s">
        <v>25</v>
      </c>
      <c r="S8" s="72"/>
      <c r="T8" s="99">
        <v>224</v>
      </c>
      <c r="U8" s="99">
        <v>1273</v>
      </c>
    </row>
    <row r="9" spans="1:21" s="3" customFormat="1" ht="16.5">
      <c r="A9" s="81"/>
      <c r="B9" s="81"/>
      <c r="C9" s="81"/>
      <c r="D9" s="81"/>
      <c r="E9" s="81"/>
      <c r="F9" s="81"/>
      <c r="G9" s="81"/>
      <c r="H9" s="81"/>
      <c r="I9" s="81"/>
      <c r="J9" s="77" t="s">
        <v>8</v>
      </c>
      <c r="K9" s="89">
        <v>570</v>
      </c>
      <c r="L9" s="88">
        <v>2449</v>
      </c>
      <c r="M9" s="81"/>
      <c r="N9" s="142"/>
      <c r="O9" s="74" t="s">
        <v>36</v>
      </c>
      <c r="P9" s="100">
        <f>P8/P4*100</f>
        <v>0.010331112144222325</v>
      </c>
      <c r="Q9" s="100">
        <f>Q8/Q4*100</f>
        <v>0.003993769719237989</v>
      </c>
      <c r="R9" s="142"/>
      <c r="S9" s="74" t="s">
        <v>36</v>
      </c>
      <c r="T9" s="100">
        <f>T8/P4*100</f>
        <v>1.1570845601529005</v>
      </c>
      <c r="U9" s="100">
        <f>U8/Q4*100</f>
        <v>1.6946896175299864</v>
      </c>
    </row>
    <row r="10" spans="1:21" s="3" customFormat="1" ht="16.5">
      <c r="A10" s="81"/>
      <c r="B10" s="81"/>
      <c r="C10" s="81"/>
      <c r="D10" s="81"/>
      <c r="E10" s="81"/>
      <c r="F10" s="81"/>
      <c r="G10" s="81"/>
      <c r="H10" s="81"/>
      <c r="I10" s="81"/>
      <c r="J10" s="77" t="s">
        <v>9</v>
      </c>
      <c r="K10" s="89">
        <v>5497</v>
      </c>
      <c r="L10" s="88">
        <v>14046</v>
      </c>
      <c r="M10" s="81"/>
      <c r="N10" s="141" t="s">
        <v>40</v>
      </c>
      <c r="O10" s="72"/>
      <c r="P10" s="99">
        <v>3150</v>
      </c>
      <c r="Q10" s="99">
        <v>21522</v>
      </c>
      <c r="R10" s="143" t="s">
        <v>23</v>
      </c>
      <c r="S10" s="72"/>
      <c r="T10" s="99">
        <v>215</v>
      </c>
      <c r="U10" s="99">
        <v>2507</v>
      </c>
    </row>
    <row r="11" spans="1:21" s="3" customFormat="1" ht="16.5">
      <c r="A11" s="81"/>
      <c r="B11" s="81"/>
      <c r="C11" s="81"/>
      <c r="D11" s="81"/>
      <c r="E11" s="81"/>
      <c r="F11" s="81"/>
      <c r="G11" s="81"/>
      <c r="H11" s="81"/>
      <c r="I11" s="81"/>
      <c r="J11" s="77" t="s">
        <v>10</v>
      </c>
      <c r="K11" s="89">
        <v>1882</v>
      </c>
      <c r="L11" s="88">
        <v>5103</v>
      </c>
      <c r="M11" s="81"/>
      <c r="N11" s="142"/>
      <c r="O11" s="74" t="s">
        <v>36</v>
      </c>
      <c r="P11" s="100">
        <f>P10/P4*100</f>
        <v>16.271501627150162</v>
      </c>
      <c r="Q11" s="100">
        <f>Q10/Q4*100</f>
        <v>28.65130396581333</v>
      </c>
      <c r="R11" s="144"/>
      <c r="S11" s="74" t="s">
        <v>36</v>
      </c>
      <c r="T11" s="100">
        <f>T10/P4*100</f>
        <v>1.1105945555039</v>
      </c>
      <c r="U11" s="100">
        <f>U10/Q4*100</f>
        <v>3.337460228709879</v>
      </c>
    </row>
    <row r="12" spans="1:21" s="3" customFormat="1" ht="16.5">
      <c r="A12" s="81"/>
      <c r="B12" s="81"/>
      <c r="C12" s="81"/>
      <c r="D12" s="81"/>
      <c r="E12" s="81"/>
      <c r="F12" s="81"/>
      <c r="G12" s="81"/>
      <c r="H12" s="81"/>
      <c r="I12" s="81"/>
      <c r="J12" s="77" t="s">
        <v>11</v>
      </c>
      <c r="K12" s="89">
        <v>3251</v>
      </c>
      <c r="L12" s="88">
        <v>6696</v>
      </c>
      <c r="M12" s="81"/>
      <c r="N12" s="143" t="s">
        <v>22</v>
      </c>
      <c r="O12" s="72"/>
      <c r="P12" s="99">
        <v>8</v>
      </c>
      <c r="Q12" s="99">
        <v>423</v>
      </c>
      <c r="R12" s="151" t="s">
        <v>24</v>
      </c>
      <c r="S12" s="72"/>
      <c r="T12" s="99">
        <v>39</v>
      </c>
      <c r="U12" s="99">
        <v>2734</v>
      </c>
    </row>
    <row r="13" spans="1:21" s="3" customFormat="1" ht="16.5">
      <c r="A13" s="81"/>
      <c r="B13" s="81"/>
      <c r="C13" s="81"/>
      <c r="D13" s="81"/>
      <c r="E13" s="81"/>
      <c r="F13" s="81"/>
      <c r="G13" s="81"/>
      <c r="H13" s="81"/>
      <c r="I13" s="81"/>
      <c r="J13" s="77" t="s">
        <v>12</v>
      </c>
      <c r="K13" s="89">
        <v>38</v>
      </c>
      <c r="L13" s="88">
        <v>456</v>
      </c>
      <c r="M13" s="81"/>
      <c r="N13" s="144"/>
      <c r="O13" s="74" t="s">
        <v>36</v>
      </c>
      <c r="P13" s="100">
        <f>P12/P4*100</f>
        <v>0.0413244485768893</v>
      </c>
      <c r="Q13" s="100">
        <f>Q12/Q4*100</f>
        <v>0.5631215304125564</v>
      </c>
      <c r="R13" s="152"/>
      <c r="S13" s="74" t="s">
        <v>36</v>
      </c>
      <c r="T13" s="100">
        <f>T12/P4*100</f>
        <v>0.20145668681233533</v>
      </c>
      <c r="U13" s="100">
        <f>U12/Q4*100</f>
        <v>3.6396554707988873</v>
      </c>
    </row>
    <row r="14" spans="1:21" s="3" customFormat="1" ht="16.5">
      <c r="A14" s="81"/>
      <c r="B14" s="81"/>
      <c r="C14" s="81"/>
      <c r="D14" s="81"/>
      <c r="E14" s="81"/>
      <c r="F14" s="81"/>
      <c r="G14" s="81"/>
      <c r="H14" s="81"/>
      <c r="I14" s="81"/>
      <c r="J14" s="77" t="s">
        <v>13</v>
      </c>
      <c r="K14" s="89">
        <v>166</v>
      </c>
      <c r="L14" s="88">
        <v>1963</v>
      </c>
      <c r="M14" s="81"/>
      <c r="N14" s="147" t="s">
        <v>41</v>
      </c>
      <c r="O14" s="72"/>
      <c r="P14" s="99">
        <v>47</v>
      </c>
      <c r="Q14" s="99">
        <v>402</v>
      </c>
      <c r="R14" s="143" t="s">
        <v>42</v>
      </c>
      <c r="S14" s="72"/>
      <c r="T14" s="99">
        <v>579</v>
      </c>
      <c r="U14" s="99">
        <v>3577</v>
      </c>
    </row>
    <row r="15" spans="1:21" s="3" customFormat="1" ht="16.5">
      <c r="A15" s="81"/>
      <c r="B15" s="81"/>
      <c r="C15" s="81"/>
      <c r="D15" s="81"/>
      <c r="E15" s="81"/>
      <c r="F15" s="81"/>
      <c r="G15" s="81"/>
      <c r="H15" s="81"/>
      <c r="I15" s="81"/>
      <c r="J15" s="77" t="s">
        <v>14</v>
      </c>
      <c r="K15" s="89">
        <v>344</v>
      </c>
      <c r="L15" s="88">
        <v>1062</v>
      </c>
      <c r="M15" s="81"/>
      <c r="N15" s="148"/>
      <c r="O15" s="74" t="s">
        <v>36</v>
      </c>
      <c r="P15" s="100">
        <f>P14/P4*100</f>
        <v>0.24278113538922463</v>
      </c>
      <c r="Q15" s="100">
        <f>Q14/Q4*100</f>
        <v>0.5351651423778905</v>
      </c>
      <c r="R15" s="144"/>
      <c r="S15" s="74" t="s">
        <v>36</v>
      </c>
      <c r="T15" s="100">
        <f>T14/P4*100</f>
        <v>2.9908569657523634</v>
      </c>
      <c r="U15" s="100">
        <f>U14/Q4*100</f>
        <v>4.761904761904762</v>
      </c>
    </row>
    <row r="16" spans="1:21" s="3" customFormat="1" ht="16.5">
      <c r="A16" s="81"/>
      <c r="B16" s="81"/>
      <c r="C16" s="81"/>
      <c r="D16" s="81"/>
      <c r="E16" s="81"/>
      <c r="F16" s="81"/>
      <c r="G16" s="81"/>
      <c r="H16" s="81"/>
      <c r="I16" s="81"/>
      <c r="J16" s="77" t="s">
        <v>15</v>
      </c>
      <c r="K16" s="89">
        <v>224</v>
      </c>
      <c r="L16" s="88">
        <v>1273</v>
      </c>
      <c r="M16" s="81"/>
      <c r="N16" s="141" t="s">
        <v>43</v>
      </c>
      <c r="O16" s="72"/>
      <c r="P16" s="99">
        <v>570</v>
      </c>
      <c r="Q16" s="99">
        <v>2449</v>
      </c>
      <c r="R16" s="151" t="s">
        <v>44</v>
      </c>
      <c r="S16" s="72"/>
      <c r="T16" s="99">
        <v>479</v>
      </c>
      <c r="U16" s="99">
        <v>5031</v>
      </c>
    </row>
    <row r="17" spans="1:21" s="3" customFormat="1" ht="16.5">
      <c r="A17" s="81"/>
      <c r="B17" s="81"/>
      <c r="C17" s="81"/>
      <c r="D17" s="81"/>
      <c r="E17" s="81"/>
      <c r="F17" s="81"/>
      <c r="G17" s="81"/>
      <c r="H17" s="81"/>
      <c r="I17" s="81"/>
      <c r="J17" s="77" t="s">
        <v>16</v>
      </c>
      <c r="K17" s="89">
        <v>215</v>
      </c>
      <c r="L17" s="88">
        <v>2507</v>
      </c>
      <c r="M17" s="81"/>
      <c r="N17" s="142"/>
      <c r="O17" s="74" t="s">
        <v>36</v>
      </c>
      <c r="P17" s="100">
        <f>P16/P4*100</f>
        <v>2.9443669611033627</v>
      </c>
      <c r="Q17" s="100">
        <f>Q16/Q4*100</f>
        <v>3.260247347471278</v>
      </c>
      <c r="R17" s="152"/>
      <c r="S17" s="74" t="s">
        <v>36</v>
      </c>
      <c r="T17" s="100">
        <f>T16/P4*100</f>
        <v>2.474301358541247</v>
      </c>
      <c r="U17" s="100">
        <f>U16/Q4*100</f>
        <v>6.697551819162108</v>
      </c>
    </row>
    <row r="18" spans="1:21" s="3" customFormat="1" ht="16.5">
      <c r="A18" s="81"/>
      <c r="B18" s="81"/>
      <c r="C18" s="81"/>
      <c r="D18" s="81"/>
      <c r="E18" s="81"/>
      <c r="F18" s="81"/>
      <c r="G18" s="81"/>
      <c r="H18" s="81"/>
      <c r="I18" s="81"/>
      <c r="J18" s="77" t="s">
        <v>17</v>
      </c>
      <c r="K18" s="89">
        <v>39</v>
      </c>
      <c r="L18" s="88">
        <v>2734</v>
      </c>
      <c r="M18" s="81"/>
      <c r="N18" s="141" t="s">
        <v>45</v>
      </c>
      <c r="O18" s="72"/>
      <c r="P18" s="99">
        <v>5497</v>
      </c>
      <c r="Q18" s="99">
        <v>14046</v>
      </c>
      <c r="R18" s="143" t="s">
        <v>46</v>
      </c>
      <c r="S18" s="72"/>
      <c r="T18" s="99">
        <v>462</v>
      </c>
      <c r="U18" s="99">
        <v>893</v>
      </c>
    </row>
    <row r="19" spans="1:21" s="3" customFormat="1" ht="16.5">
      <c r="A19" s="81"/>
      <c r="B19" s="81"/>
      <c r="C19" s="81"/>
      <c r="D19" s="81"/>
      <c r="E19" s="81"/>
      <c r="F19" s="81"/>
      <c r="G19" s="81"/>
      <c r="H19" s="81"/>
      <c r="I19" s="81"/>
      <c r="J19" s="77" t="s">
        <v>18</v>
      </c>
      <c r="K19" s="89">
        <v>579</v>
      </c>
      <c r="L19" s="88">
        <v>3577</v>
      </c>
      <c r="M19" s="81"/>
      <c r="N19" s="142"/>
      <c r="O19" s="74" t="s">
        <v>36</v>
      </c>
      <c r="P19" s="100">
        <f>P18/P4*100</f>
        <v>28.39506172839506</v>
      </c>
      <c r="Q19" s="100">
        <f>Q18/Q4*100</f>
        <v>18.698829825472263</v>
      </c>
      <c r="R19" s="144"/>
      <c r="S19" s="74" t="s">
        <v>36</v>
      </c>
      <c r="T19" s="100">
        <f>T18/P4*100</f>
        <v>2.386486905315357</v>
      </c>
      <c r="U19" s="100">
        <f>U18/Q4*100</f>
        <v>1.1888121197598414</v>
      </c>
    </row>
    <row r="20" spans="1:21" s="3" customFormat="1" ht="16.5">
      <c r="A20" s="81"/>
      <c r="B20" s="81"/>
      <c r="C20" s="81"/>
      <c r="D20" s="81"/>
      <c r="E20" s="81"/>
      <c r="F20" s="81"/>
      <c r="G20" s="81"/>
      <c r="H20" s="81"/>
      <c r="I20" s="81"/>
      <c r="J20" s="77" t="s">
        <v>19</v>
      </c>
      <c r="K20" s="89">
        <v>479</v>
      </c>
      <c r="L20" s="88">
        <v>5031</v>
      </c>
      <c r="M20" s="81"/>
      <c r="N20" s="141" t="s">
        <v>47</v>
      </c>
      <c r="O20" s="72"/>
      <c r="P20" s="99">
        <v>1882</v>
      </c>
      <c r="Q20" s="99">
        <v>5103</v>
      </c>
      <c r="R20" s="143" t="s">
        <v>189</v>
      </c>
      <c r="S20" s="72"/>
      <c r="T20" s="99">
        <v>2406</v>
      </c>
      <c r="U20" s="99">
        <v>4977</v>
      </c>
    </row>
    <row r="21" spans="1:21" s="3" customFormat="1" ht="17.25">
      <c r="A21" s="81"/>
      <c r="B21" s="81"/>
      <c r="C21" s="81"/>
      <c r="D21" s="81"/>
      <c r="E21" s="81"/>
      <c r="F21" s="81"/>
      <c r="G21" s="158" t="s">
        <v>29</v>
      </c>
      <c r="H21" s="158"/>
      <c r="I21" s="81"/>
      <c r="J21" s="77" t="s">
        <v>20</v>
      </c>
      <c r="K21" s="89">
        <v>462</v>
      </c>
      <c r="L21" s="88">
        <v>893</v>
      </c>
      <c r="M21" s="81"/>
      <c r="N21" s="142"/>
      <c r="O21" s="74" t="s">
        <v>36</v>
      </c>
      <c r="P21" s="100">
        <f>P20/P4*100</f>
        <v>9.721576527713207</v>
      </c>
      <c r="Q21" s="100">
        <f>Q20/Q4*100</f>
        <v>6.793402292423818</v>
      </c>
      <c r="R21" s="144"/>
      <c r="S21" s="74" t="s">
        <v>48</v>
      </c>
      <c r="T21" s="100">
        <f>T20/P4*100</f>
        <v>12.428327909499458</v>
      </c>
      <c r="U21" s="100">
        <f>U20/Q4*100</f>
        <v>6.625663964215824</v>
      </c>
    </row>
    <row r="22" spans="1:21" s="3" customFormat="1" ht="20.25" customHeight="1">
      <c r="A22" s="153" t="s">
        <v>31</v>
      </c>
      <c r="B22" s="153"/>
      <c r="C22" s="70" t="s">
        <v>32</v>
      </c>
      <c r="D22" s="70" t="s">
        <v>33</v>
      </c>
      <c r="E22" s="153" t="s">
        <v>31</v>
      </c>
      <c r="F22" s="153"/>
      <c r="G22" s="70" t="s">
        <v>32</v>
      </c>
      <c r="H22" s="70" t="s">
        <v>33</v>
      </c>
      <c r="I22" s="81"/>
      <c r="J22" s="76" t="s">
        <v>26</v>
      </c>
      <c r="K22" s="92">
        <v>2406</v>
      </c>
      <c r="L22" s="91">
        <v>4977</v>
      </c>
      <c r="M22" s="81"/>
      <c r="N22" s="141" t="s">
        <v>187</v>
      </c>
      <c r="O22" s="72"/>
      <c r="P22" s="99">
        <v>3251</v>
      </c>
      <c r="Q22" s="99">
        <v>6696</v>
      </c>
      <c r="R22" s="145" t="s">
        <v>49</v>
      </c>
      <c r="S22" s="72"/>
      <c r="T22" s="101">
        <f>X4</f>
        <v>0</v>
      </c>
      <c r="U22" s="101">
        <f>Y4</f>
        <v>0</v>
      </c>
    </row>
    <row r="23" spans="1:21" s="3" customFormat="1" ht="18.75" customHeight="1">
      <c r="A23" s="154" t="s">
        <v>34</v>
      </c>
      <c r="B23" s="71"/>
      <c r="C23" s="97">
        <f>SUM(C25,C27,C29,C31,C33,C35,C37,C39,C41,C43,G23,G25,G27,G29,G31,G33,G35,G37,G39,G41,G43)</f>
        <v>19359</v>
      </c>
      <c r="D23" s="97">
        <f>SUM(D25,D27,D29,D31,D33,D35,D37,D39,D41,D43,H23,H25,H27,H29,H31,H33,H35,H37,H39,H41,H43)</f>
        <v>75087</v>
      </c>
      <c r="E23" s="141" t="s">
        <v>35</v>
      </c>
      <c r="F23" s="72"/>
      <c r="G23" s="99">
        <v>166</v>
      </c>
      <c r="H23" s="99">
        <v>1963</v>
      </c>
      <c r="I23" s="81"/>
      <c r="J23" s="77" t="s">
        <v>27</v>
      </c>
      <c r="K23" s="89">
        <v>0</v>
      </c>
      <c r="L23" s="88">
        <v>0</v>
      </c>
      <c r="M23" s="81"/>
      <c r="N23" s="142"/>
      <c r="O23" s="74" t="s">
        <v>36</v>
      </c>
      <c r="P23" s="100">
        <f>P22/P4*100</f>
        <v>16.79322279043339</v>
      </c>
      <c r="Q23" s="100">
        <f>Q22/Q4*100</f>
        <v>8.914094013339191</v>
      </c>
      <c r="R23" s="146"/>
      <c r="S23" s="74"/>
      <c r="T23" s="100">
        <f>T22/P4*100</f>
        <v>0</v>
      </c>
      <c r="U23" s="100">
        <f>U22/Q4*100</f>
        <v>0</v>
      </c>
    </row>
    <row r="24" spans="1:21" s="3" customFormat="1" ht="18.75" customHeight="1">
      <c r="A24" s="155"/>
      <c r="B24" s="73" t="s">
        <v>36</v>
      </c>
      <c r="C24" s="98">
        <v>100</v>
      </c>
      <c r="D24" s="98">
        <v>100</v>
      </c>
      <c r="E24" s="142"/>
      <c r="F24" s="74" t="s">
        <v>36</v>
      </c>
      <c r="G24" s="100">
        <f>G23/C23*100</f>
        <v>0.857482307970453</v>
      </c>
      <c r="H24" s="100">
        <f>H23/D23*100</f>
        <v>2.614300744469748</v>
      </c>
      <c r="I24" s="81"/>
      <c r="J24" s="79" t="s">
        <v>28</v>
      </c>
      <c r="K24" s="87">
        <v>0</v>
      </c>
      <c r="L24" s="86">
        <v>0</v>
      </c>
      <c r="M24" s="81"/>
      <c r="N24" s="147" t="s">
        <v>50</v>
      </c>
      <c r="O24" s="72"/>
      <c r="P24" s="99">
        <v>38</v>
      </c>
      <c r="Q24" s="99">
        <v>456</v>
      </c>
      <c r="R24" s="149" t="s">
        <v>51</v>
      </c>
      <c r="S24" s="72"/>
      <c r="T24" s="101">
        <f>X5</f>
        <v>0</v>
      </c>
      <c r="U24" s="101">
        <f>Y5</f>
        <v>0</v>
      </c>
    </row>
    <row r="25" spans="1:21" s="3" customFormat="1" ht="18.75" customHeight="1">
      <c r="A25" s="141" t="s">
        <v>37</v>
      </c>
      <c r="B25" s="72"/>
      <c r="C25" s="99">
        <v>0</v>
      </c>
      <c r="D25" s="99">
        <v>0</v>
      </c>
      <c r="E25" s="141" t="s">
        <v>38</v>
      </c>
      <c r="F25" s="72"/>
      <c r="G25" s="99">
        <v>344</v>
      </c>
      <c r="H25" s="99">
        <v>1062</v>
      </c>
      <c r="I25" s="81"/>
      <c r="J25" s="80" t="s">
        <v>30</v>
      </c>
      <c r="K25" s="85">
        <f>SUM(K4:K24)</f>
        <v>19359</v>
      </c>
      <c r="L25" s="84">
        <f>SUM(L4:L24)</f>
        <v>75087</v>
      </c>
      <c r="M25" s="81"/>
      <c r="N25" s="148"/>
      <c r="O25" s="74" t="s">
        <v>36</v>
      </c>
      <c r="P25" s="100">
        <f>P24/P4*100</f>
        <v>0.1962911307402242</v>
      </c>
      <c r="Q25" s="100">
        <f>Q24/Q4*100</f>
        <v>0.6070529973241743</v>
      </c>
      <c r="R25" s="150"/>
      <c r="S25" s="74"/>
      <c r="T25" s="100">
        <f>T24/P4*100</f>
        <v>0</v>
      </c>
      <c r="U25" s="100">
        <f>U24/Q4*100</f>
        <v>0</v>
      </c>
    </row>
    <row r="26" spans="1:14" s="3" customFormat="1" ht="18.75" customHeight="1">
      <c r="A26" s="142"/>
      <c r="B26" s="74" t="s">
        <v>36</v>
      </c>
      <c r="C26" s="100">
        <f>C25/C23*100</f>
        <v>0</v>
      </c>
      <c r="D26" s="100">
        <f>D25/D23*100</f>
        <v>0</v>
      </c>
      <c r="E26" s="142"/>
      <c r="F26" s="74" t="s">
        <v>36</v>
      </c>
      <c r="G26" s="100">
        <f>G25/C23*100</f>
        <v>1.77695128880624</v>
      </c>
      <c r="H26" s="100">
        <f>H25/D23*100</f>
        <v>1.4143593431619321</v>
      </c>
      <c r="I26" s="81"/>
      <c r="J26" s="81"/>
      <c r="K26" s="81"/>
      <c r="L26" s="81"/>
      <c r="M26" s="81"/>
      <c r="N26" s="81"/>
    </row>
    <row r="27" spans="1:14" s="3" customFormat="1" ht="18.75" customHeight="1">
      <c r="A27" s="141" t="s">
        <v>39</v>
      </c>
      <c r="B27" s="72"/>
      <c r="C27" s="99">
        <v>2</v>
      </c>
      <c r="D27" s="99">
        <v>3</v>
      </c>
      <c r="E27" s="141" t="s">
        <v>25</v>
      </c>
      <c r="F27" s="72"/>
      <c r="G27" s="99">
        <v>224</v>
      </c>
      <c r="H27" s="99">
        <v>1273</v>
      </c>
      <c r="I27" s="81"/>
      <c r="J27" s="81"/>
      <c r="K27" s="81"/>
      <c r="L27" s="81"/>
      <c r="M27" s="81"/>
      <c r="N27" s="81"/>
    </row>
    <row r="28" spans="1:14" s="3" customFormat="1" ht="18.75" customHeight="1">
      <c r="A28" s="142"/>
      <c r="B28" s="74" t="s">
        <v>36</v>
      </c>
      <c r="C28" s="100">
        <f>C27/C23*100</f>
        <v>0.010331112144222325</v>
      </c>
      <c r="D28" s="100">
        <f>D27/D23*100</f>
        <v>0.00399536537616365</v>
      </c>
      <c r="E28" s="142"/>
      <c r="F28" s="74" t="s">
        <v>36</v>
      </c>
      <c r="G28" s="100">
        <f>G27/C23*100</f>
        <v>1.1570845601529005</v>
      </c>
      <c r="H28" s="100">
        <f>H27/D23*100</f>
        <v>1.6953667079521089</v>
      </c>
      <c r="I28" s="81"/>
      <c r="J28" s="81"/>
      <c r="K28" s="81"/>
      <c r="L28" s="81"/>
      <c r="M28" s="81"/>
      <c r="N28" s="81"/>
    </row>
    <row r="29" spans="1:14" s="3" customFormat="1" ht="18.75" customHeight="1">
      <c r="A29" s="141" t="s">
        <v>40</v>
      </c>
      <c r="B29" s="72"/>
      <c r="C29" s="99">
        <v>3150</v>
      </c>
      <c r="D29" s="99">
        <v>21492</v>
      </c>
      <c r="E29" s="143" t="s">
        <v>23</v>
      </c>
      <c r="F29" s="72"/>
      <c r="G29" s="99">
        <v>215</v>
      </c>
      <c r="H29" s="99">
        <v>2507</v>
      </c>
      <c r="I29" s="81"/>
      <c r="J29" s="83"/>
      <c r="K29" s="83"/>
      <c r="L29" s="81"/>
      <c r="M29" s="81"/>
      <c r="N29" s="81"/>
    </row>
    <row r="30" spans="1:14" s="3" customFormat="1" ht="18.75" customHeight="1">
      <c r="A30" s="142"/>
      <c r="B30" s="74" t="s">
        <v>36</v>
      </c>
      <c r="C30" s="100">
        <f>C29/C23*100</f>
        <v>16.271501627150162</v>
      </c>
      <c r="D30" s="100">
        <f>D29/D23*100</f>
        <v>28.62279755483639</v>
      </c>
      <c r="E30" s="144"/>
      <c r="F30" s="74" t="s">
        <v>36</v>
      </c>
      <c r="G30" s="100">
        <f>G29/C23*100</f>
        <v>1.1105945555039</v>
      </c>
      <c r="H30" s="100">
        <f>H29/D23*100</f>
        <v>3.33879366601409</v>
      </c>
      <c r="I30" s="81"/>
      <c r="J30" s="83"/>
      <c r="K30" s="83"/>
      <c r="L30" s="81"/>
      <c r="M30" s="81"/>
      <c r="N30" s="81"/>
    </row>
    <row r="31" spans="1:14" s="3" customFormat="1" ht="18.75" customHeight="1">
      <c r="A31" s="143" t="s">
        <v>22</v>
      </c>
      <c r="B31" s="72"/>
      <c r="C31" s="99">
        <v>8</v>
      </c>
      <c r="D31" s="99">
        <v>423</v>
      </c>
      <c r="E31" s="151" t="s">
        <v>24</v>
      </c>
      <c r="F31" s="72"/>
      <c r="G31" s="99">
        <v>39</v>
      </c>
      <c r="H31" s="99">
        <v>2734</v>
      </c>
      <c r="I31" s="81"/>
      <c r="J31" s="83"/>
      <c r="K31" s="83"/>
      <c r="L31" s="81"/>
      <c r="M31" s="81"/>
      <c r="N31" s="81"/>
    </row>
    <row r="32" spans="1:14" s="3" customFormat="1" ht="18.75" customHeight="1">
      <c r="A32" s="144"/>
      <c r="B32" s="74" t="s">
        <v>36</v>
      </c>
      <c r="C32" s="100">
        <f>C31/C23*100</f>
        <v>0.0413244485768893</v>
      </c>
      <c r="D32" s="100">
        <f>D31/D23*100</f>
        <v>0.5633465180390747</v>
      </c>
      <c r="E32" s="152"/>
      <c r="F32" s="74" t="s">
        <v>36</v>
      </c>
      <c r="G32" s="100">
        <f>G31/C23*100</f>
        <v>0.20145668681233533</v>
      </c>
      <c r="H32" s="100">
        <f>H31/D23*100</f>
        <v>3.6411096461438066</v>
      </c>
      <c r="I32" s="81"/>
      <c r="J32" s="83"/>
      <c r="K32" s="83"/>
      <c r="L32" s="81"/>
      <c r="M32" s="81"/>
      <c r="N32" s="81"/>
    </row>
    <row r="33" spans="1:14" s="3" customFormat="1" ht="18.75" customHeight="1">
      <c r="A33" s="147" t="s">
        <v>41</v>
      </c>
      <c r="B33" s="72"/>
      <c r="C33" s="99">
        <v>47</v>
      </c>
      <c r="D33" s="99">
        <v>402</v>
      </c>
      <c r="E33" s="143" t="s">
        <v>42</v>
      </c>
      <c r="F33" s="72"/>
      <c r="G33" s="99">
        <v>579</v>
      </c>
      <c r="H33" s="99">
        <v>3577</v>
      </c>
      <c r="I33" s="81"/>
      <c r="J33" s="83"/>
      <c r="K33" s="83"/>
      <c r="L33" s="81"/>
      <c r="M33" s="81"/>
      <c r="N33" s="81"/>
    </row>
    <row r="34" spans="1:14" s="3" customFormat="1" ht="18.75" customHeight="1">
      <c r="A34" s="148"/>
      <c r="B34" s="74" t="s">
        <v>36</v>
      </c>
      <c r="C34" s="100">
        <f>C33/C23*100</f>
        <v>0.24278113538922463</v>
      </c>
      <c r="D34" s="100">
        <f>D33/D23*100</f>
        <v>0.5353789604059291</v>
      </c>
      <c r="E34" s="144"/>
      <c r="F34" s="74" t="s">
        <v>36</v>
      </c>
      <c r="G34" s="100">
        <f>G33/C23*100</f>
        <v>2.9908569657523634</v>
      </c>
      <c r="H34" s="100">
        <f>H33/D23*100</f>
        <v>4.763807316845792</v>
      </c>
      <c r="I34" s="81"/>
      <c r="J34" s="81"/>
      <c r="K34" s="81"/>
      <c r="L34" s="81"/>
      <c r="M34" s="81"/>
      <c r="N34" s="81"/>
    </row>
    <row r="35" spans="1:14" s="3" customFormat="1" ht="18.75" customHeight="1">
      <c r="A35" s="141" t="s">
        <v>43</v>
      </c>
      <c r="B35" s="72"/>
      <c r="C35" s="99">
        <v>570</v>
      </c>
      <c r="D35" s="99">
        <v>2449</v>
      </c>
      <c r="E35" s="151" t="s">
        <v>44</v>
      </c>
      <c r="F35" s="72"/>
      <c r="G35" s="99">
        <v>479</v>
      </c>
      <c r="H35" s="99">
        <v>5031</v>
      </c>
      <c r="I35" s="81"/>
      <c r="J35" s="81"/>
      <c r="K35" s="81"/>
      <c r="L35" s="81"/>
      <c r="M35" s="81"/>
      <c r="N35" s="81"/>
    </row>
    <row r="36" spans="1:14" s="3" customFormat="1" ht="18.75" customHeight="1">
      <c r="A36" s="142"/>
      <c r="B36" s="74" t="s">
        <v>36</v>
      </c>
      <c r="C36" s="100">
        <f>C35/C23*100</f>
        <v>2.9443669611033627</v>
      </c>
      <c r="D36" s="100">
        <f>D35/D23*100</f>
        <v>3.2615499354082598</v>
      </c>
      <c r="E36" s="152"/>
      <c r="F36" s="74" t="s">
        <v>36</v>
      </c>
      <c r="G36" s="100">
        <f>G35/C23*100</f>
        <v>2.474301358541247</v>
      </c>
      <c r="H36" s="100">
        <f>H35/D23*100</f>
        <v>6.7002277358264415</v>
      </c>
      <c r="I36" s="81"/>
      <c r="J36" s="81"/>
      <c r="K36" s="81"/>
      <c r="L36" s="81"/>
      <c r="M36" s="81"/>
      <c r="N36" s="81"/>
    </row>
    <row r="37" spans="1:14" s="3" customFormat="1" ht="18.75" customHeight="1">
      <c r="A37" s="141" t="s">
        <v>45</v>
      </c>
      <c r="B37" s="72"/>
      <c r="C37" s="99">
        <v>5497</v>
      </c>
      <c r="D37" s="99">
        <v>14046</v>
      </c>
      <c r="E37" s="143" t="s">
        <v>46</v>
      </c>
      <c r="F37" s="72"/>
      <c r="G37" s="99">
        <v>462</v>
      </c>
      <c r="H37" s="99">
        <v>893</v>
      </c>
      <c r="I37" s="81"/>
      <c r="J37" s="81"/>
      <c r="K37" s="81"/>
      <c r="L37" s="81"/>
      <c r="M37" s="81"/>
      <c r="N37" s="81"/>
    </row>
    <row r="38" spans="1:14" s="3" customFormat="1" ht="18.75" customHeight="1">
      <c r="A38" s="142"/>
      <c r="B38" s="74" t="s">
        <v>36</v>
      </c>
      <c r="C38" s="100">
        <f>C37/C23*100</f>
        <v>28.39506172839506</v>
      </c>
      <c r="D38" s="100">
        <f>D37/D23*100</f>
        <v>18.706300691198212</v>
      </c>
      <c r="E38" s="144"/>
      <c r="F38" s="74" t="s">
        <v>36</v>
      </c>
      <c r="G38" s="100">
        <f>G37/C23*100</f>
        <v>2.386486905315357</v>
      </c>
      <c r="H38" s="100">
        <f>H37/D23*100</f>
        <v>1.1892870936380466</v>
      </c>
      <c r="I38" s="81"/>
      <c r="J38" s="81"/>
      <c r="K38" s="81"/>
      <c r="L38" s="81"/>
      <c r="M38" s="81"/>
      <c r="N38" s="81"/>
    </row>
    <row r="39" spans="1:14" s="3" customFormat="1" ht="18.75" customHeight="1">
      <c r="A39" s="141" t="s">
        <v>47</v>
      </c>
      <c r="B39" s="72"/>
      <c r="C39" s="99">
        <v>1882</v>
      </c>
      <c r="D39" s="99">
        <v>5103</v>
      </c>
      <c r="E39" s="143" t="s">
        <v>189</v>
      </c>
      <c r="F39" s="72"/>
      <c r="G39" s="99">
        <v>2406</v>
      </c>
      <c r="H39" s="99">
        <v>4977</v>
      </c>
      <c r="I39" s="81"/>
      <c r="J39" s="81"/>
      <c r="K39" s="81"/>
      <c r="L39" s="81"/>
      <c r="M39" s="81"/>
      <c r="N39" s="81"/>
    </row>
    <row r="40" spans="1:14" s="3" customFormat="1" ht="18.75" customHeight="1">
      <c r="A40" s="142"/>
      <c r="B40" s="74" t="s">
        <v>36</v>
      </c>
      <c r="C40" s="100">
        <f>C39/C23*100</f>
        <v>9.721576527713207</v>
      </c>
      <c r="D40" s="100">
        <f>D39/D23*100</f>
        <v>6.796116504854369</v>
      </c>
      <c r="E40" s="144"/>
      <c r="F40" s="74" t="s">
        <v>48</v>
      </c>
      <c r="G40" s="100">
        <f>G39/C23*100</f>
        <v>12.428327909499458</v>
      </c>
      <c r="H40" s="100">
        <f>H39/D23*100</f>
        <v>6.628311159055496</v>
      </c>
      <c r="I40" s="81"/>
      <c r="J40" s="81"/>
      <c r="K40" s="81"/>
      <c r="L40" s="81"/>
      <c r="M40" s="81"/>
      <c r="N40" s="81"/>
    </row>
    <row r="41" spans="1:14" s="3" customFormat="1" ht="18.75" customHeight="1">
      <c r="A41" s="141" t="s">
        <v>187</v>
      </c>
      <c r="B41" s="72"/>
      <c r="C41" s="99">
        <v>3251</v>
      </c>
      <c r="D41" s="99">
        <v>6696</v>
      </c>
      <c r="E41" s="145" t="s">
        <v>49</v>
      </c>
      <c r="F41" s="72"/>
      <c r="G41" s="101">
        <f>K23</f>
        <v>0</v>
      </c>
      <c r="H41" s="101">
        <f>L23</f>
        <v>0</v>
      </c>
      <c r="I41" s="81"/>
      <c r="J41" s="81"/>
      <c r="K41" s="81"/>
      <c r="L41" s="81"/>
      <c r="M41" s="81"/>
      <c r="N41" s="81"/>
    </row>
    <row r="42" spans="1:14" s="3" customFormat="1" ht="18.75" customHeight="1">
      <c r="A42" s="142"/>
      <c r="B42" s="74" t="s">
        <v>36</v>
      </c>
      <c r="C42" s="100">
        <f>C41/C23*100</f>
        <v>16.79322279043339</v>
      </c>
      <c r="D42" s="100">
        <f>D41/D23*100</f>
        <v>8.917655519597268</v>
      </c>
      <c r="E42" s="146"/>
      <c r="F42" s="74"/>
      <c r="G42" s="100">
        <f>G41/C23*100</f>
        <v>0</v>
      </c>
      <c r="H42" s="100">
        <f>H41/D23*100</f>
        <v>0</v>
      </c>
      <c r="I42" s="90"/>
      <c r="J42" s="81"/>
      <c r="K42" s="81"/>
      <c r="L42" s="81"/>
      <c r="M42" s="81"/>
      <c r="N42" s="81"/>
    </row>
    <row r="43" spans="1:14" s="3" customFormat="1" ht="18.75" customHeight="1">
      <c r="A43" s="147" t="s">
        <v>50</v>
      </c>
      <c r="B43" s="72"/>
      <c r="C43" s="99">
        <v>38</v>
      </c>
      <c r="D43" s="99">
        <v>456</v>
      </c>
      <c r="E43" s="149" t="s">
        <v>51</v>
      </c>
      <c r="F43" s="72"/>
      <c r="G43" s="101">
        <f>K24</f>
        <v>0</v>
      </c>
      <c r="H43" s="101">
        <f>L24</f>
        <v>0</v>
      </c>
      <c r="I43" s="81"/>
      <c r="J43" s="81"/>
      <c r="K43" s="81"/>
      <c r="L43" s="81"/>
      <c r="M43" s="81"/>
      <c r="N43" s="81"/>
    </row>
    <row r="44" spans="1:14" s="3" customFormat="1" ht="18.75" customHeight="1">
      <c r="A44" s="148"/>
      <c r="B44" s="74" t="s">
        <v>36</v>
      </c>
      <c r="C44" s="100">
        <f>C43/C23*100</f>
        <v>0.1962911307402242</v>
      </c>
      <c r="D44" s="100">
        <f>D43/D23*100</f>
        <v>0.6072955371768748</v>
      </c>
      <c r="E44" s="150"/>
      <c r="F44" s="74"/>
      <c r="G44" s="100">
        <f>G43/C23*100</f>
        <v>0</v>
      </c>
      <c r="H44" s="100">
        <f>H43/D23*100</f>
        <v>0</v>
      </c>
      <c r="I44" s="81"/>
      <c r="J44" s="81"/>
      <c r="K44" s="81"/>
      <c r="L44" s="81"/>
      <c r="M44" s="81"/>
      <c r="N44" s="81"/>
    </row>
    <row r="45" spans="1:14" s="3" customFormat="1" ht="15.75" customHeight="1">
      <c r="A45" s="82"/>
      <c r="B45" s="82"/>
      <c r="C45" s="82"/>
      <c r="D45" s="82"/>
      <c r="E45" s="82"/>
      <c r="F45" s="82"/>
      <c r="G45" s="82"/>
      <c r="H45" s="82"/>
      <c r="I45" s="81"/>
      <c r="J45" s="81"/>
      <c r="K45" s="81"/>
      <c r="L45" s="81"/>
      <c r="M45" s="81"/>
      <c r="N45" s="81"/>
    </row>
    <row r="46" spans="1:14" s="3" customFormat="1" ht="15.75" customHeight="1">
      <c r="A46" s="82"/>
      <c r="B46" s="82"/>
      <c r="C46" s="82"/>
      <c r="D46" s="82"/>
      <c r="E46" s="82"/>
      <c r="F46" s="82"/>
      <c r="G46" s="82"/>
      <c r="H46" s="82"/>
      <c r="I46" s="81"/>
      <c r="J46" s="81"/>
      <c r="K46" s="81"/>
      <c r="L46" s="81"/>
      <c r="M46" s="81"/>
      <c r="N46" s="81"/>
    </row>
    <row r="47" spans="1:14" s="4" customFormat="1" ht="16.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s="4" customFormat="1" ht="16.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1:14" s="4" customFormat="1" ht="16.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1:14" s="4" customFormat="1" ht="16.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s="4" customFormat="1" ht="16.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 s="4" customFormat="1" ht="16.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s="4" customFormat="1" ht="16.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s="4" customFormat="1" ht="16.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s="4" customFormat="1" ht="16.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14" s="4" customFormat="1" ht="16.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s="4" customFormat="1" ht="16.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4" customFormat="1" ht="16.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s="4" customFormat="1" ht="16.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14" s="4" customFormat="1" ht="16.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1:14" s="4" customFormat="1" ht="16.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4" s="4" customFormat="1" ht="16.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4" s="4" customFormat="1" ht="16.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</sheetData>
  <sheetProtection/>
  <mergeCells count="50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N3:O3"/>
    <mergeCell ref="R3:S3"/>
    <mergeCell ref="N4:N5"/>
    <mergeCell ref="R4:R5"/>
    <mergeCell ref="N6:N7"/>
    <mergeCell ref="R6:R7"/>
    <mergeCell ref="N8:N9"/>
    <mergeCell ref="R8:R9"/>
    <mergeCell ref="N10:N11"/>
    <mergeCell ref="R10:R11"/>
    <mergeCell ref="N12:N13"/>
    <mergeCell ref="R12:R13"/>
    <mergeCell ref="N14:N15"/>
    <mergeCell ref="R14:R15"/>
    <mergeCell ref="N16:N17"/>
    <mergeCell ref="R16:R17"/>
    <mergeCell ref="N18:N19"/>
    <mergeCell ref="R18:R19"/>
    <mergeCell ref="N20:N21"/>
    <mergeCell ref="R20:R21"/>
    <mergeCell ref="N22:N23"/>
    <mergeCell ref="R22:R23"/>
    <mergeCell ref="N24:N25"/>
    <mergeCell ref="R24:R25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6">
      <selection activeCell="L8" sqref="L8"/>
    </sheetView>
  </sheetViews>
  <sheetFormatPr defaultColWidth="8.88671875" defaultRowHeight="13.5"/>
  <cols>
    <col min="1" max="1" width="14.3359375" style="82" customWidth="1"/>
    <col min="2" max="2" width="8.99609375" style="82" customWidth="1"/>
    <col min="3" max="3" width="8.88671875" style="82" customWidth="1"/>
    <col min="4" max="4" width="8.3359375" style="82" customWidth="1"/>
    <col min="5" max="5" width="14.3359375" style="82" customWidth="1"/>
    <col min="6" max="6" width="9.4453125" style="82" customWidth="1"/>
    <col min="7" max="7" width="8.88671875" style="82" customWidth="1"/>
    <col min="8" max="8" width="8.5546875" style="82" customWidth="1"/>
    <col min="9" max="14" width="8.88671875" style="82" customWidth="1"/>
  </cols>
  <sheetData>
    <row r="1" spans="1:14" s="2" customFormat="1" ht="31.5">
      <c r="A1" s="156" t="s">
        <v>149</v>
      </c>
      <c r="B1" s="157"/>
      <c r="C1" s="157"/>
      <c r="D1" s="157"/>
      <c r="E1" s="157"/>
      <c r="F1" s="157"/>
      <c r="G1" s="157"/>
      <c r="H1" s="157"/>
      <c r="I1" s="95"/>
      <c r="J1" s="96" t="s">
        <v>149</v>
      </c>
      <c r="K1" s="95"/>
      <c r="L1" s="95"/>
      <c r="M1" s="95"/>
      <c r="N1" s="95"/>
    </row>
    <row r="2" spans="1:14" s="3" customFormat="1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3" customFormat="1" ht="17.25" thickBot="1">
      <c r="A3" s="81"/>
      <c r="B3" s="81"/>
      <c r="C3" s="81"/>
      <c r="D3" s="81"/>
      <c r="E3" s="81"/>
      <c r="F3" s="81"/>
      <c r="G3" s="81"/>
      <c r="H3" s="81"/>
      <c r="I3" s="81"/>
      <c r="J3" s="75" t="s">
        <v>0</v>
      </c>
      <c r="K3" s="94" t="s">
        <v>1</v>
      </c>
      <c r="L3" s="93" t="s">
        <v>2</v>
      </c>
      <c r="M3" s="81"/>
      <c r="N3" s="81"/>
    </row>
    <row r="4" spans="1:14" s="3" customFormat="1" ht="17.25" thickTop="1">
      <c r="A4" s="81"/>
      <c r="B4" s="81"/>
      <c r="C4" s="81"/>
      <c r="D4" s="81"/>
      <c r="E4" s="81"/>
      <c r="F4" s="81"/>
      <c r="G4" s="81"/>
      <c r="H4" s="81"/>
      <c r="I4" s="81"/>
      <c r="J4" s="76" t="s">
        <v>3</v>
      </c>
      <c r="K4" s="115">
        <v>0</v>
      </c>
      <c r="L4" s="116">
        <v>0</v>
      </c>
      <c r="M4" s="81"/>
      <c r="N4" s="81"/>
    </row>
    <row r="5" spans="1:14" s="3" customFormat="1" ht="16.5">
      <c r="A5" s="81"/>
      <c r="B5" s="81"/>
      <c r="C5" s="81"/>
      <c r="D5" s="81"/>
      <c r="E5" s="81"/>
      <c r="F5" s="81"/>
      <c r="G5" s="81"/>
      <c r="H5" s="81"/>
      <c r="I5" s="81"/>
      <c r="J5" s="76"/>
      <c r="K5" s="117"/>
      <c r="L5" s="88"/>
      <c r="M5" s="81"/>
      <c r="N5" s="81"/>
    </row>
    <row r="6" spans="1:14" s="3" customFormat="1" ht="16.5">
      <c r="A6" s="81"/>
      <c r="B6" s="81"/>
      <c r="C6" s="81"/>
      <c r="D6" s="81"/>
      <c r="E6" s="81"/>
      <c r="F6" s="81"/>
      <c r="G6" s="81"/>
      <c r="H6" s="81"/>
      <c r="I6" s="81"/>
      <c r="J6" s="77" t="s">
        <v>4</v>
      </c>
      <c r="K6" s="117">
        <v>2</v>
      </c>
      <c r="L6" s="88">
        <v>3</v>
      </c>
      <c r="M6" s="81"/>
      <c r="N6" s="81"/>
    </row>
    <row r="7" spans="1:14" s="3" customFormat="1" ht="16.5">
      <c r="A7" s="81"/>
      <c r="B7" s="81"/>
      <c r="C7" s="81"/>
      <c r="D7" s="81"/>
      <c r="E7" s="81"/>
      <c r="F7" s="81"/>
      <c r="G7" s="81"/>
      <c r="H7" s="81"/>
      <c r="I7" s="81"/>
      <c r="J7" s="77"/>
      <c r="K7" s="117"/>
      <c r="L7" s="88"/>
      <c r="M7" s="81"/>
      <c r="N7" s="81"/>
    </row>
    <row r="8" spans="1:14" s="3" customFormat="1" ht="16.5">
      <c r="A8" s="81"/>
      <c r="B8" s="81"/>
      <c r="C8" s="81"/>
      <c r="D8" s="81"/>
      <c r="E8" s="81"/>
      <c r="F8" s="81"/>
      <c r="G8" s="81"/>
      <c r="H8" s="81"/>
      <c r="I8" s="81"/>
      <c r="J8" s="77" t="s">
        <v>5</v>
      </c>
      <c r="K8" s="118">
        <v>3150</v>
      </c>
      <c r="L8" s="119">
        <v>21492</v>
      </c>
      <c r="M8" s="81"/>
      <c r="N8" s="81"/>
    </row>
    <row r="9" spans="1:14" s="3" customFormat="1" ht="16.5">
      <c r="A9" s="81"/>
      <c r="B9" s="81"/>
      <c r="C9" s="81"/>
      <c r="D9" s="81"/>
      <c r="E9" s="81"/>
      <c r="F9" s="81"/>
      <c r="G9" s="81"/>
      <c r="H9" s="81"/>
      <c r="I9" s="81"/>
      <c r="J9" s="77"/>
      <c r="K9" s="117"/>
      <c r="L9" s="88"/>
      <c r="M9" s="81"/>
      <c r="N9" s="81"/>
    </row>
    <row r="10" spans="1:14" s="3" customFormat="1" ht="16.5">
      <c r="A10" s="81"/>
      <c r="B10" s="81"/>
      <c r="C10" s="81"/>
      <c r="D10" s="81"/>
      <c r="E10" s="81"/>
      <c r="F10" s="81"/>
      <c r="G10" s="81"/>
      <c r="H10" s="81"/>
      <c r="I10" s="81"/>
      <c r="J10" s="77" t="s">
        <v>6</v>
      </c>
      <c r="K10" s="118">
        <v>8</v>
      </c>
      <c r="L10" s="119">
        <v>423</v>
      </c>
      <c r="M10" s="81"/>
      <c r="N10" s="81"/>
    </row>
    <row r="11" spans="1:14" s="3" customFormat="1" ht="16.5">
      <c r="A11" s="81"/>
      <c r="B11" s="81"/>
      <c r="C11" s="81"/>
      <c r="D11" s="81"/>
      <c r="E11" s="81"/>
      <c r="F11" s="81"/>
      <c r="G11" s="81"/>
      <c r="H11" s="81"/>
      <c r="I11" s="81"/>
      <c r="J11" s="77"/>
      <c r="K11" s="117"/>
      <c r="L11" s="88"/>
      <c r="M11" s="81"/>
      <c r="N11" s="81"/>
    </row>
    <row r="12" spans="1:14" s="3" customFormat="1" ht="16.5">
      <c r="A12" s="81"/>
      <c r="B12" s="81"/>
      <c r="C12" s="81"/>
      <c r="D12" s="81"/>
      <c r="E12" s="81"/>
      <c r="F12" s="81"/>
      <c r="G12" s="81"/>
      <c r="H12" s="81"/>
      <c r="I12" s="81"/>
      <c r="J12" s="77" t="s">
        <v>7</v>
      </c>
      <c r="K12" s="118">
        <v>47</v>
      </c>
      <c r="L12" s="119">
        <v>402</v>
      </c>
      <c r="M12" s="81"/>
      <c r="N12" s="81"/>
    </row>
    <row r="13" spans="1:14" s="3" customFormat="1" ht="16.5">
      <c r="A13" s="81"/>
      <c r="B13" s="81"/>
      <c r="C13" s="81"/>
      <c r="D13" s="81"/>
      <c r="E13" s="81"/>
      <c r="F13" s="81"/>
      <c r="G13" s="81"/>
      <c r="H13" s="81"/>
      <c r="I13" s="81"/>
      <c r="J13" s="77"/>
      <c r="K13" s="117"/>
      <c r="L13" s="88"/>
      <c r="M13" s="81"/>
      <c r="N13" s="81"/>
    </row>
    <row r="14" spans="1:14" s="3" customFormat="1" ht="16.5">
      <c r="A14" s="81"/>
      <c r="B14" s="81"/>
      <c r="C14" s="81"/>
      <c r="D14" s="81"/>
      <c r="E14" s="81"/>
      <c r="F14" s="81"/>
      <c r="G14" s="81"/>
      <c r="H14" s="81"/>
      <c r="I14" s="81"/>
      <c r="J14" s="77" t="s">
        <v>8</v>
      </c>
      <c r="K14" s="118">
        <v>570</v>
      </c>
      <c r="L14" s="119">
        <v>2449</v>
      </c>
      <c r="M14" s="81"/>
      <c r="N14" s="81"/>
    </row>
    <row r="15" spans="1:14" s="3" customFormat="1" ht="16.5">
      <c r="A15" s="81"/>
      <c r="B15" s="81"/>
      <c r="C15" s="81"/>
      <c r="D15" s="81"/>
      <c r="E15" s="81"/>
      <c r="F15" s="81"/>
      <c r="G15" s="81"/>
      <c r="H15" s="81"/>
      <c r="I15" s="81"/>
      <c r="J15" s="77"/>
      <c r="K15" s="117"/>
      <c r="L15" s="88"/>
      <c r="M15" s="81"/>
      <c r="N15" s="81"/>
    </row>
    <row r="16" spans="1:14" s="3" customFormat="1" ht="16.5">
      <c r="A16" s="81"/>
      <c r="B16" s="81"/>
      <c r="C16" s="81"/>
      <c r="D16" s="81"/>
      <c r="E16" s="81"/>
      <c r="F16" s="81"/>
      <c r="G16" s="81"/>
      <c r="H16" s="81"/>
      <c r="I16" s="81"/>
      <c r="J16" s="77" t="s">
        <v>9</v>
      </c>
      <c r="K16" s="118">
        <v>5497</v>
      </c>
      <c r="L16" s="119">
        <v>14046</v>
      </c>
      <c r="M16" s="81"/>
      <c r="N16" s="81"/>
    </row>
    <row r="17" spans="1:14" s="3" customFormat="1" ht="16.5">
      <c r="A17" s="81"/>
      <c r="B17" s="81"/>
      <c r="C17" s="81"/>
      <c r="D17" s="81"/>
      <c r="E17" s="81"/>
      <c r="F17" s="81"/>
      <c r="G17" s="81"/>
      <c r="H17" s="81"/>
      <c r="I17" s="81"/>
      <c r="J17" s="77"/>
      <c r="K17" s="117"/>
      <c r="L17" s="88"/>
      <c r="M17" s="81"/>
      <c r="N17" s="81"/>
    </row>
    <row r="18" spans="1:14" s="3" customFormat="1" ht="16.5">
      <c r="A18" s="81"/>
      <c r="B18" s="81"/>
      <c r="C18" s="81"/>
      <c r="D18" s="81"/>
      <c r="E18" s="81"/>
      <c r="F18" s="81"/>
      <c r="G18" s="81"/>
      <c r="H18" s="81"/>
      <c r="I18" s="81"/>
      <c r="J18" s="77" t="s">
        <v>10</v>
      </c>
      <c r="K18" s="118">
        <v>1882</v>
      </c>
      <c r="L18" s="119">
        <v>5103</v>
      </c>
      <c r="M18" s="81"/>
      <c r="N18" s="81"/>
    </row>
    <row r="19" spans="1:14" s="3" customFormat="1" ht="16.5">
      <c r="A19" s="81"/>
      <c r="B19" s="81"/>
      <c r="C19" s="81"/>
      <c r="D19" s="81"/>
      <c r="E19" s="81"/>
      <c r="F19" s="81"/>
      <c r="G19" s="81"/>
      <c r="H19" s="81"/>
      <c r="I19" s="81"/>
      <c r="J19" s="77"/>
      <c r="K19" s="117"/>
      <c r="L19" s="88"/>
      <c r="M19" s="81"/>
      <c r="N19" s="81"/>
    </row>
    <row r="20" spans="1:14" s="3" customFormat="1" ht="16.5">
      <c r="A20" s="81"/>
      <c r="B20" s="81"/>
      <c r="C20" s="81"/>
      <c r="D20" s="81"/>
      <c r="E20" s="81"/>
      <c r="F20" s="81"/>
      <c r="G20" s="81"/>
      <c r="H20" s="81"/>
      <c r="I20" s="81"/>
      <c r="J20" s="77" t="s">
        <v>11</v>
      </c>
      <c r="K20" s="118">
        <v>3251</v>
      </c>
      <c r="L20" s="119">
        <v>6696</v>
      </c>
      <c r="M20" s="81"/>
      <c r="N20" s="81"/>
    </row>
    <row r="21" spans="1:14" s="3" customFormat="1" ht="17.25">
      <c r="A21" s="81"/>
      <c r="B21" s="81"/>
      <c r="C21" s="81"/>
      <c r="D21" s="81"/>
      <c r="E21" s="81"/>
      <c r="F21" s="81"/>
      <c r="G21" s="158" t="s">
        <v>150</v>
      </c>
      <c r="H21" s="158"/>
      <c r="I21" s="81"/>
      <c r="J21" s="77"/>
      <c r="K21" s="117"/>
      <c r="L21" s="88"/>
      <c r="M21" s="81"/>
      <c r="N21" s="81"/>
    </row>
    <row r="22" spans="1:14" s="3" customFormat="1" ht="20.25" customHeight="1">
      <c r="A22" s="153" t="s">
        <v>151</v>
      </c>
      <c r="B22" s="153"/>
      <c r="C22" s="70" t="s">
        <v>152</v>
      </c>
      <c r="D22" s="70" t="s">
        <v>153</v>
      </c>
      <c r="E22" s="153" t="s">
        <v>151</v>
      </c>
      <c r="F22" s="153"/>
      <c r="G22" s="70" t="s">
        <v>152</v>
      </c>
      <c r="H22" s="70" t="s">
        <v>153</v>
      </c>
      <c r="I22" s="81"/>
      <c r="J22" s="77" t="s">
        <v>12</v>
      </c>
      <c r="K22" s="118">
        <v>38</v>
      </c>
      <c r="L22" s="119">
        <v>456</v>
      </c>
      <c r="M22" s="81"/>
      <c r="N22" s="81"/>
    </row>
    <row r="23" spans="1:14" s="3" customFormat="1" ht="18.75" customHeight="1">
      <c r="A23" s="154" t="s">
        <v>154</v>
      </c>
      <c r="B23" s="71"/>
      <c r="C23" s="97">
        <f>SUM(C25,C27,C29,C31,C33,C35,C37,C39,C41,C43,G23,G25,G27,G29,G31,G33,G35,G37,G39,G41,G43)</f>
        <v>19359</v>
      </c>
      <c r="D23" s="97">
        <f>SUM(D25,D27,D29,D31,D33,D35,D37,D39,D41,D43,H23,H25,H27,H29,H31,H33,H35,H37,H39,H41,H43)</f>
        <v>75087</v>
      </c>
      <c r="E23" s="141" t="s">
        <v>155</v>
      </c>
      <c r="F23" s="72"/>
      <c r="G23" s="99">
        <v>166</v>
      </c>
      <c r="H23" s="99">
        <v>1963</v>
      </c>
      <c r="I23" s="81"/>
      <c r="J23" s="77"/>
      <c r="K23" s="117"/>
      <c r="L23" s="88"/>
      <c r="M23" s="81"/>
      <c r="N23" s="81"/>
    </row>
    <row r="24" spans="1:14" s="3" customFormat="1" ht="18.75" customHeight="1">
      <c r="A24" s="155"/>
      <c r="B24" s="73" t="s">
        <v>156</v>
      </c>
      <c r="C24" s="98">
        <v>100</v>
      </c>
      <c r="D24" s="98">
        <v>100</v>
      </c>
      <c r="E24" s="142"/>
      <c r="F24" s="74" t="s">
        <v>156</v>
      </c>
      <c r="G24" s="100">
        <f>G23/C23*100</f>
        <v>0.857482307970453</v>
      </c>
      <c r="H24" s="100">
        <f>H23/D23*100</f>
        <v>2.614300744469748</v>
      </c>
      <c r="I24" s="81"/>
      <c r="J24" s="77" t="s">
        <v>13</v>
      </c>
      <c r="K24" s="118">
        <v>166</v>
      </c>
      <c r="L24" s="119">
        <v>1963</v>
      </c>
      <c r="M24" s="81"/>
      <c r="N24" s="81"/>
    </row>
    <row r="25" spans="1:14" s="3" customFormat="1" ht="18.75" customHeight="1">
      <c r="A25" s="141" t="s">
        <v>157</v>
      </c>
      <c r="B25" s="72"/>
      <c r="C25" s="99">
        <f>K4</f>
        <v>0</v>
      </c>
      <c r="D25" s="99">
        <f>L4</f>
        <v>0</v>
      </c>
      <c r="E25" s="141" t="s">
        <v>158</v>
      </c>
      <c r="F25" s="72"/>
      <c r="G25" s="99">
        <v>344</v>
      </c>
      <c r="H25" s="99">
        <v>1062</v>
      </c>
      <c r="I25" s="81"/>
      <c r="J25" s="77"/>
      <c r="K25" s="117"/>
      <c r="L25" s="88"/>
      <c r="M25" s="81"/>
      <c r="N25" s="81"/>
    </row>
    <row r="26" spans="1:14" s="3" customFormat="1" ht="18.75" customHeight="1">
      <c r="A26" s="142"/>
      <c r="B26" s="74" t="s">
        <v>156</v>
      </c>
      <c r="C26" s="100">
        <f>C25/C23*100</f>
        <v>0</v>
      </c>
      <c r="D26" s="100">
        <f>D25/D23*100</f>
        <v>0</v>
      </c>
      <c r="E26" s="142"/>
      <c r="F26" s="74" t="s">
        <v>156</v>
      </c>
      <c r="G26" s="100">
        <f>G25/C23*100</f>
        <v>1.77695128880624</v>
      </c>
      <c r="H26" s="100">
        <f>H25/D23*100</f>
        <v>1.4143593431619321</v>
      </c>
      <c r="I26" s="81"/>
      <c r="J26" s="77" t="s">
        <v>14</v>
      </c>
      <c r="K26" s="118">
        <v>344</v>
      </c>
      <c r="L26" s="119">
        <v>1062</v>
      </c>
      <c r="M26" s="81"/>
      <c r="N26" s="81"/>
    </row>
    <row r="27" spans="1:14" s="3" customFormat="1" ht="18.75" customHeight="1">
      <c r="A27" s="141" t="s">
        <v>159</v>
      </c>
      <c r="B27" s="72"/>
      <c r="C27" s="99">
        <v>2</v>
      </c>
      <c r="D27" s="99">
        <v>3</v>
      </c>
      <c r="E27" s="141" t="s">
        <v>160</v>
      </c>
      <c r="F27" s="72"/>
      <c r="G27" s="99">
        <v>224</v>
      </c>
      <c r="H27" s="99">
        <v>1273</v>
      </c>
      <c r="I27" s="81"/>
      <c r="J27" s="77"/>
      <c r="K27" s="117"/>
      <c r="L27" s="88"/>
      <c r="M27" s="81"/>
      <c r="N27" s="81"/>
    </row>
    <row r="28" spans="1:14" s="3" customFormat="1" ht="18.75" customHeight="1">
      <c r="A28" s="142"/>
      <c r="B28" s="74" t="s">
        <v>156</v>
      </c>
      <c r="C28" s="100">
        <f>C27/C23*100</f>
        <v>0.010331112144222325</v>
      </c>
      <c r="D28" s="100">
        <f>D27/D23*100</f>
        <v>0.00399536537616365</v>
      </c>
      <c r="E28" s="142"/>
      <c r="F28" s="74" t="s">
        <v>156</v>
      </c>
      <c r="G28" s="100">
        <f>G27/C23*100</f>
        <v>1.1570845601529005</v>
      </c>
      <c r="H28" s="100">
        <f>H27/D23*100</f>
        <v>1.6953667079521089</v>
      </c>
      <c r="I28" s="81"/>
      <c r="J28" s="77" t="s">
        <v>15</v>
      </c>
      <c r="K28" s="118">
        <v>224</v>
      </c>
      <c r="L28" s="119">
        <v>1273</v>
      </c>
      <c r="M28" s="81"/>
      <c r="N28" s="81"/>
    </row>
    <row r="29" spans="1:14" s="3" customFormat="1" ht="18.75" customHeight="1">
      <c r="A29" s="141" t="s">
        <v>161</v>
      </c>
      <c r="B29" s="72"/>
      <c r="C29" s="99">
        <v>3150</v>
      </c>
      <c r="D29" s="99">
        <v>21492</v>
      </c>
      <c r="E29" s="143" t="s">
        <v>162</v>
      </c>
      <c r="F29" s="72"/>
      <c r="G29" s="99">
        <v>215</v>
      </c>
      <c r="H29" s="99">
        <v>2507</v>
      </c>
      <c r="I29" s="81"/>
      <c r="J29" s="77"/>
      <c r="K29" s="117"/>
      <c r="L29" s="88"/>
      <c r="M29" s="81"/>
      <c r="N29" s="81"/>
    </row>
    <row r="30" spans="1:14" s="3" customFormat="1" ht="18.75" customHeight="1">
      <c r="A30" s="142"/>
      <c r="B30" s="74" t="s">
        <v>156</v>
      </c>
      <c r="C30" s="100">
        <f>C29/C23*100</f>
        <v>16.271501627150162</v>
      </c>
      <c r="D30" s="100">
        <f>D29/D23*100</f>
        <v>28.62279755483639</v>
      </c>
      <c r="E30" s="144"/>
      <c r="F30" s="74" t="s">
        <v>156</v>
      </c>
      <c r="G30" s="100">
        <f>G29/C23*100</f>
        <v>1.1105945555039</v>
      </c>
      <c r="H30" s="100">
        <f>H29/D23*100</f>
        <v>3.33879366601409</v>
      </c>
      <c r="I30" s="81"/>
      <c r="J30" s="77" t="s">
        <v>16</v>
      </c>
      <c r="K30" s="118">
        <v>215</v>
      </c>
      <c r="L30" s="119">
        <v>2507</v>
      </c>
      <c r="M30" s="81"/>
      <c r="N30" s="81"/>
    </row>
    <row r="31" spans="1:14" s="3" customFormat="1" ht="18.75" customHeight="1">
      <c r="A31" s="143" t="s">
        <v>163</v>
      </c>
      <c r="B31" s="72"/>
      <c r="C31" s="99">
        <v>8</v>
      </c>
      <c r="D31" s="99">
        <v>423</v>
      </c>
      <c r="E31" s="151" t="s">
        <v>164</v>
      </c>
      <c r="F31" s="72"/>
      <c r="G31" s="99">
        <v>39</v>
      </c>
      <c r="H31" s="99">
        <v>2734</v>
      </c>
      <c r="I31" s="81"/>
      <c r="J31" s="77"/>
      <c r="K31" s="117"/>
      <c r="L31" s="88"/>
      <c r="M31" s="81"/>
      <c r="N31" s="81"/>
    </row>
    <row r="32" spans="1:14" s="3" customFormat="1" ht="18.75" customHeight="1">
      <c r="A32" s="144"/>
      <c r="B32" s="74" t="s">
        <v>156</v>
      </c>
      <c r="C32" s="100">
        <f>C31/C23*100</f>
        <v>0.0413244485768893</v>
      </c>
      <c r="D32" s="100">
        <f>D31/D23*100</f>
        <v>0.5633465180390747</v>
      </c>
      <c r="E32" s="152"/>
      <c r="F32" s="74" t="s">
        <v>156</v>
      </c>
      <c r="G32" s="100">
        <f>G31/C23*100</f>
        <v>0.20145668681233533</v>
      </c>
      <c r="H32" s="100">
        <f>H31/D23*100</f>
        <v>3.6411096461438066</v>
      </c>
      <c r="I32" s="81"/>
      <c r="J32" s="77" t="s">
        <v>17</v>
      </c>
      <c r="K32" s="118">
        <v>39</v>
      </c>
      <c r="L32" s="119">
        <v>2734</v>
      </c>
      <c r="M32" s="81"/>
      <c r="N32" s="81"/>
    </row>
    <row r="33" spans="1:14" s="3" customFormat="1" ht="18.75" customHeight="1">
      <c r="A33" s="147" t="s">
        <v>165</v>
      </c>
      <c r="B33" s="72"/>
      <c r="C33" s="99">
        <v>47</v>
      </c>
      <c r="D33" s="99">
        <v>402</v>
      </c>
      <c r="E33" s="143" t="s">
        <v>166</v>
      </c>
      <c r="F33" s="72"/>
      <c r="G33" s="99">
        <v>579</v>
      </c>
      <c r="H33" s="99">
        <v>3577</v>
      </c>
      <c r="I33" s="81"/>
      <c r="J33" s="77"/>
      <c r="K33" s="117"/>
      <c r="L33" s="88"/>
      <c r="M33" s="81"/>
      <c r="N33" s="81"/>
    </row>
    <row r="34" spans="1:14" s="3" customFormat="1" ht="18.75" customHeight="1">
      <c r="A34" s="148"/>
      <c r="B34" s="74" t="s">
        <v>156</v>
      </c>
      <c r="C34" s="100">
        <f>C33/C23*100</f>
        <v>0.24278113538922463</v>
      </c>
      <c r="D34" s="100">
        <f>D33/D23*100</f>
        <v>0.5353789604059291</v>
      </c>
      <c r="E34" s="144"/>
      <c r="F34" s="74" t="s">
        <v>156</v>
      </c>
      <c r="G34" s="100">
        <f>G33/C23*100</f>
        <v>2.9908569657523634</v>
      </c>
      <c r="H34" s="100">
        <f>H33/D23*100</f>
        <v>4.763807316845792</v>
      </c>
      <c r="I34" s="81"/>
      <c r="J34" s="77" t="s">
        <v>18</v>
      </c>
      <c r="K34" s="118">
        <v>579</v>
      </c>
      <c r="L34" s="119">
        <v>3577</v>
      </c>
      <c r="M34" s="81"/>
      <c r="N34" s="81"/>
    </row>
    <row r="35" spans="1:14" s="3" customFormat="1" ht="18.75" customHeight="1">
      <c r="A35" s="141" t="s">
        <v>167</v>
      </c>
      <c r="B35" s="72"/>
      <c r="C35" s="99">
        <v>570</v>
      </c>
      <c r="D35" s="99">
        <v>2449</v>
      </c>
      <c r="E35" s="151" t="s">
        <v>168</v>
      </c>
      <c r="F35" s="72"/>
      <c r="G35" s="99">
        <v>479</v>
      </c>
      <c r="H35" s="99">
        <v>5031</v>
      </c>
      <c r="I35" s="81"/>
      <c r="J35" s="77"/>
      <c r="K35" s="117"/>
      <c r="L35" s="88"/>
      <c r="M35" s="81"/>
      <c r="N35" s="81"/>
    </row>
    <row r="36" spans="1:14" s="3" customFormat="1" ht="18.75" customHeight="1">
      <c r="A36" s="142"/>
      <c r="B36" s="74" t="s">
        <v>156</v>
      </c>
      <c r="C36" s="100">
        <f>C35/C23*100</f>
        <v>2.9443669611033627</v>
      </c>
      <c r="D36" s="100">
        <f>D35/D23*100</f>
        <v>3.2615499354082598</v>
      </c>
      <c r="E36" s="152"/>
      <c r="F36" s="74" t="s">
        <v>156</v>
      </c>
      <c r="G36" s="100">
        <f>G35/C23*100</f>
        <v>2.474301358541247</v>
      </c>
      <c r="H36" s="100">
        <f>H35/D23*100</f>
        <v>6.7002277358264415</v>
      </c>
      <c r="I36" s="81"/>
      <c r="J36" s="77" t="s">
        <v>19</v>
      </c>
      <c r="K36" s="118">
        <v>479</v>
      </c>
      <c r="L36" s="119">
        <v>5031</v>
      </c>
      <c r="M36" s="81"/>
      <c r="N36" s="81"/>
    </row>
    <row r="37" spans="1:14" s="3" customFormat="1" ht="18.75" customHeight="1">
      <c r="A37" s="141" t="s">
        <v>169</v>
      </c>
      <c r="B37" s="72"/>
      <c r="C37" s="99">
        <v>5497</v>
      </c>
      <c r="D37" s="99">
        <v>14046</v>
      </c>
      <c r="E37" s="143" t="s">
        <v>170</v>
      </c>
      <c r="F37" s="72"/>
      <c r="G37" s="99">
        <v>462</v>
      </c>
      <c r="H37" s="99">
        <v>893</v>
      </c>
      <c r="I37" s="81"/>
      <c r="J37" s="77"/>
      <c r="K37" s="117"/>
      <c r="L37" s="88"/>
      <c r="M37" s="81"/>
      <c r="N37" s="81"/>
    </row>
    <row r="38" spans="1:14" s="3" customFormat="1" ht="18.75" customHeight="1">
      <c r="A38" s="142"/>
      <c r="B38" s="74" t="s">
        <v>156</v>
      </c>
      <c r="C38" s="100">
        <f>C37/C23*100</f>
        <v>28.39506172839506</v>
      </c>
      <c r="D38" s="100">
        <f>D37/D23*100</f>
        <v>18.706300691198212</v>
      </c>
      <c r="E38" s="144"/>
      <c r="F38" s="74" t="s">
        <v>156</v>
      </c>
      <c r="G38" s="100">
        <f>G37/C23*100</f>
        <v>2.386486905315357</v>
      </c>
      <c r="H38" s="100">
        <f>H37/D23*100</f>
        <v>1.1892870936380466</v>
      </c>
      <c r="I38" s="81"/>
      <c r="J38" s="77" t="s">
        <v>20</v>
      </c>
      <c r="K38" s="118">
        <v>462</v>
      </c>
      <c r="L38" s="119">
        <v>893</v>
      </c>
      <c r="M38" s="81"/>
      <c r="N38" s="81"/>
    </row>
    <row r="39" spans="1:14" s="3" customFormat="1" ht="18.75" customHeight="1">
      <c r="A39" s="141" t="s">
        <v>171</v>
      </c>
      <c r="B39" s="72"/>
      <c r="C39" s="99">
        <v>1882</v>
      </c>
      <c r="D39" s="99">
        <v>5103</v>
      </c>
      <c r="E39" s="143" t="s">
        <v>172</v>
      </c>
      <c r="F39" s="72"/>
      <c r="G39" s="99">
        <v>2406</v>
      </c>
      <c r="H39" s="99">
        <v>4977</v>
      </c>
      <c r="I39" s="81"/>
      <c r="J39" s="76"/>
      <c r="K39" s="117"/>
      <c r="L39" s="88"/>
      <c r="M39" s="81"/>
      <c r="N39" s="81"/>
    </row>
    <row r="40" spans="1:14" s="3" customFormat="1" ht="18.75" customHeight="1">
      <c r="A40" s="142"/>
      <c r="B40" s="74" t="s">
        <v>156</v>
      </c>
      <c r="C40" s="100">
        <f>C39/C23*100</f>
        <v>9.721576527713207</v>
      </c>
      <c r="D40" s="100">
        <f>D39/D23*100</f>
        <v>6.796116504854369</v>
      </c>
      <c r="E40" s="144"/>
      <c r="F40" s="74" t="s">
        <v>173</v>
      </c>
      <c r="G40" s="100">
        <f>G39/C23*100</f>
        <v>12.428327909499458</v>
      </c>
      <c r="H40" s="100">
        <f>H39/D23*100</f>
        <v>6.628311159055496</v>
      </c>
      <c r="I40" s="81"/>
      <c r="J40" s="76" t="s">
        <v>174</v>
      </c>
      <c r="K40" s="118">
        <v>2406</v>
      </c>
      <c r="L40" s="119">
        <v>4977</v>
      </c>
      <c r="M40" s="81"/>
      <c r="N40" s="81"/>
    </row>
    <row r="41" spans="1:14" s="3" customFormat="1" ht="18.75" customHeight="1">
      <c r="A41" s="141" t="s">
        <v>188</v>
      </c>
      <c r="B41" s="72"/>
      <c r="C41" s="99">
        <v>3251</v>
      </c>
      <c r="D41" s="99">
        <v>6696</v>
      </c>
      <c r="E41" s="145" t="s">
        <v>175</v>
      </c>
      <c r="F41" s="72"/>
      <c r="G41" s="101">
        <f>K42</f>
        <v>0</v>
      </c>
      <c r="H41" s="101">
        <f>L42</f>
        <v>0</v>
      </c>
      <c r="I41" s="81"/>
      <c r="J41" s="76"/>
      <c r="K41" s="117"/>
      <c r="L41" s="88"/>
      <c r="M41" s="81"/>
      <c r="N41" s="81"/>
    </row>
    <row r="42" spans="1:14" s="3" customFormat="1" ht="18.75" customHeight="1">
      <c r="A42" s="142"/>
      <c r="B42" s="74" t="s">
        <v>156</v>
      </c>
      <c r="C42" s="100">
        <f>C41/C23*100</f>
        <v>16.79322279043339</v>
      </c>
      <c r="D42" s="100">
        <f>D41/D23*100</f>
        <v>8.917655519597268</v>
      </c>
      <c r="E42" s="146"/>
      <c r="F42" s="74"/>
      <c r="G42" s="100">
        <f>G41/C23*100</f>
        <v>0</v>
      </c>
      <c r="H42" s="100">
        <f>H41/D23*100</f>
        <v>0</v>
      </c>
      <c r="I42" s="90"/>
      <c r="J42" s="77" t="s">
        <v>176</v>
      </c>
      <c r="K42" s="117">
        <v>0</v>
      </c>
      <c r="L42" s="88">
        <v>0</v>
      </c>
      <c r="M42" s="81"/>
      <c r="N42" s="81"/>
    </row>
    <row r="43" spans="1:14" s="3" customFormat="1" ht="18.75" customHeight="1">
      <c r="A43" s="147" t="s">
        <v>177</v>
      </c>
      <c r="B43" s="72"/>
      <c r="C43" s="99">
        <v>38</v>
      </c>
      <c r="D43" s="99">
        <v>456</v>
      </c>
      <c r="E43" s="149" t="s">
        <v>178</v>
      </c>
      <c r="F43" s="72"/>
      <c r="G43" s="101">
        <f>K44</f>
        <v>0</v>
      </c>
      <c r="H43" s="101">
        <f>L44</f>
        <v>0</v>
      </c>
      <c r="I43" s="81"/>
      <c r="J43" s="78"/>
      <c r="K43" s="117"/>
      <c r="L43" s="88"/>
      <c r="M43" s="81"/>
      <c r="N43" s="81"/>
    </row>
    <row r="44" spans="1:14" s="3" customFormat="1" ht="18.75" customHeight="1">
      <c r="A44" s="148"/>
      <c r="B44" s="74" t="s">
        <v>156</v>
      </c>
      <c r="C44" s="100">
        <f>C43/C23*100</f>
        <v>0.1962911307402242</v>
      </c>
      <c r="D44" s="100">
        <f>D43/D23*100</f>
        <v>0.6072955371768748</v>
      </c>
      <c r="E44" s="150"/>
      <c r="F44" s="74"/>
      <c r="G44" s="100">
        <f>G43/C23*100</f>
        <v>0</v>
      </c>
      <c r="H44" s="100">
        <f>H43/D23*100</f>
        <v>0</v>
      </c>
      <c r="I44" s="81"/>
      <c r="J44" s="79" t="s">
        <v>179</v>
      </c>
      <c r="K44" s="120">
        <v>0</v>
      </c>
      <c r="L44" s="86">
        <v>0</v>
      </c>
      <c r="M44" s="81"/>
      <c r="N44" s="81"/>
    </row>
    <row r="45" spans="1:14" s="3" customFormat="1" ht="15.75" customHeight="1">
      <c r="A45" s="82"/>
      <c r="B45" s="82"/>
      <c r="C45" s="82"/>
      <c r="D45" s="82"/>
      <c r="E45" s="82"/>
      <c r="F45" s="82"/>
      <c r="G45" s="82"/>
      <c r="H45" s="82"/>
      <c r="I45" s="81"/>
      <c r="J45" s="80" t="s">
        <v>180</v>
      </c>
      <c r="K45" s="85">
        <f>SUM(K4:K44)</f>
        <v>19359</v>
      </c>
      <c r="L45" s="84">
        <f>SUM(L4:L44)</f>
        <v>75087</v>
      </c>
      <c r="M45" s="81"/>
      <c r="N45" s="81"/>
    </row>
    <row r="46" spans="1:14" s="3" customFormat="1" ht="15.75" customHeight="1">
      <c r="A46" s="82"/>
      <c r="B46" s="82"/>
      <c r="C46" s="82"/>
      <c r="D46" s="82"/>
      <c r="E46" s="82"/>
      <c r="F46" s="82"/>
      <c r="G46" s="82"/>
      <c r="H46" s="82"/>
      <c r="I46" s="81"/>
      <c r="J46" s="81"/>
      <c r="K46" s="81"/>
      <c r="L46" s="81"/>
      <c r="M46" s="81"/>
      <c r="N46" s="81"/>
    </row>
    <row r="47" spans="1:14" s="3" customFormat="1" ht="15.75" customHeight="1">
      <c r="A47" s="82"/>
      <c r="B47" s="82"/>
      <c r="C47" s="82"/>
      <c r="D47" s="82"/>
      <c r="E47" s="82"/>
      <c r="F47" s="82"/>
      <c r="G47" s="82"/>
      <c r="H47" s="82"/>
      <c r="I47" s="81"/>
      <c r="J47" s="81"/>
      <c r="K47" s="81"/>
      <c r="L47" s="81"/>
      <c r="M47" s="81"/>
      <c r="N47" s="81"/>
    </row>
    <row r="48" spans="1:14" s="3" customFormat="1" ht="15.75" customHeight="1">
      <c r="A48" s="82"/>
      <c r="B48" s="82"/>
      <c r="C48" s="82"/>
      <c r="D48" s="82"/>
      <c r="E48" s="82"/>
      <c r="F48" s="82"/>
      <c r="G48" s="82"/>
      <c r="H48" s="82"/>
      <c r="I48" s="81"/>
      <c r="J48" s="81"/>
      <c r="K48" s="81"/>
      <c r="L48" s="81"/>
      <c r="M48" s="81"/>
      <c r="N48" s="81"/>
    </row>
    <row r="49" spans="1:14" s="4" customFormat="1" ht="16.5">
      <c r="A49" s="82"/>
      <c r="B49" s="82"/>
      <c r="C49" s="82"/>
      <c r="D49" s="82"/>
      <c r="E49" s="82"/>
      <c r="F49" s="82"/>
      <c r="G49" s="82"/>
      <c r="H49" s="82"/>
      <c r="I49" s="82"/>
      <c r="J49" s="83"/>
      <c r="K49" s="83"/>
      <c r="L49" s="81"/>
      <c r="M49" s="82"/>
      <c r="N49" s="82"/>
    </row>
  </sheetData>
  <sheetProtection/>
  <mergeCells count="26"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D18" sqref="D18"/>
    </sheetView>
  </sheetViews>
  <sheetFormatPr defaultColWidth="8.88671875" defaultRowHeight="13.5"/>
  <cols>
    <col min="1" max="1" width="14.77734375" style="0" customWidth="1"/>
    <col min="2" max="2" width="7.77734375" style="0" customWidth="1"/>
    <col min="3" max="4" width="7.88671875" style="0" customWidth="1"/>
    <col min="5" max="5" width="6.88671875" style="0" customWidth="1"/>
    <col min="6" max="6" width="7.5546875" style="0" customWidth="1"/>
    <col min="7" max="7" width="7.10546875" style="0" customWidth="1"/>
    <col min="8" max="8" width="6.99609375" style="0" customWidth="1"/>
    <col min="9" max="9" width="6.5546875" style="0" customWidth="1"/>
    <col min="10" max="10" width="6.10546875" style="0" customWidth="1"/>
    <col min="11" max="11" width="6.21484375" style="0" customWidth="1"/>
    <col min="12" max="12" width="2.3359375" style="0" customWidth="1"/>
  </cols>
  <sheetData>
    <row r="1" spans="1:8" s="3" customFormat="1" ht="31.5" customHeight="1">
      <c r="A1" s="160" t="s">
        <v>52</v>
      </c>
      <c r="B1" s="161"/>
      <c r="C1" s="161"/>
      <c r="D1" s="161"/>
      <c r="E1" s="161"/>
      <c r="F1" s="161"/>
      <c r="G1" s="161"/>
      <c r="H1" s="161"/>
    </row>
    <row r="2" spans="9:11" s="3" customFormat="1" ht="15" customHeight="1" thickBot="1">
      <c r="I2" s="162" t="s">
        <v>53</v>
      </c>
      <c r="J2" s="162"/>
      <c r="K2" s="162"/>
    </row>
    <row r="3" spans="1:11" s="3" customFormat="1" ht="23.25" customHeight="1">
      <c r="A3" s="163" t="s">
        <v>54</v>
      </c>
      <c r="B3" s="165" t="s">
        <v>30</v>
      </c>
      <c r="C3" s="165"/>
      <c r="D3" s="165" t="s">
        <v>55</v>
      </c>
      <c r="E3" s="165"/>
      <c r="F3" s="165" t="s">
        <v>147</v>
      </c>
      <c r="G3" s="165"/>
      <c r="H3" s="165" t="s">
        <v>148</v>
      </c>
      <c r="I3" s="165"/>
      <c r="J3" s="165" t="s">
        <v>56</v>
      </c>
      <c r="K3" s="167"/>
    </row>
    <row r="4" spans="1:11" s="3" customFormat="1" ht="23.25" customHeight="1">
      <c r="A4" s="164"/>
      <c r="B4" s="166"/>
      <c r="C4" s="166"/>
      <c r="D4" s="6"/>
      <c r="E4" s="6" t="s">
        <v>36</v>
      </c>
      <c r="F4" s="6"/>
      <c r="G4" s="6" t="s">
        <v>36</v>
      </c>
      <c r="H4" s="6"/>
      <c r="I4" s="6" t="s">
        <v>36</v>
      </c>
      <c r="J4" s="6"/>
      <c r="K4" s="7" t="s">
        <v>36</v>
      </c>
    </row>
    <row r="5" spans="1:11" s="3" customFormat="1" ht="16.5" customHeight="1">
      <c r="A5" s="159" t="s">
        <v>57</v>
      </c>
      <c r="B5" s="8" t="s">
        <v>32</v>
      </c>
      <c r="C5" s="106">
        <f>SUM(C7,C9,C11,C13,C15,C17,C19,C21,C23,C25,C27,C29,C31,C33,C35,C37,C39,C41,C43,C45,C47)</f>
        <v>19359</v>
      </c>
      <c r="D5" s="106">
        <f>SUM(D7,D9,D11,D13,D15,D17,D19,D21,D23,D25,D27,D29,D31,D33,D35,D37,D39,D41,D43,D45,D47)</f>
        <v>16640</v>
      </c>
      <c r="E5" s="107">
        <f>D5/C5*100</f>
        <v>85.95485303992974</v>
      </c>
      <c r="F5" s="106">
        <f>SUM(F7,F9,F11,F13,F15,F17,F19,F21,F23,F25,F27,F29,F31,F33,F35,F37,F39,F41,F43,F45,F47)</f>
        <v>2197</v>
      </c>
      <c r="G5" s="107">
        <f>F5/C5*100</f>
        <v>11.348726690428226</v>
      </c>
      <c r="H5" s="106">
        <f>SUM(H7,H9,H11,H13,H15,H17,H19,H21,H23,H25,H27,H29,H31,H33,H35,H37,H39,H41,H43,H45,H47)</f>
        <v>516</v>
      </c>
      <c r="I5" s="107">
        <f>H5/C5*100</f>
        <v>2.66542693320936</v>
      </c>
      <c r="J5" s="106">
        <f>SUM(J7,J9,J11,J13,J15,J17,J19,J21,J23,J25,J27,J29,J31,J33,J35,J37,J39,J41,J43,J45,J47)</f>
        <v>6</v>
      </c>
      <c r="K5" s="108">
        <f>J5/C5*100</f>
        <v>0.03099333643266698</v>
      </c>
    </row>
    <row r="6" spans="1:11" s="3" customFormat="1" ht="16.5" customHeight="1">
      <c r="A6" s="159"/>
      <c r="B6" s="8" t="s">
        <v>33</v>
      </c>
      <c r="C6" s="106">
        <f>SUM(C8,C10,C12,C14,C16,C18,C20,C22,C24,C26,C28,C30,C32,C34,C36,C38,C40,C42,C44,C46,C48)</f>
        <v>75087</v>
      </c>
      <c r="D6" s="106">
        <f>SUM(D8,D10,D12,D14,D16,D18,D20,D22,D24,D26,D28,D30,D32,D34,D36,D38,D40,D42,D44,D46,D48)</f>
        <v>27696</v>
      </c>
      <c r="E6" s="107">
        <f>D6/C6*100</f>
        <v>36.88521315274282</v>
      </c>
      <c r="F6" s="106">
        <f>SUM(F8,F10,F12,F14,F16,F18,F20,F22,F24,F26,F28,F30,F32,F34,F36,F38,F40,F42,F44,F46,F48)</f>
        <v>18327</v>
      </c>
      <c r="G6" s="107">
        <f>F6/C6*100</f>
        <v>24.40768708298374</v>
      </c>
      <c r="H6" s="106">
        <f>SUM(H8,H10,H12,H14,H16,H18,H20,H22,H24,H26,H28,H30,H32,H34,H36,H38,H40,H42,H44,H46,H48)</f>
        <v>25475</v>
      </c>
      <c r="I6" s="107">
        <f>H6/C6*100</f>
        <v>33.927310985923</v>
      </c>
      <c r="J6" s="106">
        <f>SUM(J8,J10,J12,J14,J16,J18,J20,J22,J24,J26,J28,J30,J32,J34,J36,J38,J40,J42,J44,J46,J48)</f>
        <v>3589</v>
      </c>
      <c r="K6" s="108">
        <f>J6/C6*100</f>
        <v>4.779788778350447</v>
      </c>
    </row>
    <row r="7" spans="1:11" s="3" customFormat="1" ht="15" customHeight="1">
      <c r="A7" s="159" t="s">
        <v>58</v>
      </c>
      <c r="B7" s="9" t="s">
        <v>32</v>
      </c>
      <c r="C7" s="10">
        <f aca="true" t="shared" si="0" ref="C7:C46">SUM(D7,F7,H7,J7)</f>
        <v>0</v>
      </c>
      <c r="D7" s="10">
        <v>0</v>
      </c>
      <c r="E7" s="11">
        <v>0</v>
      </c>
      <c r="F7" s="10">
        <v>0</v>
      </c>
      <c r="G7" s="10">
        <f>SUM(H7,J7,L7,N7)</f>
        <v>0</v>
      </c>
      <c r="H7" s="10">
        <v>0</v>
      </c>
      <c r="I7" s="11">
        <v>0</v>
      </c>
      <c r="J7" s="10">
        <v>0</v>
      </c>
      <c r="K7" s="12">
        <v>0</v>
      </c>
    </row>
    <row r="8" spans="1:11" s="3" customFormat="1" ht="15" customHeight="1">
      <c r="A8" s="159"/>
      <c r="B8" s="9" t="s">
        <v>33</v>
      </c>
      <c r="C8" s="10">
        <f t="shared" si="0"/>
        <v>0</v>
      </c>
      <c r="D8" s="10">
        <v>0</v>
      </c>
      <c r="E8" s="11">
        <v>0</v>
      </c>
      <c r="F8" s="10">
        <v>0</v>
      </c>
      <c r="G8" s="10">
        <f>SUM(H8,J8,L8,N8)</f>
        <v>0</v>
      </c>
      <c r="H8" s="10">
        <v>0</v>
      </c>
      <c r="I8" s="11">
        <v>0</v>
      </c>
      <c r="J8" s="10">
        <v>0</v>
      </c>
      <c r="K8" s="12">
        <v>0</v>
      </c>
    </row>
    <row r="9" spans="1:11" s="3" customFormat="1" ht="15" customHeight="1">
      <c r="A9" s="159" t="s">
        <v>59</v>
      </c>
      <c r="B9" s="9" t="s">
        <v>32</v>
      </c>
      <c r="C9" s="10">
        <f t="shared" si="0"/>
        <v>2</v>
      </c>
      <c r="D9" s="10">
        <v>2</v>
      </c>
      <c r="E9" s="11">
        <f aca="true" t="shared" si="1" ref="E9:E44">D9/C9*100</f>
        <v>100</v>
      </c>
      <c r="F9" s="10"/>
      <c r="G9" s="11">
        <f aca="true" t="shared" si="2" ref="G9:G44">F9/C9*100</f>
        <v>0</v>
      </c>
      <c r="H9" s="10">
        <v>0</v>
      </c>
      <c r="I9" s="11">
        <v>0</v>
      </c>
      <c r="J9" s="10">
        <v>0</v>
      </c>
      <c r="K9" s="13">
        <f aca="true" t="shared" si="3" ref="K9:K44">J9/C9*100</f>
        <v>0</v>
      </c>
    </row>
    <row r="10" spans="1:11" s="3" customFormat="1" ht="15" customHeight="1">
      <c r="A10" s="159"/>
      <c r="B10" s="9" t="s">
        <v>33</v>
      </c>
      <c r="C10" s="10">
        <f t="shared" si="0"/>
        <v>3</v>
      </c>
      <c r="D10" s="10">
        <v>3</v>
      </c>
      <c r="E10" s="11">
        <f t="shared" si="1"/>
        <v>100</v>
      </c>
      <c r="F10" s="10">
        <v>0</v>
      </c>
      <c r="G10" s="11">
        <f t="shared" si="2"/>
        <v>0</v>
      </c>
      <c r="H10" s="10">
        <v>0</v>
      </c>
      <c r="I10" s="11">
        <v>0</v>
      </c>
      <c r="J10" s="10">
        <v>0</v>
      </c>
      <c r="K10" s="13">
        <f t="shared" si="3"/>
        <v>0</v>
      </c>
    </row>
    <row r="11" spans="1:11" s="3" customFormat="1" ht="15" customHeight="1">
      <c r="A11" s="159" t="s">
        <v>60</v>
      </c>
      <c r="B11" s="9" t="s">
        <v>32</v>
      </c>
      <c r="C11" s="10">
        <f t="shared" si="0"/>
        <v>3150</v>
      </c>
      <c r="D11" s="10">
        <v>2197</v>
      </c>
      <c r="E11" s="11">
        <f t="shared" si="1"/>
        <v>69.74603174603175</v>
      </c>
      <c r="F11" s="10">
        <v>734</v>
      </c>
      <c r="G11" s="11">
        <f t="shared" si="2"/>
        <v>23.3015873015873</v>
      </c>
      <c r="H11" s="10">
        <v>219</v>
      </c>
      <c r="I11" s="11">
        <f aca="true" t="shared" si="4" ref="I11:I44">H11/C11*100</f>
        <v>6.9523809523809526</v>
      </c>
      <c r="J11" s="10">
        <v>0</v>
      </c>
      <c r="K11" s="13">
        <f t="shared" si="3"/>
        <v>0</v>
      </c>
    </row>
    <row r="12" spans="1:11" s="3" customFormat="1" ht="15" customHeight="1">
      <c r="A12" s="159"/>
      <c r="B12" s="9" t="s">
        <v>33</v>
      </c>
      <c r="C12" s="10">
        <f>SUM(D12,F12,H12,J12)</f>
        <v>21492</v>
      </c>
      <c r="D12" s="10">
        <v>4295</v>
      </c>
      <c r="E12" s="11">
        <f t="shared" si="1"/>
        <v>19.984180160059555</v>
      </c>
      <c r="F12" s="10">
        <v>6581</v>
      </c>
      <c r="G12" s="11">
        <f t="shared" si="2"/>
        <v>30.620696072957383</v>
      </c>
      <c r="H12" s="10">
        <v>10616</v>
      </c>
      <c r="I12" s="11">
        <f t="shared" si="4"/>
        <v>49.39512376698306</v>
      </c>
      <c r="J12" s="10">
        <v>0</v>
      </c>
      <c r="K12" s="13">
        <f t="shared" si="3"/>
        <v>0</v>
      </c>
    </row>
    <row r="13" spans="1:11" s="3" customFormat="1" ht="15" customHeight="1">
      <c r="A13" s="159" t="s">
        <v>61</v>
      </c>
      <c r="B13" s="9" t="s">
        <v>32</v>
      </c>
      <c r="C13" s="10">
        <f t="shared" si="0"/>
        <v>8</v>
      </c>
      <c r="D13" s="10">
        <v>1</v>
      </c>
      <c r="E13" s="11">
        <f t="shared" si="1"/>
        <v>12.5</v>
      </c>
      <c r="F13" s="10">
        <v>1</v>
      </c>
      <c r="G13" s="11">
        <f t="shared" si="2"/>
        <v>12.5</v>
      </c>
      <c r="H13" s="10">
        <v>6</v>
      </c>
      <c r="I13" s="11">
        <f t="shared" si="4"/>
        <v>75</v>
      </c>
      <c r="J13" s="10">
        <v>0</v>
      </c>
      <c r="K13" s="13">
        <f t="shared" si="3"/>
        <v>0</v>
      </c>
    </row>
    <row r="14" spans="1:11" s="3" customFormat="1" ht="15" customHeight="1">
      <c r="A14" s="159"/>
      <c r="B14" s="9" t="s">
        <v>33</v>
      </c>
      <c r="C14" s="10">
        <f t="shared" si="0"/>
        <v>423</v>
      </c>
      <c r="D14" s="10">
        <v>4</v>
      </c>
      <c r="E14" s="11">
        <f t="shared" si="1"/>
        <v>0.9456264775413712</v>
      </c>
      <c r="F14" s="10">
        <v>18</v>
      </c>
      <c r="G14" s="11">
        <f t="shared" si="2"/>
        <v>4.25531914893617</v>
      </c>
      <c r="H14" s="10">
        <v>401</v>
      </c>
      <c r="I14" s="11">
        <f t="shared" si="4"/>
        <v>94.79905437352247</v>
      </c>
      <c r="J14" s="10">
        <v>0</v>
      </c>
      <c r="K14" s="13">
        <f t="shared" si="3"/>
        <v>0</v>
      </c>
    </row>
    <row r="15" spans="1:11" s="3" customFormat="1" ht="17.25" customHeight="1">
      <c r="A15" s="169" t="s">
        <v>62</v>
      </c>
      <c r="B15" s="9" t="s">
        <v>32</v>
      </c>
      <c r="C15" s="10">
        <f t="shared" si="0"/>
        <v>47</v>
      </c>
      <c r="D15" s="10">
        <v>27</v>
      </c>
      <c r="E15" s="11">
        <f t="shared" si="1"/>
        <v>57.446808510638306</v>
      </c>
      <c r="F15" s="10">
        <v>17</v>
      </c>
      <c r="G15" s="11">
        <f t="shared" si="2"/>
        <v>36.17021276595745</v>
      </c>
      <c r="H15" s="10">
        <v>3</v>
      </c>
      <c r="I15" s="11">
        <f t="shared" si="4"/>
        <v>6.382978723404255</v>
      </c>
      <c r="J15" s="10">
        <v>0</v>
      </c>
      <c r="K15" s="13">
        <f t="shared" si="3"/>
        <v>0</v>
      </c>
    </row>
    <row r="16" spans="1:11" s="3" customFormat="1" ht="15.75" customHeight="1">
      <c r="A16" s="170"/>
      <c r="B16" s="9" t="s">
        <v>33</v>
      </c>
      <c r="C16" s="10">
        <f t="shared" si="0"/>
        <v>402</v>
      </c>
      <c r="D16" s="10">
        <v>59</v>
      </c>
      <c r="E16" s="11">
        <f t="shared" si="1"/>
        <v>14.676616915422885</v>
      </c>
      <c r="F16" s="10">
        <v>185</v>
      </c>
      <c r="G16" s="11">
        <f t="shared" si="2"/>
        <v>46.01990049751244</v>
      </c>
      <c r="H16" s="10">
        <v>158</v>
      </c>
      <c r="I16" s="11">
        <f t="shared" si="4"/>
        <v>39.30348258706468</v>
      </c>
      <c r="J16" s="10">
        <v>0</v>
      </c>
      <c r="K16" s="13">
        <f t="shared" si="3"/>
        <v>0</v>
      </c>
    </row>
    <row r="17" spans="1:11" s="3" customFormat="1" ht="15" customHeight="1">
      <c r="A17" s="159" t="s">
        <v>63</v>
      </c>
      <c r="B17" s="9" t="s">
        <v>32</v>
      </c>
      <c r="C17" s="10">
        <f t="shared" si="0"/>
        <v>570</v>
      </c>
      <c r="D17" s="10">
        <v>446</v>
      </c>
      <c r="E17" s="11">
        <f t="shared" si="1"/>
        <v>78.24561403508771</v>
      </c>
      <c r="F17" s="10">
        <v>106</v>
      </c>
      <c r="G17" s="11">
        <f t="shared" si="2"/>
        <v>18.596491228070175</v>
      </c>
      <c r="H17" s="10">
        <v>18</v>
      </c>
      <c r="I17" s="11">
        <f t="shared" si="4"/>
        <v>3.1578947368421053</v>
      </c>
      <c r="J17" s="10">
        <v>0</v>
      </c>
      <c r="K17" s="13">
        <f t="shared" si="3"/>
        <v>0</v>
      </c>
    </row>
    <row r="18" spans="1:11" s="3" customFormat="1" ht="15" customHeight="1">
      <c r="A18" s="159"/>
      <c r="B18" s="9" t="s">
        <v>33</v>
      </c>
      <c r="C18" s="10">
        <f t="shared" si="0"/>
        <v>2449</v>
      </c>
      <c r="D18" s="10">
        <v>801</v>
      </c>
      <c r="E18" s="11">
        <f t="shared" si="1"/>
        <v>32.70722743977134</v>
      </c>
      <c r="F18" s="10">
        <v>901</v>
      </c>
      <c r="G18" s="11">
        <f t="shared" si="2"/>
        <v>36.79052674561045</v>
      </c>
      <c r="H18" s="10">
        <v>747</v>
      </c>
      <c r="I18" s="11">
        <f t="shared" si="4"/>
        <v>30.502245814618213</v>
      </c>
      <c r="J18" s="10">
        <v>0</v>
      </c>
      <c r="K18" s="13">
        <f t="shared" si="3"/>
        <v>0</v>
      </c>
    </row>
    <row r="19" spans="1:11" s="3" customFormat="1" ht="15" customHeight="1">
      <c r="A19" s="159" t="s">
        <v>64</v>
      </c>
      <c r="B19" s="9" t="s">
        <v>32</v>
      </c>
      <c r="C19" s="10">
        <f t="shared" si="0"/>
        <v>5497</v>
      </c>
      <c r="D19" s="10">
        <v>4956</v>
      </c>
      <c r="E19" s="11">
        <f t="shared" si="1"/>
        <v>90.1582681462616</v>
      </c>
      <c r="F19" s="10">
        <v>509</v>
      </c>
      <c r="G19" s="11">
        <f t="shared" si="2"/>
        <v>9.259596143350919</v>
      </c>
      <c r="H19" s="10">
        <v>32</v>
      </c>
      <c r="I19" s="11">
        <f t="shared" si="4"/>
        <v>0.5821357103874841</v>
      </c>
      <c r="J19" s="10">
        <v>0</v>
      </c>
      <c r="K19" s="13">
        <f t="shared" si="3"/>
        <v>0</v>
      </c>
    </row>
    <row r="20" spans="1:11" s="3" customFormat="1" ht="15" customHeight="1">
      <c r="A20" s="159"/>
      <c r="B20" s="9" t="s">
        <v>33</v>
      </c>
      <c r="C20" s="10">
        <f t="shared" si="0"/>
        <v>14046</v>
      </c>
      <c r="D20" s="10">
        <v>8638</v>
      </c>
      <c r="E20" s="11">
        <f t="shared" si="1"/>
        <v>61.497935355261276</v>
      </c>
      <c r="F20" s="10">
        <v>3915</v>
      </c>
      <c r="G20" s="11">
        <f t="shared" si="2"/>
        <v>27.872703972661256</v>
      </c>
      <c r="H20" s="10">
        <v>1493</v>
      </c>
      <c r="I20" s="11">
        <f t="shared" si="4"/>
        <v>10.629360672077459</v>
      </c>
      <c r="J20" s="10">
        <v>0</v>
      </c>
      <c r="K20" s="13">
        <f t="shared" si="3"/>
        <v>0</v>
      </c>
    </row>
    <row r="21" spans="1:11" s="3" customFormat="1" ht="15" customHeight="1">
      <c r="A21" s="159" t="s">
        <v>65</v>
      </c>
      <c r="B21" s="9" t="s">
        <v>32</v>
      </c>
      <c r="C21" s="10">
        <f t="shared" si="0"/>
        <v>1882</v>
      </c>
      <c r="D21" s="10">
        <v>1807</v>
      </c>
      <c r="E21" s="11">
        <f t="shared" si="1"/>
        <v>96.01487778958555</v>
      </c>
      <c r="F21" s="10">
        <v>42</v>
      </c>
      <c r="G21" s="11">
        <f t="shared" si="2"/>
        <v>2.2316684378320937</v>
      </c>
      <c r="H21" s="10">
        <v>32</v>
      </c>
      <c r="I21" s="11">
        <f t="shared" si="4"/>
        <v>1.7003188097768331</v>
      </c>
      <c r="J21" s="10">
        <v>1</v>
      </c>
      <c r="K21" s="13">
        <f t="shared" si="3"/>
        <v>0.053134962805526036</v>
      </c>
    </row>
    <row r="22" spans="1:11" s="3" customFormat="1" ht="15" customHeight="1">
      <c r="A22" s="159"/>
      <c r="B22" s="9" t="s">
        <v>33</v>
      </c>
      <c r="C22" s="10">
        <f t="shared" si="0"/>
        <v>5103</v>
      </c>
      <c r="D22" s="10">
        <v>1983</v>
      </c>
      <c r="E22" s="11">
        <f t="shared" si="1"/>
        <v>38.85949441504997</v>
      </c>
      <c r="F22" s="10">
        <v>326</v>
      </c>
      <c r="G22" s="11">
        <f t="shared" si="2"/>
        <v>6.388398980991574</v>
      </c>
      <c r="H22" s="10">
        <v>2219</v>
      </c>
      <c r="I22" s="11">
        <f t="shared" si="4"/>
        <v>43.484224965706446</v>
      </c>
      <c r="J22" s="10">
        <v>575</v>
      </c>
      <c r="K22" s="13">
        <f t="shared" si="3"/>
        <v>11.267881638252009</v>
      </c>
    </row>
    <row r="23" spans="1:11" s="3" customFormat="1" ht="15" customHeight="1">
      <c r="A23" s="159" t="s">
        <v>66</v>
      </c>
      <c r="B23" s="9" t="s">
        <v>32</v>
      </c>
      <c r="C23" s="10">
        <f t="shared" si="0"/>
        <v>3251</v>
      </c>
      <c r="D23" s="10">
        <v>3091</v>
      </c>
      <c r="E23" s="11">
        <f t="shared" si="1"/>
        <v>95.07843740387572</v>
      </c>
      <c r="F23" s="10">
        <v>155</v>
      </c>
      <c r="G23" s="11">
        <f t="shared" si="2"/>
        <v>4.767763764995387</v>
      </c>
      <c r="H23" s="10">
        <v>5</v>
      </c>
      <c r="I23" s="11">
        <f t="shared" si="4"/>
        <v>0.15379883112888343</v>
      </c>
      <c r="J23" s="10">
        <v>0</v>
      </c>
      <c r="K23" s="13">
        <f t="shared" si="3"/>
        <v>0</v>
      </c>
    </row>
    <row r="24" spans="1:11" s="3" customFormat="1" ht="15" customHeight="1">
      <c r="A24" s="159"/>
      <c r="B24" s="9" t="s">
        <v>33</v>
      </c>
      <c r="C24" s="10">
        <f t="shared" si="0"/>
        <v>6696</v>
      </c>
      <c r="D24" s="10">
        <v>5508</v>
      </c>
      <c r="E24" s="11">
        <f t="shared" si="1"/>
        <v>82.25806451612904</v>
      </c>
      <c r="F24" s="10">
        <v>1053</v>
      </c>
      <c r="G24" s="11">
        <f t="shared" si="2"/>
        <v>15.725806451612904</v>
      </c>
      <c r="H24" s="10">
        <v>135</v>
      </c>
      <c r="I24" s="11">
        <f t="shared" si="4"/>
        <v>2.0161290322580645</v>
      </c>
      <c r="J24" s="10">
        <v>0</v>
      </c>
      <c r="K24" s="13">
        <f t="shared" si="3"/>
        <v>0</v>
      </c>
    </row>
    <row r="25" spans="1:11" s="3" customFormat="1" ht="16.5" customHeight="1">
      <c r="A25" s="159" t="s">
        <v>67</v>
      </c>
      <c r="B25" s="9" t="s">
        <v>32</v>
      </c>
      <c r="C25" s="10">
        <f t="shared" si="0"/>
        <v>38</v>
      </c>
      <c r="D25" s="10">
        <v>23</v>
      </c>
      <c r="E25" s="11">
        <f t="shared" si="1"/>
        <v>60.526315789473685</v>
      </c>
      <c r="F25" s="10">
        <v>11</v>
      </c>
      <c r="G25" s="11">
        <f t="shared" si="2"/>
        <v>28.947368421052634</v>
      </c>
      <c r="H25" s="10">
        <v>4</v>
      </c>
      <c r="I25" s="11">
        <f t="shared" si="4"/>
        <v>10.526315789473683</v>
      </c>
      <c r="J25" s="10">
        <v>0</v>
      </c>
      <c r="K25" s="13">
        <f t="shared" si="3"/>
        <v>0</v>
      </c>
    </row>
    <row r="26" spans="1:11" s="3" customFormat="1" ht="16.5" customHeight="1">
      <c r="A26" s="159"/>
      <c r="B26" s="9" t="s">
        <v>33</v>
      </c>
      <c r="C26" s="10">
        <f t="shared" si="0"/>
        <v>456</v>
      </c>
      <c r="D26" s="10">
        <v>36</v>
      </c>
      <c r="E26" s="11">
        <f t="shared" si="1"/>
        <v>7.894736842105263</v>
      </c>
      <c r="F26" s="10">
        <v>74</v>
      </c>
      <c r="G26" s="11">
        <f t="shared" si="2"/>
        <v>16.228070175438596</v>
      </c>
      <c r="H26" s="10">
        <v>346</v>
      </c>
      <c r="I26" s="11">
        <f t="shared" si="4"/>
        <v>75.87719298245614</v>
      </c>
      <c r="J26" s="10">
        <v>0</v>
      </c>
      <c r="K26" s="13">
        <f t="shared" si="3"/>
        <v>0</v>
      </c>
    </row>
    <row r="27" spans="1:11" s="3" customFormat="1" ht="15" customHeight="1">
      <c r="A27" s="159" t="s">
        <v>68</v>
      </c>
      <c r="B27" s="9" t="s">
        <v>32</v>
      </c>
      <c r="C27" s="10">
        <f t="shared" si="0"/>
        <v>166</v>
      </c>
      <c r="D27" s="10">
        <v>56</v>
      </c>
      <c r="E27" s="11">
        <f t="shared" si="1"/>
        <v>33.734939759036145</v>
      </c>
      <c r="F27" s="10">
        <v>78</v>
      </c>
      <c r="G27" s="11">
        <f t="shared" si="2"/>
        <v>46.98795180722892</v>
      </c>
      <c r="H27" s="10">
        <v>32</v>
      </c>
      <c r="I27" s="11">
        <f t="shared" si="4"/>
        <v>19.27710843373494</v>
      </c>
      <c r="J27" s="10">
        <v>0</v>
      </c>
      <c r="K27" s="13">
        <f t="shared" si="3"/>
        <v>0</v>
      </c>
    </row>
    <row r="28" spans="1:11" s="3" customFormat="1" ht="15" customHeight="1">
      <c r="A28" s="159"/>
      <c r="B28" s="9" t="s">
        <v>33</v>
      </c>
      <c r="C28" s="10">
        <f t="shared" si="0"/>
        <v>1963</v>
      </c>
      <c r="D28" s="10">
        <v>137</v>
      </c>
      <c r="E28" s="11">
        <f t="shared" si="1"/>
        <v>6.979113601630157</v>
      </c>
      <c r="F28" s="10">
        <v>781</v>
      </c>
      <c r="G28" s="11">
        <f t="shared" si="2"/>
        <v>39.786041772796736</v>
      </c>
      <c r="H28" s="10">
        <v>1045</v>
      </c>
      <c r="I28" s="11">
        <f t="shared" si="4"/>
        <v>53.23484462557311</v>
      </c>
      <c r="J28" s="10">
        <v>0</v>
      </c>
      <c r="K28" s="13">
        <f t="shared" si="3"/>
        <v>0</v>
      </c>
    </row>
    <row r="29" spans="1:11" s="3" customFormat="1" ht="15" customHeight="1">
      <c r="A29" s="159" t="s">
        <v>69</v>
      </c>
      <c r="B29" s="9" t="s">
        <v>32</v>
      </c>
      <c r="C29" s="10">
        <f t="shared" si="0"/>
        <v>344</v>
      </c>
      <c r="D29" s="10">
        <v>296</v>
      </c>
      <c r="E29" s="11">
        <f t="shared" si="1"/>
        <v>86.04651162790698</v>
      </c>
      <c r="F29" s="10">
        <v>44</v>
      </c>
      <c r="G29" s="11">
        <f t="shared" si="2"/>
        <v>12.790697674418606</v>
      </c>
      <c r="H29" s="10">
        <v>4</v>
      </c>
      <c r="I29" s="11">
        <f t="shared" si="4"/>
        <v>1.1627906976744187</v>
      </c>
      <c r="J29" s="10">
        <v>0</v>
      </c>
      <c r="K29" s="13">
        <f t="shared" si="3"/>
        <v>0</v>
      </c>
    </row>
    <row r="30" spans="1:11" s="3" customFormat="1" ht="15" customHeight="1">
      <c r="A30" s="159"/>
      <c r="B30" s="9" t="s">
        <v>33</v>
      </c>
      <c r="C30" s="10">
        <f t="shared" si="0"/>
        <v>1062</v>
      </c>
      <c r="D30" s="10">
        <v>495</v>
      </c>
      <c r="E30" s="11">
        <f t="shared" si="1"/>
        <v>46.61016949152542</v>
      </c>
      <c r="F30" s="10">
        <v>361</v>
      </c>
      <c r="G30" s="11">
        <f t="shared" si="2"/>
        <v>33.9924670433145</v>
      </c>
      <c r="H30" s="10">
        <v>206</v>
      </c>
      <c r="I30" s="11">
        <f t="shared" si="4"/>
        <v>19.397363465160076</v>
      </c>
      <c r="J30" s="10">
        <v>0</v>
      </c>
      <c r="K30" s="13">
        <f t="shared" si="3"/>
        <v>0</v>
      </c>
    </row>
    <row r="31" spans="1:11" s="3" customFormat="1" ht="15" customHeight="1">
      <c r="A31" s="159" t="s">
        <v>70</v>
      </c>
      <c r="B31" s="9" t="s">
        <v>32</v>
      </c>
      <c r="C31" s="10">
        <f t="shared" si="0"/>
        <v>224</v>
      </c>
      <c r="D31" s="10">
        <v>157</v>
      </c>
      <c r="E31" s="11">
        <f t="shared" si="1"/>
        <v>70.08928571428571</v>
      </c>
      <c r="F31" s="10">
        <v>55</v>
      </c>
      <c r="G31" s="11">
        <f t="shared" si="2"/>
        <v>24.553571428571427</v>
      </c>
      <c r="H31" s="10">
        <v>12</v>
      </c>
      <c r="I31" s="11">
        <f t="shared" si="4"/>
        <v>5.357142857142857</v>
      </c>
      <c r="J31" s="10">
        <v>0</v>
      </c>
      <c r="K31" s="13">
        <f t="shared" si="3"/>
        <v>0</v>
      </c>
    </row>
    <row r="32" spans="1:11" s="3" customFormat="1" ht="15" customHeight="1">
      <c r="A32" s="159"/>
      <c r="B32" s="9" t="s">
        <v>33</v>
      </c>
      <c r="C32" s="10">
        <f t="shared" si="0"/>
        <v>1273</v>
      </c>
      <c r="D32" s="10">
        <v>285</v>
      </c>
      <c r="E32" s="11">
        <f t="shared" si="1"/>
        <v>22.388059701492537</v>
      </c>
      <c r="F32" s="10">
        <v>456</v>
      </c>
      <c r="G32" s="11">
        <f t="shared" si="2"/>
        <v>35.82089552238806</v>
      </c>
      <c r="H32" s="10">
        <v>532</v>
      </c>
      <c r="I32" s="11">
        <f t="shared" si="4"/>
        <v>41.7910447761194</v>
      </c>
      <c r="J32" s="10">
        <v>0</v>
      </c>
      <c r="K32" s="13">
        <f t="shared" si="3"/>
        <v>0</v>
      </c>
    </row>
    <row r="33" spans="1:11" s="3" customFormat="1" ht="15" customHeight="1">
      <c r="A33" s="159" t="s">
        <v>71</v>
      </c>
      <c r="B33" s="9" t="s">
        <v>32</v>
      </c>
      <c r="C33" s="10">
        <f t="shared" si="0"/>
        <v>215</v>
      </c>
      <c r="D33" s="10">
        <v>151</v>
      </c>
      <c r="E33" s="11">
        <f t="shared" si="1"/>
        <v>70.23255813953489</v>
      </c>
      <c r="F33" s="10">
        <v>45</v>
      </c>
      <c r="G33" s="11">
        <f t="shared" si="2"/>
        <v>20.930232558139537</v>
      </c>
      <c r="H33" s="10">
        <v>17</v>
      </c>
      <c r="I33" s="11">
        <f t="shared" si="4"/>
        <v>7.906976744186046</v>
      </c>
      <c r="J33" s="10">
        <v>2</v>
      </c>
      <c r="K33" s="13">
        <f t="shared" si="3"/>
        <v>0.9302325581395349</v>
      </c>
    </row>
    <row r="34" spans="1:11" s="3" customFormat="1" ht="15" customHeight="1">
      <c r="A34" s="159"/>
      <c r="B34" s="9" t="s">
        <v>33</v>
      </c>
      <c r="C34" s="10">
        <f t="shared" si="0"/>
        <v>2507</v>
      </c>
      <c r="D34" s="10">
        <v>303</v>
      </c>
      <c r="E34" s="11">
        <f t="shared" si="1"/>
        <v>12.086158755484643</v>
      </c>
      <c r="F34" s="10">
        <v>329</v>
      </c>
      <c r="G34" s="11">
        <f t="shared" si="2"/>
        <v>13.123254886318309</v>
      </c>
      <c r="H34" s="10">
        <v>726</v>
      </c>
      <c r="I34" s="11">
        <f t="shared" si="4"/>
        <v>28.958915037893895</v>
      </c>
      <c r="J34" s="10">
        <v>1149</v>
      </c>
      <c r="K34" s="13">
        <f t="shared" si="3"/>
        <v>45.83167132030315</v>
      </c>
    </row>
    <row r="35" spans="1:11" s="3" customFormat="1" ht="15" customHeight="1">
      <c r="A35" s="159" t="s">
        <v>72</v>
      </c>
      <c r="B35" s="9" t="s">
        <v>32</v>
      </c>
      <c r="C35" s="10">
        <f t="shared" si="0"/>
        <v>39</v>
      </c>
      <c r="D35" s="10">
        <v>7</v>
      </c>
      <c r="E35" s="11">
        <f t="shared" si="1"/>
        <v>17.94871794871795</v>
      </c>
      <c r="F35" s="10">
        <v>2</v>
      </c>
      <c r="G35" s="11">
        <f t="shared" si="2"/>
        <v>5.128205128205128</v>
      </c>
      <c r="H35" s="10">
        <v>28</v>
      </c>
      <c r="I35" s="11">
        <f t="shared" si="4"/>
        <v>71.7948717948718</v>
      </c>
      <c r="J35" s="10">
        <v>2</v>
      </c>
      <c r="K35" s="13">
        <f t="shared" si="3"/>
        <v>5.128205128205128</v>
      </c>
    </row>
    <row r="36" spans="1:11" s="3" customFormat="1" ht="15" customHeight="1">
      <c r="A36" s="159"/>
      <c r="B36" s="9" t="s">
        <v>33</v>
      </c>
      <c r="C36" s="10">
        <f t="shared" si="0"/>
        <v>2734</v>
      </c>
      <c r="D36" s="10">
        <v>10</v>
      </c>
      <c r="E36" s="11">
        <f t="shared" si="1"/>
        <v>0.36576444769568395</v>
      </c>
      <c r="F36" s="10">
        <v>36</v>
      </c>
      <c r="G36" s="11">
        <f t="shared" si="2"/>
        <v>1.3167520117044622</v>
      </c>
      <c r="H36" s="10">
        <v>1325</v>
      </c>
      <c r="I36" s="11">
        <f t="shared" si="4"/>
        <v>48.46378931967813</v>
      </c>
      <c r="J36" s="10">
        <v>1363</v>
      </c>
      <c r="K36" s="13">
        <f t="shared" si="3"/>
        <v>49.853694220921724</v>
      </c>
    </row>
    <row r="37" spans="1:11" s="3" customFormat="1" ht="15" customHeight="1">
      <c r="A37" s="159" t="s">
        <v>73</v>
      </c>
      <c r="B37" s="9" t="s">
        <v>32</v>
      </c>
      <c r="C37" s="10">
        <f t="shared" si="0"/>
        <v>579</v>
      </c>
      <c r="D37" s="10">
        <v>486</v>
      </c>
      <c r="E37" s="11">
        <f t="shared" si="1"/>
        <v>83.93782383419689</v>
      </c>
      <c r="F37" s="10">
        <v>55</v>
      </c>
      <c r="G37" s="11">
        <f t="shared" si="2"/>
        <v>9.499136442141623</v>
      </c>
      <c r="H37" s="10">
        <v>38</v>
      </c>
      <c r="I37" s="11">
        <f t="shared" si="4"/>
        <v>6.563039723661486</v>
      </c>
      <c r="J37" s="10">
        <v>0</v>
      </c>
      <c r="K37" s="13">
        <f t="shared" si="3"/>
        <v>0</v>
      </c>
    </row>
    <row r="38" spans="1:11" s="3" customFormat="1" ht="15" customHeight="1">
      <c r="A38" s="159"/>
      <c r="B38" s="9" t="s">
        <v>33</v>
      </c>
      <c r="C38" s="10">
        <f t="shared" si="0"/>
        <v>3577</v>
      </c>
      <c r="D38" s="10">
        <v>742</v>
      </c>
      <c r="E38" s="11">
        <f t="shared" si="1"/>
        <v>20.743639921722114</v>
      </c>
      <c r="F38" s="10">
        <v>416</v>
      </c>
      <c r="G38" s="11">
        <f t="shared" si="2"/>
        <v>11.629857422421024</v>
      </c>
      <c r="H38" s="10">
        <v>2419</v>
      </c>
      <c r="I38" s="11">
        <f t="shared" si="4"/>
        <v>67.62650265585687</v>
      </c>
      <c r="J38" s="10">
        <v>0</v>
      </c>
      <c r="K38" s="13">
        <f t="shared" si="3"/>
        <v>0</v>
      </c>
    </row>
    <row r="39" spans="1:11" s="3" customFormat="1" ht="15" customHeight="1">
      <c r="A39" s="159" t="s">
        <v>74</v>
      </c>
      <c r="B39" s="9" t="s">
        <v>32</v>
      </c>
      <c r="C39" s="10">
        <f t="shared" si="0"/>
        <v>479</v>
      </c>
      <c r="D39" s="10">
        <v>249</v>
      </c>
      <c r="E39" s="11">
        <f t="shared" si="1"/>
        <v>51.98329853862212</v>
      </c>
      <c r="F39" s="10">
        <v>191</v>
      </c>
      <c r="G39" s="11">
        <f t="shared" si="2"/>
        <v>39.87473903966597</v>
      </c>
      <c r="H39" s="10">
        <v>38</v>
      </c>
      <c r="I39" s="11">
        <f t="shared" si="4"/>
        <v>7.933194154488518</v>
      </c>
      <c r="J39" s="10">
        <v>1</v>
      </c>
      <c r="K39" s="13">
        <f t="shared" si="3"/>
        <v>0.20876826722338201</v>
      </c>
    </row>
    <row r="40" spans="1:11" s="3" customFormat="1" ht="15" customHeight="1">
      <c r="A40" s="159"/>
      <c r="B40" s="9" t="s">
        <v>33</v>
      </c>
      <c r="C40" s="10">
        <f t="shared" si="0"/>
        <v>5031</v>
      </c>
      <c r="D40" s="10">
        <v>748</v>
      </c>
      <c r="E40" s="11">
        <f t="shared" si="1"/>
        <v>14.867819518982309</v>
      </c>
      <c r="F40" s="10">
        <v>1598</v>
      </c>
      <c r="G40" s="11">
        <f t="shared" si="2"/>
        <v>31.7630689723713</v>
      </c>
      <c r="H40" s="10">
        <v>2183</v>
      </c>
      <c r="I40" s="11">
        <f t="shared" si="4"/>
        <v>43.390975949115486</v>
      </c>
      <c r="J40" s="10">
        <v>502</v>
      </c>
      <c r="K40" s="13">
        <f t="shared" si="3"/>
        <v>9.978135559530909</v>
      </c>
    </row>
    <row r="41" spans="1:11" s="3" customFormat="1" ht="16.5" customHeight="1">
      <c r="A41" s="159" t="s">
        <v>75</v>
      </c>
      <c r="B41" s="9" t="s">
        <v>32</v>
      </c>
      <c r="C41" s="10">
        <f t="shared" si="0"/>
        <v>462</v>
      </c>
      <c r="D41" s="10">
        <v>449</v>
      </c>
      <c r="E41" s="11">
        <f t="shared" si="1"/>
        <v>97.18614718614718</v>
      </c>
      <c r="F41" s="10">
        <v>9</v>
      </c>
      <c r="G41" s="11">
        <f t="shared" si="2"/>
        <v>1.948051948051948</v>
      </c>
      <c r="H41" s="10">
        <v>4</v>
      </c>
      <c r="I41" s="11">
        <f t="shared" si="4"/>
        <v>0.8658008658008658</v>
      </c>
      <c r="J41" s="10">
        <v>0</v>
      </c>
      <c r="K41" s="13">
        <f t="shared" si="3"/>
        <v>0</v>
      </c>
    </row>
    <row r="42" spans="1:11" s="3" customFormat="1" ht="16.5" customHeight="1">
      <c r="A42" s="159"/>
      <c r="B42" s="9" t="s">
        <v>33</v>
      </c>
      <c r="C42" s="10">
        <f t="shared" si="0"/>
        <v>893</v>
      </c>
      <c r="D42" s="14">
        <v>734</v>
      </c>
      <c r="E42" s="11">
        <f t="shared" si="1"/>
        <v>82.19484882418813</v>
      </c>
      <c r="F42" s="10">
        <v>52</v>
      </c>
      <c r="G42" s="11">
        <f t="shared" si="2"/>
        <v>5.823068309070549</v>
      </c>
      <c r="H42" s="10">
        <v>107</v>
      </c>
      <c r="I42" s="11">
        <f t="shared" si="4"/>
        <v>11.98208286674132</v>
      </c>
      <c r="J42" s="10">
        <v>0</v>
      </c>
      <c r="K42" s="13">
        <f t="shared" si="3"/>
        <v>0</v>
      </c>
    </row>
    <row r="43" spans="1:11" s="3" customFormat="1" ht="19.5" customHeight="1">
      <c r="A43" s="159" t="s">
        <v>76</v>
      </c>
      <c r="B43" s="9" t="s">
        <v>32</v>
      </c>
      <c r="C43" s="10">
        <f t="shared" si="0"/>
        <v>2406</v>
      </c>
      <c r="D43" s="10">
        <v>2239</v>
      </c>
      <c r="E43" s="11">
        <f t="shared" si="1"/>
        <v>93.05901911886949</v>
      </c>
      <c r="F43" s="10">
        <v>143</v>
      </c>
      <c r="G43" s="11">
        <f t="shared" si="2"/>
        <v>5.943474646716542</v>
      </c>
      <c r="H43" s="10">
        <v>24</v>
      </c>
      <c r="I43" s="11">
        <f t="shared" si="4"/>
        <v>0.997506234413965</v>
      </c>
      <c r="J43" s="10">
        <v>0</v>
      </c>
      <c r="K43" s="13">
        <f t="shared" si="3"/>
        <v>0</v>
      </c>
    </row>
    <row r="44" spans="1:11" s="4" customFormat="1" ht="19.5" customHeight="1">
      <c r="A44" s="159"/>
      <c r="B44" s="9" t="s">
        <v>33</v>
      </c>
      <c r="C44" s="10">
        <f t="shared" si="0"/>
        <v>4977</v>
      </c>
      <c r="D44" s="10">
        <v>2915</v>
      </c>
      <c r="E44" s="11">
        <f t="shared" si="1"/>
        <v>58.569419328913</v>
      </c>
      <c r="F44" s="10">
        <v>1245</v>
      </c>
      <c r="G44" s="11">
        <f t="shared" si="2"/>
        <v>25.01506931886679</v>
      </c>
      <c r="H44" s="10">
        <v>817</v>
      </c>
      <c r="I44" s="11">
        <f t="shared" si="4"/>
        <v>16.415511352220214</v>
      </c>
      <c r="J44" s="10">
        <v>0</v>
      </c>
      <c r="K44" s="13">
        <f t="shared" si="3"/>
        <v>0</v>
      </c>
    </row>
    <row r="45" spans="1:11" s="4" customFormat="1" ht="19.5" customHeight="1">
      <c r="A45" s="159" t="s">
        <v>77</v>
      </c>
      <c r="B45" s="9" t="s">
        <v>32</v>
      </c>
      <c r="C45" s="10">
        <f t="shared" si="0"/>
        <v>0</v>
      </c>
      <c r="D45" s="10">
        <v>0</v>
      </c>
      <c r="E45" s="11">
        <v>0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3">
        <v>0</v>
      </c>
    </row>
    <row r="46" spans="1:11" s="4" customFormat="1" ht="19.5" customHeight="1">
      <c r="A46" s="159"/>
      <c r="B46" s="9" t="s">
        <v>33</v>
      </c>
      <c r="C46" s="10">
        <f t="shared" si="0"/>
        <v>0</v>
      </c>
      <c r="D46" s="10">
        <v>0</v>
      </c>
      <c r="E46" s="11">
        <v>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3">
        <v>0</v>
      </c>
    </row>
    <row r="47" spans="1:11" s="4" customFormat="1" ht="17.25" customHeight="1">
      <c r="A47" s="159" t="s">
        <v>78</v>
      </c>
      <c r="B47" s="9" t="s">
        <v>32</v>
      </c>
      <c r="C47" s="10">
        <f>SUM(D47,F47,H47,J47)</f>
        <v>0</v>
      </c>
      <c r="D47" s="10">
        <v>0</v>
      </c>
      <c r="E47" s="11">
        <v>0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3">
        <v>0</v>
      </c>
    </row>
    <row r="48" spans="1:11" s="4" customFormat="1" ht="18" customHeight="1" thickBot="1">
      <c r="A48" s="168"/>
      <c r="B48" s="15" t="s">
        <v>33</v>
      </c>
      <c r="C48" s="16">
        <f>SUM(D48,F48,H48,J48)</f>
        <v>0</v>
      </c>
      <c r="D48" s="17">
        <v>0</v>
      </c>
      <c r="E48" s="18">
        <v>0</v>
      </c>
      <c r="F48" s="16">
        <v>0</v>
      </c>
      <c r="G48" s="18">
        <v>0</v>
      </c>
      <c r="H48" s="16">
        <v>0</v>
      </c>
      <c r="I48" s="18">
        <v>0</v>
      </c>
      <c r="J48" s="16">
        <v>0</v>
      </c>
      <c r="K48" s="19">
        <v>0</v>
      </c>
    </row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</sheetData>
  <sheetProtection/>
  <mergeCells count="30">
    <mergeCell ref="A37:A38"/>
    <mergeCell ref="A39:A40"/>
    <mergeCell ref="A25:A26"/>
    <mergeCell ref="A27:A28"/>
    <mergeCell ref="A41:A42"/>
    <mergeCell ref="A43:A44"/>
    <mergeCell ref="A33:A34"/>
    <mergeCell ref="A35:A36"/>
    <mergeCell ref="A29:A30"/>
    <mergeCell ref="A31:A32"/>
    <mergeCell ref="H3:I3"/>
    <mergeCell ref="J3:K3"/>
    <mergeCell ref="A45:A46"/>
    <mergeCell ref="A47:A4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1:H1"/>
    <mergeCell ref="I2:K2"/>
    <mergeCell ref="A3:A4"/>
    <mergeCell ref="B3:C4"/>
    <mergeCell ref="D3:E3"/>
    <mergeCell ref="F3:G3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E17" sqref="E17"/>
    </sheetView>
  </sheetViews>
  <sheetFormatPr defaultColWidth="8.88671875" defaultRowHeight="13.5"/>
  <cols>
    <col min="1" max="1" width="15.21484375" style="0" customWidth="1"/>
    <col min="2" max="2" width="7.3359375" style="0" customWidth="1"/>
    <col min="5" max="5" width="7.88671875" style="0" bestFit="1" customWidth="1"/>
    <col min="7" max="8" width="7.88671875" style="0" bestFit="1" customWidth="1"/>
    <col min="10" max="10" width="6.3359375" style="0" bestFit="1" customWidth="1"/>
    <col min="11" max="11" width="7.88671875" style="0" bestFit="1" customWidth="1"/>
  </cols>
  <sheetData>
    <row r="1" s="3" customFormat="1" ht="25.5">
      <c r="A1" s="1" t="s">
        <v>79</v>
      </c>
    </row>
    <row r="2" spans="9:11" s="3" customFormat="1" ht="15.75" customHeight="1" thickBot="1">
      <c r="I2" s="171" t="s">
        <v>80</v>
      </c>
      <c r="J2" s="171"/>
      <c r="K2" s="171"/>
    </row>
    <row r="3" spans="1:11" s="3" customFormat="1" ht="19.5" customHeight="1">
      <c r="A3" s="172" t="s">
        <v>81</v>
      </c>
      <c r="B3" s="174" t="s">
        <v>82</v>
      </c>
      <c r="C3" s="174"/>
      <c r="D3" s="174" t="s">
        <v>83</v>
      </c>
      <c r="E3" s="174"/>
      <c r="F3" s="174" t="s">
        <v>84</v>
      </c>
      <c r="G3" s="174"/>
      <c r="H3" s="174" t="s">
        <v>184</v>
      </c>
      <c r="I3" s="174"/>
      <c r="J3" s="174" t="s">
        <v>85</v>
      </c>
      <c r="K3" s="176"/>
    </row>
    <row r="4" spans="1:11" s="3" customFormat="1" ht="19.5" customHeight="1">
      <c r="A4" s="173"/>
      <c r="B4" s="175"/>
      <c r="C4" s="175"/>
      <c r="D4" s="21"/>
      <c r="E4" s="21" t="s">
        <v>86</v>
      </c>
      <c r="F4" s="21"/>
      <c r="G4" s="21" t="s">
        <v>86</v>
      </c>
      <c r="H4" s="21"/>
      <c r="I4" s="21" t="s">
        <v>86</v>
      </c>
      <c r="J4" s="21"/>
      <c r="K4" s="22" t="s">
        <v>86</v>
      </c>
    </row>
    <row r="5" spans="1:11" s="3" customFormat="1" ht="15" customHeight="1">
      <c r="A5" s="159" t="s">
        <v>87</v>
      </c>
      <c r="B5" s="23" t="s">
        <v>88</v>
      </c>
      <c r="C5" s="109">
        <f>SUM(C7,C9,C11,C13,C15,C17,C19,C21,C23,C25,C27,C29,C31,C33,C35,C37,C39,C41,C43,C45,C47)</f>
        <v>19359</v>
      </c>
      <c r="D5" s="109">
        <f>SUM(D7,D9,D11,D13,D15,D17,D19,D21,D23,D25,D27,D29,D31,D33,D35,D37,D39,D41,D43,D45,D47)</f>
        <v>17233</v>
      </c>
      <c r="E5" s="110">
        <f>D5/C5*100</f>
        <v>89.01802779069166</v>
      </c>
      <c r="F5" s="109">
        <f>SUM(F7,F9,F11,F13,F15,F17,F19,F21,F23,F25,F27,F29,F31,F33,F35,F37,F39,F41,F43,F45,F47)</f>
        <v>1503</v>
      </c>
      <c r="G5" s="110">
        <f>F5/C5*100</f>
        <v>7.763830776383078</v>
      </c>
      <c r="H5" s="109">
        <f>SUM(H7,H9,H11,H13,H15,H17,H19,H21,H23,H25,H27,H29,H31,H33,H35,H37,H39,H41,H43,H45,H47)</f>
        <v>277</v>
      </c>
      <c r="I5" s="110">
        <f>H5/C5*100</f>
        <v>1.430859031974792</v>
      </c>
      <c r="J5" s="109">
        <f>SUM(J7,J9,J11,J13,J15,J17,J19,J21,J23,J25,J27,J29,J31,J33,J35,J37,J39,J41,J43,J45,J47)</f>
        <v>346</v>
      </c>
      <c r="K5" s="111">
        <f>J5/C5*100</f>
        <v>1.7872824009504622</v>
      </c>
    </row>
    <row r="6" spans="1:11" s="3" customFormat="1" ht="15" customHeight="1">
      <c r="A6" s="159"/>
      <c r="B6" s="23" t="s">
        <v>89</v>
      </c>
      <c r="C6" s="109">
        <f>SUM(C8,C10,C12,C14,C16,C18,C20,C22,C24,C26,C28,C30,C32,C34,C36,C38,C40,C42,C44,C46,C48)</f>
        <v>75087</v>
      </c>
      <c r="D6" s="109">
        <f>SUM(D8,D10,D12,D14,D16,D18,D20,D22,D24,D26,D28,D30,D32,D34,D36,D38,D40,D42,D44,D46,D48)</f>
        <v>41337</v>
      </c>
      <c r="E6" s="110">
        <f>D6/C6*100</f>
        <v>55.05213951815894</v>
      </c>
      <c r="F6" s="109">
        <f>SUM(F8,F10,F12,F14,F16,F18,F20,F22,F24,F26,F28,F30,F32,F34,F36,F38,F40,F42,F44,F46,F48)</f>
        <v>23594</v>
      </c>
      <c r="G6" s="110">
        <f>F6/C6*100</f>
        <v>31.422216895068388</v>
      </c>
      <c r="H6" s="109">
        <f>SUM(H8,H10,H12,H14,H16,H18,H20,H22,H24,H26,H28,H30,H32,H34,H36,H38,H40,H42,H44,H46,H48)</f>
        <v>8898</v>
      </c>
      <c r="I6" s="110">
        <f>H6/C6*100</f>
        <v>11.850253705701386</v>
      </c>
      <c r="J6" s="109">
        <f>SUM(J8,J10,J12,J14,J16,J18,J20,J22,J24,J26,J28,J30,J32,J34,J36,J38,J40,J42,J44,J46,J48)</f>
        <v>1258</v>
      </c>
      <c r="K6" s="111">
        <f>J6/C6*100</f>
        <v>1.6753898810712906</v>
      </c>
    </row>
    <row r="7" spans="1:11" s="3" customFormat="1" ht="15" customHeight="1">
      <c r="A7" s="159" t="s">
        <v>58</v>
      </c>
      <c r="B7" s="26" t="s">
        <v>88</v>
      </c>
      <c r="C7" s="27">
        <f aca="true" t="shared" si="0" ref="C7:C48">SUM(D7,F7,H7,J7)</f>
        <v>0</v>
      </c>
      <c r="D7" s="27">
        <v>0</v>
      </c>
      <c r="E7" s="28">
        <v>0</v>
      </c>
      <c r="F7" s="27">
        <v>0</v>
      </c>
      <c r="G7" s="28">
        <v>0</v>
      </c>
      <c r="H7" s="27">
        <v>0</v>
      </c>
      <c r="I7" s="29" t="s">
        <v>90</v>
      </c>
      <c r="J7" s="27">
        <v>0</v>
      </c>
      <c r="K7" s="30" t="s">
        <v>90</v>
      </c>
    </row>
    <row r="8" spans="1:11" s="3" customFormat="1" ht="15" customHeight="1">
      <c r="A8" s="159"/>
      <c r="B8" s="26" t="s">
        <v>89</v>
      </c>
      <c r="C8" s="27">
        <f t="shared" si="0"/>
        <v>0</v>
      </c>
      <c r="D8" s="27">
        <v>0</v>
      </c>
      <c r="E8" s="28">
        <v>0</v>
      </c>
      <c r="F8" s="27">
        <v>0</v>
      </c>
      <c r="G8" s="28">
        <v>0</v>
      </c>
      <c r="H8" s="27">
        <v>0</v>
      </c>
      <c r="I8" s="29" t="s">
        <v>90</v>
      </c>
      <c r="J8" s="27">
        <v>0</v>
      </c>
      <c r="K8" s="30" t="s">
        <v>90</v>
      </c>
    </row>
    <row r="9" spans="1:11" s="3" customFormat="1" ht="15" customHeight="1">
      <c r="A9" s="159" t="s">
        <v>59</v>
      </c>
      <c r="B9" s="26" t="s">
        <v>88</v>
      </c>
      <c r="C9" s="27">
        <f t="shared" si="0"/>
        <v>2</v>
      </c>
      <c r="D9" s="31">
        <v>0</v>
      </c>
      <c r="E9" s="28" t="s">
        <v>90</v>
      </c>
      <c r="F9" s="27">
        <v>2</v>
      </c>
      <c r="G9" s="28">
        <f aca="true" t="shared" si="1" ref="G9:G44">F9/C9*100</f>
        <v>100</v>
      </c>
      <c r="H9" s="27">
        <v>0</v>
      </c>
      <c r="I9" s="29">
        <f aca="true" t="shared" si="2" ref="I9:I16">H9/C9*100</f>
        <v>0</v>
      </c>
      <c r="J9" s="27">
        <v>0</v>
      </c>
      <c r="K9" s="30">
        <f>J9/C9*100</f>
        <v>0</v>
      </c>
    </row>
    <row r="10" spans="1:11" s="3" customFormat="1" ht="15" customHeight="1">
      <c r="A10" s="159"/>
      <c r="B10" s="26" t="s">
        <v>89</v>
      </c>
      <c r="C10" s="27">
        <f t="shared" si="0"/>
        <v>3</v>
      </c>
      <c r="D10" s="31">
        <v>0</v>
      </c>
      <c r="E10" s="28" t="s">
        <v>90</v>
      </c>
      <c r="F10" s="27">
        <v>3</v>
      </c>
      <c r="G10" s="28">
        <f t="shared" si="1"/>
        <v>100</v>
      </c>
      <c r="H10" s="27">
        <v>0</v>
      </c>
      <c r="I10" s="29">
        <f t="shared" si="2"/>
        <v>0</v>
      </c>
      <c r="J10" s="27">
        <v>0</v>
      </c>
      <c r="K10" s="30">
        <f aca="true" t="shared" si="3" ref="K10:K20">J10/C10*100</f>
        <v>0</v>
      </c>
    </row>
    <row r="11" spans="1:11" s="3" customFormat="1" ht="15" customHeight="1">
      <c r="A11" s="159" t="s">
        <v>60</v>
      </c>
      <c r="B11" s="26" t="s">
        <v>88</v>
      </c>
      <c r="C11" s="27">
        <f t="shared" si="0"/>
        <v>3150</v>
      </c>
      <c r="D11" s="27">
        <v>2832</v>
      </c>
      <c r="E11" s="28">
        <f aca="true" t="shared" si="4" ref="E11:E44">D11/C11*100</f>
        <v>89.90476190476191</v>
      </c>
      <c r="F11" s="27">
        <v>316</v>
      </c>
      <c r="G11" s="28">
        <f t="shared" si="1"/>
        <v>10.031746031746032</v>
      </c>
      <c r="H11" s="27">
        <v>1</v>
      </c>
      <c r="I11" s="29">
        <f t="shared" si="2"/>
        <v>0.031746031746031744</v>
      </c>
      <c r="J11" s="27">
        <v>1</v>
      </c>
      <c r="K11" s="30">
        <f t="shared" si="3"/>
        <v>0.031746031746031744</v>
      </c>
    </row>
    <row r="12" spans="1:11" s="3" customFormat="1" ht="15" customHeight="1">
      <c r="A12" s="159"/>
      <c r="B12" s="26" t="s">
        <v>89</v>
      </c>
      <c r="C12" s="27">
        <f t="shared" si="0"/>
        <v>21492</v>
      </c>
      <c r="D12" s="27">
        <v>11905</v>
      </c>
      <c r="E12" s="28">
        <f t="shared" si="4"/>
        <v>55.392704262051</v>
      </c>
      <c r="F12" s="27">
        <v>9560</v>
      </c>
      <c r="G12" s="28">
        <f t="shared" si="1"/>
        <v>44.48166759724549</v>
      </c>
      <c r="H12" s="27">
        <v>23</v>
      </c>
      <c r="I12" s="29">
        <f t="shared" si="2"/>
        <v>0.10701656430299647</v>
      </c>
      <c r="J12" s="27">
        <v>4</v>
      </c>
      <c r="K12" s="30">
        <f t="shared" si="3"/>
        <v>0.018611576400521124</v>
      </c>
    </row>
    <row r="13" spans="1:11" s="3" customFormat="1" ht="15" customHeight="1">
      <c r="A13" s="159" t="s">
        <v>61</v>
      </c>
      <c r="B13" s="26" t="s">
        <v>88</v>
      </c>
      <c r="C13" s="27">
        <f t="shared" si="0"/>
        <v>8</v>
      </c>
      <c r="D13" s="27">
        <v>0</v>
      </c>
      <c r="E13" s="28">
        <f t="shared" si="4"/>
        <v>0</v>
      </c>
      <c r="F13" s="27">
        <v>6</v>
      </c>
      <c r="G13" s="28">
        <f t="shared" si="1"/>
        <v>75</v>
      </c>
      <c r="H13" s="27">
        <v>2</v>
      </c>
      <c r="I13" s="28">
        <f t="shared" si="2"/>
        <v>25</v>
      </c>
      <c r="J13" s="32">
        <v>0</v>
      </c>
      <c r="K13" s="30">
        <f t="shared" si="3"/>
        <v>0</v>
      </c>
    </row>
    <row r="14" spans="1:11" s="3" customFormat="1" ht="15" customHeight="1">
      <c r="A14" s="159"/>
      <c r="B14" s="26" t="s">
        <v>89</v>
      </c>
      <c r="C14" s="27">
        <f t="shared" si="0"/>
        <v>423</v>
      </c>
      <c r="D14" s="27">
        <v>0</v>
      </c>
      <c r="E14" s="28">
        <f t="shared" si="4"/>
        <v>0</v>
      </c>
      <c r="F14" s="27">
        <v>190</v>
      </c>
      <c r="G14" s="28">
        <f t="shared" si="1"/>
        <v>44.91725768321513</v>
      </c>
      <c r="H14" s="27">
        <v>233</v>
      </c>
      <c r="I14" s="28">
        <f t="shared" si="2"/>
        <v>55.08274231678487</v>
      </c>
      <c r="J14" s="32">
        <v>0</v>
      </c>
      <c r="K14" s="30">
        <f t="shared" si="3"/>
        <v>0</v>
      </c>
    </row>
    <row r="15" spans="1:11" s="3" customFormat="1" ht="19.5" customHeight="1">
      <c r="A15" s="169" t="s">
        <v>185</v>
      </c>
      <c r="B15" s="26" t="s">
        <v>88</v>
      </c>
      <c r="C15" s="27">
        <f t="shared" si="0"/>
        <v>47</v>
      </c>
      <c r="D15" s="27">
        <v>13</v>
      </c>
      <c r="E15" s="28">
        <f t="shared" si="4"/>
        <v>27.659574468085108</v>
      </c>
      <c r="F15" s="27">
        <v>29</v>
      </c>
      <c r="G15" s="28">
        <f t="shared" si="1"/>
        <v>61.702127659574465</v>
      </c>
      <c r="H15" s="27">
        <v>5</v>
      </c>
      <c r="I15" s="28">
        <f t="shared" si="2"/>
        <v>10.638297872340425</v>
      </c>
      <c r="J15" s="27">
        <v>0</v>
      </c>
      <c r="K15" s="30">
        <f t="shared" si="3"/>
        <v>0</v>
      </c>
    </row>
    <row r="16" spans="1:11" s="3" customFormat="1" ht="19.5" customHeight="1">
      <c r="A16" s="170"/>
      <c r="B16" s="26" t="s">
        <v>89</v>
      </c>
      <c r="C16" s="27">
        <f t="shared" si="0"/>
        <v>402</v>
      </c>
      <c r="D16" s="27">
        <v>43</v>
      </c>
      <c r="E16" s="28">
        <f t="shared" si="4"/>
        <v>10.696517412935323</v>
      </c>
      <c r="F16" s="27">
        <v>187</v>
      </c>
      <c r="G16" s="28">
        <f t="shared" si="1"/>
        <v>46.517412935323385</v>
      </c>
      <c r="H16" s="27">
        <v>172</v>
      </c>
      <c r="I16" s="28">
        <f t="shared" si="2"/>
        <v>42.78606965174129</v>
      </c>
      <c r="J16" s="27">
        <v>0</v>
      </c>
      <c r="K16" s="30">
        <f t="shared" si="3"/>
        <v>0</v>
      </c>
    </row>
    <row r="17" spans="1:11" s="3" customFormat="1" ht="15" customHeight="1">
      <c r="A17" s="159" t="s">
        <v>63</v>
      </c>
      <c r="B17" s="26" t="s">
        <v>88</v>
      </c>
      <c r="C17" s="27">
        <f t="shared" si="0"/>
        <v>570</v>
      </c>
      <c r="D17" s="27">
        <v>422</v>
      </c>
      <c r="E17" s="28">
        <f t="shared" si="4"/>
        <v>74.03508771929825</v>
      </c>
      <c r="F17" s="27">
        <v>148</v>
      </c>
      <c r="G17" s="28">
        <f t="shared" si="1"/>
        <v>25.964912280701753</v>
      </c>
      <c r="H17" s="27">
        <v>0</v>
      </c>
      <c r="I17" s="28" t="s">
        <v>90</v>
      </c>
      <c r="J17" s="27">
        <v>0</v>
      </c>
      <c r="K17" s="30">
        <f t="shared" si="3"/>
        <v>0</v>
      </c>
    </row>
    <row r="18" spans="1:11" s="3" customFormat="1" ht="15" customHeight="1">
      <c r="A18" s="159"/>
      <c r="B18" s="26" t="s">
        <v>89</v>
      </c>
      <c r="C18" s="27">
        <f t="shared" si="0"/>
        <v>2449</v>
      </c>
      <c r="D18" s="27">
        <v>855</v>
      </c>
      <c r="E18" s="28">
        <f t="shared" si="4"/>
        <v>34.91220906492446</v>
      </c>
      <c r="F18" s="27">
        <v>1594</v>
      </c>
      <c r="G18" s="28">
        <f t="shared" si="1"/>
        <v>65.08779093507555</v>
      </c>
      <c r="H18" s="27">
        <v>0</v>
      </c>
      <c r="I18" s="28" t="s">
        <v>90</v>
      </c>
      <c r="J18" s="27">
        <v>0</v>
      </c>
      <c r="K18" s="30">
        <f t="shared" si="3"/>
        <v>0</v>
      </c>
    </row>
    <row r="19" spans="1:11" s="3" customFormat="1" ht="15" customHeight="1">
      <c r="A19" s="159" t="s">
        <v>64</v>
      </c>
      <c r="B19" s="26" t="s">
        <v>88</v>
      </c>
      <c r="C19" s="27">
        <f t="shared" si="0"/>
        <v>5497</v>
      </c>
      <c r="D19" s="27">
        <v>4870</v>
      </c>
      <c r="E19" s="28">
        <f t="shared" si="4"/>
        <v>88.59377842459524</v>
      </c>
      <c r="F19" s="27">
        <v>621</v>
      </c>
      <c r="G19" s="28">
        <f t="shared" si="1"/>
        <v>11.297071129707113</v>
      </c>
      <c r="H19" s="27">
        <v>5</v>
      </c>
      <c r="I19" s="28">
        <f aca="true" t="shared" si="5" ref="I19:I44">H19/C19*100</f>
        <v>0.09095870474804438</v>
      </c>
      <c r="J19" s="32">
        <v>1</v>
      </c>
      <c r="K19" s="30">
        <f t="shared" si="3"/>
        <v>0.01819174094960888</v>
      </c>
    </row>
    <row r="20" spans="1:11" s="3" customFormat="1" ht="15" customHeight="1">
      <c r="A20" s="159"/>
      <c r="B20" s="26" t="s">
        <v>89</v>
      </c>
      <c r="C20" s="27">
        <f t="shared" si="0"/>
        <v>14046</v>
      </c>
      <c r="D20" s="27">
        <v>9840</v>
      </c>
      <c r="E20" s="28">
        <f t="shared" si="4"/>
        <v>70.05553182400683</v>
      </c>
      <c r="F20" s="27">
        <v>4166</v>
      </c>
      <c r="G20" s="28">
        <f t="shared" si="1"/>
        <v>29.65968959134273</v>
      </c>
      <c r="H20" s="27">
        <v>36</v>
      </c>
      <c r="I20" s="28">
        <f t="shared" si="5"/>
        <v>0.25630072618539085</v>
      </c>
      <c r="J20" s="32">
        <v>4</v>
      </c>
      <c r="K20" s="30">
        <f t="shared" si="3"/>
        <v>0.028477858465043433</v>
      </c>
    </row>
    <row r="21" spans="1:11" s="3" customFormat="1" ht="15" customHeight="1">
      <c r="A21" s="159" t="s">
        <v>65</v>
      </c>
      <c r="B21" s="26" t="s">
        <v>88</v>
      </c>
      <c r="C21" s="27">
        <f t="shared" si="0"/>
        <v>1882</v>
      </c>
      <c r="D21" s="27">
        <v>1809</v>
      </c>
      <c r="E21" s="28">
        <f t="shared" si="4"/>
        <v>96.1211477151966</v>
      </c>
      <c r="F21" s="27">
        <v>67</v>
      </c>
      <c r="G21" s="28">
        <f t="shared" si="1"/>
        <v>3.5600425079702442</v>
      </c>
      <c r="H21" s="27">
        <v>4</v>
      </c>
      <c r="I21" s="28">
        <f t="shared" si="5"/>
        <v>0.21253985122210414</v>
      </c>
      <c r="J21" s="27">
        <v>2</v>
      </c>
      <c r="K21" s="30">
        <f aca="true" t="shared" si="6" ref="K21:K44">J21/C21*100</f>
        <v>0.10626992561105207</v>
      </c>
    </row>
    <row r="22" spans="1:11" s="3" customFormat="1" ht="15" customHeight="1">
      <c r="A22" s="159"/>
      <c r="B22" s="26" t="s">
        <v>89</v>
      </c>
      <c r="C22" s="27">
        <f t="shared" si="0"/>
        <v>5103</v>
      </c>
      <c r="D22" s="27">
        <v>2404</v>
      </c>
      <c r="E22" s="28">
        <f t="shared" si="4"/>
        <v>47.1095434058397</v>
      </c>
      <c r="F22" s="27">
        <v>2614</v>
      </c>
      <c r="G22" s="28">
        <f t="shared" si="1"/>
        <v>51.224769743288256</v>
      </c>
      <c r="H22" s="27">
        <v>12</v>
      </c>
      <c r="I22" s="28">
        <f t="shared" si="5"/>
        <v>0.23515579071134626</v>
      </c>
      <c r="J22" s="27">
        <v>73</v>
      </c>
      <c r="K22" s="30">
        <f t="shared" si="6"/>
        <v>1.4305310601606898</v>
      </c>
    </row>
    <row r="23" spans="1:11" s="3" customFormat="1" ht="15" customHeight="1">
      <c r="A23" s="159" t="s">
        <v>66</v>
      </c>
      <c r="B23" s="26" t="s">
        <v>88</v>
      </c>
      <c r="C23" s="27">
        <f t="shared" si="0"/>
        <v>3251</v>
      </c>
      <c r="D23" s="27">
        <v>3239</v>
      </c>
      <c r="E23" s="28">
        <f t="shared" si="4"/>
        <v>99.63088280529068</v>
      </c>
      <c r="F23" s="27">
        <v>10</v>
      </c>
      <c r="G23" s="28">
        <f t="shared" si="1"/>
        <v>0.30759766225776686</v>
      </c>
      <c r="H23" s="27">
        <v>1</v>
      </c>
      <c r="I23" s="28">
        <f t="shared" si="5"/>
        <v>0.030759766225776686</v>
      </c>
      <c r="J23" s="32">
        <v>1</v>
      </c>
      <c r="K23" s="30">
        <f t="shared" si="6"/>
        <v>0.030759766225776686</v>
      </c>
    </row>
    <row r="24" spans="1:11" s="3" customFormat="1" ht="15" customHeight="1">
      <c r="A24" s="159"/>
      <c r="B24" s="26" t="s">
        <v>89</v>
      </c>
      <c r="C24" s="27">
        <f t="shared" si="0"/>
        <v>6696</v>
      </c>
      <c r="D24" s="27">
        <v>6573</v>
      </c>
      <c r="E24" s="28">
        <f t="shared" si="4"/>
        <v>98.16308243727599</v>
      </c>
      <c r="F24" s="27">
        <v>111</v>
      </c>
      <c r="G24" s="28">
        <f t="shared" si="1"/>
        <v>1.657706093189964</v>
      </c>
      <c r="H24" s="27">
        <v>5</v>
      </c>
      <c r="I24" s="28">
        <f t="shared" si="5"/>
        <v>0.07467144563918758</v>
      </c>
      <c r="J24" s="32">
        <v>7</v>
      </c>
      <c r="K24" s="30">
        <f t="shared" si="6"/>
        <v>0.1045400238948626</v>
      </c>
    </row>
    <row r="25" spans="1:11" s="3" customFormat="1" ht="16.5" customHeight="1">
      <c r="A25" s="159" t="s">
        <v>67</v>
      </c>
      <c r="B25" s="26" t="s">
        <v>88</v>
      </c>
      <c r="C25" s="27">
        <f t="shared" si="0"/>
        <v>38</v>
      </c>
      <c r="D25" s="27">
        <v>15</v>
      </c>
      <c r="E25" s="28">
        <f t="shared" si="4"/>
        <v>39.473684210526315</v>
      </c>
      <c r="F25" s="27">
        <v>14</v>
      </c>
      <c r="G25" s="28">
        <f t="shared" si="1"/>
        <v>36.84210526315789</v>
      </c>
      <c r="H25" s="27">
        <v>9</v>
      </c>
      <c r="I25" s="28">
        <f t="shared" si="5"/>
        <v>23.684210526315788</v>
      </c>
      <c r="J25" s="27">
        <v>0</v>
      </c>
      <c r="K25" s="30">
        <f t="shared" si="6"/>
        <v>0</v>
      </c>
    </row>
    <row r="26" spans="1:11" s="3" customFormat="1" ht="16.5" customHeight="1">
      <c r="A26" s="159"/>
      <c r="B26" s="26" t="s">
        <v>89</v>
      </c>
      <c r="C26" s="27">
        <f t="shared" si="0"/>
        <v>456</v>
      </c>
      <c r="D26" s="27">
        <v>36</v>
      </c>
      <c r="E26" s="28">
        <f t="shared" si="4"/>
        <v>7.894736842105263</v>
      </c>
      <c r="F26" s="27">
        <v>254</v>
      </c>
      <c r="G26" s="28">
        <f t="shared" si="1"/>
        <v>55.70175438596491</v>
      </c>
      <c r="H26" s="27">
        <v>166</v>
      </c>
      <c r="I26" s="28">
        <f t="shared" si="5"/>
        <v>36.40350877192983</v>
      </c>
      <c r="J26" s="27">
        <v>0</v>
      </c>
      <c r="K26" s="30">
        <f t="shared" si="6"/>
        <v>0</v>
      </c>
    </row>
    <row r="27" spans="1:11" s="3" customFormat="1" ht="15" customHeight="1">
      <c r="A27" s="159" t="s">
        <v>68</v>
      </c>
      <c r="B27" s="26" t="s">
        <v>88</v>
      </c>
      <c r="C27" s="27">
        <f t="shared" si="0"/>
        <v>166</v>
      </c>
      <c r="D27" s="27">
        <v>31</v>
      </c>
      <c r="E27" s="28">
        <f t="shared" si="4"/>
        <v>18.67469879518072</v>
      </c>
      <c r="F27" s="27">
        <v>80</v>
      </c>
      <c r="G27" s="28">
        <f t="shared" si="1"/>
        <v>48.19277108433735</v>
      </c>
      <c r="H27" s="27">
        <v>55</v>
      </c>
      <c r="I27" s="28">
        <f t="shared" si="5"/>
        <v>33.13253012048193</v>
      </c>
      <c r="J27" s="27">
        <v>0</v>
      </c>
      <c r="K27" s="30">
        <f t="shared" si="6"/>
        <v>0</v>
      </c>
    </row>
    <row r="28" spans="1:11" s="3" customFormat="1" ht="15" customHeight="1">
      <c r="A28" s="159"/>
      <c r="B28" s="26" t="s">
        <v>89</v>
      </c>
      <c r="C28" s="27">
        <f t="shared" si="0"/>
        <v>1963</v>
      </c>
      <c r="D28" s="27">
        <v>80</v>
      </c>
      <c r="E28" s="28">
        <f t="shared" si="4"/>
        <v>4.0753948038716254</v>
      </c>
      <c r="F28" s="27">
        <v>1436</v>
      </c>
      <c r="G28" s="28">
        <f t="shared" si="1"/>
        <v>73.15333672949566</v>
      </c>
      <c r="H28" s="27">
        <v>447</v>
      </c>
      <c r="I28" s="28">
        <f t="shared" si="5"/>
        <v>22.771268466632705</v>
      </c>
      <c r="J28" s="27">
        <v>0</v>
      </c>
      <c r="K28" s="30">
        <f t="shared" si="6"/>
        <v>0</v>
      </c>
    </row>
    <row r="29" spans="1:11" s="3" customFormat="1" ht="15" customHeight="1">
      <c r="A29" s="159" t="s">
        <v>69</v>
      </c>
      <c r="B29" s="26" t="s">
        <v>88</v>
      </c>
      <c r="C29" s="27">
        <f t="shared" si="0"/>
        <v>344</v>
      </c>
      <c r="D29" s="27">
        <v>236</v>
      </c>
      <c r="E29" s="28">
        <f t="shared" si="4"/>
        <v>68.6046511627907</v>
      </c>
      <c r="F29" s="27">
        <v>58</v>
      </c>
      <c r="G29" s="28">
        <f t="shared" si="1"/>
        <v>16.86046511627907</v>
      </c>
      <c r="H29" s="27">
        <v>2</v>
      </c>
      <c r="I29" s="28">
        <f t="shared" si="5"/>
        <v>0.5813953488372093</v>
      </c>
      <c r="J29" s="32">
        <v>48</v>
      </c>
      <c r="K29" s="30">
        <f t="shared" si="6"/>
        <v>13.953488372093023</v>
      </c>
    </row>
    <row r="30" spans="1:11" s="3" customFormat="1" ht="15" customHeight="1">
      <c r="A30" s="159"/>
      <c r="B30" s="26" t="s">
        <v>89</v>
      </c>
      <c r="C30" s="27">
        <f t="shared" si="0"/>
        <v>1062</v>
      </c>
      <c r="D30" s="27">
        <v>402</v>
      </c>
      <c r="E30" s="28">
        <f t="shared" si="4"/>
        <v>37.85310734463277</v>
      </c>
      <c r="F30" s="27">
        <v>374</v>
      </c>
      <c r="G30" s="28">
        <f t="shared" si="1"/>
        <v>35.2165725047081</v>
      </c>
      <c r="H30" s="27">
        <v>5</v>
      </c>
      <c r="I30" s="28">
        <f t="shared" si="5"/>
        <v>0.4708097928436911</v>
      </c>
      <c r="J30" s="32">
        <v>281</v>
      </c>
      <c r="K30" s="30">
        <f t="shared" si="6"/>
        <v>26.45951035781544</v>
      </c>
    </row>
    <row r="31" spans="1:11" s="3" customFormat="1" ht="15" customHeight="1">
      <c r="A31" s="159" t="s">
        <v>70</v>
      </c>
      <c r="B31" s="26" t="s">
        <v>88</v>
      </c>
      <c r="C31" s="27">
        <f t="shared" si="0"/>
        <v>224</v>
      </c>
      <c r="D31" s="27">
        <v>184</v>
      </c>
      <c r="E31" s="28">
        <f t="shared" si="4"/>
        <v>82.14285714285714</v>
      </c>
      <c r="F31" s="27">
        <v>32</v>
      </c>
      <c r="G31" s="28">
        <f t="shared" si="1"/>
        <v>14.285714285714285</v>
      </c>
      <c r="H31" s="27">
        <v>8</v>
      </c>
      <c r="I31" s="28">
        <f t="shared" si="5"/>
        <v>3.571428571428571</v>
      </c>
      <c r="J31" s="32">
        <v>0</v>
      </c>
      <c r="K31" s="30">
        <f t="shared" si="6"/>
        <v>0</v>
      </c>
    </row>
    <row r="32" spans="1:11" s="3" customFormat="1" ht="15" customHeight="1">
      <c r="A32" s="159"/>
      <c r="B32" s="26" t="s">
        <v>89</v>
      </c>
      <c r="C32" s="27">
        <f t="shared" si="0"/>
        <v>1273</v>
      </c>
      <c r="D32" s="27">
        <v>578</v>
      </c>
      <c r="E32" s="28">
        <f t="shared" si="4"/>
        <v>45.40455616653574</v>
      </c>
      <c r="F32" s="27">
        <v>367</v>
      </c>
      <c r="G32" s="28">
        <f t="shared" si="1"/>
        <v>28.82953652788688</v>
      </c>
      <c r="H32" s="27">
        <v>328</v>
      </c>
      <c r="I32" s="28">
        <f t="shared" si="5"/>
        <v>25.76590730557737</v>
      </c>
      <c r="J32" s="32">
        <v>0</v>
      </c>
      <c r="K32" s="30">
        <f t="shared" si="6"/>
        <v>0</v>
      </c>
    </row>
    <row r="33" spans="1:11" s="3" customFormat="1" ht="15" customHeight="1">
      <c r="A33" s="159" t="s">
        <v>71</v>
      </c>
      <c r="B33" s="26" t="s">
        <v>88</v>
      </c>
      <c r="C33" s="27">
        <f t="shared" si="0"/>
        <v>215</v>
      </c>
      <c r="D33" s="27">
        <v>141</v>
      </c>
      <c r="E33" s="28">
        <f t="shared" si="4"/>
        <v>65.58139534883722</v>
      </c>
      <c r="F33" s="27">
        <v>67</v>
      </c>
      <c r="G33" s="28">
        <f t="shared" si="1"/>
        <v>31.16279069767442</v>
      </c>
      <c r="H33" s="27">
        <v>6</v>
      </c>
      <c r="I33" s="28">
        <f t="shared" si="5"/>
        <v>2.7906976744186047</v>
      </c>
      <c r="J33" s="27">
        <v>1</v>
      </c>
      <c r="K33" s="30">
        <f t="shared" si="6"/>
        <v>0.46511627906976744</v>
      </c>
    </row>
    <row r="34" spans="1:11" s="3" customFormat="1" ht="15" customHeight="1">
      <c r="A34" s="159"/>
      <c r="B34" s="26" t="s">
        <v>89</v>
      </c>
      <c r="C34" s="27">
        <f t="shared" si="0"/>
        <v>2507</v>
      </c>
      <c r="D34" s="27">
        <v>531</v>
      </c>
      <c r="E34" s="28">
        <f t="shared" si="4"/>
        <v>21.180694056641407</v>
      </c>
      <c r="F34" s="27">
        <v>1884</v>
      </c>
      <c r="G34" s="28">
        <f t="shared" si="1"/>
        <v>75.1495811727164</v>
      </c>
      <c r="H34" s="27">
        <v>91</v>
      </c>
      <c r="I34" s="28">
        <f t="shared" si="5"/>
        <v>3.6298364579178304</v>
      </c>
      <c r="J34" s="27">
        <v>1</v>
      </c>
      <c r="K34" s="30">
        <f t="shared" si="6"/>
        <v>0.03988831272437176</v>
      </c>
    </row>
    <row r="35" spans="1:11" s="3" customFormat="1" ht="15" customHeight="1">
      <c r="A35" s="159" t="s">
        <v>72</v>
      </c>
      <c r="B35" s="26" t="s">
        <v>88</v>
      </c>
      <c r="C35" s="27">
        <f t="shared" si="0"/>
        <v>39</v>
      </c>
      <c r="D35" s="27">
        <v>0</v>
      </c>
      <c r="E35" s="28">
        <f t="shared" si="4"/>
        <v>0</v>
      </c>
      <c r="F35" s="27">
        <v>0</v>
      </c>
      <c r="G35" s="28">
        <f t="shared" si="1"/>
        <v>0</v>
      </c>
      <c r="H35" s="27">
        <v>39</v>
      </c>
      <c r="I35" s="28">
        <f t="shared" si="5"/>
        <v>100</v>
      </c>
      <c r="J35" s="32">
        <v>0</v>
      </c>
      <c r="K35" s="30">
        <f t="shared" si="6"/>
        <v>0</v>
      </c>
    </row>
    <row r="36" spans="1:11" s="3" customFormat="1" ht="15" customHeight="1">
      <c r="A36" s="159"/>
      <c r="B36" s="26" t="s">
        <v>89</v>
      </c>
      <c r="C36" s="27">
        <f t="shared" si="0"/>
        <v>2734</v>
      </c>
      <c r="D36" s="27">
        <v>0</v>
      </c>
      <c r="E36" s="28">
        <f t="shared" si="4"/>
        <v>0</v>
      </c>
      <c r="F36" s="27">
        <v>0</v>
      </c>
      <c r="G36" s="28">
        <f t="shared" si="1"/>
        <v>0</v>
      </c>
      <c r="H36" s="27">
        <v>2734</v>
      </c>
      <c r="I36" s="28">
        <f t="shared" si="5"/>
        <v>100</v>
      </c>
      <c r="J36" s="32">
        <v>0</v>
      </c>
      <c r="K36" s="30">
        <f t="shared" si="6"/>
        <v>0</v>
      </c>
    </row>
    <row r="37" spans="1:11" s="3" customFormat="1" ht="15" customHeight="1">
      <c r="A37" s="159" t="s">
        <v>73</v>
      </c>
      <c r="B37" s="26" t="s">
        <v>88</v>
      </c>
      <c r="C37" s="27">
        <f t="shared" si="0"/>
        <v>579</v>
      </c>
      <c r="D37" s="27">
        <v>506</v>
      </c>
      <c r="E37" s="28">
        <f t="shared" si="4"/>
        <v>87.39205526770294</v>
      </c>
      <c r="F37" s="27">
        <v>13</v>
      </c>
      <c r="G37" s="28">
        <f t="shared" si="1"/>
        <v>2.2452504317789295</v>
      </c>
      <c r="H37" s="27">
        <v>49</v>
      </c>
      <c r="I37" s="28">
        <f t="shared" si="5"/>
        <v>8.46286701208981</v>
      </c>
      <c r="J37" s="32">
        <v>11</v>
      </c>
      <c r="K37" s="30">
        <f t="shared" si="6"/>
        <v>1.8998272884283247</v>
      </c>
    </row>
    <row r="38" spans="1:11" s="3" customFormat="1" ht="15" customHeight="1">
      <c r="A38" s="159"/>
      <c r="B38" s="26" t="s">
        <v>89</v>
      </c>
      <c r="C38" s="27">
        <f t="shared" si="0"/>
        <v>3577</v>
      </c>
      <c r="D38" s="27">
        <v>1021</v>
      </c>
      <c r="E38" s="28">
        <f t="shared" si="4"/>
        <v>28.543472183393902</v>
      </c>
      <c r="F38" s="27">
        <v>164</v>
      </c>
      <c r="G38" s="28">
        <f t="shared" si="1"/>
        <v>4.584847637685211</v>
      </c>
      <c r="H38" s="27">
        <v>2339</v>
      </c>
      <c r="I38" s="28">
        <f t="shared" si="5"/>
        <v>65.38999161308358</v>
      </c>
      <c r="J38" s="32">
        <v>53</v>
      </c>
      <c r="K38" s="30">
        <f t="shared" si="6"/>
        <v>1.4816885658372938</v>
      </c>
    </row>
    <row r="39" spans="1:11" s="3" customFormat="1" ht="15" customHeight="1">
      <c r="A39" s="159" t="s">
        <v>74</v>
      </c>
      <c r="B39" s="26" t="s">
        <v>88</v>
      </c>
      <c r="C39" s="27">
        <f t="shared" si="0"/>
        <v>479</v>
      </c>
      <c r="D39" s="27">
        <v>387</v>
      </c>
      <c r="E39" s="28">
        <f t="shared" si="4"/>
        <v>80.79331941544885</v>
      </c>
      <c r="F39" s="27">
        <v>1</v>
      </c>
      <c r="G39" s="28">
        <f t="shared" si="1"/>
        <v>0.20876826722338201</v>
      </c>
      <c r="H39" s="27">
        <v>44</v>
      </c>
      <c r="I39" s="28">
        <f t="shared" si="5"/>
        <v>9.18580375782881</v>
      </c>
      <c r="J39" s="27">
        <v>47</v>
      </c>
      <c r="K39" s="30">
        <f t="shared" si="6"/>
        <v>9.812108559498958</v>
      </c>
    </row>
    <row r="40" spans="1:11" s="3" customFormat="1" ht="15" customHeight="1">
      <c r="A40" s="159"/>
      <c r="B40" s="26" t="s">
        <v>89</v>
      </c>
      <c r="C40" s="27">
        <f t="shared" si="0"/>
        <v>5031</v>
      </c>
      <c r="D40" s="27">
        <v>2694</v>
      </c>
      <c r="E40" s="28">
        <f t="shared" si="4"/>
        <v>53.54800238521169</v>
      </c>
      <c r="F40" s="27">
        <v>18</v>
      </c>
      <c r="G40" s="28">
        <f t="shared" si="1"/>
        <v>0.35778175313059035</v>
      </c>
      <c r="H40" s="27">
        <v>2040</v>
      </c>
      <c r="I40" s="28">
        <f t="shared" si="5"/>
        <v>40.548598688133566</v>
      </c>
      <c r="J40" s="27">
        <v>279</v>
      </c>
      <c r="K40" s="30">
        <f t="shared" si="6"/>
        <v>5.545617173524151</v>
      </c>
    </row>
    <row r="41" spans="1:11" s="3" customFormat="1" ht="15" customHeight="1">
      <c r="A41" s="159" t="s">
        <v>75</v>
      </c>
      <c r="B41" s="26" t="s">
        <v>88</v>
      </c>
      <c r="C41" s="27">
        <f t="shared" si="0"/>
        <v>462</v>
      </c>
      <c r="D41" s="27">
        <v>451</v>
      </c>
      <c r="E41" s="28">
        <f t="shared" si="4"/>
        <v>97.61904761904762</v>
      </c>
      <c r="F41" s="27">
        <v>1</v>
      </c>
      <c r="G41" s="28">
        <f t="shared" si="1"/>
        <v>0.21645021645021645</v>
      </c>
      <c r="H41" s="27">
        <v>5</v>
      </c>
      <c r="I41" s="28">
        <f t="shared" si="5"/>
        <v>1.0822510822510822</v>
      </c>
      <c r="J41" s="32">
        <v>5</v>
      </c>
      <c r="K41" s="30">
        <f t="shared" si="6"/>
        <v>1.0822510822510822</v>
      </c>
    </row>
    <row r="42" spans="1:11" s="3" customFormat="1" ht="15" customHeight="1">
      <c r="A42" s="159"/>
      <c r="B42" s="26" t="s">
        <v>89</v>
      </c>
      <c r="C42" s="27">
        <f t="shared" si="0"/>
        <v>893</v>
      </c>
      <c r="D42" s="27">
        <v>770</v>
      </c>
      <c r="E42" s="28">
        <f t="shared" si="4"/>
        <v>86.22620380739082</v>
      </c>
      <c r="F42" s="27">
        <v>20</v>
      </c>
      <c r="G42" s="28">
        <f t="shared" si="1"/>
        <v>2.2396416573348263</v>
      </c>
      <c r="H42" s="27">
        <v>97</v>
      </c>
      <c r="I42" s="28">
        <f t="shared" si="5"/>
        <v>10.862262038073908</v>
      </c>
      <c r="J42" s="32">
        <v>6</v>
      </c>
      <c r="K42" s="30">
        <f t="shared" si="6"/>
        <v>0.6718924972004479</v>
      </c>
    </row>
    <row r="43" spans="1:11" s="5" customFormat="1" ht="19.5" customHeight="1">
      <c r="A43" s="159" t="s">
        <v>76</v>
      </c>
      <c r="B43" s="26" t="s">
        <v>88</v>
      </c>
      <c r="C43" s="27">
        <f t="shared" si="0"/>
        <v>2406</v>
      </c>
      <c r="D43" s="27">
        <v>2097</v>
      </c>
      <c r="E43" s="28">
        <f t="shared" si="4"/>
        <v>87.1571072319202</v>
      </c>
      <c r="F43" s="27">
        <v>38</v>
      </c>
      <c r="G43" s="28">
        <f t="shared" si="1"/>
        <v>1.5793848711554446</v>
      </c>
      <c r="H43" s="27">
        <v>42</v>
      </c>
      <c r="I43" s="28">
        <f t="shared" si="5"/>
        <v>1.7456359102244388</v>
      </c>
      <c r="J43" s="32">
        <v>229</v>
      </c>
      <c r="K43" s="30">
        <f t="shared" si="6"/>
        <v>9.517871986699916</v>
      </c>
    </row>
    <row r="44" spans="1:11" s="5" customFormat="1" ht="19.5" customHeight="1">
      <c r="A44" s="159"/>
      <c r="B44" s="26" t="s">
        <v>89</v>
      </c>
      <c r="C44" s="27">
        <f t="shared" si="0"/>
        <v>4977</v>
      </c>
      <c r="D44" s="27">
        <v>3605</v>
      </c>
      <c r="E44" s="28">
        <f t="shared" si="4"/>
        <v>72.43319268635724</v>
      </c>
      <c r="F44" s="27">
        <v>652</v>
      </c>
      <c r="G44" s="28">
        <f t="shared" si="1"/>
        <v>13.100261201527024</v>
      </c>
      <c r="H44" s="27">
        <v>170</v>
      </c>
      <c r="I44" s="28">
        <f t="shared" si="5"/>
        <v>3.4157122764717704</v>
      </c>
      <c r="J44" s="32">
        <v>550</v>
      </c>
      <c r="K44" s="30">
        <f t="shared" si="6"/>
        <v>11.050833835643962</v>
      </c>
    </row>
    <row r="45" spans="1:11" s="5" customFormat="1" ht="19.5" customHeight="1">
      <c r="A45" s="159" t="s">
        <v>77</v>
      </c>
      <c r="B45" s="26" t="s">
        <v>88</v>
      </c>
      <c r="C45" s="27">
        <f t="shared" si="0"/>
        <v>0</v>
      </c>
      <c r="D45" s="27">
        <v>0</v>
      </c>
      <c r="E45" s="28">
        <v>0</v>
      </c>
      <c r="F45" s="27">
        <v>0</v>
      </c>
      <c r="G45" s="28">
        <v>0</v>
      </c>
      <c r="H45" s="27">
        <v>0</v>
      </c>
      <c r="I45" s="28">
        <v>0</v>
      </c>
      <c r="J45" s="27">
        <v>0</v>
      </c>
      <c r="K45" s="33">
        <v>0</v>
      </c>
    </row>
    <row r="46" spans="1:11" s="5" customFormat="1" ht="19.5" customHeight="1">
      <c r="A46" s="159"/>
      <c r="B46" s="26" t="s">
        <v>89</v>
      </c>
      <c r="C46" s="27">
        <f t="shared" si="0"/>
        <v>0</v>
      </c>
      <c r="D46" s="27">
        <v>0</v>
      </c>
      <c r="E46" s="28">
        <v>0</v>
      </c>
      <c r="F46" s="27">
        <v>0</v>
      </c>
      <c r="G46" s="28">
        <v>0</v>
      </c>
      <c r="H46" s="27">
        <v>0</v>
      </c>
      <c r="I46" s="28">
        <v>0</v>
      </c>
      <c r="J46" s="27">
        <v>0</v>
      </c>
      <c r="K46" s="33">
        <v>0</v>
      </c>
    </row>
    <row r="47" spans="1:11" s="5" customFormat="1" ht="15" customHeight="1">
      <c r="A47" s="159" t="s">
        <v>91</v>
      </c>
      <c r="B47" s="26" t="s">
        <v>88</v>
      </c>
      <c r="C47" s="27">
        <f t="shared" si="0"/>
        <v>0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  <c r="J47" s="32">
        <v>0</v>
      </c>
      <c r="K47" s="30">
        <v>0</v>
      </c>
    </row>
    <row r="48" spans="1:11" s="5" customFormat="1" ht="15" customHeight="1" thickBot="1">
      <c r="A48" s="168"/>
      <c r="B48" s="34" t="s">
        <v>89</v>
      </c>
      <c r="C48" s="35">
        <f t="shared" si="0"/>
        <v>0</v>
      </c>
      <c r="D48" s="35">
        <v>0</v>
      </c>
      <c r="E48" s="36">
        <v>0</v>
      </c>
      <c r="F48" s="35">
        <v>0</v>
      </c>
      <c r="G48" s="36">
        <v>0</v>
      </c>
      <c r="H48" s="35">
        <v>0</v>
      </c>
      <c r="I48" s="36">
        <v>0</v>
      </c>
      <c r="J48" s="37">
        <v>0</v>
      </c>
      <c r="K48" s="38">
        <v>0</v>
      </c>
    </row>
    <row r="49" s="5" customFormat="1" ht="13.5">
      <c r="A49" s="39"/>
    </row>
    <row r="50" s="5" customFormat="1" ht="13.5"/>
    <row r="51" s="5" customFormat="1" ht="13.5"/>
    <row r="52" s="5" customFormat="1" ht="13.5"/>
    <row r="53" s="5" customFormat="1" ht="13.5"/>
    <row r="54" s="5" customFormat="1" ht="13.5"/>
  </sheetData>
  <sheetProtection/>
  <mergeCells count="29"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5:A6"/>
    <mergeCell ref="A7:A8"/>
    <mergeCell ref="I2:K2"/>
    <mergeCell ref="A3:A4"/>
    <mergeCell ref="B3:C4"/>
    <mergeCell ref="D3:E3"/>
    <mergeCell ref="F3:G3"/>
    <mergeCell ref="H3:I3"/>
    <mergeCell ref="J3:K3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I36" sqref="I36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3" customFormat="1" ht="34.5" customHeight="1">
      <c r="A1" s="160" t="s">
        <v>92</v>
      </c>
      <c r="B1" s="177"/>
      <c r="C1" s="177"/>
      <c r="D1" s="177"/>
      <c r="E1" s="177"/>
    </row>
    <row r="2" s="3" customFormat="1" ht="18" customHeight="1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8.25" customHeight="1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 customHeight="1"/>
    <row r="21" s="3" customFormat="1" ht="17.25" customHeight="1"/>
    <row r="22" s="3" customFormat="1" ht="15" customHeight="1"/>
    <row r="23" s="3" customFormat="1" ht="18" customHeight="1" thickBot="1">
      <c r="E23" s="40" t="s">
        <v>93</v>
      </c>
    </row>
    <row r="24" spans="1:5" s="3" customFormat="1" ht="19.5" customHeight="1">
      <c r="A24" s="178" t="s">
        <v>94</v>
      </c>
      <c r="B24" s="180" t="s">
        <v>95</v>
      </c>
      <c r="C24" s="180"/>
      <c r="D24" s="180" t="s">
        <v>96</v>
      </c>
      <c r="E24" s="181"/>
    </row>
    <row r="25" spans="1:5" s="3" customFormat="1" ht="22.5" customHeight="1">
      <c r="A25" s="179"/>
      <c r="B25" s="41"/>
      <c r="C25" s="41" t="s">
        <v>97</v>
      </c>
      <c r="D25" s="41"/>
      <c r="E25" s="42" t="s">
        <v>97</v>
      </c>
    </row>
    <row r="26" spans="1:5" s="3" customFormat="1" ht="19.5" customHeight="1">
      <c r="A26" s="43" t="s">
        <v>30</v>
      </c>
      <c r="B26" s="44">
        <f>SUM(B27:B43)</f>
        <v>19359</v>
      </c>
      <c r="C26" s="45">
        <v>100</v>
      </c>
      <c r="D26" s="46">
        <f>SUM(D27:D43)</f>
        <v>75087</v>
      </c>
      <c r="E26" s="47">
        <v>100</v>
      </c>
    </row>
    <row r="27" spans="1:5" s="3" customFormat="1" ht="19.5" customHeight="1">
      <c r="A27" s="102" t="s">
        <v>105</v>
      </c>
      <c r="B27" s="121">
        <v>988</v>
      </c>
      <c r="C27" s="48">
        <f>B27/B26*100</f>
        <v>5.103569399245829</v>
      </c>
      <c r="D27" s="121">
        <v>4006</v>
      </c>
      <c r="E27" s="49">
        <f>D27/D26*100</f>
        <v>5.335144565637194</v>
      </c>
    </row>
    <row r="28" spans="1:5" s="3" customFormat="1" ht="19.5" customHeight="1">
      <c r="A28" s="102" t="s">
        <v>106</v>
      </c>
      <c r="B28" s="121">
        <v>1009</v>
      </c>
      <c r="C28" s="48">
        <f>B28/B26*100</f>
        <v>5.2120460767601635</v>
      </c>
      <c r="D28" s="121">
        <v>3525</v>
      </c>
      <c r="E28" s="49">
        <f>D28/D26*100</f>
        <v>4.6945543169922885</v>
      </c>
    </row>
    <row r="29" spans="1:5" s="3" customFormat="1" ht="19.5" customHeight="1">
      <c r="A29" s="102" t="s">
        <v>107</v>
      </c>
      <c r="B29" s="121">
        <v>1318</v>
      </c>
      <c r="C29" s="48">
        <f>B29/B26*100</f>
        <v>6.808202903042512</v>
      </c>
      <c r="D29" s="121">
        <v>4726</v>
      </c>
      <c r="E29" s="49">
        <f>D29/D26*100</f>
        <v>6.294032255916471</v>
      </c>
    </row>
    <row r="30" spans="1:5" s="3" customFormat="1" ht="19.5" customHeight="1">
      <c r="A30" s="102" t="s">
        <v>108</v>
      </c>
      <c r="B30" s="121">
        <v>536</v>
      </c>
      <c r="C30" s="48">
        <f>B30/B26*100</f>
        <v>2.768738054651583</v>
      </c>
      <c r="D30" s="121">
        <v>1032</v>
      </c>
      <c r="E30" s="49">
        <f>D30/D26*100</f>
        <v>1.3744056894002956</v>
      </c>
    </row>
    <row r="31" spans="1:5" s="3" customFormat="1" ht="19.5" customHeight="1">
      <c r="A31" s="102" t="s">
        <v>109</v>
      </c>
      <c r="B31" s="121">
        <v>1036</v>
      </c>
      <c r="C31" s="48">
        <f>B31/B26*100</f>
        <v>5.351516090707165</v>
      </c>
      <c r="D31" s="121">
        <v>2495</v>
      </c>
      <c r="E31" s="49">
        <f>D31/D26*100</f>
        <v>3.322812204509436</v>
      </c>
    </row>
    <row r="32" spans="1:5" s="3" customFormat="1" ht="19.5" customHeight="1">
      <c r="A32" s="102" t="s">
        <v>110</v>
      </c>
      <c r="B32" s="121">
        <v>634</v>
      </c>
      <c r="C32" s="48">
        <f>B32/B26*100</f>
        <v>3.274962549718477</v>
      </c>
      <c r="D32" s="121">
        <v>2047</v>
      </c>
      <c r="E32" s="49">
        <f>D32/D26*100</f>
        <v>2.7261709750023306</v>
      </c>
    </row>
    <row r="33" spans="1:5" s="3" customFormat="1" ht="19.5" customHeight="1">
      <c r="A33" s="102" t="s">
        <v>111</v>
      </c>
      <c r="B33" s="121">
        <v>578</v>
      </c>
      <c r="C33" s="48">
        <f>B33/B26*100</f>
        <v>2.985691409680252</v>
      </c>
      <c r="D33" s="121">
        <v>1238</v>
      </c>
      <c r="E33" s="49">
        <f>D33/D26*100</f>
        <v>1.6487541118968663</v>
      </c>
    </row>
    <row r="34" spans="1:5" s="3" customFormat="1" ht="19.5" customHeight="1">
      <c r="A34" s="102" t="s">
        <v>181</v>
      </c>
      <c r="B34" s="121">
        <v>499</v>
      </c>
      <c r="C34" s="48">
        <f>B34/B26*100</f>
        <v>2.57761247998347</v>
      </c>
      <c r="D34" s="121">
        <v>1146</v>
      </c>
      <c r="E34" s="49">
        <f>D34/D26*100</f>
        <v>1.5262295736945144</v>
      </c>
    </row>
    <row r="35" spans="1:5" s="3" customFormat="1" ht="19.5" customHeight="1">
      <c r="A35" s="102" t="s">
        <v>113</v>
      </c>
      <c r="B35" s="121">
        <v>2085</v>
      </c>
      <c r="C35" s="48">
        <f>B35/B26*100</f>
        <v>10.770184410351774</v>
      </c>
      <c r="D35" s="121">
        <v>12463</v>
      </c>
      <c r="E35" s="49">
        <f>D35/D26*100</f>
        <v>16.598079561042525</v>
      </c>
    </row>
    <row r="36" spans="1:5" s="3" customFormat="1" ht="19.5" customHeight="1">
      <c r="A36" s="102" t="s">
        <v>114</v>
      </c>
      <c r="B36" s="121">
        <v>661</v>
      </c>
      <c r="C36" s="48">
        <f>B36/B26*100</f>
        <v>3.414432563665479</v>
      </c>
      <c r="D36" s="121">
        <v>1467</v>
      </c>
      <c r="E36" s="49">
        <f>D36/D26*100</f>
        <v>1.953733668944025</v>
      </c>
    </row>
    <row r="37" spans="1:5" s="3" customFormat="1" ht="19.5" customHeight="1">
      <c r="A37" s="102" t="s">
        <v>182</v>
      </c>
      <c r="B37" s="121">
        <v>414</v>
      </c>
      <c r="C37" s="48">
        <f>B37/B26*100</f>
        <v>2.1385402138540215</v>
      </c>
      <c r="D37" s="121">
        <v>915</v>
      </c>
      <c r="E37" s="49">
        <f>D37/D26*100</f>
        <v>1.2185864397299133</v>
      </c>
    </row>
    <row r="38" spans="1:5" s="3" customFormat="1" ht="19.5" customHeight="1">
      <c r="A38" s="102" t="s">
        <v>116</v>
      </c>
      <c r="B38" s="121">
        <v>1330</v>
      </c>
      <c r="C38" s="48">
        <f>B38/B26*100</f>
        <v>6.870189575907847</v>
      </c>
      <c r="D38" s="121">
        <v>4801</v>
      </c>
      <c r="E38" s="49">
        <f>D38/D26*100</f>
        <v>6.393916390320562</v>
      </c>
    </row>
    <row r="39" spans="1:5" s="3" customFormat="1" ht="19.5" customHeight="1">
      <c r="A39" s="102" t="s">
        <v>117</v>
      </c>
      <c r="B39" s="121">
        <v>1672</v>
      </c>
      <c r="C39" s="48">
        <f>B39/B26*100</f>
        <v>8.636809752569864</v>
      </c>
      <c r="D39" s="121">
        <v>4530</v>
      </c>
      <c r="E39" s="49">
        <f>D39/D26*100</f>
        <v>6.033001718007112</v>
      </c>
    </row>
    <row r="40" spans="1:5" s="3" customFormat="1" ht="19.5" customHeight="1">
      <c r="A40" s="102" t="s">
        <v>118</v>
      </c>
      <c r="B40" s="121">
        <v>648</v>
      </c>
      <c r="C40" s="48">
        <f>B40/B26*100</f>
        <v>3.3472803347280333</v>
      </c>
      <c r="D40" s="121">
        <v>1755</v>
      </c>
      <c r="E40" s="49">
        <f>D40/D26*100</f>
        <v>2.3372887450557354</v>
      </c>
    </row>
    <row r="41" spans="1:5" s="3" customFormat="1" ht="19.5" customHeight="1">
      <c r="A41" s="102" t="s">
        <v>119</v>
      </c>
      <c r="B41" s="121">
        <v>696</v>
      </c>
      <c r="C41" s="48">
        <f>B41/B26*100</f>
        <v>3.5952270261893697</v>
      </c>
      <c r="D41" s="121">
        <v>2930</v>
      </c>
      <c r="E41" s="49">
        <f>D41/D26*100</f>
        <v>3.902140184053165</v>
      </c>
    </row>
    <row r="42" spans="1:5" s="3" customFormat="1" ht="19.5" customHeight="1">
      <c r="A42" s="102" t="s">
        <v>183</v>
      </c>
      <c r="B42" s="121">
        <v>4179</v>
      </c>
      <c r="C42" s="48">
        <f>B42/B26*100</f>
        <v>21.586858825352547</v>
      </c>
      <c r="D42" s="121">
        <v>23063</v>
      </c>
      <c r="E42" s="49">
        <f>D42/D26*100</f>
        <v>30.715037223487425</v>
      </c>
    </row>
    <row r="43" spans="1:5" s="3" customFormat="1" ht="19.5" customHeight="1" thickBot="1">
      <c r="A43" s="103" t="s">
        <v>121</v>
      </c>
      <c r="B43" s="122">
        <v>1076</v>
      </c>
      <c r="C43" s="50">
        <f>B43/B26*100</f>
        <v>5.558138333591611</v>
      </c>
      <c r="D43" s="122">
        <v>2948</v>
      </c>
      <c r="E43" s="51">
        <f>D43/D26*100</f>
        <v>3.9261123763101464</v>
      </c>
    </row>
    <row r="44" spans="2:4" s="5" customFormat="1" ht="13.5">
      <c r="B44" s="52"/>
      <c r="D44" s="53"/>
    </row>
    <row r="45" s="5" customFormat="1" ht="13.5"/>
    <row r="46" s="5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L11" sqref="L11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140" customWidth="1"/>
    <col min="4" max="4" width="6.77734375" style="140" customWidth="1"/>
    <col min="5" max="5" width="7.77734375" style="140" customWidth="1"/>
    <col min="6" max="6" width="6.77734375" style="140" customWidth="1"/>
    <col min="7" max="7" width="7.77734375" style="140" customWidth="1"/>
    <col min="8" max="8" width="6.77734375" style="140" customWidth="1"/>
    <col min="9" max="9" width="7.77734375" style="140" customWidth="1"/>
    <col min="10" max="10" width="6.77734375" style="0" customWidth="1"/>
  </cols>
  <sheetData>
    <row r="1" spans="1:10" s="3" customFormat="1" ht="33" customHeight="1">
      <c r="A1" s="184" t="s">
        <v>98</v>
      </c>
      <c r="B1" s="161"/>
      <c r="C1" s="161"/>
      <c r="D1" s="161"/>
      <c r="E1" s="161"/>
      <c r="F1" s="161"/>
      <c r="G1" s="161"/>
      <c r="H1" s="161"/>
      <c r="I1" s="129"/>
      <c r="J1" s="54"/>
    </row>
    <row r="2" spans="1:10" s="3" customFormat="1" ht="19.5" customHeight="1" thickBot="1">
      <c r="A2" s="55"/>
      <c r="B2" s="54"/>
      <c r="C2" s="129"/>
      <c r="D2" s="129"/>
      <c r="E2" s="129"/>
      <c r="F2" s="129"/>
      <c r="G2" s="129"/>
      <c r="H2" s="129"/>
      <c r="I2" s="129"/>
      <c r="J2" s="56" t="s">
        <v>99</v>
      </c>
    </row>
    <row r="3" spans="1:10" s="3" customFormat="1" ht="30" customHeight="1">
      <c r="A3" s="185" t="s">
        <v>100</v>
      </c>
      <c r="B3" s="187" t="s">
        <v>30</v>
      </c>
      <c r="C3" s="182" t="s">
        <v>55</v>
      </c>
      <c r="D3" s="187"/>
      <c r="E3" s="182" t="s">
        <v>102</v>
      </c>
      <c r="F3" s="187"/>
      <c r="G3" s="182" t="s">
        <v>103</v>
      </c>
      <c r="H3" s="187"/>
      <c r="I3" s="182" t="s">
        <v>104</v>
      </c>
      <c r="J3" s="183"/>
    </row>
    <row r="4" spans="1:10" s="3" customFormat="1" ht="30" customHeight="1">
      <c r="A4" s="186"/>
      <c r="B4" s="188"/>
      <c r="C4" s="114"/>
      <c r="D4" s="57" t="s">
        <v>36</v>
      </c>
      <c r="E4" s="114"/>
      <c r="F4" s="57" t="s">
        <v>36</v>
      </c>
      <c r="G4" s="114"/>
      <c r="H4" s="57" t="s">
        <v>36</v>
      </c>
      <c r="I4" s="114"/>
      <c r="J4" s="58" t="s">
        <v>36</v>
      </c>
    </row>
    <row r="5" spans="1:10" s="3" customFormat="1" ht="30" customHeight="1">
      <c r="A5" s="20" t="s">
        <v>101</v>
      </c>
      <c r="B5" s="59">
        <f aca="true" t="shared" si="0" ref="B5:B22">SUM(C5,E5,G5,I5)</f>
        <v>19359</v>
      </c>
      <c r="C5" s="130">
        <f>SUM(C6:C22)</f>
        <v>16640</v>
      </c>
      <c r="D5" s="131">
        <f aca="true" t="shared" si="1" ref="D5:D22">(C5/B5)*100</f>
        <v>85.95485303992974</v>
      </c>
      <c r="E5" s="130">
        <f>SUM(E6:E22)</f>
        <v>2197</v>
      </c>
      <c r="F5" s="131">
        <f aca="true" t="shared" si="2" ref="F5:F22">(E5/B5)*100</f>
        <v>11.348726690428226</v>
      </c>
      <c r="G5" s="130">
        <f>SUM(G6:G22)</f>
        <v>516</v>
      </c>
      <c r="H5" s="131">
        <f aca="true" t="shared" si="3" ref="H5:H22">(G5/B5)*100</f>
        <v>2.66542693320936</v>
      </c>
      <c r="I5" s="130">
        <f>SUM(I6:I22)</f>
        <v>6</v>
      </c>
      <c r="J5" s="25">
        <f>(I5/B5)*100</f>
        <v>0.03099333643266698</v>
      </c>
    </row>
    <row r="6" spans="1:10" s="3" customFormat="1" ht="30" customHeight="1">
      <c r="A6" s="112" t="s">
        <v>105</v>
      </c>
      <c r="B6" s="123">
        <f t="shared" si="0"/>
        <v>988</v>
      </c>
      <c r="C6" s="121">
        <v>832</v>
      </c>
      <c r="D6" s="132">
        <f t="shared" si="1"/>
        <v>84.21052631578947</v>
      </c>
      <c r="E6" s="133">
        <v>119</v>
      </c>
      <c r="F6" s="134">
        <f t="shared" si="2"/>
        <v>12.044534412955466</v>
      </c>
      <c r="G6" s="133">
        <v>37</v>
      </c>
      <c r="H6" s="134">
        <f t="shared" si="3"/>
        <v>3.7449392712550607</v>
      </c>
      <c r="I6" s="135">
        <v>0</v>
      </c>
      <c r="J6" s="60" t="s">
        <v>190</v>
      </c>
    </row>
    <row r="7" spans="1:12" s="3" customFormat="1" ht="30" customHeight="1">
      <c r="A7" s="112" t="s">
        <v>106</v>
      </c>
      <c r="B7" s="123">
        <f t="shared" si="0"/>
        <v>1009</v>
      </c>
      <c r="C7" s="121">
        <v>930</v>
      </c>
      <c r="D7" s="132">
        <f t="shared" si="1"/>
        <v>92.17046580773042</v>
      </c>
      <c r="E7" s="133">
        <v>67</v>
      </c>
      <c r="F7" s="134">
        <f t="shared" si="2"/>
        <v>6.640237859266601</v>
      </c>
      <c r="G7" s="133">
        <v>10</v>
      </c>
      <c r="H7" s="134">
        <f t="shared" si="3"/>
        <v>0.9910802775024776</v>
      </c>
      <c r="I7" s="135">
        <v>2</v>
      </c>
      <c r="J7" s="60" t="s">
        <v>190</v>
      </c>
      <c r="L7" s="61"/>
    </row>
    <row r="8" spans="1:10" s="3" customFormat="1" ht="30" customHeight="1">
      <c r="A8" s="112" t="s">
        <v>107</v>
      </c>
      <c r="B8" s="123">
        <f t="shared" si="0"/>
        <v>1318</v>
      </c>
      <c r="C8" s="121">
        <v>1159</v>
      </c>
      <c r="D8" s="132">
        <f t="shared" si="1"/>
        <v>87.93626707132019</v>
      </c>
      <c r="E8" s="133">
        <v>124</v>
      </c>
      <c r="F8" s="134">
        <f t="shared" si="2"/>
        <v>9.408194233687405</v>
      </c>
      <c r="G8" s="133">
        <v>35</v>
      </c>
      <c r="H8" s="134">
        <f t="shared" si="3"/>
        <v>2.6555386949924125</v>
      </c>
      <c r="I8" s="135">
        <v>0</v>
      </c>
      <c r="J8" s="60" t="s">
        <v>190</v>
      </c>
    </row>
    <row r="9" spans="1:10" s="3" customFormat="1" ht="30" customHeight="1">
      <c r="A9" s="112" t="s">
        <v>108</v>
      </c>
      <c r="B9" s="123">
        <f t="shared" si="0"/>
        <v>536</v>
      </c>
      <c r="C9" s="121">
        <v>511</v>
      </c>
      <c r="D9" s="132">
        <f t="shared" si="1"/>
        <v>95.33582089552239</v>
      </c>
      <c r="E9" s="133">
        <v>22</v>
      </c>
      <c r="F9" s="134">
        <f t="shared" si="2"/>
        <v>4.104477611940299</v>
      </c>
      <c r="G9" s="133">
        <v>3</v>
      </c>
      <c r="H9" s="134">
        <f t="shared" si="3"/>
        <v>0.5597014925373134</v>
      </c>
      <c r="I9" s="135">
        <v>0</v>
      </c>
      <c r="J9" s="60" t="s">
        <v>190</v>
      </c>
    </row>
    <row r="10" spans="1:10" s="3" customFormat="1" ht="30" customHeight="1">
      <c r="A10" s="112" t="s">
        <v>109</v>
      </c>
      <c r="B10" s="123">
        <f t="shared" si="0"/>
        <v>1036</v>
      </c>
      <c r="C10" s="121">
        <v>961</v>
      </c>
      <c r="D10" s="132">
        <f t="shared" si="1"/>
        <v>92.76061776061776</v>
      </c>
      <c r="E10" s="133">
        <v>62</v>
      </c>
      <c r="F10" s="134">
        <f t="shared" si="2"/>
        <v>5.984555984555985</v>
      </c>
      <c r="G10" s="133">
        <v>13</v>
      </c>
      <c r="H10" s="134">
        <f t="shared" si="3"/>
        <v>1.2548262548262548</v>
      </c>
      <c r="I10" s="133">
        <v>0</v>
      </c>
      <c r="J10" s="30">
        <f>(I10/B10)*100</f>
        <v>0</v>
      </c>
    </row>
    <row r="11" spans="1:10" s="3" customFormat="1" ht="30" customHeight="1">
      <c r="A11" s="112" t="s">
        <v>110</v>
      </c>
      <c r="B11" s="123">
        <f t="shared" si="0"/>
        <v>634</v>
      </c>
      <c r="C11" s="121">
        <v>575</v>
      </c>
      <c r="D11" s="132">
        <f t="shared" si="1"/>
        <v>90.69400630914826</v>
      </c>
      <c r="E11" s="133">
        <v>44</v>
      </c>
      <c r="F11" s="134">
        <f t="shared" si="2"/>
        <v>6.940063091482649</v>
      </c>
      <c r="G11" s="133">
        <v>15</v>
      </c>
      <c r="H11" s="134">
        <f t="shared" si="3"/>
        <v>2.365930599369085</v>
      </c>
      <c r="I11" s="133">
        <v>0</v>
      </c>
      <c r="J11" s="30">
        <f>(I11/B11)*100</f>
        <v>0</v>
      </c>
    </row>
    <row r="12" spans="1:10" s="3" customFormat="1" ht="30" customHeight="1">
      <c r="A12" s="112" t="s">
        <v>111</v>
      </c>
      <c r="B12" s="123">
        <f t="shared" si="0"/>
        <v>578</v>
      </c>
      <c r="C12" s="121">
        <v>542</v>
      </c>
      <c r="D12" s="132">
        <f t="shared" si="1"/>
        <v>93.77162629757785</v>
      </c>
      <c r="E12" s="133">
        <v>32</v>
      </c>
      <c r="F12" s="134">
        <f t="shared" si="2"/>
        <v>5.536332179930796</v>
      </c>
      <c r="G12" s="133">
        <v>4</v>
      </c>
      <c r="H12" s="134">
        <f t="shared" si="3"/>
        <v>0.6920415224913495</v>
      </c>
      <c r="I12" s="133">
        <v>0</v>
      </c>
      <c r="J12" s="30">
        <f>(I12/B12)*100</f>
        <v>0</v>
      </c>
    </row>
    <row r="13" spans="1:10" s="3" customFormat="1" ht="30" customHeight="1">
      <c r="A13" s="112" t="s">
        <v>112</v>
      </c>
      <c r="B13" s="123">
        <f t="shared" si="0"/>
        <v>499</v>
      </c>
      <c r="C13" s="121">
        <v>464</v>
      </c>
      <c r="D13" s="132">
        <f t="shared" si="1"/>
        <v>92.98597194388778</v>
      </c>
      <c r="E13" s="133">
        <v>31</v>
      </c>
      <c r="F13" s="134">
        <f t="shared" si="2"/>
        <v>6.212424849699398</v>
      </c>
      <c r="G13" s="133">
        <v>4</v>
      </c>
      <c r="H13" s="134">
        <f t="shared" si="3"/>
        <v>0.8016032064128256</v>
      </c>
      <c r="I13" s="133">
        <v>0</v>
      </c>
      <c r="J13" s="30">
        <f>(I13/B13)*100</f>
        <v>0</v>
      </c>
    </row>
    <row r="14" spans="1:10" s="3" customFormat="1" ht="30" customHeight="1">
      <c r="A14" s="112" t="s">
        <v>113</v>
      </c>
      <c r="B14" s="123">
        <f t="shared" si="0"/>
        <v>2085</v>
      </c>
      <c r="C14" s="121">
        <v>1657</v>
      </c>
      <c r="D14" s="132">
        <f t="shared" si="1"/>
        <v>79.47242206235012</v>
      </c>
      <c r="E14" s="133">
        <v>310</v>
      </c>
      <c r="F14" s="134">
        <f t="shared" si="2"/>
        <v>14.86810551558753</v>
      </c>
      <c r="G14" s="133">
        <v>117</v>
      </c>
      <c r="H14" s="134">
        <f t="shared" si="3"/>
        <v>5.611510791366906</v>
      </c>
      <c r="I14" s="133">
        <v>1</v>
      </c>
      <c r="J14" s="30">
        <f>(I14/B14)*100</f>
        <v>0.047961630695443645</v>
      </c>
    </row>
    <row r="15" spans="1:10" s="3" customFormat="1" ht="30" customHeight="1">
      <c r="A15" s="112" t="s">
        <v>114</v>
      </c>
      <c r="B15" s="123">
        <f t="shared" si="0"/>
        <v>661</v>
      </c>
      <c r="C15" s="121">
        <v>617</v>
      </c>
      <c r="D15" s="132">
        <f t="shared" si="1"/>
        <v>93.34341906202724</v>
      </c>
      <c r="E15" s="133">
        <v>38</v>
      </c>
      <c r="F15" s="134">
        <f t="shared" si="2"/>
        <v>5.748865355521937</v>
      </c>
      <c r="G15" s="133">
        <v>6</v>
      </c>
      <c r="H15" s="134">
        <f t="shared" si="3"/>
        <v>0.9077155824508321</v>
      </c>
      <c r="I15" s="133">
        <v>0</v>
      </c>
      <c r="J15" s="30" t="s">
        <v>190</v>
      </c>
    </row>
    <row r="16" spans="1:10" s="3" customFormat="1" ht="30" customHeight="1">
      <c r="A16" s="112" t="s">
        <v>115</v>
      </c>
      <c r="B16" s="123">
        <f t="shared" si="0"/>
        <v>414</v>
      </c>
      <c r="C16" s="121">
        <v>388</v>
      </c>
      <c r="D16" s="132">
        <f t="shared" si="1"/>
        <v>93.71980676328504</v>
      </c>
      <c r="E16" s="133">
        <v>22</v>
      </c>
      <c r="F16" s="134">
        <f t="shared" si="2"/>
        <v>5.314009661835748</v>
      </c>
      <c r="G16" s="133">
        <v>4</v>
      </c>
      <c r="H16" s="134">
        <f t="shared" si="3"/>
        <v>0.966183574879227</v>
      </c>
      <c r="I16" s="133">
        <v>0</v>
      </c>
      <c r="J16" s="30" t="s">
        <v>190</v>
      </c>
    </row>
    <row r="17" spans="1:10" s="3" customFormat="1" ht="30" customHeight="1">
      <c r="A17" s="112" t="s">
        <v>116</v>
      </c>
      <c r="B17" s="123">
        <f t="shared" si="0"/>
        <v>1330</v>
      </c>
      <c r="C17" s="121">
        <v>1222</v>
      </c>
      <c r="D17" s="132">
        <f t="shared" si="1"/>
        <v>91.8796992481203</v>
      </c>
      <c r="E17" s="133">
        <v>88</v>
      </c>
      <c r="F17" s="134">
        <f t="shared" si="2"/>
        <v>6.616541353383458</v>
      </c>
      <c r="G17" s="133">
        <v>18</v>
      </c>
      <c r="H17" s="134">
        <f t="shared" si="3"/>
        <v>1.3533834586466165</v>
      </c>
      <c r="I17" s="133">
        <v>2</v>
      </c>
      <c r="J17" s="30">
        <f aca="true" t="shared" si="4" ref="J17:J22">(I17/B17)*100</f>
        <v>0.15037593984962408</v>
      </c>
    </row>
    <row r="18" spans="1:10" s="3" customFormat="1" ht="30" customHeight="1">
      <c r="A18" s="112" t="s">
        <v>117</v>
      </c>
      <c r="B18" s="123">
        <f t="shared" si="0"/>
        <v>1672</v>
      </c>
      <c r="C18" s="121">
        <v>1509</v>
      </c>
      <c r="D18" s="132">
        <f t="shared" si="1"/>
        <v>90.25119617224881</v>
      </c>
      <c r="E18" s="133">
        <v>143</v>
      </c>
      <c r="F18" s="134">
        <f t="shared" si="2"/>
        <v>8.552631578947368</v>
      </c>
      <c r="G18" s="133">
        <v>20</v>
      </c>
      <c r="H18" s="134">
        <f t="shared" si="3"/>
        <v>1.1961722488038278</v>
      </c>
      <c r="I18" s="133">
        <v>0</v>
      </c>
      <c r="J18" s="30">
        <f t="shared" si="4"/>
        <v>0</v>
      </c>
    </row>
    <row r="19" spans="1:10" s="3" customFormat="1" ht="30" customHeight="1">
      <c r="A19" s="112" t="s">
        <v>118</v>
      </c>
      <c r="B19" s="123">
        <f t="shared" si="0"/>
        <v>648</v>
      </c>
      <c r="C19" s="121">
        <v>592</v>
      </c>
      <c r="D19" s="132">
        <f t="shared" si="1"/>
        <v>91.35802469135803</v>
      </c>
      <c r="E19" s="133">
        <v>47</v>
      </c>
      <c r="F19" s="134">
        <f t="shared" si="2"/>
        <v>7.253086419753087</v>
      </c>
      <c r="G19" s="133">
        <v>9</v>
      </c>
      <c r="H19" s="134">
        <f t="shared" si="3"/>
        <v>1.3888888888888888</v>
      </c>
      <c r="I19" s="133">
        <v>0</v>
      </c>
      <c r="J19" s="30">
        <f t="shared" si="4"/>
        <v>0</v>
      </c>
    </row>
    <row r="20" spans="1:10" s="3" customFormat="1" ht="30" customHeight="1">
      <c r="A20" s="112" t="s">
        <v>119</v>
      </c>
      <c r="B20" s="123">
        <f t="shared" si="0"/>
        <v>696</v>
      </c>
      <c r="C20" s="121">
        <v>619</v>
      </c>
      <c r="D20" s="132">
        <f t="shared" si="1"/>
        <v>88.9367816091954</v>
      </c>
      <c r="E20" s="133">
        <v>56</v>
      </c>
      <c r="F20" s="134">
        <f t="shared" si="2"/>
        <v>8.045977011494253</v>
      </c>
      <c r="G20" s="133">
        <v>21</v>
      </c>
      <c r="H20" s="134">
        <f t="shared" si="3"/>
        <v>3.0172413793103448</v>
      </c>
      <c r="I20" s="133">
        <v>0</v>
      </c>
      <c r="J20" s="30">
        <f t="shared" si="4"/>
        <v>0</v>
      </c>
    </row>
    <row r="21" spans="1:10" s="3" customFormat="1" ht="30" customHeight="1">
      <c r="A21" s="112" t="s">
        <v>120</v>
      </c>
      <c r="B21" s="123">
        <f t="shared" si="0"/>
        <v>4179</v>
      </c>
      <c r="C21" s="121">
        <v>3075</v>
      </c>
      <c r="D21" s="132">
        <f t="shared" si="1"/>
        <v>73.58219669777458</v>
      </c>
      <c r="E21" s="133">
        <v>916</v>
      </c>
      <c r="F21" s="134">
        <f t="shared" si="2"/>
        <v>21.919119406556593</v>
      </c>
      <c r="G21" s="133">
        <v>187</v>
      </c>
      <c r="H21" s="134">
        <f t="shared" si="3"/>
        <v>4.474754726011007</v>
      </c>
      <c r="I21" s="133">
        <v>1</v>
      </c>
      <c r="J21" s="30">
        <f t="shared" si="4"/>
        <v>0.023929169657812874</v>
      </c>
    </row>
    <row r="22" spans="1:10" s="3" customFormat="1" ht="30" customHeight="1" thickBot="1">
      <c r="A22" s="113" t="s">
        <v>121</v>
      </c>
      <c r="B22" s="124">
        <f t="shared" si="0"/>
        <v>1076</v>
      </c>
      <c r="C22" s="122">
        <v>987</v>
      </c>
      <c r="D22" s="136">
        <f t="shared" si="1"/>
        <v>91.72862453531599</v>
      </c>
      <c r="E22" s="137">
        <v>76</v>
      </c>
      <c r="F22" s="138">
        <f t="shared" si="2"/>
        <v>7.063197026022305</v>
      </c>
      <c r="G22" s="137">
        <v>13</v>
      </c>
      <c r="H22" s="138">
        <f t="shared" si="3"/>
        <v>1.20817843866171</v>
      </c>
      <c r="I22" s="137">
        <v>0</v>
      </c>
      <c r="J22" s="38">
        <f t="shared" si="4"/>
        <v>0</v>
      </c>
    </row>
    <row r="23" spans="2:9" s="3" customFormat="1" ht="13.5">
      <c r="B23" s="61"/>
      <c r="C23" s="139"/>
      <c r="D23" s="139"/>
      <c r="E23" s="139"/>
      <c r="F23" s="139"/>
      <c r="G23" s="139"/>
      <c r="H23" s="139"/>
      <c r="I23" s="139"/>
    </row>
    <row r="24" spans="3:9" s="3" customFormat="1" ht="13.5">
      <c r="C24" s="139"/>
      <c r="D24" s="139"/>
      <c r="E24" s="139"/>
      <c r="F24" s="139"/>
      <c r="G24" s="139"/>
      <c r="H24" s="139"/>
      <c r="I24" s="139"/>
    </row>
    <row r="25" spans="3:9" s="3" customFormat="1" ht="13.5">
      <c r="C25" s="139"/>
      <c r="D25" s="139"/>
      <c r="E25" s="139"/>
      <c r="F25" s="139"/>
      <c r="G25" s="139"/>
      <c r="H25" s="139"/>
      <c r="I25" s="139"/>
    </row>
    <row r="26" spans="3:9" s="3" customFormat="1" ht="13.5">
      <c r="C26" s="139"/>
      <c r="D26" s="139"/>
      <c r="E26" s="139"/>
      <c r="F26" s="139"/>
      <c r="G26" s="139"/>
      <c r="H26" s="139"/>
      <c r="I26" s="139"/>
    </row>
    <row r="27" spans="3:9" s="3" customFormat="1" ht="13.5">
      <c r="C27" s="139"/>
      <c r="D27" s="139"/>
      <c r="E27" s="139"/>
      <c r="F27" s="139"/>
      <c r="G27" s="139"/>
      <c r="H27" s="139"/>
      <c r="I27" s="139"/>
    </row>
    <row r="28" spans="3:9" s="3" customFormat="1" ht="13.5">
      <c r="C28" s="139"/>
      <c r="D28" s="139"/>
      <c r="E28" s="139"/>
      <c r="F28" s="139"/>
      <c r="G28" s="139"/>
      <c r="H28" s="139"/>
      <c r="I28" s="139"/>
    </row>
    <row r="29" spans="3:9" s="3" customFormat="1" ht="13.5">
      <c r="C29" s="139"/>
      <c r="D29" s="139"/>
      <c r="E29" s="139"/>
      <c r="F29" s="139"/>
      <c r="G29" s="139"/>
      <c r="H29" s="139"/>
      <c r="I29" s="139"/>
    </row>
    <row r="30" spans="3:9" s="3" customFormat="1" ht="13.5">
      <c r="C30" s="139"/>
      <c r="D30" s="139"/>
      <c r="E30" s="139"/>
      <c r="F30" s="139"/>
      <c r="G30" s="139"/>
      <c r="H30" s="139"/>
      <c r="I30" s="139"/>
    </row>
    <row r="31" spans="3:9" s="3" customFormat="1" ht="13.5">
      <c r="C31" s="139"/>
      <c r="D31" s="139"/>
      <c r="E31" s="139"/>
      <c r="F31" s="139"/>
      <c r="G31" s="139"/>
      <c r="H31" s="139"/>
      <c r="I31" s="139"/>
    </row>
    <row r="32" spans="3:9" s="3" customFormat="1" ht="13.5">
      <c r="C32" s="139"/>
      <c r="D32" s="139"/>
      <c r="E32" s="139"/>
      <c r="F32" s="139"/>
      <c r="G32" s="139"/>
      <c r="H32" s="139"/>
      <c r="I32" s="139"/>
    </row>
    <row r="33" spans="3:9" s="3" customFormat="1" ht="13.5">
      <c r="C33" s="139"/>
      <c r="D33" s="139"/>
      <c r="E33" s="139"/>
      <c r="F33" s="139"/>
      <c r="G33" s="139"/>
      <c r="H33" s="139"/>
      <c r="I33" s="139"/>
    </row>
    <row r="34" spans="3:9" s="3" customFormat="1" ht="13.5">
      <c r="C34" s="139"/>
      <c r="D34" s="139"/>
      <c r="E34" s="139"/>
      <c r="F34" s="139"/>
      <c r="G34" s="139"/>
      <c r="H34" s="139"/>
      <c r="I34" s="139"/>
    </row>
    <row r="35" spans="3:9" s="3" customFormat="1" ht="13.5">
      <c r="C35" s="139"/>
      <c r="D35" s="139"/>
      <c r="E35" s="139"/>
      <c r="F35" s="139"/>
      <c r="G35" s="139"/>
      <c r="H35" s="139"/>
      <c r="I35" s="139"/>
    </row>
    <row r="36" spans="3:9" s="3" customFormat="1" ht="13.5">
      <c r="C36" s="139"/>
      <c r="D36" s="139"/>
      <c r="E36" s="139"/>
      <c r="F36" s="139"/>
      <c r="G36" s="139"/>
      <c r="H36" s="139"/>
      <c r="I36" s="139"/>
    </row>
    <row r="37" spans="3:9" s="3" customFormat="1" ht="13.5">
      <c r="C37" s="139"/>
      <c r="D37" s="139"/>
      <c r="E37" s="139"/>
      <c r="F37" s="139"/>
      <c r="G37" s="139"/>
      <c r="H37" s="139"/>
      <c r="I37" s="139"/>
    </row>
    <row r="38" spans="3:9" s="3" customFormat="1" ht="13.5">
      <c r="C38" s="139"/>
      <c r="D38" s="139"/>
      <c r="E38" s="139"/>
      <c r="F38" s="139"/>
      <c r="G38" s="139"/>
      <c r="H38" s="139"/>
      <c r="I38" s="139"/>
    </row>
    <row r="39" spans="3:9" s="3" customFormat="1" ht="13.5">
      <c r="C39" s="139"/>
      <c r="D39" s="139"/>
      <c r="E39" s="139"/>
      <c r="F39" s="139"/>
      <c r="G39" s="139"/>
      <c r="H39" s="139"/>
      <c r="I39" s="139"/>
    </row>
    <row r="40" spans="3:9" s="3" customFormat="1" ht="13.5">
      <c r="C40" s="139"/>
      <c r="D40" s="139"/>
      <c r="E40" s="139"/>
      <c r="F40" s="139"/>
      <c r="G40" s="139"/>
      <c r="H40" s="139"/>
      <c r="I40" s="139"/>
    </row>
    <row r="41" spans="3:9" s="3" customFormat="1" ht="13.5">
      <c r="C41" s="139"/>
      <c r="D41" s="139"/>
      <c r="E41" s="139"/>
      <c r="F41" s="139"/>
      <c r="G41" s="139"/>
      <c r="H41" s="139"/>
      <c r="I41" s="139"/>
    </row>
    <row r="42" spans="3:9" s="3" customFormat="1" ht="13.5">
      <c r="C42" s="139"/>
      <c r="D42" s="139"/>
      <c r="E42" s="139"/>
      <c r="F42" s="139"/>
      <c r="G42" s="139"/>
      <c r="H42" s="139"/>
      <c r="I42" s="139"/>
    </row>
    <row r="43" spans="3:9" s="3" customFormat="1" ht="13.5">
      <c r="C43" s="139"/>
      <c r="D43" s="139"/>
      <c r="E43" s="139"/>
      <c r="F43" s="139"/>
      <c r="G43" s="139"/>
      <c r="H43" s="139"/>
      <c r="I43" s="139"/>
    </row>
    <row r="44" spans="3:9" s="3" customFormat="1" ht="13.5">
      <c r="C44" s="139"/>
      <c r="D44" s="139"/>
      <c r="E44" s="139"/>
      <c r="F44" s="139"/>
      <c r="G44" s="139"/>
      <c r="H44" s="139"/>
      <c r="I44" s="139"/>
    </row>
    <row r="45" spans="3:9" s="3" customFormat="1" ht="13.5">
      <c r="C45" s="139"/>
      <c r="D45" s="139"/>
      <c r="E45" s="139"/>
      <c r="F45" s="139"/>
      <c r="G45" s="139"/>
      <c r="H45" s="139"/>
      <c r="I45" s="139"/>
    </row>
    <row r="46" spans="3:9" s="3" customFormat="1" ht="13.5">
      <c r="C46" s="139"/>
      <c r="D46" s="139"/>
      <c r="E46" s="139"/>
      <c r="F46" s="139"/>
      <c r="G46" s="139"/>
      <c r="H46" s="139"/>
      <c r="I46" s="139"/>
    </row>
    <row r="47" spans="3:9" s="3" customFormat="1" ht="13.5">
      <c r="C47" s="139"/>
      <c r="D47" s="139"/>
      <c r="E47" s="139"/>
      <c r="F47" s="139"/>
      <c r="G47" s="139"/>
      <c r="H47" s="139"/>
      <c r="I47" s="139"/>
    </row>
    <row r="48" spans="3:9" s="3" customFormat="1" ht="13.5">
      <c r="C48" s="139"/>
      <c r="D48" s="139"/>
      <c r="E48" s="139"/>
      <c r="F48" s="139"/>
      <c r="G48" s="139"/>
      <c r="H48" s="139"/>
      <c r="I48" s="139"/>
    </row>
    <row r="49" spans="3:9" s="3" customFormat="1" ht="13.5">
      <c r="C49" s="139"/>
      <c r="D49" s="139"/>
      <c r="E49" s="139"/>
      <c r="F49" s="139"/>
      <c r="G49" s="139"/>
      <c r="H49" s="139"/>
      <c r="I49" s="139"/>
    </row>
    <row r="50" spans="3:9" s="3" customFormat="1" ht="13.5">
      <c r="C50" s="139"/>
      <c r="D50" s="139"/>
      <c r="E50" s="139"/>
      <c r="F50" s="139"/>
      <c r="G50" s="139"/>
      <c r="H50" s="139"/>
      <c r="I50" s="139"/>
    </row>
    <row r="51" spans="3:9" s="3" customFormat="1" ht="13.5">
      <c r="C51" s="139"/>
      <c r="D51" s="139"/>
      <c r="E51" s="139"/>
      <c r="F51" s="139"/>
      <c r="G51" s="139"/>
      <c r="H51" s="139"/>
      <c r="I51" s="139"/>
    </row>
    <row r="52" spans="3:9" s="3" customFormat="1" ht="13.5">
      <c r="C52" s="139"/>
      <c r="D52" s="139"/>
      <c r="E52" s="139"/>
      <c r="F52" s="139"/>
      <c r="G52" s="139"/>
      <c r="H52" s="139"/>
      <c r="I52" s="139"/>
    </row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9" sqref="M9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25.5" customHeight="1">
      <c r="A1" s="189" t="s">
        <v>122</v>
      </c>
      <c r="B1" s="161"/>
      <c r="C1" s="161"/>
      <c r="D1" s="161"/>
      <c r="E1" s="161"/>
      <c r="F1" s="161"/>
      <c r="G1" s="161"/>
      <c r="H1" s="161"/>
      <c r="I1" s="54"/>
      <c r="J1" s="54"/>
    </row>
    <row r="2" spans="1:10" s="3" customFormat="1" ht="18" customHeight="1" thickBot="1">
      <c r="A2" s="55"/>
      <c r="B2" s="54"/>
      <c r="C2" s="54"/>
      <c r="D2" s="54"/>
      <c r="E2" s="54"/>
      <c r="F2" s="54"/>
      <c r="G2" s="54"/>
      <c r="H2" s="54"/>
      <c r="I2" s="54"/>
      <c r="J2" s="56" t="s">
        <v>123</v>
      </c>
    </row>
    <row r="3" spans="1:10" s="3" customFormat="1" ht="30" customHeight="1">
      <c r="A3" s="185" t="s">
        <v>124</v>
      </c>
      <c r="B3" s="187" t="s">
        <v>30</v>
      </c>
      <c r="C3" s="182" t="s">
        <v>83</v>
      </c>
      <c r="D3" s="187"/>
      <c r="E3" s="182" t="s">
        <v>84</v>
      </c>
      <c r="F3" s="187"/>
      <c r="G3" s="182" t="s">
        <v>184</v>
      </c>
      <c r="H3" s="187"/>
      <c r="I3" s="182" t="s">
        <v>85</v>
      </c>
      <c r="J3" s="183"/>
    </row>
    <row r="4" spans="1:10" s="3" customFormat="1" ht="30" customHeight="1">
      <c r="A4" s="186"/>
      <c r="B4" s="188"/>
      <c r="C4" s="114"/>
      <c r="D4" s="57" t="s">
        <v>36</v>
      </c>
      <c r="E4" s="114"/>
      <c r="F4" s="57" t="s">
        <v>36</v>
      </c>
      <c r="G4" s="114"/>
      <c r="H4" s="57" t="s">
        <v>36</v>
      </c>
      <c r="I4" s="114"/>
      <c r="J4" s="58" t="s">
        <v>36</v>
      </c>
    </row>
    <row r="5" spans="1:10" s="3" customFormat="1" ht="30" customHeight="1">
      <c r="A5" s="20" t="s">
        <v>30</v>
      </c>
      <c r="B5" s="59">
        <f aca="true" t="shared" si="0" ref="B5:B22">SUM(C5,E5,G5,I5)</f>
        <v>19359</v>
      </c>
      <c r="C5" s="59">
        <f>SUM(C6:C22)</f>
        <v>17233</v>
      </c>
      <c r="D5" s="24">
        <f aca="true" t="shared" si="1" ref="D5:D22">(C5/B5)*100</f>
        <v>89.01802779069166</v>
      </c>
      <c r="E5" s="59">
        <f>SUM(E6:E22)</f>
        <v>1503</v>
      </c>
      <c r="F5" s="24">
        <f>(E5/B5)*100</f>
        <v>7.763830776383078</v>
      </c>
      <c r="G5" s="59">
        <f>SUM(G6:G22)</f>
        <v>277</v>
      </c>
      <c r="H5" s="24">
        <f aca="true" t="shared" si="2" ref="H5:H22">(G5/B5)*100</f>
        <v>1.430859031974792</v>
      </c>
      <c r="I5" s="59">
        <f>SUM(I6:I22)</f>
        <v>346</v>
      </c>
      <c r="J5" s="25">
        <f aca="true" t="shared" si="3" ref="J5:J22">(I5/B5)*100</f>
        <v>1.7872824009504622</v>
      </c>
    </row>
    <row r="6" spans="1:10" s="3" customFormat="1" ht="30" customHeight="1">
      <c r="A6" s="112" t="s">
        <v>125</v>
      </c>
      <c r="B6" s="32">
        <f t="shared" si="0"/>
        <v>988</v>
      </c>
      <c r="C6" s="32">
        <v>862</v>
      </c>
      <c r="D6" s="28">
        <f t="shared" si="1"/>
        <v>87.24696356275304</v>
      </c>
      <c r="E6" s="32">
        <v>93</v>
      </c>
      <c r="F6" s="28">
        <f>(E6/B6)*100</f>
        <v>9.412955465587045</v>
      </c>
      <c r="G6" s="32">
        <v>13</v>
      </c>
      <c r="H6" s="28">
        <f t="shared" si="2"/>
        <v>1.3157894736842104</v>
      </c>
      <c r="I6" s="32">
        <v>20</v>
      </c>
      <c r="J6" s="30">
        <f t="shared" si="3"/>
        <v>2.0242914979757085</v>
      </c>
    </row>
    <row r="7" spans="1:10" s="3" customFormat="1" ht="30" customHeight="1">
      <c r="A7" s="112" t="s">
        <v>126</v>
      </c>
      <c r="B7" s="32">
        <f t="shared" si="0"/>
        <v>1009</v>
      </c>
      <c r="C7" s="32">
        <v>948</v>
      </c>
      <c r="D7" s="28">
        <f t="shared" si="1"/>
        <v>93.95441030723488</v>
      </c>
      <c r="E7" s="32">
        <v>25</v>
      </c>
      <c r="F7" s="28">
        <f>(E7/B7)*100</f>
        <v>2.4777006937561943</v>
      </c>
      <c r="G7" s="32">
        <v>18</v>
      </c>
      <c r="H7" s="28">
        <f t="shared" si="2"/>
        <v>1.7839444995044598</v>
      </c>
      <c r="I7" s="32">
        <v>18</v>
      </c>
      <c r="J7" s="30">
        <f t="shared" si="3"/>
        <v>1.7839444995044598</v>
      </c>
    </row>
    <row r="8" spans="1:13" s="3" customFormat="1" ht="30" customHeight="1">
      <c r="A8" s="112" t="s">
        <v>127</v>
      </c>
      <c r="B8" s="32">
        <f t="shared" si="0"/>
        <v>1318</v>
      </c>
      <c r="C8" s="32">
        <v>1185</v>
      </c>
      <c r="D8" s="28">
        <f t="shared" si="1"/>
        <v>89.90895295902884</v>
      </c>
      <c r="E8" s="32">
        <v>74</v>
      </c>
      <c r="F8" s="28">
        <f>(E8/B8)*100</f>
        <v>5.614567526555387</v>
      </c>
      <c r="G8" s="32">
        <v>23</v>
      </c>
      <c r="H8" s="28">
        <f t="shared" si="2"/>
        <v>1.7450682852807284</v>
      </c>
      <c r="I8" s="32">
        <v>36</v>
      </c>
      <c r="J8" s="30">
        <f t="shared" si="3"/>
        <v>2.731411229135053</v>
      </c>
      <c r="M8" s="61"/>
    </row>
    <row r="9" spans="1:10" s="3" customFormat="1" ht="30" customHeight="1">
      <c r="A9" s="112" t="s">
        <v>128</v>
      </c>
      <c r="B9" s="32">
        <f t="shared" si="0"/>
        <v>536</v>
      </c>
      <c r="C9" s="32">
        <v>512</v>
      </c>
      <c r="D9" s="28">
        <f t="shared" si="1"/>
        <v>95.52238805970148</v>
      </c>
      <c r="E9" s="32">
        <v>4</v>
      </c>
      <c r="F9" s="28">
        <f>(E9/B9)*100</f>
        <v>0.7462686567164178</v>
      </c>
      <c r="G9" s="32">
        <v>11</v>
      </c>
      <c r="H9" s="28">
        <f t="shared" si="2"/>
        <v>2.0522388059701493</v>
      </c>
      <c r="I9" s="32">
        <v>9</v>
      </c>
      <c r="J9" s="30">
        <f t="shared" si="3"/>
        <v>1.6791044776119404</v>
      </c>
    </row>
    <row r="10" spans="1:10" s="3" customFormat="1" ht="30" customHeight="1">
      <c r="A10" s="112" t="s">
        <v>129</v>
      </c>
      <c r="B10" s="32">
        <f t="shared" si="0"/>
        <v>1036</v>
      </c>
      <c r="C10" s="32">
        <v>983</v>
      </c>
      <c r="D10" s="28">
        <f t="shared" si="1"/>
        <v>94.88416988416989</v>
      </c>
      <c r="E10" s="32">
        <v>14</v>
      </c>
      <c r="F10" s="28">
        <f aca="true" t="shared" si="4" ref="F10:F22">(E10/B10)*100</f>
        <v>1.3513513513513513</v>
      </c>
      <c r="G10" s="32">
        <v>22</v>
      </c>
      <c r="H10" s="28">
        <f t="shared" si="2"/>
        <v>2.1235521235521233</v>
      </c>
      <c r="I10" s="32">
        <v>17</v>
      </c>
      <c r="J10" s="30">
        <f t="shared" si="3"/>
        <v>1.6409266409266408</v>
      </c>
    </row>
    <row r="11" spans="1:10" s="3" customFormat="1" ht="30" customHeight="1">
      <c r="A11" s="112" t="s">
        <v>130</v>
      </c>
      <c r="B11" s="32">
        <f t="shared" si="0"/>
        <v>634</v>
      </c>
      <c r="C11" s="32">
        <v>593</v>
      </c>
      <c r="D11" s="28">
        <f t="shared" si="1"/>
        <v>93.53312302839116</v>
      </c>
      <c r="E11" s="32">
        <v>21</v>
      </c>
      <c r="F11" s="28">
        <f t="shared" si="4"/>
        <v>3.3123028391167195</v>
      </c>
      <c r="G11" s="32">
        <v>7</v>
      </c>
      <c r="H11" s="28">
        <f t="shared" si="2"/>
        <v>1.1041009463722398</v>
      </c>
      <c r="I11" s="32">
        <v>13</v>
      </c>
      <c r="J11" s="30">
        <f t="shared" si="3"/>
        <v>2.050473186119874</v>
      </c>
    </row>
    <row r="12" spans="1:10" s="3" customFormat="1" ht="30" customHeight="1">
      <c r="A12" s="112" t="s">
        <v>131</v>
      </c>
      <c r="B12" s="32">
        <f t="shared" si="0"/>
        <v>578</v>
      </c>
      <c r="C12" s="32">
        <v>551</v>
      </c>
      <c r="D12" s="28">
        <f t="shared" si="1"/>
        <v>95.32871972318338</v>
      </c>
      <c r="E12" s="32">
        <v>8</v>
      </c>
      <c r="F12" s="28">
        <f t="shared" si="4"/>
        <v>1.384083044982699</v>
      </c>
      <c r="G12" s="32">
        <v>7</v>
      </c>
      <c r="H12" s="28">
        <f t="shared" si="2"/>
        <v>1.2110726643598615</v>
      </c>
      <c r="I12" s="32">
        <v>12</v>
      </c>
      <c r="J12" s="30">
        <f t="shared" si="3"/>
        <v>2.0761245674740483</v>
      </c>
    </row>
    <row r="13" spans="1:10" s="3" customFormat="1" ht="30" customHeight="1">
      <c r="A13" s="112" t="s">
        <v>132</v>
      </c>
      <c r="B13" s="32">
        <f t="shared" si="0"/>
        <v>499</v>
      </c>
      <c r="C13" s="32">
        <v>472</v>
      </c>
      <c r="D13" s="28">
        <f t="shared" si="1"/>
        <v>94.58917835671342</v>
      </c>
      <c r="E13" s="32">
        <v>12</v>
      </c>
      <c r="F13" s="28">
        <f t="shared" si="4"/>
        <v>2.404809619238477</v>
      </c>
      <c r="G13" s="32">
        <v>3</v>
      </c>
      <c r="H13" s="28">
        <f t="shared" si="2"/>
        <v>0.6012024048096193</v>
      </c>
      <c r="I13" s="32">
        <v>12</v>
      </c>
      <c r="J13" s="30">
        <f t="shared" si="3"/>
        <v>2.404809619238477</v>
      </c>
    </row>
    <row r="14" spans="1:10" s="3" customFormat="1" ht="30" customHeight="1">
      <c r="A14" s="112" t="s">
        <v>133</v>
      </c>
      <c r="B14" s="32">
        <f t="shared" si="0"/>
        <v>2085</v>
      </c>
      <c r="C14" s="32">
        <v>1810</v>
      </c>
      <c r="D14" s="28">
        <f t="shared" si="1"/>
        <v>86.810551558753</v>
      </c>
      <c r="E14" s="32">
        <v>231</v>
      </c>
      <c r="F14" s="28">
        <f t="shared" si="4"/>
        <v>11.07913669064748</v>
      </c>
      <c r="G14" s="32">
        <v>21</v>
      </c>
      <c r="H14" s="28">
        <f t="shared" si="2"/>
        <v>1.0071942446043165</v>
      </c>
      <c r="I14" s="32">
        <v>23</v>
      </c>
      <c r="J14" s="30">
        <f t="shared" si="3"/>
        <v>1.1031175059952039</v>
      </c>
    </row>
    <row r="15" spans="1:10" s="3" customFormat="1" ht="30" customHeight="1">
      <c r="A15" s="112" t="s">
        <v>134</v>
      </c>
      <c r="B15" s="32">
        <f t="shared" si="0"/>
        <v>661</v>
      </c>
      <c r="C15" s="32">
        <v>633</v>
      </c>
      <c r="D15" s="28">
        <f t="shared" si="1"/>
        <v>95.76399394856278</v>
      </c>
      <c r="E15" s="32">
        <v>11</v>
      </c>
      <c r="F15" s="28">
        <f t="shared" si="4"/>
        <v>1.6641452344931922</v>
      </c>
      <c r="G15" s="32">
        <v>7</v>
      </c>
      <c r="H15" s="28">
        <f t="shared" si="2"/>
        <v>1.059001512859304</v>
      </c>
      <c r="I15" s="32">
        <v>10</v>
      </c>
      <c r="J15" s="30">
        <f t="shared" si="3"/>
        <v>1.5128593040847202</v>
      </c>
    </row>
    <row r="16" spans="1:10" s="3" customFormat="1" ht="30" customHeight="1">
      <c r="A16" s="112" t="s">
        <v>135</v>
      </c>
      <c r="B16" s="32">
        <f t="shared" si="0"/>
        <v>414</v>
      </c>
      <c r="C16" s="32">
        <v>394</v>
      </c>
      <c r="D16" s="28">
        <f t="shared" si="1"/>
        <v>95.16908212560386</v>
      </c>
      <c r="E16" s="32">
        <v>5</v>
      </c>
      <c r="F16" s="28">
        <f t="shared" si="4"/>
        <v>1.2077294685990339</v>
      </c>
      <c r="G16" s="32">
        <v>8</v>
      </c>
      <c r="H16" s="28">
        <f t="shared" si="2"/>
        <v>1.932367149758454</v>
      </c>
      <c r="I16" s="32">
        <v>7</v>
      </c>
      <c r="J16" s="30">
        <f t="shared" si="3"/>
        <v>1.6908212560386473</v>
      </c>
    </row>
    <row r="17" spans="1:10" s="3" customFormat="1" ht="30" customHeight="1">
      <c r="A17" s="112" t="s">
        <v>136</v>
      </c>
      <c r="B17" s="32">
        <f t="shared" si="0"/>
        <v>1330</v>
      </c>
      <c r="C17" s="32">
        <v>1213</v>
      </c>
      <c r="D17" s="28">
        <f t="shared" si="1"/>
        <v>91.203007518797</v>
      </c>
      <c r="E17" s="32">
        <v>60</v>
      </c>
      <c r="F17" s="28">
        <f t="shared" si="4"/>
        <v>4.511278195488721</v>
      </c>
      <c r="G17" s="32">
        <v>21</v>
      </c>
      <c r="H17" s="28">
        <f t="shared" si="2"/>
        <v>1.5789473684210527</v>
      </c>
      <c r="I17" s="32">
        <v>36</v>
      </c>
      <c r="J17" s="30">
        <f t="shared" si="3"/>
        <v>2.706766917293233</v>
      </c>
    </row>
    <row r="18" spans="1:10" s="3" customFormat="1" ht="30" customHeight="1">
      <c r="A18" s="112" t="s">
        <v>137</v>
      </c>
      <c r="B18" s="32">
        <f t="shared" si="0"/>
        <v>1672</v>
      </c>
      <c r="C18" s="32">
        <v>1572</v>
      </c>
      <c r="D18" s="28">
        <f t="shared" si="1"/>
        <v>94.01913875598086</v>
      </c>
      <c r="E18" s="32">
        <v>48</v>
      </c>
      <c r="F18" s="28">
        <f t="shared" si="4"/>
        <v>2.8708133971291865</v>
      </c>
      <c r="G18" s="32">
        <v>20</v>
      </c>
      <c r="H18" s="28">
        <f t="shared" si="2"/>
        <v>1.1961722488038278</v>
      </c>
      <c r="I18" s="32">
        <v>32</v>
      </c>
      <c r="J18" s="30">
        <f t="shared" si="3"/>
        <v>1.9138755980861244</v>
      </c>
    </row>
    <row r="19" spans="1:10" s="3" customFormat="1" ht="30" customHeight="1">
      <c r="A19" s="112" t="s">
        <v>138</v>
      </c>
      <c r="B19" s="32">
        <f t="shared" si="0"/>
        <v>648</v>
      </c>
      <c r="C19" s="32">
        <v>598</v>
      </c>
      <c r="D19" s="28">
        <f t="shared" si="1"/>
        <v>92.28395061728395</v>
      </c>
      <c r="E19" s="32">
        <v>23</v>
      </c>
      <c r="F19" s="28">
        <f t="shared" si="4"/>
        <v>3.5493827160493825</v>
      </c>
      <c r="G19" s="32">
        <v>12</v>
      </c>
      <c r="H19" s="28">
        <f t="shared" si="2"/>
        <v>1.8518518518518516</v>
      </c>
      <c r="I19" s="32">
        <v>15</v>
      </c>
      <c r="J19" s="30">
        <f t="shared" si="3"/>
        <v>2.314814814814815</v>
      </c>
    </row>
    <row r="20" spans="1:10" s="3" customFormat="1" ht="30" customHeight="1">
      <c r="A20" s="112" t="s">
        <v>139</v>
      </c>
      <c r="B20" s="32">
        <f t="shared" si="0"/>
        <v>696</v>
      </c>
      <c r="C20" s="32">
        <v>609</v>
      </c>
      <c r="D20" s="28">
        <f t="shared" si="1"/>
        <v>87.5</v>
      </c>
      <c r="E20" s="32">
        <v>54</v>
      </c>
      <c r="F20" s="28">
        <f t="shared" si="4"/>
        <v>7.758620689655173</v>
      </c>
      <c r="G20" s="32">
        <v>15</v>
      </c>
      <c r="H20" s="28">
        <f t="shared" si="2"/>
        <v>2.1551724137931036</v>
      </c>
      <c r="I20" s="32">
        <v>18</v>
      </c>
      <c r="J20" s="30">
        <f t="shared" si="3"/>
        <v>2.586206896551724</v>
      </c>
    </row>
    <row r="21" spans="1:10" s="3" customFormat="1" ht="30" customHeight="1">
      <c r="A21" s="112" t="s">
        <v>140</v>
      </c>
      <c r="B21" s="32">
        <f t="shared" si="0"/>
        <v>4179</v>
      </c>
      <c r="C21" s="32">
        <v>3297</v>
      </c>
      <c r="D21" s="28">
        <f t="shared" si="1"/>
        <v>78.89447236180904</v>
      </c>
      <c r="E21" s="32">
        <v>784</v>
      </c>
      <c r="F21" s="28">
        <f t="shared" si="4"/>
        <v>18.76046901172529</v>
      </c>
      <c r="G21" s="32">
        <v>49</v>
      </c>
      <c r="H21" s="28">
        <f t="shared" si="2"/>
        <v>1.1725293132328307</v>
      </c>
      <c r="I21" s="32">
        <v>49</v>
      </c>
      <c r="J21" s="30">
        <f t="shared" si="3"/>
        <v>1.1725293132328307</v>
      </c>
    </row>
    <row r="22" spans="1:10" s="3" customFormat="1" ht="30" customHeight="1" thickBot="1">
      <c r="A22" s="113" t="s">
        <v>141</v>
      </c>
      <c r="B22" s="37">
        <f t="shared" si="0"/>
        <v>1076</v>
      </c>
      <c r="C22" s="37">
        <v>1001</v>
      </c>
      <c r="D22" s="36">
        <f t="shared" si="1"/>
        <v>93.02973977695167</v>
      </c>
      <c r="E22" s="37">
        <v>36</v>
      </c>
      <c r="F22" s="36">
        <f t="shared" si="4"/>
        <v>3.3457249070631967</v>
      </c>
      <c r="G22" s="37">
        <v>20</v>
      </c>
      <c r="H22" s="36">
        <f t="shared" si="2"/>
        <v>1.858736059479554</v>
      </c>
      <c r="I22" s="37">
        <v>19</v>
      </c>
      <c r="J22" s="38">
        <f t="shared" si="3"/>
        <v>1.7657992565055762</v>
      </c>
    </row>
    <row r="23" s="3" customFormat="1" ht="13.5">
      <c r="B23" s="61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8">
      <selection activeCell="A48" sqref="A48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3" customFormat="1" ht="25.5" customHeight="1">
      <c r="A1" s="189" t="s">
        <v>186</v>
      </c>
      <c r="B1" s="161"/>
      <c r="C1" s="161"/>
      <c r="D1" s="161"/>
      <c r="E1" s="161"/>
      <c r="F1" s="161"/>
      <c r="G1" s="161"/>
      <c r="H1" s="161"/>
      <c r="I1" s="54"/>
      <c r="J1" s="54"/>
    </row>
    <row r="2" ht="15" customHeight="1"/>
    <row r="25" ht="14.25" customHeight="1"/>
    <row r="26" s="3" customFormat="1" ht="19.5" customHeight="1" thickBot="1">
      <c r="E26" s="56" t="s">
        <v>142</v>
      </c>
    </row>
    <row r="27" spans="1:9" s="62" customFormat="1" ht="27" customHeight="1">
      <c r="A27" s="190" t="s">
        <v>143</v>
      </c>
      <c r="B27" s="192" t="s">
        <v>144</v>
      </c>
      <c r="C27" s="192"/>
      <c r="D27" s="192" t="s">
        <v>145</v>
      </c>
      <c r="E27" s="193"/>
      <c r="G27"/>
      <c r="H27"/>
      <c r="I27"/>
    </row>
    <row r="28" spans="1:5" s="62" customFormat="1" ht="27" customHeight="1">
      <c r="A28" s="191"/>
      <c r="B28" s="64"/>
      <c r="C28" s="64" t="s">
        <v>146</v>
      </c>
      <c r="D28" s="64"/>
      <c r="E28" s="65" t="s">
        <v>146</v>
      </c>
    </row>
    <row r="29" spans="1:5" s="3" customFormat="1" ht="27" customHeight="1">
      <c r="A29" s="63">
        <v>2001</v>
      </c>
      <c r="B29" s="66">
        <v>21175</v>
      </c>
      <c r="C29" s="67">
        <v>-1.01</v>
      </c>
      <c r="D29" s="66">
        <v>80151</v>
      </c>
      <c r="E29" s="68">
        <v>-1.97</v>
      </c>
    </row>
    <row r="30" spans="1:5" s="3" customFormat="1" ht="27" customHeight="1">
      <c r="A30" s="63">
        <v>2002</v>
      </c>
      <c r="B30" s="66">
        <v>21790</v>
      </c>
      <c r="C30" s="67">
        <f aca="true" t="shared" si="0" ref="C30:C39">(B30-B29)/B29*100</f>
        <v>2.9043683589138136</v>
      </c>
      <c r="D30" s="66">
        <v>84288</v>
      </c>
      <c r="E30" s="68">
        <f aca="true" t="shared" si="1" ref="E30:E39">(D30-D29)/D29*100</f>
        <v>5.161507654302504</v>
      </c>
    </row>
    <row r="31" spans="1:5" s="3" customFormat="1" ht="27" customHeight="1">
      <c r="A31" s="63">
        <v>2003</v>
      </c>
      <c r="B31" s="66">
        <v>21877</v>
      </c>
      <c r="C31" s="67">
        <f t="shared" si="0"/>
        <v>0.3992657182193666</v>
      </c>
      <c r="D31" s="66">
        <v>83432</v>
      </c>
      <c r="E31" s="68">
        <f t="shared" si="1"/>
        <v>-1.0155656795747914</v>
      </c>
    </row>
    <row r="32" spans="1:5" s="3" customFormat="1" ht="27" customHeight="1">
      <c r="A32" s="63">
        <v>2004</v>
      </c>
      <c r="B32" s="69">
        <v>21651</v>
      </c>
      <c r="C32" s="67">
        <f t="shared" si="0"/>
        <v>-1.0330484070027883</v>
      </c>
      <c r="D32" s="69">
        <v>79730</v>
      </c>
      <c r="E32" s="68">
        <f t="shared" si="1"/>
        <v>-4.43714641864033</v>
      </c>
    </row>
    <row r="33" spans="1:5" s="3" customFormat="1" ht="27" customHeight="1">
      <c r="A33" s="63">
        <v>2005</v>
      </c>
      <c r="B33" s="69">
        <v>20598</v>
      </c>
      <c r="C33" s="67">
        <f t="shared" si="0"/>
        <v>-4.863516696688375</v>
      </c>
      <c r="D33" s="69">
        <v>75706</v>
      </c>
      <c r="E33" s="68">
        <f t="shared" si="1"/>
        <v>-5.047033738868682</v>
      </c>
    </row>
    <row r="34" spans="1:5" s="3" customFormat="1" ht="27" customHeight="1">
      <c r="A34" s="63">
        <v>2006</v>
      </c>
      <c r="B34" s="69">
        <v>20491</v>
      </c>
      <c r="C34" s="67">
        <f t="shared" si="0"/>
        <v>-0.5194679095057773</v>
      </c>
      <c r="D34" s="69">
        <v>75910</v>
      </c>
      <c r="E34" s="68">
        <f t="shared" si="1"/>
        <v>0.2694634507172483</v>
      </c>
    </row>
    <row r="35" spans="1:5" s="3" customFormat="1" ht="27" customHeight="1">
      <c r="A35" s="63">
        <v>2007</v>
      </c>
      <c r="B35" s="69">
        <v>20123</v>
      </c>
      <c r="C35" s="67">
        <f t="shared" si="0"/>
        <v>-1.795910399687668</v>
      </c>
      <c r="D35" s="69">
        <v>74910</v>
      </c>
      <c r="E35" s="68">
        <f t="shared" si="1"/>
        <v>-1.3173494928204454</v>
      </c>
    </row>
    <row r="36" spans="1:5" s="3" customFormat="1" ht="27" customHeight="1">
      <c r="A36" s="63">
        <v>2008</v>
      </c>
      <c r="B36" s="69">
        <v>19585</v>
      </c>
      <c r="C36" s="67">
        <f t="shared" si="0"/>
        <v>-2.6735576206331064</v>
      </c>
      <c r="D36" s="69">
        <v>72759</v>
      </c>
      <c r="E36" s="68">
        <f t="shared" si="1"/>
        <v>-2.8714457348818585</v>
      </c>
    </row>
    <row r="37" spans="1:5" s="3" customFormat="1" ht="27" customHeight="1">
      <c r="A37" s="104">
        <v>2009</v>
      </c>
      <c r="B37" s="105">
        <v>19083</v>
      </c>
      <c r="C37" s="67">
        <f t="shared" si="0"/>
        <v>-2.563186111820271</v>
      </c>
      <c r="D37" s="105">
        <v>71453</v>
      </c>
      <c r="E37" s="68">
        <f t="shared" si="1"/>
        <v>-1.7949669456699517</v>
      </c>
    </row>
    <row r="38" spans="1:5" ht="27" customHeight="1">
      <c r="A38" s="63">
        <v>2010</v>
      </c>
      <c r="B38" s="69">
        <v>18957</v>
      </c>
      <c r="C38" s="67">
        <f t="shared" si="0"/>
        <v>-0.6602735418959284</v>
      </c>
      <c r="D38" s="69">
        <v>73984</v>
      </c>
      <c r="E38" s="68">
        <f t="shared" si="1"/>
        <v>3.5421885715085444</v>
      </c>
    </row>
    <row r="39" spans="1:5" ht="27" customHeight="1">
      <c r="A39" s="63">
        <v>2011</v>
      </c>
      <c r="B39" s="69">
        <v>19385</v>
      </c>
      <c r="C39" s="67">
        <f t="shared" si="0"/>
        <v>2.257741203776969</v>
      </c>
      <c r="D39" s="69">
        <v>74056</v>
      </c>
      <c r="E39" s="68">
        <f t="shared" si="1"/>
        <v>0.09731833910034601</v>
      </c>
    </row>
    <row r="40" spans="1:5" ht="27" customHeight="1" thickBot="1">
      <c r="A40" s="125">
        <v>2012</v>
      </c>
      <c r="B40" s="126">
        <v>19359</v>
      </c>
      <c r="C40" s="127">
        <f>(B40-B39)/B39*100</f>
        <v>-0.1341243229301006</v>
      </c>
      <c r="D40" s="126">
        <v>75087</v>
      </c>
      <c r="E40" s="128">
        <f>(D40-D39)/D39*100</f>
        <v>1.3921896942854057</v>
      </c>
    </row>
  </sheetData>
  <sheetProtection/>
  <mergeCells count="4">
    <mergeCell ref="A27:A28"/>
    <mergeCell ref="B27:C27"/>
    <mergeCell ref="D27:E27"/>
    <mergeCell ref="A1:H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Digital NEX</cp:lastModifiedBy>
  <cp:lastPrinted>2014-01-07T08:07:06Z</cp:lastPrinted>
  <dcterms:created xsi:type="dcterms:W3CDTF">2009-02-02T07:34:55Z</dcterms:created>
  <dcterms:modified xsi:type="dcterms:W3CDTF">2014-01-28T00:41:33Z</dcterms:modified>
  <cp:category/>
  <cp:version/>
  <cp:contentType/>
  <cp:contentStatus/>
</cp:coreProperties>
</file>