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5600" windowHeight="11205" tabRatio="825" firstSheet="8" activeTab="9"/>
  </bookViews>
  <sheets>
    <sheet name="1.인구추이(총무과)" sheetId="6" r:id="rId1"/>
    <sheet name="2.동별세대 및 인구(총무과)" sheetId="4" r:id="rId2"/>
    <sheet name="2-1.거소신고인수(총무과)" sheetId="7" r:id="rId3"/>
    <sheet name="3.연령(5세계급) 및 성별인구(총무과)" sheetId="9" r:id="rId4"/>
    <sheet name="4.혼인상태별 인구(기획예산실)" sheetId="17" r:id="rId5"/>
    <sheet name="5.교육정도별 인구(6세 이상 인구)" sheetId="18" r:id="rId6"/>
    <sheet name="6.주택점유형태별 가구" sheetId="19" r:id="rId7"/>
    <sheet name="7.사용방수별 가구" sheetId="20" r:id="rId8"/>
    <sheet name="8.인구동태(기획)" sheetId="12" r:id="rId9"/>
    <sheet name="9.인구이동(기획-KOSIS)" sheetId="8" r:id="rId10"/>
    <sheet name="10.통근,통학 유형별 인구(12세이상)-기획" sheetId="21" r:id="rId11"/>
    <sheet name="11.상주 주간인구(기획)" sheetId="22" r:id="rId12"/>
    <sheet name="12.외국인 국적별 등록현황(총무과)" sheetId="26" r:id="rId13"/>
    <sheet name="13.외국인과의 혼인(총무과)" sheetId="11" r:id="rId14"/>
    <sheet name="14.사망원인별 사망(기획)" sheetId="24" r:id="rId15"/>
    <sheet name="15.여성가구주 현황(기획)" sheetId="25" r:id="rId16"/>
  </sheets>
  <definedNames>
    <definedName name="_xlnm.Database" localSheetId="12">#REF!</definedName>
    <definedName name="_xlnm.Database" localSheetId="13">#REF!</definedName>
    <definedName name="_xlnm.Database" localSheetId="15">#REF!</definedName>
    <definedName name="_xlnm.Database">#REF!</definedName>
    <definedName name="_xlnm.Print_Area" localSheetId="9">'9.인구이동(기획-KOSIS)'!$A$1:$X$26</definedName>
    <definedName name="_xlnm.Print_Titles" localSheetId="12">'12.외국인 국적별 등록현황(총무과)'!#REF!</definedName>
    <definedName name="급여데이타" localSheetId="10">#REF!</definedName>
    <definedName name="급여데이타" localSheetId="11">#REF!</definedName>
    <definedName name="급여데이타" localSheetId="12">#REF!</definedName>
    <definedName name="급여데이타" localSheetId="13">#REF!</definedName>
    <definedName name="급여데이타" localSheetId="14">#REF!</definedName>
    <definedName name="급여데이타" localSheetId="15">#REF!</definedName>
    <definedName name="급여데이타" localSheetId="4">#REF!</definedName>
    <definedName name="급여데이타" localSheetId="5">#REF!</definedName>
    <definedName name="급여데이타" localSheetId="6">#REF!</definedName>
    <definedName name="급여데이타" localSheetId="7">#REF!</definedName>
    <definedName name="급여데이타" localSheetId="8">#REF!</definedName>
    <definedName name="급여데이타">#REF!</definedName>
    <definedName name="달성학교명" localSheetId="12">#REF!</definedName>
    <definedName name="달성학교명" localSheetId="13">#REF!</definedName>
    <definedName name="달성학교명" localSheetId="15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W13" i="8"/>
  <c r="Y13"/>
  <c r="X13"/>
  <c r="T13"/>
  <c r="D13"/>
  <c r="F13"/>
  <c r="K13"/>
  <c r="N13"/>
  <c r="C13"/>
  <c r="Q13"/>
  <c r="H13"/>
  <c r="E13"/>
  <c r="B13"/>
  <c r="D7" i="21"/>
  <c r="AR29" i="26"/>
  <c r="AO29"/>
  <c r="AL29"/>
  <c r="AI29"/>
  <c r="AF29"/>
  <c r="AC29"/>
  <c r="Z29"/>
  <c r="W29"/>
  <c r="T29"/>
  <c r="Q29"/>
  <c r="N29"/>
  <c r="K29"/>
  <c r="H29"/>
  <c r="E29"/>
  <c r="B29"/>
  <c r="AR28"/>
  <c r="AO28"/>
  <c r="AL28"/>
  <c r="AI28"/>
  <c r="AF28"/>
  <c r="AC28"/>
  <c r="Z28"/>
  <c r="W28"/>
  <c r="T28"/>
  <c r="Q28"/>
  <c r="N28"/>
  <c r="K28"/>
  <c r="H28"/>
  <c r="E28"/>
  <c r="B28"/>
  <c r="AR27"/>
  <c r="AO27"/>
  <c r="AL27"/>
  <c r="AI27"/>
  <c r="AF27"/>
  <c r="AC27"/>
  <c r="Z27"/>
  <c r="W27"/>
  <c r="T27"/>
  <c r="Q27"/>
  <c r="N27"/>
  <c r="K27"/>
  <c r="H27"/>
  <c r="E27"/>
  <c r="B27"/>
  <c r="AR26"/>
  <c r="AO26"/>
  <c r="AL26"/>
  <c r="AI26"/>
  <c r="AF26"/>
  <c r="AC26"/>
  <c r="Z26"/>
  <c r="W26"/>
  <c r="T26"/>
  <c r="Q26"/>
  <c r="N26"/>
  <c r="K26"/>
  <c r="H26"/>
  <c r="E26"/>
  <c r="B26"/>
  <c r="AR25"/>
  <c r="AO25"/>
  <c r="AL25"/>
  <c r="AI25"/>
  <c r="AF25"/>
  <c r="AC25"/>
  <c r="Z25"/>
  <c r="W25"/>
  <c r="T25"/>
  <c r="Q25"/>
  <c r="N25"/>
  <c r="K25"/>
  <c r="H25"/>
  <c r="E25"/>
  <c r="B25"/>
  <c r="AR24"/>
  <c r="AO24"/>
  <c r="AL24"/>
  <c r="AI24"/>
  <c r="AF24"/>
  <c r="AC24"/>
  <c r="Z24"/>
  <c r="W24"/>
  <c r="T24"/>
  <c r="Q24"/>
  <c r="N24"/>
  <c r="K24"/>
  <c r="H24"/>
  <c r="E24"/>
  <c r="B24"/>
  <c r="AR23"/>
  <c r="AO23"/>
  <c r="AL23"/>
  <c r="AI23"/>
  <c r="AF23"/>
  <c r="AC23"/>
  <c r="Z23"/>
  <c r="W23"/>
  <c r="T23"/>
  <c r="Q23"/>
  <c r="N23"/>
  <c r="K23"/>
  <c r="H23"/>
  <c r="E23"/>
  <c r="B23"/>
  <c r="AR22"/>
  <c r="AO22"/>
  <c r="AL22"/>
  <c r="AI22"/>
  <c r="AF22"/>
  <c r="AC22"/>
  <c r="Z22"/>
  <c r="W22"/>
  <c r="T22"/>
  <c r="Q22"/>
  <c r="N22"/>
  <c r="K22"/>
  <c r="H22"/>
  <c r="E22"/>
  <c r="B22"/>
  <c r="AR21"/>
  <c r="AO21"/>
  <c r="AL21"/>
  <c r="AI21"/>
  <c r="AF21"/>
  <c r="AC21"/>
  <c r="Z21"/>
  <c r="W21"/>
  <c r="T21"/>
  <c r="Q21"/>
  <c r="N21"/>
  <c r="K21"/>
  <c r="H21"/>
  <c r="E21"/>
  <c r="B21"/>
  <c r="AR20"/>
  <c r="AO20"/>
  <c r="AL20"/>
  <c r="AI20"/>
  <c r="AF20"/>
  <c r="AC20"/>
  <c r="Z20"/>
  <c r="W20"/>
  <c r="T20"/>
  <c r="Q20"/>
  <c r="N20"/>
  <c r="K20"/>
  <c r="H20"/>
  <c r="E20"/>
  <c r="B20"/>
  <c r="AR19"/>
  <c r="AO19"/>
  <c r="AL19"/>
  <c r="AI19"/>
  <c r="AF19"/>
  <c r="AC19"/>
  <c r="Z19"/>
  <c r="W19"/>
  <c r="T19"/>
  <c r="Q19"/>
  <c r="N19"/>
  <c r="K19"/>
  <c r="H19"/>
  <c r="E19"/>
  <c r="B19"/>
  <c r="AR18"/>
  <c r="AO18"/>
  <c r="AL18"/>
  <c r="AI18"/>
  <c r="AF18"/>
  <c r="AC18"/>
  <c r="Z18"/>
  <c r="W18"/>
  <c r="T18"/>
  <c r="Q18"/>
  <c r="N18"/>
  <c r="K18"/>
  <c r="H18"/>
  <c r="E18"/>
  <c r="B18"/>
  <c r="AR17"/>
  <c r="AO17"/>
  <c r="AL17"/>
  <c r="AI17"/>
  <c r="AF17"/>
  <c r="AC17"/>
  <c r="Z17"/>
  <c r="W17"/>
  <c r="T17"/>
  <c r="Q17"/>
  <c r="N17"/>
  <c r="K17"/>
  <c r="H17"/>
  <c r="E17"/>
  <c r="B17"/>
  <c r="AR16"/>
  <c r="AO16"/>
  <c r="AL16"/>
  <c r="AI16"/>
  <c r="AF16"/>
  <c r="AC16"/>
  <c r="Z16"/>
  <c r="W16"/>
  <c r="T16"/>
  <c r="Q16"/>
  <c r="N16"/>
  <c r="K16"/>
  <c r="H16"/>
  <c r="E16"/>
  <c r="B16"/>
  <c r="AR15"/>
  <c r="AO15"/>
  <c r="AL15"/>
  <c r="AI15"/>
  <c r="AF15"/>
  <c r="AC15"/>
  <c r="Z15"/>
  <c r="W15"/>
  <c r="T15"/>
  <c r="Q15"/>
  <c r="N15"/>
  <c r="K15"/>
  <c r="H15"/>
  <c r="E15"/>
  <c r="B15"/>
  <c r="AR14"/>
  <c r="AO14"/>
  <c r="AL14"/>
  <c r="AI14"/>
  <c r="AF14"/>
  <c r="AC14"/>
  <c r="Z14"/>
  <c r="W14"/>
  <c r="T14"/>
  <c r="Q14"/>
  <c r="N14"/>
  <c r="K14"/>
  <c r="H14"/>
  <c r="E14"/>
  <c r="B14"/>
  <c r="AR13"/>
  <c r="AO13"/>
  <c r="AL13"/>
  <c r="AI13"/>
  <c r="AF13"/>
  <c r="AC13"/>
  <c r="Z13"/>
  <c r="W13"/>
  <c r="T13"/>
  <c r="Q13"/>
  <c r="N13"/>
  <c r="K13"/>
  <c r="H13"/>
  <c r="E13"/>
  <c r="B13"/>
  <c r="AE11"/>
  <c r="AR8"/>
  <c r="AO8"/>
  <c r="AL8"/>
  <c r="AI8"/>
  <c r="AF8"/>
  <c r="AC8"/>
  <c r="Z8"/>
  <c r="W8"/>
  <c r="T8"/>
  <c r="Q8"/>
  <c r="N8"/>
  <c r="K8"/>
  <c r="H8"/>
  <c r="E8"/>
  <c r="D8"/>
  <c r="C8"/>
  <c r="B8" s="1"/>
  <c r="I11" i="12"/>
  <c r="H11"/>
  <c r="G11"/>
  <c r="F11"/>
  <c r="E11"/>
  <c r="D11"/>
  <c r="C11"/>
  <c r="B11"/>
  <c r="D12" i="7"/>
  <c r="C12"/>
  <c r="B12"/>
  <c r="I8" i="25"/>
  <c r="BG12" i="24"/>
  <c r="BD12"/>
  <c r="BA12"/>
  <c r="AX12"/>
  <c r="AU12"/>
  <c r="AR12"/>
  <c r="AO12"/>
  <c r="AL12"/>
  <c r="AI12"/>
  <c r="AF12"/>
  <c r="AC12"/>
  <c r="Z12"/>
  <c r="W12"/>
  <c r="T12"/>
  <c r="Q12"/>
  <c r="N12"/>
  <c r="K12"/>
  <c r="H12"/>
  <c r="E12"/>
  <c r="D12"/>
  <c r="C12"/>
  <c r="B12" s="1"/>
  <c r="Q44" i="9"/>
  <c r="P44"/>
  <c r="Q25"/>
  <c r="P25"/>
  <c r="Q6"/>
  <c r="P6"/>
  <c r="I30" i="4"/>
  <c r="F30"/>
  <c r="E30"/>
  <c r="D30"/>
  <c r="I29"/>
  <c r="F29"/>
  <c r="E29"/>
  <c r="D29"/>
  <c r="C29" s="1"/>
  <c r="I28"/>
  <c r="F28"/>
  <c r="E28"/>
  <c r="D28"/>
  <c r="C28" s="1"/>
  <c r="L28" s="1"/>
  <c r="I27"/>
  <c r="F27"/>
  <c r="E27"/>
  <c r="D27"/>
  <c r="I26"/>
  <c r="F26"/>
  <c r="E26"/>
  <c r="D26"/>
  <c r="I25"/>
  <c r="F25"/>
  <c r="E25"/>
  <c r="D25"/>
  <c r="C25" s="1"/>
  <c r="I24"/>
  <c r="F24"/>
  <c r="E24"/>
  <c r="D24"/>
  <c r="C24" s="1"/>
  <c r="L24" s="1"/>
  <c r="I23"/>
  <c r="F23"/>
  <c r="E23"/>
  <c r="D23"/>
  <c r="I22"/>
  <c r="F22"/>
  <c r="E22"/>
  <c r="D22"/>
  <c r="C22" s="1"/>
  <c r="I21"/>
  <c r="F21"/>
  <c r="E21"/>
  <c r="D21"/>
  <c r="C21" s="1"/>
  <c r="I20"/>
  <c r="F20"/>
  <c r="E20"/>
  <c r="D20"/>
  <c r="C20" s="1"/>
  <c r="L20" s="1"/>
  <c r="I19"/>
  <c r="F19"/>
  <c r="E19"/>
  <c r="D19"/>
  <c r="I18"/>
  <c r="F18"/>
  <c r="E18"/>
  <c r="D18"/>
  <c r="C18" s="1"/>
  <c r="I17"/>
  <c r="F17"/>
  <c r="E17"/>
  <c r="D17"/>
  <c r="C17" s="1"/>
  <c r="I16"/>
  <c r="F16"/>
  <c r="E16"/>
  <c r="D16"/>
  <c r="C16" s="1"/>
  <c r="L16" s="1"/>
  <c r="I15"/>
  <c r="F15"/>
  <c r="E15"/>
  <c r="D15"/>
  <c r="I14"/>
  <c r="F14"/>
  <c r="E14"/>
  <c r="D14"/>
  <c r="C27" l="1"/>
  <c r="C15"/>
  <c r="C23"/>
  <c r="C26"/>
  <c r="N26" s="1"/>
  <c r="C19"/>
  <c r="N19" s="1"/>
  <c r="C14"/>
  <c r="L14" s="1"/>
  <c r="C30"/>
  <c r="L30" s="1"/>
  <c r="N27"/>
  <c r="L27"/>
  <c r="N29"/>
  <c r="L29"/>
  <c r="N30"/>
  <c r="L23"/>
  <c r="N23"/>
  <c r="N25"/>
  <c r="L25"/>
  <c r="L26"/>
  <c r="N21"/>
  <c r="L21"/>
  <c r="L22"/>
  <c r="N22"/>
  <c r="N15"/>
  <c r="L15"/>
  <c r="N17"/>
  <c r="L17"/>
  <c r="L18"/>
  <c r="N18"/>
  <c r="N16"/>
  <c r="N20"/>
  <c r="N24"/>
  <c r="N28"/>
  <c r="N14" l="1"/>
  <c r="L19"/>
  <c r="I54" i="6"/>
  <c r="F54"/>
  <c r="E54"/>
  <c r="D54"/>
  <c r="C54" l="1"/>
  <c r="O54" s="1"/>
  <c r="L54" l="1"/>
  <c r="M54"/>
  <c r="L12" i="4"/>
  <c r="BG11" i="24" l="1"/>
  <c r="BD11"/>
  <c r="BA11"/>
  <c r="AX11"/>
  <c r="AR11"/>
  <c r="AO11"/>
  <c r="AL11"/>
  <c r="AI11"/>
  <c r="AF11"/>
  <c r="AC11"/>
  <c r="T11"/>
  <c r="Q11"/>
  <c r="N11"/>
  <c r="K11"/>
  <c r="H11"/>
  <c r="E11"/>
  <c r="B11"/>
  <c r="BG10"/>
  <c r="BD10"/>
  <c r="BA10"/>
  <c r="AX10"/>
  <c r="AR10"/>
  <c r="AO10"/>
  <c r="AL10"/>
  <c r="AI10"/>
  <c r="AF10"/>
  <c r="AC10"/>
  <c r="T10"/>
  <c r="Q10"/>
  <c r="N10"/>
  <c r="K10"/>
  <c r="H10"/>
  <c r="E10"/>
  <c r="AC9"/>
  <c r="Q9"/>
  <c r="N9"/>
  <c r="K9"/>
  <c r="H9"/>
  <c r="E9"/>
  <c r="D9"/>
  <c r="C9"/>
  <c r="BG8"/>
  <c r="BD8"/>
  <c r="BA8"/>
  <c r="AX8"/>
  <c r="AU8"/>
  <c r="AR8"/>
  <c r="AO8"/>
  <c r="AL8"/>
  <c r="AI8"/>
  <c r="AF8"/>
  <c r="AC8"/>
  <c r="Z8"/>
  <c r="W8"/>
  <c r="T8"/>
  <c r="Q8"/>
  <c r="N8"/>
  <c r="K8"/>
  <c r="H8"/>
  <c r="E8"/>
  <c r="D8"/>
  <c r="C8"/>
  <c r="B8" s="1"/>
  <c r="BG7"/>
  <c r="BD7"/>
  <c r="BA7"/>
  <c r="AX7"/>
  <c r="AU7"/>
  <c r="AR7"/>
  <c r="AO7"/>
  <c r="AL7"/>
  <c r="AI7"/>
  <c r="AF7"/>
  <c r="AC7"/>
  <c r="Z7"/>
  <c r="W7"/>
  <c r="T7"/>
  <c r="Q7"/>
  <c r="N7"/>
  <c r="K7"/>
  <c r="H7"/>
  <c r="E7"/>
  <c r="D7"/>
  <c r="C7"/>
  <c r="BG6"/>
  <c r="BD6"/>
  <c r="BA6"/>
  <c r="AX6"/>
  <c r="AU6"/>
  <c r="AR6"/>
  <c r="AO6"/>
  <c r="AL6"/>
  <c r="AI6"/>
  <c r="AF6"/>
  <c r="AC6"/>
  <c r="Z6"/>
  <c r="W6"/>
  <c r="T6"/>
  <c r="Q6"/>
  <c r="N6"/>
  <c r="K6"/>
  <c r="H6"/>
  <c r="E6"/>
  <c r="D6"/>
  <c r="C6"/>
  <c r="B6"/>
  <c r="B10" i="8"/>
  <c r="E10"/>
  <c r="B11"/>
  <c r="E11"/>
  <c r="E8" i="12"/>
  <c r="B8"/>
  <c r="D11" i="7"/>
  <c r="C11"/>
  <c r="B11"/>
  <c r="D10"/>
  <c r="C10"/>
  <c r="B10"/>
  <c r="D9"/>
  <c r="C9"/>
  <c r="B9"/>
  <c r="D8"/>
  <c r="C8"/>
  <c r="B8"/>
  <c r="D7"/>
  <c r="C7"/>
  <c r="B7"/>
  <c r="N10" i="4"/>
  <c r="N11"/>
  <c r="N8"/>
  <c r="L11"/>
  <c r="L10"/>
  <c r="I9"/>
  <c r="F9"/>
  <c r="E9"/>
  <c r="D9"/>
  <c r="L8"/>
  <c r="N7"/>
  <c r="L7"/>
  <c r="O52" i="6"/>
  <c r="O53"/>
  <c r="D53"/>
  <c r="E53"/>
  <c r="L53"/>
  <c r="M53"/>
  <c r="D46"/>
  <c r="E46"/>
  <c r="F46"/>
  <c r="C46" s="1"/>
  <c r="D47"/>
  <c r="E47"/>
  <c r="F47"/>
  <c r="C47" s="1"/>
  <c r="F48"/>
  <c r="C48" s="1"/>
  <c r="M49"/>
  <c r="L50"/>
  <c r="M50"/>
  <c r="O50"/>
  <c r="D51"/>
  <c r="E51"/>
  <c r="F51"/>
  <c r="I51"/>
  <c r="C9" i="4" l="1"/>
  <c r="B9" i="24"/>
  <c r="C51" i="6"/>
  <c r="O51" s="1"/>
  <c r="B7" i="24"/>
  <c r="O47" i="6"/>
  <c r="M47"/>
  <c r="M51"/>
  <c r="L47"/>
  <c r="O46"/>
  <c r="L49"/>
  <c r="O48"/>
  <c r="M48"/>
  <c r="L48"/>
  <c r="L51"/>
  <c r="M46"/>
  <c r="J9" i="22"/>
  <c r="B10" i="19"/>
  <c r="B5"/>
  <c r="I27" i="18"/>
  <c r="B27"/>
  <c r="I7"/>
  <c r="B7"/>
  <c r="N28" i="17"/>
  <c r="H28"/>
  <c r="G28"/>
  <c r="F28"/>
  <c r="E28"/>
  <c r="D28"/>
  <c r="C28"/>
  <c r="B28" s="1"/>
  <c r="I62" i="9"/>
  <c r="E62"/>
  <c r="C62"/>
  <c r="I61"/>
  <c r="E61"/>
  <c r="C61"/>
  <c r="I60"/>
  <c r="E60"/>
  <c r="C60"/>
  <c r="I59"/>
  <c r="E59"/>
  <c r="C59"/>
  <c r="I58"/>
  <c r="E58"/>
  <c r="C58"/>
  <c r="I57"/>
  <c r="E57"/>
  <c r="C57"/>
  <c r="I56"/>
  <c r="E56"/>
  <c r="C56"/>
  <c r="I55"/>
  <c r="E55"/>
  <c r="C55"/>
  <c r="I54"/>
  <c r="E54"/>
  <c r="C54"/>
  <c r="I53"/>
  <c r="E53"/>
  <c r="C53"/>
  <c r="I52"/>
  <c r="E52"/>
  <c r="C52"/>
  <c r="I51"/>
  <c r="E51"/>
  <c r="C51"/>
  <c r="I50"/>
  <c r="E50"/>
  <c r="C50"/>
  <c r="I49"/>
  <c r="I44" s="1"/>
  <c r="E49"/>
  <c r="C49"/>
  <c r="I48"/>
  <c r="E48"/>
  <c r="C48"/>
  <c r="I47"/>
  <c r="E47"/>
  <c r="C47"/>
  <c r="I46"/>
  <c r="E46"/>
  <c r="C46"/>
  <c r="I45"/>
  <c r="E45"/>
  <c r="C45"/>
  <c r="N44"/>
  <c r="O59" s="1"/>
  <c r="J44"/>
  <c r="K60" s="1"/>
  <c r="I43"/>
  <c r="E43"/>
  <c r="C43"/>
  <c r="I42"/>
  <c r="E42"/>
  <c r="C42"/>
  <c r="I41"/>
  <c r="E41"/>
  <c r="C41"/>
  <c r="I40"/>
  <c r="E40"/>
  <c r="C40"/>
  <c r="I39"/>
  <c r="E39"/>
  <c r="C39"/>
  <c r="I38"/>
  <c r="E38"/>
  <c r="C38"/>
  <c r="I37"/>
  <c r="E37"/>
  <c r="C37"/>
  <c r="I36"/>
  <c r="E36"/>
  <c r="C36"/>
  <c r="I35"/>
  <c r="E35"/>
  <c r="C35"/>
  <c r="I34"/>
  <c r="E34"/>
  <c r="C34"/>
  <c r="I33"/>
  <c r="E33"/>
  <c r="C33"/>
  <c r="I32"/>
  <c r="E32"/>
  <c r="C32"/>
  <c r="I31"/>
  <c r="E31"/>
  <c r="C31"/>
  <c r="I30"/>
  <c r="E30"/>
  <c r="C30"/>
  <c r="I29"/>
  <c r="E29"/>
  <c r="C29"/>
  <c r="I28"/>
  <c r="E28"/>
  <c r="C28"/>
  <c r="I27"/>
  <c r="E27"/>
  <c r="C27"/>
  <c r="I26"/>
  <c r="E26"/>
  <c r="C26"/>
  <c r="N25"/>
  <c r="O42" s="1"/>
  <c r="J25"/>
  <c r="K43" s="1"/>
  <c r="N24"/>
  <c r="J24"/>
  <c r="I24"/>
  <c r="E24"/>
  <c r="C24"/>
  <c r="N23"/>
  <c r="J23"/>
  <c r="I23"/>
  <c r="E23"/>
  <c r="C23"/>
  <c r="N22"/>
  <c r="J22"/>
  <c r="I22"/>
  <c r="E22"/>
  <c r="C22"/>
  <c r="N21"/>
  <c r="J21"/>
  <c r="I21"/>
  <c r="E21"/>
  <c r="C21"/>
  <c r="N20"/>
  <c r="J20"/>
  <c r="I20"/>
  <c r="E20"/>
  <c r="C20"/>
  <c r="N19"/>
  <c r="J19"/>
  <c r="I19"/>
  <c r="E19"/>
  <c r="C19"/>
  <c r="N18"/>
  <c r="J18"/>
  <c r="I18"/>
  <c r="E18"/>
  <c r="C18"/>
  <c r="N17"/>
  <c r="J17"/>
  <c r="I17"/>
  <c r="E17"/>
  <c r="C17"/>
  <c r="N16"/>
  <c r="J16"/>
  <c r="I16"/>
  <c r="E16"/>
  <c r="C16"/>
  <c r="N15"/>
  <c r="J15"/>
  <c r="I15"/>
  <c r="E15"/>
  <c r="C15"/>
  <c r="N14"/>
  <c r="J14"/>
  <c r="I14"/>
  <c r="E14"/>
  <c r="C14"/>
  <c r="N13"/>
  <c r="J13"/>
  <c r="I13"/>
  <c r="E13"/>
  <c r="C13"/>
  <c r="J12"/>
  <c r="I12"/>
  <c r="E12"/>
  <c r="C12"/>
  <c r="J11"/>
  <c r="I11"/>
  <c r="E11"/>
  <c r="C11"/>
  <c r="J10"/>
  <c r="I10"/>
  <c r="E10"/>
  <c r="C10"/>
  <c r="J9"/>
  <c r="I9"/>
  <c r="E9"/>
  <c r="C9"/>
  <c r="J8"/>
  <c r="I8"/>
  <c r="E8"/>
  <c r="C8"/>
  <c r="J7"/>
  <c r="I7"/>
  <c r="E7"/>
  <c r="C7"/>
  <c r="N6" l="1"/>
  <c r="O23" s="1"/>
  <c r="I25"/>
  <c r="K49"/>
  <c r="K50"/>
  <c r="K57"/>
  <c r="K58"/>
  <c r="K45"/>
  <c r="K46"/>
  <c r="K53"/>
  <c r="K54"/>
  <c r="K61"/>
  <c r="K62"/>
  <c r="L9" i="4"/>
  <c r="N9"/>
  <c r="K29" i="9"/>
  <c r="O48"/>
  <c r="O56"/>
  <c r="K41"/>
  <c r="K37"/>
  <c r="O16"/>
  <c r="O20"/>
  <c r="O24"/>
  <c r="K33"/>
  <c r="O45"/>
  <c r="O49"/>
  <c r="O53"/>
  <c r="O57"/>
  <c r="O61"/>
  <c r="I6"/>
  <c r="O15"/>
  <c r="O52"/>
  <c r="O60"/>
  <c r="O13"/>
  <c r="O32"/>
  <c r="J6"/>
  <c r="K18" s="1"/>
  <c r="O8"/>
  <c r="O10"/>
  <c r="O12"/>
  <c r="K26"/>
  <c r="O29"/>
  <c r="K30"/>
  <c r="O33"/>
  <c r="K34"/>
  <c r="O37"/>
  <c r="K38"/>
  <c r="O41"/>
  <c r="K42"/>
  <c r="O46"/>
  <c r="K47"/>
  <c r="O50"/>
  <c r="K51"/>
  <c r="O54"/>
  <c r="K55"/>
  <c r="O58"/>
  <c r="K59"/>
  <c r="O62"/>
  <c r="O40"/>
  <c r="O7"/>
  <c r="O9"/>
  <c r="O11"/>
  <c r="O14"/>
  <c r="O18"/>
  <c r="O22"/>
  <c r="O27"/>
  <c r="K28"/>
  <c r="O31"/>
  <c r="K32"/>
  <c r="O35"/>
  <c r="K36"/>
  <c r="O39"/>
  <c r="K40"/>
  <c r="O43"/>
  <c r="O17"/>
  <c r="O21"/>
  <c r="O28"/>
  <c r="O36"/>
  <c r="O26"/>
  <c r="K27"/>
  <c r="O30"/>
  <c r="K31"/>
  <c r="O34"/>
  <c r="K35"/>
  <c r="O38"/>
  <c r="K39"/>
  <c r="O47"/>
  <c r="K48"/>
  <c r="O51"/>
  <c r="K52"/>
  <c r="O55"/>
  <c r="K56"/>
  <c r="F45" i="6"/>
  <c r="C45" s="1"/>
  <c r="L46" s="1"/>
  <c r="E45"/>
  <c r="D45"/>
  <c r="F44"/>
  <c r="E44"/>
  <c r="D44"/>
  <c r="C44"/>
  <c r="F43"/>
  <c r="C43" s="1"/>
  <c r="E43"/>
  <c r="D43"/>
  <c r="F42"/>
  <c r="C42" s="1"/>
  <c r="E42"/>
  <c r="D42"/>
  <c r="F41"/>
  <c r="C41" s="1"/>
  <c r="E41"/>
  <c r="D41"/>
  <c r="I40"/>
  <c r="F40"/>
  <c r="E40"/>
  <c r="D40"/>
  <c r="I39"/>
  <c r="F39"/>
  <c r="E39"/>
  <c r="D39"/>
  <c r="F38"/>
  <c r="C38" s="1"/>
  <c r="F37"/>
  <c r="C37" s="1"/>
  <c r="F36"/>
  <c r="C36" s="1"/>
  <c r="M36" s="1"/>
  <c r="F35"/>
  <c r="C35" s="1"/>
  <c r="F34"/>
  <c r="C34" s="1"/>
  <c r="O34" s="1"/>
  <c r="F33"/>
  <c r="C33" s="1"/>
  <c r="M33" s="1"/>
  <c r="F32"/>
  <c r="C32" s="1"/>
  <c r="M32" s="1"/>
  <c r="F31"/>
  <c r="C31" s="1"/>
  <c r="F30"/>
  <c r="C30" s="1"/>
  <c r="F29"/>
  <c r="C29"/>
  <c r="M29" s="1"/>
  <c r="F28"/>
  <c r="C28"/>
  <c r="M28" s="1"/>
  <c r="F27"/>
  <c r="C27"/>
  <c r="F26"/>
  <c r="C26"/>
  <c r="F25"/>
  <c r="C25"/>
  <c r="M25" s="1"/>
  <c r="F24"/>
  <c r="C24"/>
  <c r="F23"/>
  <c r="C23"/>
  <c r="M23" s="1"/>
  <c r="F22"/>
  <c r="C22"/>
  <c r="F21"/>
  <c r="C21"/>
  <c r="M21" s="1"/>
  <c r="F20"/>
  <c r="C20"/>
  <c r="F19"/>
  <c r="C19"/>
  <c r="M19" s="1"/>
  <c r="F18"/>
  <c r="C18"/>
  <c r="F17"/>
  <c r="C17"/>
  <c r="M17" s="1"/>
  <c r="F16"/>
  <c r="C16"/>
  <c r="F15"/>
  <c r="C15"/>
  <c r="F14"/>
  <c r="C14"/>
  <c r="M14" s="1"/>
  <c r="F13"/>
  <c r="C13"/>
  <c r="F12"/>
  <c r="C12"/>
  <c r="M12" s="1"/>
  <c r="F11"/>
  <c r="C11"/>
  <c r="F10"/>
  <c r="C10"/>
  <c r="M10" s="1"/>
  <c r="F9"/>
  <c r="C9"/>
  <c r="F8"/>
  <c r="C8"/>
  <c r="F7"/>
  <c r="C7"/>
  <c r="M7" s="1"/>
  <c r="O19" i="9" l="1"/>
  <c r="L8" i="6"/>
  <c r="K17" i="9"/>
  <c r="L15" i="6"/>
  <c r="O44" i="9"/>
  <c r="L9" i="6"/>
  <c r="L11"/>
  <c r="L13"/>
  <c r="L16"/>
  <c r="L18"/>
  <c r="C39"/>
  <c r="L20"/>
  <c r="L22"/>
  <c r="L24"/>
  <c r="L26"/>
  <c r="L27"/>
  <c r="M8"/>
  <c r="M9"/>
  <c r="M11"/>
  <c r="M13"/>
  <c r="M15"/>
  <c r="M16"/>
  <c r="M18"/>
  <c r="M20"/>
  <c r="M22"/>
  <c r="M24"/>
  <c r="M26"/>
  <c r="M27"/>
  <c r="C40"/>
  <c r="L10"/>
  <c r="L12"/>
  <c r="L14"/>
  <c r="L17"/>
  <c r="L19"/>
  <c r="L21"/>
  <c r="L23"/>
  <c r="L25"/>
  <c r="L28"/>
  <c r="L29"/>
  <c r="O30"/>
  <c r="M30"/>
  <c r="L30"/>
  <c r="O38"/>
  <c r="M38"/>
  <c r="L38"/>
  <c r="L37"/>
  <c r="M37"/>
  <c r="M34"/>
  <c r="L34"/>
  <c r="L33"/>
  <c r="K23" i="9"/>
  <c r="K19"/>
  <c r="K12"/>
  <c r="K10"/>
  <c r="K8"/>
  <c r="K24"/>
  <c r="K20"/>
  <c r="K16"/>
  <c r="K15"/>
  <c r="K7"/>
  <c r="K22"/>
  <c r="K21"/>
  <c r="K9"/>
  <c r="O25"/>
  <c r="K11"/>
  <c r="O6"/>
  <c r="K14"/>
  <c r="K13"/>
  <c r="L45" i="6"/>
  <c r="M45"/>
  <c r="O45"/>
  <c r="O35"/>
  <c r="L35"/>
  <c r="M35"/>
  <c r="L39"/>
  <c r="M39"/>
  <c r="O39"/>
  <c r="L40"/>
  <c r="M40"/>
  <c r="O40"/>
  <c r="L41"/>
  <c r="M41"/>
  <c r="O41"/>
  <c r="M42"/>
  <c r="O42"/>
  <c r="L42"/>
  <c r="L44"/>
  <c r="O31"/>
  <c r="L31"/>
  <c r="M31"/>
  <c r="O43"/>
  <c r="L43"/>
  <c r="M43"/>
  <c r="L52"/>
  <c r="L32"/>
  <c r="L36"/>
  <c r="O44"/>
  <c r="O33"/>
  <c r="O37"/>
  <c r="M44"/>
  <c r="O32"/>
  <c r="O36"/>
</calcChain>
</file>

<file path=xl/sharedStrings.xml><?xml version="1.0" encoding="utf-8"?>
<sst xmlns="http://schemas.openxmlformats.org/spreadsheetml/2006/main" count="828" uniqueCount="310">
  <si>
    <t>단위 : 세대,명</t>
    <phoneticPr fontId="4" type="noConversion"/>
  </si>
  <si>
    <t>연 별 및
동     별</t>
    <phoneticPr fontId="4" type="noConversion"/>
  </si>
  <si>
    <r>
      <t>세  대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</si>
  <si>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인                                         구</t>
    <phoneticPr fontId="4" type="noConversion"/>
  </si>
  <si>
    <t>세대당     인  구</t>
    <phoneticPr fontId="4" type="noConversion"/>
  </si>
  <si>
    <r>
      <t>65세이상 
고 령 자</t>
    </r>
    <r>
      <rPr>
        <vertAlign val="superscript"/>
        <sz val="9"/>
        <rFont val="돋움"/>
        <family val="3"/>
        <charset val="129"/>
      </rPr>
      <t>2)</t>
    </r>
    <phoneticPr fontId="4" type="noConversion"/>
  </si>
  <si>
    <t>인 구 밀 도</t>
    <phoneticPr fontId="4" type="noConversion"/>
  </si>
  <si>
    <t>총        수</t>
    <phoneticPr fontId="4" type="noConversion"/>
  </si>
  <si>
    <t>한     국     인</t>
    <phoneticPr fontId="4" type="noConversion"/>
  </si>
  <si>
    <t>외     국     인</t>
    <phoneticPr fontId="4" type="noConversion"/>
  </si>
  <si>
    <t xml:space="preserve"> </t>
  </si>
  <si>
    <t>남</t>
  </si>
  <si>
    <t>여</t>
  </si>
  <si>
    <t>면 적(㎢)</t>
    <phoneticPr fontId="4" type="noConversion"/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</si>
  <si>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</si>
  <si>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</si>
  <si>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</si>
  <si>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</si>
  <si>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</si>
  <si>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</si>
  <si>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내당1동</t>
  </si>
  <si>
    <t>내당2.3동</t>
  </si>
  <si>
    <t>내당4동</t>
  </si>
  <si>
    <t>비산1동</t>
  </si>
  <si>
    <t>비산2,3동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</si>
  <si>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</si>
  <si>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</si>
  <si>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</si>
  <si>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</si>
  <si>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</si>
  <si>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</si>
  <si>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</si>
  <si>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</si>
  <si>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</si>
  <si>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</si>
  <si>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</si>
  <si>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</si>
  <si>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 xml:space="preserve">  주:당해년도 12월 31일 현재 주민등록인구통계 결과임</t>
    <phoneticPr fontId="4" type="noConversion"/>
  </si>
  <si>
    <t xml:space="preserve">  주:1)외국인 세대수 제외</t>
    <phoneticPr fontId="4" type="noConversion"/>
  </si>
  <si>
    <t xml:space="preserve">     2)외국인 제외  </t>
    <phoneticPr fontId="4" type="noConversion"/>
  </si>
  <si>
    <t>단위:명</t>
    <phoneticPr fontId="4" type="noConversion"/>
  </si>
  <si>
    <t>연    별</t>
  </si>
  <si>
    <t>거소신고인수</t>
    <phoneticPr fontId="4" type="noConversion"/>
  </si>
  <si>
    <t>합계</t>
    <phoneticPr fontId="4" type="noConversion"/>
  </si>
  <si>
    <t>외국국적동포
거소신고인</t>
    <phoneticPr fontId="4" type="noConversion"/>
  </si>
  <si>
    <t>재외국민
거소신고인</t>
    <phoneticPr fontId="4" type="noConversion"/>
  </si>
  <si>
    <t>남</t>
    <phoneticPr fontId="4" type="noConversion"/>
  </si>
  <si>
    <t>여</t>
    <phoneticPr fontId="4" type="noConversion"/>
  </si>
  <si>
    <t>2 0 0 9</t>
  </si>
  <si>
    <t>2 0 1 0</t>
  </si>
  <si>
    <t>2 0 1 1</t>
  </si>
  <si>
    <t>2 0 1 2</t>
  </si>
  <si>
    <t>1. 인구추이</t>
    <phoneticPr fontId="4" type="noConversion"/>
  </si>
  <si>
    <t>단위 : 세대, 명</t>
    <phoneticPr fontId="4" type="noConversion"/>
  </si>
  <si>
    <t>연   별</t>
    <phoneticPr fontId="4" type="noConversion"/>
  </si>
  <si>
    <t xml:space="preserve">인                          구                        </t>
    <phoneticPr fontId="4" type="noConversion"/>
  </si>
  <si>
    <t>인   구
증가율
(%)</t>
    <phoneticPr fontId="4" type="noConversion"/>
  </si>
  <si>
    <t>세대당
인  구</t>
    <phoneticPr fontId="4" type="noConversion"/>
  </si>
  <si>
    <t>인구
밀도</t>
    <phoneticPr fontId="4" type="noConversion"/>
  </si>
  <si>
    <t>총  수</t>
    <phoneticPr fontId="4" type="noConversion"/>
  </si>
  <si>
    <t>한국인</t>
    <phoneticPr fontId="4" type="noConversion"/>
  </si>
  <si>
    <t>외국인</t>
    <phoneticPr fontId="4" type="noConversion"/>
  </si>
  <si>
    <t>면  적
(㎢)</t>
    <phoneticPr fontId="4" type="noConversion"/>
  </si>
  <si>
    <t>…</t>
    <phoneticPr fontId="4" type="noConversion"/>
  </si>
  <si>
    <t>주 : 1990년까지는 상주인구조사 결과이며, 1991년 이후는 주민등록인구통계 결과임(외국인 포함)</t>
    <phoneticPr fontId="4" type="noConversion"/>
  </si>
  <si>
    <t xml:space="preserve">      1) 외국인 세대수 제외('98년부터 적용)    2) 외국인 제외 </t>
    <phoneticPr fontId="4" type="noConversion"/>
  </si>
  <si>
    <t>단위 : 명</t>
    <phoneticPr fontId="4" type="noConversion"/>
  </si>
  <si>
    <t>연별 및 월별</t>
    <phoneticPr fontId="4" type="noConversion"/>
  </si>
  <si>
    <t>총     이      동</t>
    <phoneticPr fontId="4" type="noConversion"/>
  </si>
  <si>
    <t>시     내     이     동</t>
    <phoneticPr fontId="4" type="noConversion"/>
  </si>
  <si>
    <t>시  도  간  이  동</t>
    <phoneticPr fontId="4" type="noConversion"/>
  </si>
  <si>
    <t>순  이  동</t>
    <phoneticPr fontId="4" type="noConversion"/>
  </si>
  <si>
    <t>전    입</t>
  </si>
  <si>
    <t>전    출</t>
  </si>
  <si>
    <t>구·군내</t>
  </si>
  <si>
    <t>구  ·  군   간</t>
    <phoneticPr fontId="4" type="noConversion"/>
  </si>
  <si>
    <t>전  입</t>
  </si>
  <si>
    <t>전  출</t>
  </si>
  <si>
    <t>남자</t>
    <phoneticPr fontId="4" type="noConversion"/>
  </si>
  <si>
    <t>여자</t>
    <phoneticPr fontId="4" type="noConversion"/>
  </si>
  <si>
    <t>이동률(남자)</t>
    <phoneticPr fontId="4" type="noConversion"/>
  </si>
  <si>
    <t>이동률(여자)</t>
    <phoneticPr fontId="4" type="noConversion"/>
  </si>
  <si>
    <t>남자</t>
    <phoneticPr fontId="4" type="noConversion"/>
  </si>
  <si>
    <t>여자</t>
    <phoneticPr fontId="4" type="noConversion"/>
  </si>
  <si>
    <t>1   월</t>
    <phoneticPr fontId="4" type="noConversion"/>
  </si>
  <si>
    <t>2   월</t>
    <phoneticPr fontId="4" type="noConversion"/>
  </si>
  <si>
    <t>4   월</t>
    <phoneticPr fontId="4" type="noConversion"/>
  </si>
  <si>
    <t>5   월</t>
    <phoneticPr fontId="4" type="noConversion"/>
  </si>
  <si>
    <t>6   월</t>
    <phoneticPr fontId="4" type="noConversion"/>
  </si>
  <si>
    <t>7   월</t>
    <phoneticPr fontId="4" type="noConversion"/>
  </si>
  <si>
    <t>8   월</t>
    <phoneticPr fontId="4" type="noConversion"/>
  </si>
  <si>
    <t>9   월</t>
    <phoneticPr fontId="4" type="noConversion"/>
  </si>
  <si>
    <t>10  월</t>
    <phoneticPr fontId="4" type="noConversion"/>
  </si>
  <si>
    <t>11  월</t>
    <phoneticPr fontId="4" type="noConversion"/>
  </si>
  <si>
    <t>12  월</t>
    <phoneticPr fontId="4" type="noConversion"/>
  </si>
  <si>
    <t>주) : 주민등록 전출입 신고에 의한 자료이며, 구내이동은 전입인구 기준, 국외이동은 제외</t>
    <phoneticPr fontId="4" type="noConversion"/>
  </si>
  <si>
    <t xml:space="preserve">3. 연령(5세 계급) 및 성별 인구 </t>
    <phoneticPr fontId="4" type="noConversion"/>
  </si>
  <si>
    <t>단위 : 명, %</t>
    <phoneticPr fontId="4" type="noConversion"/>
  </si>
  <si>
    <t>총     계
성    별
5세계급별</t>
    <phoneticPr fontId="4" type="noConversion"/>
  </si>
  <si>
    <t>인 구</t>
    <phoneticPr fontId="4" type="noConversion"/>
  </si>
  <si>
    <t>구성비</t>
    <phoneticPr fontId="4" type="noConversion"/>
  </si>
  <si>
    <t>인 구</t>
    <phoneticPr fontId="4" type="noConversion"/>
  </si>
  <si>
    <t>구성비</t>
    <phoneticPr fontId="4" type="noConversion"/>
  </si>
  <si>
    <t>인 구</t>
    <phoneticPr fontId="4" type="noConversion"/>
  </si>
  <si>
    <t>인 구</t>
    <phoneticPr fontId="4" type="noConversion"/>
  </si>
  <si>
    <t>인구</t>
    <phoneticPr fontId="4" type="noConversion"/>
  </si>
  <si>
    <t>구성비</t>
    <phoneticPr fontId="4" type="noConversion"/>
  </si>
  <si>
    <t>총    계</t>
    <phoneticPr fontId="4" type="noConversion"/>
  </si>
  <si>
    <t>0~4</t>
    <phoneticPr fontId="4" type="noConversion"/>
  </si>
  <si>
    <t>5~9</t>
    <phoneticPr fontId="4" type="noConversion"/>
  </si>
  <si>
    <t>10~14</t>
    <phoneticPr fontId="4" type="noConversion"/>
  </si>
  <si>
    <t>15~19</t>
    <phoneticPr fontId="4" type="noConversion"/>
  </si>
  <si>
    <t>20~24</t>
    <phoneticPr fontId="4" type="noConversion"/>
  </si>
  <si>
    <t>25~29</t>
    <phoneticPr fontId="4" type="noConversion"/>
  </si>
  <si>
    <t>30~34</t>
    <phoneticPr fontId="4" type="noConversion"/>
  </si>
  <si>
    <t>35~39</t>
    <phoneticPr fontId="4" type="noConversion"/>
  </si>
  <si>
    <t>40~44</t>
    <phoneticPr fontId="4" type="noConversion"/>
  </si>
  <si>
    <t>45~49</t>
    <phoneticPr fontId="4" type="noConversion"/>
  </si>
  <si>
    <t>50~54</t>
    <phoneticPr fontId="4" type="noConversion"/>
  </si>
  <si>
    <t>55~59</t>
    <phoneticPr fontId="4" type="noConversion"/>
  </si>
  <si>
    <t>60~64</t>
    <phoneticPr fontId="4" type="noConversion"/>
  </si>
  <si>
    <t>65~69</t>
    <phoneticPr fontId="4" type="noConversion"/>
  </si>
  <si>
    <t>70~74</t>
    <phoneticPr fontId="4" type="noConversion"/>
  </si>
  <si>
    <t>75~79</t>
    <phoneticPr fontId="4" type="noConversion"/>
  </si>
  <si>
    <t>80~84</t>
    <phoneticPr fontId="4" type="noConversion"/>
  </si>
  <si>
    <t>85세이상</t>
    <phoneticPr fontId="4" type="noConversion"/>
  </si>
  <si>
    <t>남    자</t>
    <phoneticPr fontId="4" type="noConversion"/>
  </si>
  <si>
    <t>0~4</t>
    <phoneticPr fontId="4" type="noConversion"/>
  </si>
  <si>
    <t>5~9</t>
    <phoneticPr fontId="4" type="noConversion"/>
  </si>
  <si>
    <t>10~14</t>
    <phoneticPr fontId="4" type="noConversion"/>
  </si>
  <si>
    <t>15~19</t>
    <phoneticPr fontId="4" type="noConversion"/>
  </si>
  <si>
    <t>20~24</t>
    <phoneticPr fontId="4" type="noConversion"/>
  </si>
  <si>
    <t>25~29</t>
    <phoneticPr fontId="4" type="noConversion"/>
  </si>
  <si>
    <t>30~34</t>
    <phoneticPr fontId="4" type="noConversion"/>
  </si>
  <si>
    <t>35~39</t>
    <phoneticPr fontId="4" type="noConversion"/>
  </si>
  <si>
    <t>40~44</t>
    <phoneticPr fontId="4" type="noConversion"/>
  </si>
  <si>
    <t>45~49</t>
    <phoneticPr fontId="4" type="noConversion"/>
  </si>
  <si>
    <t>여   자</t>
    <phoneticPr fontId="4" type="noConversion"/>
  </si>
  <si>
    <t xml:space="preserve">주)1. 5, 0자년은 인구주택총조사(외국인제외) ,기타년도는 주민등록인구통계 자료, 2. 외국인 제외 </t>
    <phoneticPr fontId="4" type="noConversion"/>
  </si>
  <si>
    <t>구  분</t>
  </si>
  <si>
    <t>합    계</t>
    <phoneticPr fontId="4" type="noConversion"/>
  </si>
  <si>
    <t>일     본</t>
    <phoneticPr fontId="4" type="noConversion"/>
  </si>
  <si>
    <t>미     국</t>
    <phoneticPr fontId="4" type="noConversion"/>
  </si>
  <si>
    <t>중   국</t>
    <phoneticPr fontId="4" type="noConversion"/>
  </si>
  <si>
    <t>영     국</t>
    <phoneticPr fontId="4" type="noConversion"/>
  </si>
  <si>
    <t>필 리 핀</t>
  </si>
  <si>
    <t>인도네시아</t>
    <phoneticPr fontId="4" type="noConversion"/>
  </si>
  <si>
    <t>베 트 남</t>
    <phoneticPr fontId="4" type="noConversion"/>
  </si>
  <si>
    <t>스리랑카</t>
  </si>
  <si>
    <t>방글라데시</t>
    <phoneticPr fontId="4" type="noConversion"/>
  </si>
  <si>
    <t>우즈베키스탄</t>
    <phoneticPr fontId="4" type="noConversion"/>
  </si>
  <si>
    <t>캐 나 다</t>
  </si>
  <si>
    <t>대    만</t>
    <phoneticPr fontId="4" type="noConversion"/>
  </si>
  <si>
    <t xml:space="preserve">  파키스탄</t>
  </si>
  <si>
    <t>기 타 국 가</t>
    <phoneticPr fontId="4" type="noConversion"/>
  </si>
  <si>
    <t xml:space="preserve"> - </t>
  </si>
  <si>
    <t>13. 외국인과의 혼인</t>
    <phoneticPr fontId="4" type="noConversion"/>
  </si>
  <si>
    <t>단위 : 건</t>
    <phoneticPr fontId="4" type="noConversion"/>
  </si>
  <si>
    <t>연  별</t>
    <phoneticPr fontId="4" type="noConversion"/>
  </si>
  <si>
    <t>남편- 혼인건수</t>
    <phoneticPr fontId="4" type="noConversion"/>
  </si>
  <si>
    <t>한국인 남편 + 외국인 아내</t>
    <phoneticPr fontId="4" type="noConversion"/>
  </si>
  <si>
    <t>아내-혼인건수</t>
    <phoneticPr fontId="4" type="noConversion"/>
  </si>
  <si>
    <t>한국인 아내 + 외국인 남편</t>
    <phoneticPr fontId="4" type="noConversion"/>
  </si>
  <si>
    <t>자료 : 통계청 인구동향과</t>
    <phoneticPr fontId="4" type="noConversion"/>
  </si>
  <si>
    <t>주:1.당사자 주소지 기준임</t>
    <phoneticPr fontId="4" type="noConversion"/>
  </si>
  <si>
    <t xml:space="preserve">   2.'남편 혼인건수'는 처의 국적과 상관없는 남자의 전체 혼인건수, 처 혼인건수도 마찬가지임</t>
    <phoneticPr fontId="4" type="noConversion"/>
  </si>
  <si>
    <t xml:space="preserve">  2-1. 거 소 신 고 인 수</t>
    <phoneticPr fontId="4" type="noConversion"/>
  </si>
  <si>
    <t xml:space="preserve">    8. 인구동태</t>
    <phoneticPr fontId="4" type="noConversion"/>
  </si>
  <si>
    <t>단위 : 명, 쌍</t>
    <phoneticPr fontId="4" type="noConversion"/>
  </si>
  <si>
    <t>연별 및 월별</t>
    <phoneticPr fontId="4" type="noConversion"/>
  </si>
  <si>
    <t xml:space="preserve">     출         생</t>
    <phoneticPr fontId="4" type="noConversion"/>
  </si>
  <si>
    <t xml:space="preserve">     사          망</t>
    <phoneticPr fontId="4" type="noConversion"/>
  </si>
  <si>
    <t xml:space="preserve">혼 인 </t>
    <phoneticPr fontId="4" type="noConversion"/>
  </si>
  <si>
    <t xml:space="preserve">이 혼 </t>
    <phoneticPr fontId="4" type="noConversion"/>
  </si>
  <si>
    <t>2 0 1 2</t>
    <phoneticPr fontId="25" type="noConversion"/>
  </si>
  <si>
    <t>자료 : 통계청 인구동향조사</t>
    <phoneticPr fontId="4" type="noConversion"/>
  </si>
  <si>
    <t xml:space="preserve">  합   계</t>
    <phoneticPr fontId="4" type="noConversion"/>
  </si>
  <si>
    <t xml:space="preserve">  남   자</t>
    <phoneticPr fontId="4" type="noConversion"/>
  </si>
  <si>
    <t xml:space="preserve">  여   자</t>
    <phoneticPr fontId="4" type="noConversion"/>
  </si>
  <si>
    <t>유 배 우</t>
    <phoneticPr fontId="4" type="noConversion"/>
  </si>
  <si>
    <t>사  별</t>
    <phoneticPr fontId="4" type="noConversion"/>
  </si>
  <si>
    <t>이  혼</t>
    <phoneticPr fontId="4" type="noConversion"/>
  </si>
  <si>
    <t>미  혼</t>
    <phoneticPr fontId="4" type="noConversion"/>
  </si>
  <si>
    <t>미  상</t>
    <phoneticPr fontId="4" type="noConversion"/>
  </si>
  <si>
    <t>연령미상</t>
    <phoneticPr fontId="4" type="noConversion"/>
  </si>
  <si>
    <t>자료: 기획예산실『인구주택총조사』</t>
    <phoneticPr fontId="4" type="noConversion"/>
  </si>
  <si>
    <t xml:space="preserve">  주) 외국인 제외</t>
    <phoneticPr fontId="4" type="noConversion"/>
  </si>
  <si>
    <t xml:space="preserve">  5. 교육정도별 인구(6세 이상 인구)</t>
    <phoneticPr fontId="4" type="noConversion"/>
  </si>
  <si>
    <r>
      <t xml:space="preserve">  재   학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</si>
  <si>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 xml:space="preserve">  졸   업</t>
    <phoneticPr fontId="4" type="noConversion"/>
  </si>
  <si>
    <t>초등
학교</t>
    <phoneticPr fontId="4" type="noConversion"/>
  </si>
  <si>
    <t>중학교</t>
    <phoneticPr fontId="4" type="noConversion"/>
  </si>
  <si>
    <t>고등
학교</t>
    <phoneticPr fontId="4" type="noConversion"/>
  </si>
  <si>
    <t>대학</t>
    <phoneticPr fontId="4" type="noConversion"/>
  </si>
  <si>
    <t>대학교</t>
    <phoneticPr fontId="4" type="noConversion"/>
  </si>
  <si>
    <t>대학원
이상</t>
    <phoneticPr fontId="4" type="noConversion"/>
  </si>
  <si>
    <t>6~9</t>
    <phoneticPr fontId="4" type="noConversion"/>
  </si>
  <si>
    <t>미상</t>
    <phoneticPr fontId="4" type="noConversion"/>
  </si>
  <si>
    <t xml:space="preserve">  주:1)휴학포함</t>
    <phoneticPr fontId="4" type="noConversion"/>
  </si>
  <si>
    <t xml:space="preserve">  6. 주택점유형태별 가구(일반가구)</t>
    <phoneticPr fontId="4" type="noConversion"/>
  </si>
  <si>
    <t>단위: 가구</t>
    <phoneticPr fontId="4" type="noConversion"/>
  </si>
  <si>
    <t>계</t>
    <phoneticPr fontId="4" type="noConversion"/>
  </si>
  <si>
    <t>자기집</t>
    <phoneticPr fontId="4" type="noConversion"/>
  </si>
  <si>
    <t>전세</t>
    <phoneticPr fontId="4" type="noConversion"/>
  </si>
  <si>
    <t>보증부월세</t>
    <phoneticPr fontId="4" type="noConversion"/>
  </si>
  <si>
    <t>무보증월세</t>
    <phoneticPr fontId="4" type="noConversion"/>
  </si>
  <si>
    <t>사글세</t>
    <phoneticPr fontId="4" type="noConversion"/>
  </si>
  <si>
    <t>무상</t>
    <phoneticPr fontId="4" type="noConversion"/>
  </si>
  <si>
    <t xml:space="preserve">1 9 8 5 </t>
  </si>
  <si>
    <t>1 9 9 0</t>
    <phoneticPr fontId="4" type="noConversion"/>
  </si>
  <si>
    <t>-</t>
    <phoneticPr fontId="4" type="noConversion"/>
  </si>
  <si>
    <t>1 9 9 5</t>
    <phoneticPr fontId="4" type="noConversion"/>
  </si>
  <si>
    <t>2 0 0 0</t>
    <phoneticPr fontId="4" type="noConversion"/>
  </si>
  <si>
    <t>2 0 0 5</t>
    <phoneticPr fontId="4" type="noConversion"/>
  </si>
  <si>
    <t xml:space="preserve">  7. 사용방수별 가구</t>
    <phoneticPr fontId="4" type="noConversion"/>
  </si>
  <si>
    <t>단위:가구</t>
    <phoneticPr fontId="4" type="noConversion"/>
  </si>
  <si>
    <t>사     용     방     수</t>
    <phoneticPr fontId="4" type="noConversion"/>
  </si>
  <si>
    <t>6개이상</t>
    <phoneticPr fontId="4" type="noConversion"/>
  </si>
  <si>
    <t>10. 통근·통학 유형별 인구(12세 이상)</t>
    <phoneticPr fontId="4" type="noConversion"/>
  </si>
  <si>
    <t xml:space="preserve">
12세 이상 
인구
</t>
    <phoneticPr fontId="4" type="noConversion"/>
  </si>
  <si>
    <t>통근통학
안함</t>
    <phoneticPr fontId="4" type="noConversion"/>
  </si>
  <si>
    <t xml:space="preserve">  통근·통학
</t>
    <phoneticPr fontId="4" type="noConversion"/>
  </si>
  <si>
    <t>통근통학지 미상</t>
    <phoneticPr fontId="4" type="noConversion"/>
  </si>
  <si>
    <t>통근통학 
여부 미상</t>
    <phoneticPr fontId="4" type="noConversion"/>
  </si>
  <si>
    <t>현재 살고있는 읍면동</t>
    <phoneticPr fontId="4" type="noConversion"/>
  </si>
  <si>
    <t>같은 시군구내 다른 읍면동</t>
    <phoneticPr fontId="4" type="noConversion"/>
  </si>
  <si>
    <t>같은 시도내 다른 시군구</t>
    <phoneticPr fontId="4" type="noConversion"/>
  </si>
  <si>
    <t>다른 시도</t>
    <phoneticPr fontId="4" type="noConversion"/>
  </si>
  <si>
    <t>2 0 0 5</t>
  </si>
  <si>
    <t xml:space="preserve">  11. 상주 주간인구</t>
    <phoneticPr fontId="4" type="noConversion"/>
  </si>
  <si>
    <t>상주인구</t>
    <phoneticPr fontId="4" type="noConversion"/>
  </si>
  <si>
    <t>유입인구</t>
    <phoneticPr fontId="4" type="noConversion"/>
  </si>
  <si>
    <t>유출인구</t>
    <phoneticPr fontId="4" type="noConversion"/>
  </si>
  <si>
    <t>주간인구</t>
    <phoneticPr fontId="4" type="noConversion"/>
  </si>
  <si>
    <t>주간인구지수</t>
    <phoneticPr fontId="4" type="noConversion"/>
  </si>
  <si>
    <t>통근</t>
    <phoneticPr fontId="4" type="noConversion"/>
  </si>
  <si>
    <t>통학</t>
    <phoneticPr fontId="4" type="noConversion"/>
  </si>
  <si>
    <t xml:space="preserve"> 1 9 9 5 </t>
    <phoneticPr fontId="4" type="noConversion"/>
  </si>
  <si>
    <t>2 0 0 0</t>
  </si>
  <si>
    <t>자료:기획예산실「인구주택총조사」</t>
    <phoneticPr fontId="4" type="noConversion"/>
  </si>
  <si>
    <t xml:space="preserve">     주:유입인구와 유출인구는 시도 및 시군구를 각각의 기준으로 집계되었음(전국≠∑시도, 시도≠∑시군구)</t>
    <phoneticPr fontId="4" type="noConversion"/>
  </si>
  <si>
    <t>15. 여성가구주 현황</t>
    <phoneticPr fontId="4" type="noConversion"/>
  </si>
  <si>
    <t xml:space="preserve">  14. 사망원인별 사망</t>
    <phoneticPr fontId="4" type="noConversion"/>
  </si>
  <si>
    <t>연별및
연령별</t>
    <phoneticPr fontId="4" type="noConversion"/>
  </si>
  <si>
    <t>특정 감염성 
및 기생충성질환</t>
    <phoneticPr fontId="4" type="noConversion"/>
  </si>
  <si>
    <t>신생물</t>
    <phoneticPr fontId="4" type="noConversion"/>
  </si>
  <si>
    <t>혈액 및 조혈기관질환과 
면역기전을 침범하는 특정장애</t>
    <phoneticPr fontId="4" type="noConversion"/>
  </si>
  <si>
    <t>내분비, 영양 및 
대사 질환</t>
    <phoneticPr fontId="4" type="noConversion"/>
  </si>
  <si>
    <t>정신 및 행동장애</t>
    <phoneticPr fontId="4" type="noConversion"/>
  </si>
  <si>
    <t>신경계통의 질환</t>
    <phoneticPr fontId="4" type="noConversion"/>
  </si>
  <si>
    <t>눈 및 눈부속기의 질환</t>
    <phoneticPr fontId="4" type="noConversion"/>
  </si>
  <si>
    <t>귀 및 꼭지돌기의 질환</t>
    <phoneticPr fontId="4" type="noConversion"/>
  </si>
  <si>
    <t>순환기계통의 질환</t>
    <phoneticPr fontId="4" type="noConversion"/>
  </si>
  <si>
    <t>호흡기계통의 질환</t>
    <phoneticPr fontId="4" type="noConversion"/>
  </si>
  <si>
    <t>소화기계통의 질환</t>
    <phoneticPr fontId="4" type="noConversion"/>
  </si>
  <si>
    <t>피부 및 
피부밑조직의 질환</t>
    <phoneticPr fontId="4" type="noConversion"/>
  </si>
  <si>
    <t>근육골격계통 
및 결합조직의 질환</t>
    <phoneticPr fontId="4" type="noConversion"/>
  </si>
  <si>
    <t>비뇨생식기계통의 질환</t>
    <phoneticPr fontId="4" type="noConversion"/>
  </si>
  <si>
    <t>임신, 출산 및 산후기</t>
    <phoneticPr fontId="4" type="noConversion"/>
  </si>
  <si>
    <t>출생전후기에 
기원한 특정병태</t>
    <phoneticPr fontId="4" type="noConversion"/>
  </si>
  <si>
    <t>선천기형, 변형 
및 염색체 이상</t>
    <phoneticPr fontId="4" type="noConversion"/>
  </si>
  <si>
    <t>달리 분류되지 않은 
증상, 징후</t>
    <phoneticPr fontId="4" type="noConversion"/>
  </si>
  <si>
    <t>질병이환 및 사망의 외인</t>
    <phoneticPr fontId="4" type="noConversion"/>
  </si>
  <si>
    <t>2. 동별 세대 및 인구</t>
    <phoneticPr fontId="4" type="noConversion"/>
  </si>
  <si>
    <t xml:space="preserve">  4. 혼인상태별 인구</t>
    <phoneticPr fontId="4" type="noConversion"/>
  </si>
  <si>
    <t>12. 외국인 국적별 등록현황</t>
    <phoneticPr fontId="4" type="noConversion"/>
  </si>
  <si>
    <t>2 0 1 3</t>
    <phoneticPr fontId="1" type="noConversion"/>
  </si>
  <si>
    <t>자료 : 총무과</t>
    <phoneticPr fontId="4" type="noConversion"/>
  </si>
  <si>
    <t>2 0 1 3</t>
    <phoneticPr fontId="4" type="noConversion"/>
  </si>
  <si>
    <t>2 0 1 4</t>
    <phoneticPr fontId="1" type="noConversion"/>
  </si>
  <si>
    <t>-</t>
    <phoneticPr fontId="1" type="noConversion"/>
  </si>
  <si>
    <t>2 0 1 3</t>
    <phoneticPr fontId="1" type="noConversion"/>
  </si>
  <si>
    <t>자료 : 총무과</t>
    <phoneticPr fontId="4" type="noConversion"/>
  </si>
  <si>
    <t>2 0 1 4</t>
    <phoneticPr fontId="4" type="noConversion"/>
  </si>
  <si>
    <r>
      <t>세  대</t>
    </r>
    <r>
      <rPr>
        <vertAlign val="superscript"/>
        <sz val="8"/>
        <rFont val="돋움"/>
        <family val="3"/>
        <charset val="129"/>
      </rPr>
      <t>1)</t>
    </r>
    <phoneticPr fontId="4" type="noConversion"/>
  </si>
  <si>
    <r>
      <t>65세이상
고 령 자</t>
    </r>
    <r>
      <rPr>
        <vertAlign val="superscript"/>
        <sz val="8"/>
        <rFont val="돋움"/>
        <family val="3"/>
        <charset val="129"/>
      </rPr>
      <t>2)</t>
    </r>
    <phoneticPr fontId="4" type="noConversion"/>
  </si>
  <si>
    <t>단위:가구, %</t>
    <phoneticPr fontId="4" type="noConversion"/>
  </si>
  <si>
    <r>
      <t>일반가구수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 (A)</t>
    </r>
    <phoneticPr fontId="4" type="noConversion"/>
  </si>
  <si>
    <t>여성가구주 가구수(B)</t>
    <phoneticPr fontId="4" type="noConversion"/>
  </si>
  <si>
    <r>
      <t>여성가구주 
가구 비율</t>
    </r>
    <r>
      <rPr>
        <vertAlign val="superscript"/>
        <sz val="11"/>
        <rFont val="바탕체"/>
        <family val="1"/>
        <charset val="129"/>
      </rPr>
      <t>2)</t>
    </r>
    <phoneticPr fontId="4" type="noConversion"/>
  </si>
  <si>
    <t>계</t>
    <phoneticPr fontId="4" type="noConversion"/>
  </si>
  <si>
    <t>유배우</t>
    <phoneticPr fontId="4" type="noConversion"/>
  </si>
  <si>
    <t>사별</t>
    <phoneticPr fontId="4" type="noConversion"/>
  </si>
  <si>
    <t>이혼</t>
    <phoneticPr fontId="4" type="noConversion"/>
  </si>
  <si>
    <t>미혼</t>
    <phoneticPr fontId="4" type="noConversion"/>
  </si>
  <si>
    <t>미상</t>
    <phoneticPr fontId="4" type="noConversion"/>
  </si>
  <si>
    <t xml:space="preserve"> 2 0 0 0 </t>
    <phoneticPr fontId="4" type="noConversion"/>
  </si>
  <si>
    <t>2 0 0 5</t>
    <phoneticPr fontId="4" type="noConversion"/>
  </si>
  <si>
    <t xml:space="preserve"> 2 0 1 0 </t>
    <phoneticPr fontId="4" type="noConversion"/>
  </si>
  <si>
    <t>자료:「인구주택총조사」통계청 인구총조사과</t>
    <phoneticPr fontId="4" type="noConversion"/>
  </si>
  <si>
    <t xml:space="preserve">  주:1)일반가구를 대상으로 집계(비혈연가구, 1인가구 포함), 단, 집단가구(6인이상 비혈연가구, 기숙사, 사회시설 등) 및 외국인 가구는 제외</t>
    <phoneticPr fontId="4" type="noConversion"/>
  </si>
  <si>
    <t xml:space="preserve">     2)여성가구주 가구 비율 = (B)/(A)*100</t>
    <phoneticPr fontId="4" type="noConversion"/>
  </si>
  <si>
    <t>2 0 1 4</t>
    <phoneticPr fontId="4" type="noConversion"/>
  </si>
  <si>
    <t>2 0 1 4</t>
    <phoneticPr fontId="1" type="noConversion"/>
  </si>
  <si>
    <t>2 0 1 4</t>
    <phoneticPr fontId="4" type="noConversion"/>
  </si>
  <si>
    <t>12  월</t>
    <phoneticPr fontId="4" type="noConversion"/>
  </si>
  <si>
    <t>11  월</t>
    <phoneticPr fontId="4" type="noConversion"/>
  </si>
  <si>
    <t>10  월</t>
    <phoneticPr fontId="4" type="noConversion"/>
  </si>
  <si>
    <t>9   월</t>
    <phoneticPr fontId="4" type="noConversion"/>
  </si>
  <si>
    <t>8   월</t>
    <phoneticPr fontId="4" type="noConversion"/>
  </si>
  <si>
    <t>2 0 1 4</t>
    <phoneticPr fontId="4" type="noConversion"/>
  </si>
  <si>
    <t>1   월</t>
    <phoneticPr fontId="4" type="noConversion"/>
  </si>
  <si>
    <t>2   월</t>
    <phoneticPr fontId="4" type="noConversion"/>
  </si>
  <si>
    <t>3   월</t>
    <phoneticPr fontId="4" type="noConversion"/>
  </si>
  <si>
    <t>4   월</t>
    <phoneticPr fontId="4" type="noConversion"/>
  </si>
  <si>
    <t>5   월</t>
    <phoneticPr fontId="4" type="noConversion"/>
  </si>
  <si>
    <t>6   월</t>
    <phoneticPr fontId="4" type="noConversion"/>
  </si>
  <si>
    <t>7   월</t>
    <phoneticPr fontId="4" type="noConversion"/>
  </si>
  <si>
    <t>3   월</t>
    <phoneticPr fontId="1" type="noConversion"/>
  </si>
  <si>
    <t xml:space="preserve">   9. 인구이동</t>
    <phoneticPr fontId="4" type="noConversion"/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</si>
</sst>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0.00_ "/>
    <numFmt numFmtId="178" formatCode="#,##0.00_ "/>
    <numFmt numFmtId="179" formatCode="#,##0.00_);[Red]\(#,##0.00\)"/>
    <numFmt numFmtId="180" formatCode="#,##0\ "/>
    <numFmt numFmtId="181" formatCode="#,##0;\-#,##0;&quot; &quot;;"/>
    <numFmt numFmtId="182" formatCode="_-* #,##0.00_-;\-* #,##0.00_-;_-* &quot;-&quot;?_-;_-@_-"/>
    <numFmt numFmtId="183" formatCode="0.0000000"/>
    <numFmt numFmtId="184" formatCode="000&quot;₩&quot;\!\-000"/>
    <numFmt numFmtId="185" formatCode="&quot;₩&quot;\!\$#,##0.00"/>
    <numFmt numFmtId="186" formatCode="0.00&quot;  &quot;"/>
    <numFmt numFmtId="187" formatCode="_ * #,##0.0_ ;_ * \-#,##0.0_ ;_ * &quot;-&quot;??_ ;_ @_ "/>
    <numFmt numFmtId="188" formatCode="_-&quot;₩&quot;* #,##0.00_-;\!\-&quot;₩&quot;* #,##0.00_-;_-&quot;₩&quot;* &quot;-&quot;??_-;_-@_-"/>
    <numFmt numFmtId="189" formatCode="0.0_ "/>
    <numFmt numFmtId="190" formatCode="#,##0_);[Red]\(#,##0\)"/>
    <numFmt numFmtId="191" formatCode="0.00_);[Red]\(0.00\)"/>
    <numFmt numFmtId="192" formatCode="_-* #,##0.00_-;\-* #,##0.00_-;_-* &quot;-&quot;_-;_-@_-"/>
    <numFmt numFmtId="193" formatCode="#,##0;\-#,##0;&quot;-&quot;;"/>
    <numFmt numFmtId="194" formatCode="0_);[Red]\(0\)"/>
    <numFmt numFmtId="195" formatCode="_-* #,##0.0_-;\-* #,##0.0_-;_-* &quot;-&quot;?_-;_-@_-"/>
    <numFmt numFmtId="196" formatCode="#,##0.00\ "/>
  </numFmts>
  <fonts count="4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vertAlign val="superscript"/>
      <sz val="9"/>
      <name val="돋움"/>
      <family val="3"/>
      <charset val="129"/>
    </font>
    <font>
      <b/>
      <sz val="9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333333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b/>
      <sz val="9"/>
      <color indexed="16"/>
      <name val="돋움"/>
      <family val="3"/>
      <charset val="129"/>
    </font>
    <font>
      <sz val="11"/>
      <name val="바탕체"/>
      <family val="1"/>
      <charset val="129"/>
    </font>
    <font>
      <sz val="10"/>
      <name val="돋움"/>
      <family val="3"/>
      <charset val="129"/>
    </font>
    <font>
      <b/>
      <sz val="10"/>
      <color indexed="16"/>
      <name val="돋움체"/>
      <family val="3"/>
      <charset val="129"/>
    </font>
    <font>
      <sz val="8"/>
      <name val="맑은 고딕"/>
      <family val="3"/>
      <charset val="129"/>
    </font>
    <font>
      <sz val="9"/>
      <name val="바탕체"/>
      <family val="1"/>
      <charset val="129"/>
    </font>
    <font>
      <b/>
      <sz val="10"/>
      <color theme="5" tint="-0.499984740745262"/>
      <name val="돋움"/>
      <family val="3"/>
      <charset val="129"/>
    </font>
    <font>
      <sz val="9"/>
      <name val="굴림"/>
      <family val="3"/>
      <charset val="129"/>
    </font>
    <font>
      <b/>
      <sz val="9"/>
      <color indexed="8"/>
      <name val="돋움"/>
      <family val="3"/>
      <charset val="129"/>
    </font>
    <font>
      <sz val="9"/>
      <color indexed="8"/>
      <name val="돋움"/>
      <family val="3"/>
      <charset val="129"/>
    </font>
    <font>
      <b/>
      <sz val="16"/>
      <name val="돋움"/>
      <family val="3"/>
      <charset val="129"/>
    </font>
    <font>
      <sz val="9"/>
      <color indexed="8"/>
      <name val="굴림"/>
      <family val="3"/>
      <charset val="129"/>
    </font>
    <font>
      <sz val="9"/>
      <color indexed="63"/>
      <name val="돋움"/>
      <family val="3"/>
      <charset val="129"/>
    </font>
    <font>
      <b/>
      <sz val="9"/>
      <color theme="5" tint="-0.499984740745262"/>
      <name val="돋움"/>
      <family val="3"/>
      <charset val="129"/>
    </font>
    <font>
      <sz val="11"/>
      <name val="바탕"/>
      <family val="1"/>
      <charset val="129"/>
    </font>
    <font>
      <sz val="9"/>
      <color rgb="FFFF0000"/>
      <name val="돋움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9"/>
      <color theme="1"/>
      <name val="굴림체"/>
      <family val="3"/>
      <charset val="129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vertAlign val="superscript"/>
      <sz val="8"/>
      <name val="돋움"/>
      <family val="3"/>
      <charset val="129"/>
    </font>
    <font>
      <b/>
      <sz val="8"/>
      <name val="돋움"/>
      <family val="3"/>
      <charset val="129"/>
    </font>
    <font>
      <sz val="8"/>
      <color theme="1"/>
      <name val="돋움"/>
      <family val="3"/>
      <charset val="129"/>
    </font>
    <font>
      <b/>
      <sz val="14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color rgb="FFFF0000"/>
      <name val="바탕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10" fillId="0" borderId="0"/>
    <xf numFmtId="183" fontId="2" fillId="0" borderId="0"/>
    <xf numFmtId="184" fontId="11" fillId="0" borderId="0"/>
    <xf numFmtId="185" fontId="11" fillId="0" borderId="0"/>
    <xf numFmtId="38" fontId="12" fillId="4" borderId="0" applyNumberFormat="0" applyBorder="0" applyAlignment="0" applyProtection="0"/>
    <xf numFmtId="0" fontId="13" fillId="0" borderId="0">
      <alignment horizontal="left"/>
    </xf>
    <xf numFmtId="0" fontId="14" fillId="0" borderId="9" applyNumberFormat="0" applyAlignment="0" applyProtection="0">
      <alignment horizontal="left" vertical="center"/>
    </xf>
    <xf numFmtId="0" fontId="14" fillId="0" borderId="10">
      <alignment horizontal="left" vertical="center"/>
    </xf>
    <xf numFmtId="10" fontId="12" fillId="4" borderId="2" applyNumberFormat="0" applyBorder="0" applyAlignment="0" applyProtection="0"/>
    <xf numFmtId="0" fontId="15" fillId="0" borderId="11"/>
    <xf numFmtId="186" fontId="2" fillId="0" borderId="0"/>
    <xf numFmtId="10" fontId="16" fillId="0" borderId="0" applyFont="0" applyFill="0" applyBorder="0" applyAlignment="0" applyProtection="0"/>
    <xf numFmtId="0" fontId="15" fillId="0" borderId="0"/>
    <xf numFmtId="2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0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12" applyNumberFormat="0" applyFont="0" applyFill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</cellStyleXfs>
  <cellXfs count="454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43" fontId="5" fillId="0" borderId="0" xfId="1" applyNumberFormat="1" applyFont="1" applyAlignment="1">
      <alignment vertical="center"/>
    </xf>
    <xf numFmtId="41" fontId="5" fillId="0" borderId="0" xfId="1" applyNumberFormat="1" applyFont="1" applyAlignment="1">
      <alignment vertical="center"/>
    </xf>
    <xf numFmtId="41" fontId="2" fillId="0" borderId="0" xfId="1" applyNumberFormat="1">
      <alignment vertical="center"/>
    </xf>
    <xf numFmtId="0" fontId="2" fillId="0" borderId="0" xfId="1">
      <alignment vertical="center"/>
    </xf>
    <xf numFmtId="0" fontId="3" fillId="0" borderId="0" xfId="1" applyFont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176" fontId="5" fillId="0" borderId="0" xfId="2" applyNumberFormat="1" applyFont="1" applyFill="1" applyAlignment="1">
      <alignment vertical="center"/>
    </xf>
    <xf numFmtId="43" fontId="5" fillId="0" borderId="0" xfId="2" applyNumberFormat="1" applyFont="1" applyFill="1" applyAlignment="1">
      <alignment vertical="center"/>
    </xf>
    <xf numFmtId="41" fontId="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2" borderId="2" xfId="2" applyFont="1" applyFill="1" applyBorder="1" applyAlignment="1">
      <alignment horizontal="center" vertical="center"/>
    </xf>
    <xf numFmtId="41" fontId="5" fillId="0" borderId="2" xfId="1" applyNumberFormat="1" applyFont="1" applyFill="1" applyBorder="1" applyAlignment="1">
      <alignment horizontal="center" vertical="center"/>
    </xf>
    <xf numFmtId="41" fontId="5" fillId="0" borderId="2" xfId="1" applyNumberFormat="1" applyFont="1" applyBorder="1" applyAlignment="1">
      <alignment horizontal="center" vertical="center"/>
    </xf>
    <xf numFmtId="43" fontId="5" fillId="0" borderId="2" xfId="1" applyNumberFormat="1" applyFont="1" applyFill="1" applyBorder="1" applyAlignment="1">
      <alignment horizontal="center" vertical="center"/>
    </xf>
    <xf numFmtId="41" fontId="5" fillId="0" borderId="2" xfId="2" applyNumberFormat="1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center" vertical="center" wrapText="1"/>
    </xf>
    <xf numFmtId="0" fontId="5" fillId="0" borderId="0" xfId="1" applyFont="1">
      <alignment vertical="center"/>
    </xf>
    <xf numFmtId="41" fontId="5" fillId="0" borderId="2" xfId="1" applyNumberFormat="1" applyFont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41" fontId="5" fillId="0" borderId="0" xfId="1" applyNumberFormat="1" applyFont="1" applyBorder="1" applyAlignment="1">
      <alignment vertical="center"/>
    </xf>
    <xf numFmtId="43" fontId="5" fillId="0" borderId="0" xfId="1" applyNumberFormat="1" applyFont="1" applyFill="1" applyBorder="1" applyAlignment="1">
      <alignment horizontal="center" vertical="center"/>
    </xf>
    <xf numFmtId="41" fontId="5" fillId="0" borderId="0" xfId="2" applyNumberFormat="1" applyFont="1" applyFill="1" applyBorder="1" applyAlignment="1">
      <alignment horizontal="center" vertical="center"/>
    </xf>
    <xf numFmtId="179" fontId="5" fillId="0" borderId="0" xfId="1" applyNumberFormat="1" applyFont="1" applyBorder="1" applyAlignment="1">
      <alignment vertical="center"/>
    </xf>
    <xf numFmtId="0" fontId="5" fillId="3" borderId="2" xfId="1" applyFont="1" applyFill="1" applyBorder="1" applyAlignment="1">
      <alignment horizontal="distributed" vertical="center" indent="1"/>
    </xf>
    <xf numFmtId="180" fontId="5" fillId="0" borderId="2" xfId="1" applyNumberFormat="1" applyFont="1" applyBorder="1">
      <alignment vertical="center"/>
    </xf>
    <xf numFmtId="181" fontId="8" fillId="0" borderId="2" xfId="3" applyNumberFormat="1" applyFont="1" applyFill="1" applyBorder="1" applyAlignment="1">
      <alignment vertical="center"/>
    </xf>
    <xf numFmtId="41" fontId="8" fillId="0" borderId="2" xfId="3" applyFont="1" applyFill="1" applyBorder="1" applyAlignment="1">
      <alignment vertical="center"/>
    </xf>
    <xf numFmtId="176" fontId="5" fillId="0" borderId="2" xfId="1" applyNumberFormat="1" applyFont="1" applyBorder="1">
      <alignment vertical="center"/>
    </xf>
    <xf numFmtId="41" fontId="5" fillId="0" borderId="2" xfId="2" applyNumberFormat="1" applyFont="1" applyFill="1" applyBorder="1" applyAlignment="1">
      <alignment vertical="center"/>
    </xf>
    <xf numFmtId="0" fontId="9" fillId="0" borderId="2" xfId="1" applyFont="1" applyBorder="1" applyAlignment="1">
      <alignment horizontal="center" vertical="center" wrapText="1"/>
    </xf>
    <xf numFmtId="41" fontId="5" fillId="0" borderId="2" xfId="3" applyNumberFormat="1" applyFont="1" applyFill="1" applyBorder="1" applyAlignment="1">
      <alignment vertical="center"/>
    </xf>
    <xf numFmtId="0" fontId="5" fillId="0" borderId="0" xfId="1" applyFont="1" applyBorder="1" applyAlignment="1">
      <alignment horizontal="distributed" vertical="center" indent="1"/>
    </xf>
    <xf numFmtId="41" fontId="5" fillId="0" borderId="0" xfId="1" applyNumberFormat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43" fontId="5" fillId="0" borderId="0" xfId="1" applyNumberFormat="1" applyFont="1" applyBorder="1" applyAlignment="1">
      <alignment vertical="center"/>
    </xf>
    <xf numFmtId="41" fontId="5" fillId="0" borderId="0" xfId="1" applyNumberFormat="1" applyFont="1">
      <alignment vertical="center"/>
    </xf>
    <xf numFmtId="0" fontId="5" fillId="0" borderId="0" xfId="2" applyFont="1" applyFill="1" applyAlignment="1">
      <alignment horizontal="left"/>
    </xf>
    <xf numFmtId="176" fontId="5" fillId="0" borderId="0" xfId="2" applyNumberFormat="1" applyFont="1" applyFill="1"/>
    <xf numFmtId="0" fontId="5" fillId="0" borderId="0" xfId="2" applyFont="1" applyFill="1"/>
    <xf numFmtId="43" fontId="5" fillId="0" borderId="0" xfId="2" applyNumberFormat="1" applyFont="1" applyFill="1"/>
    <xf numFmtId="41" fontId="5" fillId="0" borderId="0" xfId="2" applyNumberFormat="1" applyFont="1" applyFill="1" applyAlignment="1"/>
    <xf numFmtId="41" fontId="5" fillId="0" borderId="0" xfId="2" applyNumberFormat="1" applyFont="1" applyFill="1"/>
    <xf numFmtId="182" fontId="5" fillId="0" borderId="0" xfId="3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43" fontId="2" fillId="0" borderId="0" xfId="2" applyNumberFormat="1" applyFont="1" applyFill="1"/>
    <xf numFmtId="41" fontId="2" fillId="0" borderId="0" xfId="2" applyNumberFormat="1" applyFont="1" applyFill="1" applyAlignment="1"/>
    <xf numFmtId="41" fontId="2" fillId="0" borderId="0" xfId="2" applyNumberFormat="1" applyFont="1" applyFill="1"/>
    <xf numFmtId="43" fontId="2" fillId="0" borderId="0" xfId="1" applyNumberFormat="1">
      <alignment vertical="center"/>
    </xf>
    <xf numFmtId="41" fontId="2" fillId="0" borderId="0" xfId="1" applyNumberFormat="1" applyAlignment="1">
      <alignment vertical="center"/>
    </xf>
    <xf numFmtId="176" fontId="5" fillId="0" borderId="0" xfId="43" applyNumberFormat="1" applyFont="1" applyFill="1" applyAlignment="1">
      <alignment vertical="center"/>
    </xf>
    <xf numFmtId="0" fontId="5" fillId="0" borderId="0" xfId="43" applyFont="1" applyFill="1" applyAlignment="1">
      <alignment vertical="center"/>
    </xf>
    <xf numFmtId="178" fontId="5" fillId="0" borderId="0" xfId="43" applyNumberFormat="1" applyFont="1" applyFill="1" applyAlignment="1">
      <alignment vertical="center"/>
    </xf>
    <xf numFmtId="0" fontId="5" fillId="0" borderId="0" xfId="43" applyFont="1" applyFill="1" applyAlignment="1">
      <alignment horizontal="left" vertical="center"/>
    </xf>
    <xf numFmtId="0" fontId="5" fillId="0" borderId="2" xfId="43" applyFont="1" applyFill="1" applyBorder="1" applyAlignment="1">
      <alignment horizontal="center" vertical="center"/>
    </xf>
    <xf numFmtId="41" fontId="5" fillId="0" borderId="2" xfId="43" applyNumberFormat="1" applyFont="1" applyFill="1" applyBorder="1" applyAlignment="1">
      <alignment vertical="center"/>
    </xf>
    <xf numFmtId="41" fontId="5" fillId="0" borderId="2" xfId="43" applyNumberFormat="1" applyFont="1" applyFill="1" applyBorder="1" applyAlignment="1">
      <alignment horizontal="right" vertical="center"/>
    </xf>
    <xf numFmtId="0" fontId="5" fillId="0" borderId="14" xfId="1" applyFont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41" fontId="5" fillId="0" borderId="2" xfId="1" applyNumberFormat="1" applyFont="1" applyFill="1" applyBorder="1" applyAlignment="1">
      <alignment horizontal="right" vertical="center"/>
    </xf>
    <xf numFmtId="41" fontId="5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1" fontId="5" fillId="0" borderId="13" xfId="3" applyNumberFormat="1" applyFont="1" applyBorder="1" applyAlignment="1">
      <alignment horizontal="center" vertical="center"/>
    </xf>
    <xf numFmtId="41" fontId="5" fillId="0" borderId="13" xfId="1" applyNumberFormat="1" applyFont="1" applyFill="1" applyBorder="1" applyAlignment="1">
      <alignment horizontal="center" vertical="center"/>
    </xf>
    <xf numFmtId="176" fontId="22" fillId="0" borderId="0" xfId="43" applyNumberFormat="1" applyFont="1" applyFill="1" applyBorder="1" applyAlignment="1">
      <alignment vertical="center"/>
    </xf>
    <xf numFmtId="176" fontId="22" fillId="0" borderId="0" xfId="43" applyNumberFormat="1" applyFont="1" applyFill="1" applyAlignment="1">
      <alignment vertical="center"/>
    </xf>
    <xf numFmtId="0" fontId="22" fillId="0" borderId="0" xfId="43" applyFont="1" applyFill="1" applyBorder="1" applyAlignment="1">
      <alignment horizontal="center" vertical="center"/>
    </xf>
    <xf numFmtId="0" fontId="22" fillId="0" borderId="0" xfId="43" applyFont="1" applyFill="1" applyAlignment="1">
      <alignment horizontal="left" vertical="center"/>
    </xf>
    <xf numFmtId="4" fontId="22" fillId="0" borderId="0" xfId="43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left" vertical="center"/>
    </xf>
    <xf numFmtId="4" fontId="5" fillId="0" borderId="0" xfId="2" applyNumberFormat="1" applyFont="1" applyFill="1"/>
    <xf numFmtId="0" fontId="5" fillId="2" borderId="0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" fontId="5" fillId="2" borderId="0" xfId="2" applyNumberFormat="1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vertical="center"/>
    </xf>
    <xf numFmtId="4" fontId="5" fillId="2" borderId="2" xfId="2" applyNumberFormat="1" applyFont="1" applyFill="1" applyBorder="1" applyAlignment="1">
      <alignment horizontal="center" vertical="center"/>
    </xf>
    <xf numFmtId="4" fontId="5" fillId="2" borderId="13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vertical="center"/>
    </xf>
    <xf numFmtId="41" fontId="5" fillId="0" borderId="0" xfId="3" applyNumberFormat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41" fontId="5" fillId="0" borderId="2" xfId="41" applyNumberFormat="1" applyFont="1" applyFill="1" applyBorder="1">
      <alignment vertical="center"/>
    </xf>
    <xf numFmtId="41" fontId="5" fillId="0" borderId="0" xfId="1" applyNumberFormat="1" applyFont="1" applyFill="1" applyAlignment="1">
      <alignment vertical="center"/>
    </xf>
    <xf numFmtId="176" fontId="5" fillId="0" borderId="13" xfId="3" applyNumberFormat="1" applyFont="1" applyFill="1" applyBorder="1" applyAlignment="1">
      <alignment vertical="center"/>
    </xf>
    <xf numFmtId="0" fontId="5" fillId="0" borderId="14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41" fontId="5" fillId="0" borderId="2" xfId="4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left"/>
    </xf>
    <xf numFmtId="176" fontId="5" fillId="0" borderId="0" xfId="1" applyNumberFormat="1" applyFont="1" applyFill="1">
      <alignment vertical="center"/>
    </xf>
    <xf numFmtId="41" fontId="5" fillId="0" borderId="0" xfId="3" applyFont="1">
      <alignment vertical="center"/>
    </xf>
    <xf numFmtId="0" fontId="5" fillId="2" borderId="13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6" fontId="5" fillId="0" borderId="2" xfId="3" applyNumberFormat="1" applyFont="1" applyFill="1" applyBorder="1" applyAlignment="1">
      <alignment vertical="center"/>
    </xf>
    <xf numFmtId="41" fontId="5" fillId="0" borderId="2" xfId="3" applyFont="1" applyBorder="1">
      <alignment vertical="center"/>
    </xf>
    <xf numFmtId="41" fontId="4" fillId="0" borderId="2" xfId="3" applyFont="1" applyBorder="1">
      <alignment vertical="center"/>
    </xf>
    <xf numFmtId="176" fontId="4" fillId="0" borderId="2" xfId="3" applyNumberFormat="1" applyFont="1" applyFill="1" applyBorder="1" applyAlignment="1">
      <alignment vertical="center"/>
    </xf>
    <xf numFmtId="191" fontId="5" fillId="0" borderId="2" xfId="3" applyNumberFormat="1" applyFont="1" applyFill="1" applyBorder="1" applyAlignment="1">
      <alignment vertical="center"/>
    </xf>
    <xf numFmtId="41" fontId="5" fillId="0" borderId="2" xfId="3" applyFont="1" applyFill="1" applyBorder="1" applyAlignment="1">
      <alignment vertical="center"/>
    </xf>
    <xf numFmtId="192" fontId="5" fillId="0" borderId="2" xfId="3" applyNumberFormat="1" applyFont="1" applyFill="1" applyBorder="1" applyAlignment="1">
      <alignment vertical="center"/>
    </xf>
    <xf numFmtId="192" fontId="5" fillId="0" borderId="13" xfId="3" applyNumberFormat="1" applyFont="1" applyFill="1" applyBorder="1" applyAlignment="1">
      <alignment vertical="center"/>
    </xf>
    <xf numFmtId="192" fontId="4" fillId="0" borderId="2" xfId="3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1" fontId="5" fillId="0" borderId="13" xfId="3" applyNumberFormat="1" applyFont="1" applyFill="1" applyBorder="1" applyAlignment="1">
      <alignment vertical="center"/>
    </xf>
    <xf numFmtId="41" fontId="4" fillId="0" borderId="2" xfId="3" applyFont="1" applyFill="1" applyBorder="1" applyAlignment="1">
      <alignment vertical="center"/>
    </xf>
    <xf numFmtId="41" fontId="4" fillId="0" borderId="2" xfId="3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41" fontId="5" fillId="0" borderId="0" xfId="3" applyFont="1" applyFill="1" applyBorder="1" applyAlignment="1">
      <alignment vertical="center"/>
    </xf>
    <xf numFmtId="192" fontId="5" fillId="0" borderId="0" xfId="3" applyNumberFormat="1" applyFont="1" applyFill="1" applyBorder="1" applyAlignment="1">
      <alignment vertical="center"/>
    </xf>
    <xf numFmtId="41" fontId="5" fillId="0" borderId="0" xfId="3" applyFont="1" applyBorder="1">
      <alignment vertical="center"/>
    </xf>
    <xf numFmtId="0" fontId="5" fillId="0" borderId="0" xfId="1" applyFont="1" applyAlignment="1">
      <alignment horizontal="left" vertical="center"/>
    </xf>
    <xf numFmtId="41" fontId="21" fillId="0" borderId="0" xfId="3" applyFont="1" applyFill="1" applyAlignment="1">
      <alignment horizontal="left" vertical="center"/>
    </xf>
    <xf numFmtId="41" fontId="5" fillId="0" borderId="0" xfId="3" applyFont="1" applyFill="1" applyAlignment="1"/>
    <xf numFmtId="41" fontId="7" fillId="0" borderId="0" xfId="3" applyFont="1" applyFill="1" applyAlignment="1"/>
    <xf numFmtId="0" fontId="5" fillId="0" borderId="0" xfId="3" applyNumberFormat="1" applyFont="1" applyFill="1" applyAlignment="1">
      <alignment horizontal="distributed" vertical="center"/>
    </xf>
    <xf numFmtId="0" fontId="5" fillId="0" borderId="0" xfId="3" applyNumberFormat="1" applyFont="1" applyFill="1" applyAlignment="1">
      <alignment vertical="center"/>
    </xf>
    <xf numFmtId="41" fontId="5" fillId="0" borderId="0" xfId="3" applyFont="1" applyFill="1" applyAlignment="1">
      <alignment horizontal="left"/>
    </xf>
    <xf numFmtId="41" fontId="5" fillId="2" borderId="8" xfId="3" applyNumberFormat="1" applyFont="1" applyFill="1" applyBorder="1" applyAlignment="1">
      <alignment horizontal="center" vertical="center"/>
    </xf>
    <xf numFmtId="41" fontId="5" fillId="2" borderId="2" xfId="3" applyNumberFormat="1" applyFont="1" applyFill="1" applyBorder="1" applyAlignment="1">
      <alignment horizontal="center" vertical="center"/>
    </xf>
    <xf numFmtId="41" fontId="5" fillId="2" borderId="7" xfId="3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41" fontId="5" fillId="0" borderId="2" xfId="3" applyNumberFormat="1" applyFont="1" applyFill="1" applyBorder="1" applyAlignment="1">
      <alignment horizontal="right" vertical="center"/>
    </xf>
    <xf numFmtId="193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41" fontId="5" fillId="0" borderId="0" xfId="3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/>
    </xf>
    <xf numFmtId="41" fontId="23" fillId="0" borderId="2" xfId="3" applyNumberFormat="1" applyFont="1" applyFill="1" applyBorder="1" applyAlignment="1">
      <alignment vertical="center"/>
    </xf>
    <xf numFmtId="41" fontId="23" fillId="0" borderId="2" xfId="3" applyFont="1" applyFill="1" applyBorder="1" applyAlignment="1">
      <alignment horizontal="center" vertical="center"/>
    </xf>
    <xf numFmtId="41" fontId="5" fillId="0" borderId="2" xfId="3" applyFont="1" applyFill="1" applyBorder="1" applyAlignment="1">
      <alignment horizontal="center" vertical="center"/>
    </xf>
    <xf numFmtId="0" fontId="5" fillId="0" borderId="14" xfId="2" applyNumberFormat="1" applyFont="1" applyFill="1" applyBorder="1" applyAlignment="1">
      <alignment horizontal="center" vertical="center"/>
    </xf>
    <xf numFmtId="41" fontId="5" fillId="0" borderId="0" xfId="3" applyNumberFormat="1" applyFont="1" applyFill="1" applyBorder="1" applyAlignment="1">
      <alignment horizontal="right" vertical="center"/>
    </xf>
    <xf numFmtId="0" fontId="5" fillId="3" borderId="1" xfId="2" applyNumberFormat="1" applyFont="1" applyFill="1" applyBorder="1" applyAlignment="1">
      <alignment horizontal="distributed" vertical="center" indent="1"/>
    </xf>
    <xf numFmtId="41" fontId="5" fillId="0" borderId="2" xfId="2" applyNumberFormat="1" applyFont="1" applyFill="1" applyBorder="1" applyAlignment="1">
      <alignment horizontal="right" vertical="center"/>
    </xf>
    <xf numFmtId="0" fontId="5" fillId="5" borderId="0" xfId="2" applyNumberFormat="1" applyFont="1" applyFill="1" applyBorder="1" applyAlignment="1">
      <alignment horizontal="distributed" vertical="center" indent="1"/>
    </xf>
    <xf numFmtId="3" fontId="5" fillId="0" borderId="0" xfId="2" applyNumberFormat="1" applyFont="1" applyFill="1"/>
    <xf numFmtId="3" fontId="5" fillId="0" borderId="0" xfId="2" applyNumberFormat="1" applyFont="1" applyFill="1" applyAlignment="1">
      <alignment horizontal="right"/>
    </xf>
    <xf numFmtId="41" fontId="5" fillId="0" borderId="0" xfId="2" applyNumberFormat="1" applyFont="1" applyFill="1" applyAlignment="1">
      <alignment horizontal="right" vertical="center"/>
    </xf>
    <xf numFmtId="0" fontId="5" fillId="0" borderId="17" xfId="3" applyNumberFormat="1" applyFont="1" applyFill="1" applyBorder="1" applyAlignment="1">
      <alignment horizontal="distributed" vertical="center"/>
    </xf>
    <xf numFmtId="41" fontId="5" fillId="0" borderId="0" xfId="3" applyNumberFormat="1" applyFont="1" applyFill="1" applyAlignment="1">
      <alignment horizontal="right" vertical="center"/>
    </xf>
    <xf numFmtId="41" fontId="5" fillId="0" borderId="0" xfId="3" applyFont="1" applyFill="1" applyAlignment="1">
      <alignment horizontal="center"/>
    </xf>
    <xf numFmtId="0" fontId="5" fillId="0" borderId="0" xfId="2" applyNumberFormat="1" applyFont="1" applyFill="1" applyAlignment="1">
      <alignment vertical="center"/>
    </xf>
    <xf numFmtId="0" fontId="5" fillId="0" borderId="0" xfId="2" applyNumberFormat="1" applyFont="1" applyFill="1" applyAlignment="1">
      <alignment horizontal="distributed" vertical="center"/>
    </xf>
    <xf numFmtId="41" fontId="22" fillId="0" borderId="0" xfId="3" applyFont="1" applyFill="1" applyAlignment="1"/>
    <xf numFmtId="0" fontId="2" fillId="0" borderId="0" xfId="2" applyFill="1"/>
    <xf numFmtId="41" fontId="5" fillId="0" borderId="0" xfId="3" applyFont="1" applyFill="1" applyAlignment="1">
      <alignment horizontal="left" vertical="top"/>
    </xf>
    <xf numFmtId="41" fontId="5" fillId="2" borderId="1" xfId="3" applyFont="1" applyFill="1" applyBorder="1" applyAlignment="1">
      <alignment horizontal="center" vertical="center"/>
    </xf>
    <xf numFmtId="41" fontId="5" fillId="2" borderId="13" xfId="3" applyNumberFormat="1" applyFont="1" applyFill="1" applyBorder="1" applyAlignment="1">
      <alignment horizontal="center" vertical="center"/>
    </xf>
    <xf numFmtId="41" fontId="5" fillId="0" borderId="2" xfId="42" applyNumberFormat="1" applyFont="1" applyFill="1" applyBorder="1" applyAlignment="1">
      <alignment horizontal="center" vertical="center" wrapText="1"/>
    </xf>
    <xf numFmtId="41" fontId="5" fillId="0" borderId="13" xfId="42" applyNumberFormat="1" applyFont="1" applyFill="1" applyBorder="1" applyAlignment="1">
      <alignment horizontal="center" vertical="center" wrapText="1"/>
    </xf>
    <xf numFmtId="41" fontId="5" fillId="0" borderId="0" xfId="3" applyFont="1" applyFill="1" applyBorder="1" applyAlignment="1">
      <alignment horizontal="center" vertical="center"/>
    </xf>
    <xf numFmtId="0" fontId="23" fillId="0" borderId="0" xfId="2" applyFont="1" applyFill="1"/>
    <xf numFmtId="41" fontId="5" fillId="0" borderId="2" xfId="1" applyNumberFormat="1" applyFont="1" applyFill="1" applyBorder="1" applyAlignment="1">
      <alignment vertical="center"/>
    </xf>
    <xf numFmtId="41" fontId="5" fillId="0" borderId="2" xfId="1" applyNumberFormat="1" applyFont="1" applyBorder="1" applyAlignment="1">
      <alignment vertical="center"/>
    </xf>
    <xf numFmtId="41" fontId="5" fillId="0" borderId="2" xfId="47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47" applyFont="1" applyAlignment="1">
      <alignment vertical="center"/>
    </xf>
    <xf numFmtId="0" fontId="27" fillId="0" borderId="0" xfId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center" vertical="center"/>
    </xf>
    <xf numFmtId="194" fontId="5" fillId="0" borderId="1" xfId="1" applyNumberFormat="1" applyFont="1" applyBorder="1" applyAlignment="1">
      <alignment horizontal="center" vertical="center"/>
    </xf>
    <xf numFmtId="41" fontId="5" fillId="4" borderId="18" xfId="1" applyNumberFormat="1" applyFont="1" applyFill="1" applyBorder="1" applyAlignment="1">
      <alignment vertical="center" shrinkToFit="1"/>
    </xf>
    <xf numFmtId="41" fontId="5" fillId="0" borderId="2" xfId="3" applyNumberFormat="1" applyFont="1" applyFill="1" applyBorder="1" applyAlignment="1">
      <alignment vertical="center" shrinkToFit="1"/>
    </xf>
    <xf numFmtId="41" fontId="5" fillId="0" borderId="2" xfId="3" applyNumberFormat="1" applyFont="1" applyFill="1" applyBorder="1" applyAlignment="1">
      <alignment horizontal="right" vertical="center" shrinkToFit="1"/>
    </xf>
    <xf numFmtId="41" fontId="5" fillId="0" borderId="2" xfId="3" applyNumberFormat="1" applyFont="1" applyBorder="1" applyAlignment="1">
      <alignment vertical="center" shrinkToFit="1"/>
    </xf>
    <xf numFmtId="41" fontId="5" fillId="0" borderId="13" xfId="3" applyNumberFormat="1" applyFont="1" applyBorder="1" applyAlignment="1">
      <alignment horizontal="center" vertical="center" shrinkToFit="1"/>
    </xf>
    <xf numFmtId="41" fontId="5" fillId="0" borderId="2" xfId="3" applyNumberFormat="1" applyFont="1" applyFill="1" applyBorder="1" applyAlignment="1">
      <alignment horizontal="center" vertical="center" shrinkToFit="1"/>
    </xf>
    <xf numFmtId="41" fontId="28" fillId="4" borderId="2" xfId="1" applyNumberFormat="1" applyFont="1" applyFill="1" applyBorder="1" applyAlignment="1">
      <alignment vertical="center" shrinkToFit="1"/>
    </xf>
    <xf numFmtId="41" fontId="28" fillId="4" borderId="2" xfId="1" applyNumberFormat="1" applyFont="1" applyFill="1" applyBorder="1" applyAlignment="1">
      <alignment horizontal="right" vertical="center" shrinkToFit="1"/>
    </xf>
    <xf numFmtId="41" fontId="28" fillId="4" borderId="13" xfId="1" applyNumberFormat="1" applyFont="1" applyFill="1" applyBorder="1" applyAlignment="1">
      <alignment horizontal="center" vertical="center" shrinkToFit="1"/>
    </xf>
    <xf numFmtId="41" fontId="5" fillId="0" borderId="2" xfId="3" applyNumberFormat="1" applyFont="1" applyBorder="1" applyAlignment="1">
      <alignment vertical="center"/>
    </xf>
    <xf numFmtId="41" fontId="5" fillId="0" borderId="13" xfId="3" applyNumberFormat="1" applyFont="1" applyBorder="1" applyAlignment="1">
      <alignment vertical="center"/>
    </xf>
    <xf numFmtId="0" fontId="7" fillId="0" borderId="15" xfId="1" applyFont="1" applyFill="1" applyBorder="1" applyAlignment="1">
      <alignment horizontal="center" vertical="center"/>
    </xf>
    <xf numFmtId="193" fontId="29" fillId="0" borderId="0" xfId="1" applyNumberFormat="1" applyFont="1" applyFill="1" applyAlignment="1">
      <alignment vertical="center"/>
    </xf>
    <xf numFmtId="0" fontId="29" fillId="0" borderId="0" xfId="1" applyFont="1" applyFill="1" applyAlignment="1">
      <alignment vertical="center"/>
    </xf>
    <xf numFmtId="190" fontId="5" fillId="0" borderId="1" xfId="1" applyNumberFormat="1" applyFont="1" applyBorder="1" applyAlignment="1">
      <alignment horizontal="center" vertical="center"/>
    </xf>
    <xf numFmtId="41" fontId="5" fillId="4" borderId="2" xfId="1" applyNumberFormat="1" applyFont="1" applyFill="1" applyBorder="1" applyAlignment="1">
      <alignment horizontal="right" vertical="center" wrapText="1"/>
    </xf>
    <xf numFmtId="41" fontId="5" fillId="0" borderId="2" xfId="1" applyNumberFormat="1" applyFont="1" applyBorder="1">
      <alignment vertical="center"/>
    </xf>
    <xf numFmtId="41" fontId="5" fillId="0" borderId="2" xfId="1" applyNumberFormat="1" applyFont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/>
    </xf>
    <xf numFmtId="193" fontId="30" fillId="0" borderId="2" xfId="1" applyNumberFormat="1" applyFont="1" applyFill="1" applyBorder="1" applyAlignment="1">
      <alignment horizontal="right" vertical="center"/>
    </xf>
    <xf numFmtId="193" fontId="30" fillId="0" borderId="2" xfId="1" applyNumberFormat="1" applyFont="1" applyFill="1" applyBorder="1" applyAlignment="1">
      <alignment vertical="center"/>
    </xf>
    <xf numFmtId="41" fontId="30" fillId="0" borderId="2" xfId="1" applyNumberFormat="1" applyFont="1" applyFill="1" applyBorder="1" applyAlignment="1">
      <alignment horizontal="right" vertical="center"/>
    </xf>
    <xf numFmtId="41" fontId="30" fillId="0" borderId="13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Alignment="1">
      <alignment vertical="center"/>
    </xf>
    <xf numFmtId="0" fontId="22" fillId="0" borderId="0" xfId="1" applyFont="1" applyFill="1" applyAlignment="1"/>
    <xf numFmtId="0" fontId="3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41" fontId="5" fillId="0" borderId="2" xfId="3" applyNumberFormat="1" applyFont="1" applyFill="1" applyBorder="1" applyAlignment="1">
      <alignment horizontal="center" vertical="center"/>
    </xf>
    <xf numFmtId="41" fontId="5" fillId="0" borderId="13" xfId="3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41" fontId="32" fillId="4" borderId="2" xfId="1" applyNumberFormat="1" applyFont="1" applyFill="1" applyBorder="1" applyAlignment="1">
      <alignment vertical="center" shrinkToFit="1"/>
    </xf>
    <xf numFmtId="41" fontId="32" fillId="4" borderId="13" xfId="1" applyNumberFormat="1" applyFont="1" applyFill="1" applyBorder="1" applyAlignment="1">
      <alignment vertical="center" shrinkToFit="1"/>
    </xf>
    <xf numFmtId="41" fontId="32" fillId="4" borderId="2" xfId="1" applyNumberFormat="1" applyFont="1" applyFill="1" applyBorder="1" applyAlignment="1">
      <alignment horizontal="center" vertical="center" wrapText="1"/>
    </xf>
    <xf numFmtId="41" fontId="32" fillId="4" borderId="13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193" fontId="33" fillId="0" borderId="2" xfId="48" applyNumberFormat="1" applyFont="1" applyFill="1" applyBorder="1" applyAlignment="1">
      <alignment horizontal="right" vertical="center" wrapText="1"/>
    </xf>
    <xf numFmtId="193" fontId="30" fillId="0" borderId="13" xfId="1" applyNumberFormat="1" applyFont="1" applyFill="1" applyBorder="1" applyAlignment="1">
      <alignment horizontal="right" vertical="center"/>
    </xf>
    <xf numFmtId="0" fontId="22" fillId="0" borderId="0" xfId="1" applyFont="1" applyFill="1" applyAlignment="1">
      <alignment vertical="center"/>
    </xf>
    <xf numFmtId="41" fontId="5" fillId="0" borderId="0" xfId="51" applyFont="1" applyFill="1" applyAlignment="1">
      <alignment horizontal="center" vertical="center"/>
    </xf>
    <xf numFmtId="41" fontId="5" fillId="0" borderId="1" xfId="51" applyFont="1" applyFill="1" applyBorder="1" applyAlignment="1">
      <alignment horizontal="center" vertical="center"/>
    </xf>
    <xf numFmtId="41" fontId="5" fillId="0" borderId="2" xfId="51" applyFont="1" applyFill="1" applyBorder="1" applyAlignment="1">
      <alignment horizontal="center" vertical="center"/>
    </xf>
    <xf numFmtId="41" fontId="5" fillId="0" borderId="13" xfId="51" applyFont="1" applyFill="1" applyBorder="1" applyAlignment="1">
      <alignment horizontal="right" vertical="center"/>
    </xf>
    <xf numFmtId="41" fontId="5" fillId="0" borderId="0" xfId="3" applyFont="1" applyFill="1" applyAlignment="1">
      <alignment vertical="center"/>
    </xf>
    <xf numFmtId="41" fontId="5" fillId="0" borderId="1" xfId="3" applyFont="1" applyFill="1" applyBorder="1" applyAlignment="1">
      <alignment horizontal="center" vertical="center"/>
    </xf>
    <xf numFmtId="41" fontId="5" fillId="0" borderId="2" xfId="51" applyNumberFormat="1" applyFont="1" applyFill="1" applyBorder="1" applyAlignment="1">
      <alignment horizontal="center" vertical="center"/>
    </xf>
    <xf numFmtId="41" fontId="5" fillId="0" borderId="2" xfId="49" applyNumberFormat="1" applyFont="1" applyFill="1" applyBorder="1" applyAlignment="1">
      <alignment horizontal="center" vertical="center" wrapText="1"/>
    </xf>
    <xf numFmtId="41" fontId="5" fillId="0" borderId="17" xfId="51" applyFont="1" applyFill="1" applyBorder="1" applyAlignment="1">
      <alignment vertical="center"/>
    </xf>
    <xf numFmtId="41" fontId="5" fillId="0" borderId="0" xfId="51" applyFont="1" applyFill="1" applyBorder="1" applyAlignment="1">
      <alignment vertical="center"/>
    </xf>
    <xf numFmtId="41" fontId="2" fillId="0" borderId="0" xfId="51" applyFont="1" applyFill="1" applyAlignment="1">
      <alignment horizontal="center" vertical="center"/>
    </xf>
    <xf numFmtId="41" fontId="22" fillId="0" borderId="0" xfId="51" applyFont="1" applyFill="1" applyAlignment="1">
      <alignment horizontal="center" vertical="center"/>
    </xf>
    <xf numFmtId="41" fontId="5" fillId="0" borderId="2" xfId="3" applyFont="1" applyBorder="1" applyAlignment="1">
      <alignment horizontal="center" vertical="center"/>
    </xf>
    <xf numFmtId="41" fontId="5" fillId="0" borderId="2" xfId="3" applyFont="1" applyBorder="1" applyAlignment="1">
      <alignment vertical="center"/>
    </xf>
    <xf numFmtId="41" fontId="5" fillId="0" borderId="13" xfId="3" applyFont="1" applyFill="1" applyBorder="1" applyAlignment="1">
      <alignment vertical="center"/>
    </xf>
    <xf numFmtId="41" fontId="5" fillId="0" borderId="2" xfId="50" applyNumberFormat="1" applyFont="1" applyFill="1" applyBorder="1" applyAlignment="1">
      <alignment horizontal="center" vertical="center" wrapText="1"/>
    </xf>
    <xf numFmtId="41" fontId="5" fillId="0" borderId="13" xfId="50" applyNumberFormat="1" applyFont="1" applyFill="1" applyBorder="1" applyAlignment="1">
      <alignment horizontal="center" vertical="center" wrapText="1"/>
    </xf>
    <xf numFmtId="41" fontId="5" fillId="0" borderId="0" xfId="51" applyFont="1" applyFill="1" applyBorder="1" applyAlignment="1">
      <alignment horizontal="left" vertical="center"/>
    </xf>
    <xf numFmtId="41" fontId="5" fillId="0" borderId="0" xfId="51" applyFont="1" applyFill="1" applyAlignment="1">
      <alignment horizontal="left" vertical="center"/>
    </xf>
    <xf numFmtId="0" fontId="5" fillId="6" borderId="2" xfId="51" applyNumberFormat="1" applyFont="1" applyFill="1" applyBorder="1" applyAlignment="1">
      <alignment horizontal="center" vertical="center"/>
    </xf>
    <xf numFmtId="41" fontId="5" fillId="6" borderId="13" xfId="51" applyFont="1" applyFill="1" applyBorder="1" applyAlignment="1">
      <alignment horizontal="center" vertical="center"/>
    </xf>
    <xf numFmtId="41" fontId="5" fillId="6" borderId="1" xfId="51" applyFont="1" applyFill="1" applyBorder="1" applyAlignment="1">
      <alignment horizontal="center" vertical="center"/>
    </xf>
    <xf numFmtId="41" fontId="5" fillId="6" borderId="2" xfId="5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vertical="center"/>
    </xf>
    <xf numFmtId="0" fontId="5" fillId="6" borderId="2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vertical="center"/>
    </xf>
    <xf numFmtId="0" fontId="5" fillId="6" borderId="13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/>
    <xf numFmtId="0" fontId="5" fillId="6" borderId="8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13" xfId="1" applyFont="1" applyFill="1" applyBorder="1" applyAlignment="1">
      <alignment horizontal="center" vertical="center"/>
    </xf>
    <xf numFmtId="41" fontId="5" fillId="0" borderId="2" xfId="3" applyFont="1" applyFill="1" applyBorder="1" applyAlignment="1">
      <alignment horizontal="right" vertical="center"/>
    </xf>
    <xf numFmtId="41" fontId="5" fillId="0" borderId="13" xfId="3" applyFont="1" applyFill="1" applyBorder="1" applyAlignment="1">
      <alignment horizontal="right" vertical="center"/>
    </xf>
    <xf numFmtId="41" fontId="5" fillId="0" borderId="13" xfId="3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 wrapText="1"/>
    </xf>
    <xf numFmtId="0" fontId="35" fillId="0" borderId="0" xfId="1" applyFont="1" applyFill="1" applyAlignment="1">
      <alignment vertical="center"/>
    </xf>
    <xf numFmtId="0" fontId="35" fillId="0" borderId="0" xfId="1" applyFont="1" applyFill="1" applyAlignment="1"/>
    <xf numFmtId="41" fontId="5" fillId="0" borderId="13" xfId="51" applyFont="1" applyFill="1" applyBorder="1" applyAlignment="1">
      <alignment horizontal="center" vertical="center"/>
    </xf>
    <xf numFmtId="41" fontId="5" fillId="0" borderId="0" xfId="51" applyFont="1" applyFill="1" applyAlignment="1">
      <alignment vertical="center"/>
    </xf>
    <xf numFmtId="41" fontId="5" fillId="0" borderId="0" xfId="51" applyFont="1" applyFill="1" applyBorder="1" applyAlignment="1">
      <alignment horizontal="center" vertical="center"/>
    </xf>
    <xf numFmtId="41" fontId="35" fillId="0" borderId="0" xfId="51" applyFont="1" applyFill="1" applyAlignment="1">
      <alignment vertical="center"/>
    </xf>
    <xf numFmtId="0" fontId="27" fillId="0" borderId="0" xfId="1" applyFont="1" applyAlignment="1">
      <alignment vertical="center"/>
    </xf>
    <xf numFmtId="41" fontId="7" fillId="0" borderId="0" xfId="51" applyFont="1" applyFill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34" fillId="0" borderId="0" xfId="1" applyFont="1" applyAlignment="1">
      <alignment vertical="center"/>
    </xf>
    <xf numFmtId="41" fontId="5" fillId="0" borderId="13" xfId="1" applyNumberFormat="1" applyFont="1" applyBorder="1" applyAlignment="1">
      <alignment vertical="center"/>
    </xf>
    <xf numFmtId="41" fontId="26" fillId="0" borderId="0" xfId="1" applyNumberFormat="1" applyFont="1" applyAlignment="1">
      <alignment vertical="center"/>
    </xf>
    <xf numFmtId="41" fontId="5" fillId="0" borderId="13" xfId="1" applyNumberFormat="1" applyFont="1" applyFill="1" applyBorder="1" applyAlignment="1">
      <alignment horizontal="right" vertical="center"/>
    </xf>
    <xf numFmtId="0" fontId="22" fillId="0" borderId="0" xfId="1" applyFont="1" applyBorder="1" applyAlignment="1">
      <alignment vertical="center"/>
    </xf>
    <xf numFmtId="41" fontId="5" fillId="0" borderId="2" xfId="41" applyNumberFormat="1" applyFont="1" applyFill="1" applyBorder="1" applyAlignment="1">
      <alignment horizontal="right" vertical="center"/>
    </xf>
    <xf numFmtId="176" fontId="36" fillId="0" borderId="2" xfId="2" applyNumberFormat="1" applyFont="1" applyFill="1" applyBorder="1" applyAlignment="1">
      <alignment vertical="center"/>
    </xf>
    <xf numFmtId="180" fontId="8" fillId="0" borderId="2" xfId="0" applyNumberFormat="1" applyFont="1" applyBorder="1">
      <alignment vertical="center"/>
    </xf>
    <xf numFmtId="180" fontId="37" fillId="0" borderId="2" xfId="0" applyNumberFormat="1" applyFont="1" applyBorder="1">
      <alignment vertical="center"/>
    </xf>
    <xf numFmtId="41" fontId="38" fillId="0" borderId="2" xfId="51" applyNumberFormat="1" applyFont="1" applyBorder="1" applyAlignment="1">
      <alignment horizontal="center" vertical="center"/>
    </xf>
    <xf numFmtId="41" fontId="38" fillId="0" borderId="2" xfId="51" applyNumberFormat="1" applyFont="1" applyBorder="1" applyAlignment="1">
      <alignment vertical="center"/>
    </xf>
    <xf numFmtId="41" fontId="2" fillId="0" borderId="2" xfId="51" applyNumberFormat="1" applyBorder="1" applyAlignment="1">
      <alignment vertical="center"/>
    </xf>
    <xf numFmtId="180" fontId="39" fillId="0" borderId="2" xfId="0" applyNumberFormat="1" applyFont="1" applyBorder="1">
      <alignment vertical="center"/>
    </xf>
    <xf numFmtId="196" fontId="39" fillId="0" borderId="2" xfId="0" applyNumberFormat="1" applyFont="1" applyBorder="1">
      <alignment vertical="center"/>
    </xf>
    <xf numFmtId="41" fontId="5" fillId="0" borderId="2" xfId="51" applyNumberFormat="1" applyFont="1" applyBorder="1" applyAlignment="1">
      <alignment horizontal="center" vertical="center"/>
    </xf>
    <xf numFmtId="41" fontId="5" fillId="0" borderId="2" xfId="51" applyFont="1" applyFill="1" applyBorder="1" applyAlignment="1">
      <alignment horizontal="center" vertical="center" shrinkToFit="1"/>
    </xf>
    <xf numFmtId="41" fontId="5" fillId="0" borderId="2" xfId="51" applyFont="1" applyBorder="1" applyAlignment="1">
      <alignment horizontal="center" vertical="center" shrinkToFit="1"/>
    </xf>
    <xf numFmtId="41" fontId="5" fillId="0" borderId="2" xfId="51" applyFont="1" applyBorder="1" applyAlignment="1">
      <alignment vertical="center"/>
    </xf>
    <xf numFmtId="41" fontId="5" fillId="0" borderId="2" xfId="51" applyNumberFormat="1" applyFont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41" fontId="22" fillId="0" borderId="6" xfId="0" applyNumberFormat="1" applyFont="1" applyFill="1" applyBorder="1" applyAlignment="1">
      <alignment vertical="center"/>
    </xf>
    <xf numFmtId="41" fontId="22" fillId="0" borderId="0" xfId="41" applyNumberFormat="1" applyFont="1" applyBorder="1">
      <alignment vertical="center"/>
    </xf>
    <xf numFmtId="41" fontId="40" fillId="0" borderId="0" xfId="41" applyNumberFormat="1" applyFont="1" applyFill="1" applyBorder="1" applyAlignment="1">
      <alignment horizontal="center" vertical="center" wrapText="1"/>
    </xf>
    <xf numFmtId="41" fontId="40" fillId="0" borderId="0" xfId="41" applyNumberFormat="1" applyFont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right" vertical="center"/>
    </xf>
    <xf numFmtId="41" fontId="40" fillId="0" borderId="0" xfId="51" applyNumberFormat="1" applyFont="1" applyFill="1" applyAlignment="1">
      <alignment vertical="center"/>
    </xf>
    <xf numFmtId="41" fontId="40" fillId="0" borderId="0" xfId="51" applyFont="1" applyFill="1" applyBorder="1" applyAlignment="1">
      <alignment horizontal="center" vertical="center"/>
    </xf>
    <xf numFmtId="41" fontId="40" fillId="0" borderId="0" xfId="51" applyNumberFormat="1" applyFont="1" applyFill="1" applyBorder="1" applyAlignment="1">
      <alignment vertical="center"/>
    </xf>
    <xf numFmtId="41" fontId="5" fillId="0" borderId="2" xfId="52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/>
    </xf>
    <xf numFmtId="41" fontId="5" fillId="0" borderId="2" xfId="52" applyNumberFormat="1" applyFont="1" applyFill="1" applyBorder="1" applyAlignment="1">
      <alignment horizontal="center" vertical="center" wrapText="1"/>
    </xf>
    <xf numFmtId="41" fontId="5" fillId="0" borderId="13" xfId="52" applyNumberFormat="1" applyFont="1" applyFill="1" applyBorder="1" applyAlignment="1">
      <alignment horizontal="center" vertical="center" wrapText="1"/>
    </xf>
    <xf numFmtId="41" fontId="5" fillId="0" borderId="0" xfId="52" applyNumberFormat="1" applyFont="1" applyFill="1" applyBorder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176" fontId="41" fillId="0" borderId="0" xfId="0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178" fontId="41" fillId="0" borderId="0" xfId="0" applyNumberFormat="1" applyFont="1" applyFill="1" applyBorder="1" applyAlignment="1">
      <alignment vertical="center"/>
    </xf>
    <xf numFmtId="41" fontId="41" fillId="0" borderId="0" xfId="0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41" fontId="4" fillId="0" borderId="2" xfId="1" applyNumberFormat="1" applyFont="1" applyFill="1" applyBorder="1" applyAlignment="1">
      <alignment horizontal="right" vertical="center"/>
    </xf>
    <xf numFmtId="41" fontId="4" fillId="0" borderId="2" xfId="1" applyNumberFormat="1" applyFont="1" applyFill="1" applyBorder="1" applyAlignment="1">
      <alignment horizontal="center" vertical="center"/>
    </xf>
    <xf numFmtId="189" fontId="4" fillId="0" borderId="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41" fontId="4" fillId="0" borderId="2" xfId="1" applyNumberFormat="1" applyFont="1" applyFill="1" applyBorder="1" applyAlignment="1">
      <alignment horizontal="center" vertical="center" wrapText="1"/>
    </xf>
    <xf numFmtId="41" fontId="4" fillId="0" borderId="2" xfId="3" applyNumberFormat="1" applyFont="1" applyBorder="1" applyAlignment="1">
      <alignment horizontal="right" vertical="center"/>
    </xf>
    <xf numFmtId="0" fontId="43" fillId="0" borderId="0" xfId="1" applyFont="1" applyBorder="1" applyAlignment="1">
      <alignment vertical="center"/>
    </xf>
    <xf numFmtId="0" fontId="43" fillId="0" borderId="0" xfId="1" applyFont="1" applyAlignment="1">
      <alignment vertical="center"/>
    </xf>
    <xf numFmtId="0" fontId="43" fillId="0" borderId="0" xfId="1" applyFont="1" applyFill="1" applyBorder="1" applyAlignment="1">
      <alignment vertical="center"/>
    </xf>
    <xf numFmtId="0" fontId="43" fillId="0" borderId="0" xfId="1" applyFont="1" applyFill="1" applyAlignment="1">
      <alignment vertical="center"/>
    </xf>
    <xf numFmtId="41" fontId="4" fillId="0" borderId="2" xfId="1" applyNumberFormat="1" applyFont="1" applyBorder="1" applyAlignment="1">
      <alignment horizontal="right" vertical="center"/>
    </xf>
    <xf numFmtId="41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43" fontId="4" fillId="0" borderId="2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1" fontId="22" fillId="0" borderId="0" xfId="0" applyNumberFormat="1" applyFont="1" applyAlignment="1">
      <alignment vertical="center"/>
    </xf>
    <xf numFmtId="195" fontId="22" fillId="0" borderId="0" xfId="0" applyNumberFormat="1" applyFont="1" applyAlignment="1">
      <alignment vertical="center"/>
    </xf>
    <xf numFmtId="43" fontId="22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41" fontId="22" fillId="0" borderId="2" xfId="0" applyNumberFormat="1" applyFont="1" applyBorder="1" applyAlignment="1">
      <alignment vertical="center"/>
    </xf>
    <xf numFmtId="195" fontId="22" fillId="0" borderId="2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41" fontId="45" fillId="0" borderId="0" xfId="51" applyFont="1" applyFill="1" applyAlignment="1">
      <alignment vertical="center"/>
    </xf>
    <xf numFmtId="41" fontId="22" fillId="0" borderId="2" xfId="0" applyNumberFormat="1" applyFont="1" applyBorder="1" applyAlignment="1">
      <alignment horizontal="right" vertical="center"/>
    </xf>
    <xf numFmtId="41" fontId="5" fillId="0" borderId="0" xfId="3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wrapText="1"/>
    </xf>
    <xf numFmtId="41" fontId="8" fillId="0" borderId="2" xfId="1" applyNumberFormat="1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>
      <alignment horizontal="center" vertical="center"/>
    </xf>
    <xf numFmtId="41" fontId="8" fillId="0" borderId="2" xfId="2" applyNumberFormat="1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8" fillId="0" borderId="2" xfId="43" applyFont="1" applyFill="1" applyBorder="1" applyAlignment="1">
      <alignment horizontal="center" vertical="center"/>
    </xf>
    <xf numFmtId="41" fontId="8" fillId="0" borderId="2" xfId="43" applyNumberFormat="1" applyFont="1" applyFill="1" applyBorder="1" applyAlignment="1">
      <alignment vertical="center"/>
    </xf>
    <xf numFmtId="41" fontId="8" fillId="0" borderId="2" xfId="43" applyNumberFormat="1" applyFont="1" applyFill="1" applyBorder="1" applyAlignment="1">
      <alignment horizontal="right" vertical="center"/>
    </xf>
    <xf numFmtId="0" fontId="8" fillId="0" borderId="2" xfId="2" applyFont="1" applyFill="1" applyBorder="1" applyAlignment="1">
      <alignment horizontal="center" vertical="center"/>
    </xf>
    <xf numFmtId="41" fontId="8" fillId="0" borderId="2" xfId="2" applyNumberFormat="1" applyFont="1" applyFill="1" applyBorder="1" applyAlignment="1">
      <alignment vertical="center"/>
    </xf>
    <xf numFmtId="41" fontId="8" fillId="0" borderId="2" xfId="3" applyFont="1" applyFill="1" applyBorder="1" applyAlignment="1">
      <alignment horizontal="center" vertical="center"/>
    </xf>
    <xf numFmtId="180" fontId="44" fillId="0" borderId="2" xfId="0" applyNumberFormat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182" fontId="41" fillId="0" borderId="0" xfId="51" applyNumberFormat="1" applyFont="1" applyFill="1" applyBorder="1" applyAlignment="1">
      <alignment vertical="center"/>
    </xf>
    <xf numFmtId="0" fontId="5" fillId="0" borderId="0" xfId="2" applyFont="1" applyFill="1" applyBorder="1"/>
    <xf numFmtId="41" fontId="36" fillId="0" borderId="0" xfId="4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/>
    </xf>
    <xf numFmtId="41" fontId="40" fillId="0" borderId="0" xfId="47" applyNumberFormat="1" applyFont="1" applyFill="1" applyBorder="1" applyAlignment="1">
      <alignment vertical="center" wrapText="1"/>
    </xf>
    <xf numFmtId="41" fontId="40" fillId="0" borderId="0" xfId="47" applyNumberFormat="1" applyFont="1" applyFill="1" applyBorder="1" applyAlignment="1">
      <alignment horizontal="center" vertical="center" wrapText="1"/>
    </xf>
    <xf numFmtId="41" fontId="40" fillId="0" borderId="0" xfId="47" applyNumberFormat="1" applyFont="1" applyBorder="1">
      <alignment vertical="center"/>
    </xf>
    <xf numFmtId="0" fontId="4" fillId="2" borderId="2" xfId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43" applyFont="1" applyFill="1" applyBorder="1" applyAlignment="1">
      <alignment horizontal="center" vertical="center"/>
    </xf>
    <xf numFmtId="0" fontId="5" fillId="2" borderId="2" xfId="43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/>
    </xf>
    <xf numFmtId="41" fontId="4" fillId="0" borderId="2" xfId="3" applyNumberFormat="1" applyFont="1" applyFill="1" applyBorder="1" applyAlignment="1">
      <alignment horizontal="right" vertical="center"/>
    </xf>
    <xf numFmtId="190" fontId="4" fillId="0" borderId="2" xfId="1" applyNumberFormat="1" applyFont="1" applyFill="1" applyBorder="1" applyAlignment="1">
      <alignment horizontal="center" vertical="center"/>
    </xf>
    <xf numFmtId="191" fontId="4" fillId="0" borderId="2" xfId="1" applyNumberFormat="1" applyFont="1" applyFill="1" applyBorder="1" applyAlignment="1">
      <alignment horizontal="right" vertical="center"/>
    </xf>
    <xf numFmtId="41" fontId="4" fillId="0" borderId="2" xfId="3" applyNumberFormat="1" applyFont="1" applyBorder="1" applyAlignment="1">
      <alignment horizontal="center" vertical="center"/>
    </xf>
    <xf numFmtId="191" fontId="4" fillId="0" borderId="2" xfId="1" applyNumberFormat="1" applyFont="1" applyBorder="1" applyAlignment="1">
      <alignment horizontal="right" vertical="center"/>
    </xf>
    <xf numFmtId="0" fontId="5" fillId="2" borderId="2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left" vertical="center"/>
    </xf>
    <xf numFmtId="41" fontId="5" fillId="2" borderId="2" xfId="2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5" fillId="2" borderId="2" xfId="43" applyFont="1" applyFill="1" applyBorder="1" applyAlignment="1">
      <alignment horizontal="fill" vertical="center"/>
    </xf>
    <xf numFmtId="41" fontId="47" fillId="0" borderId="0" xfId="51" applyFont="1" applyFill="1" applyAlignment="1">
      <alignment vertical="center"/>
    </xf>
    <xf numFmtId="0" fontId="5" fillId="6" borderId="3" xfId="2" applyFont="1" applyFill="1" applyBorder="1" applyAlignment="1">
      <alignment vertical="center" wrapText="1"/>
    </xf>
    <xf numFmtId="0" fontId="5" fillId="6" borderId="1" xfId="2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43" fontId="4" fillId="2" borderId="2" xfId="1" applyNumberFormat="1" applyFont="1" applyFill="1" applyBorder="1" applyAlignment="1">
      <alignment horizontal="center" vertical="center" wrapText="1"/>
    </xf>
    <xf numFmtId="43" fontId="4" fillId="2" borderId="2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0" fontId="5" fillId="0" borderId="14" xfId="1" applyFont="1" applyBorder="1" applyAlignment="1">
      <alignment horizontal="left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43" fontId="5" fillId="2" borderId="2" xfId="2" applyNumberFormat="1" applyFont="1" applyFill="1" applyBorder="1" applyAlignment="1">
      <alignment horizontal="center" vertical="center" wrapText="1"/>
    </xf>
    <xf numFmtId="41" fontId="5" fillId="2" borderId="2" xfId="2" applyNumberFormat="1" applyFont="1" applyFill="1" applyBorder="1" applyAlignment="1">
      <alignment horizontal="center" vertical="center" wrapText="1"/>
    </xf>
    <xf numFmtId="0" fontId="21" fillId="0" borderId="0" xfId="43" applyFont="1" applyFill="1" applyAlignment="1">
      <alignment horizontal="left" vertical="center"/>
    </xf>
    <xf numFmtId="0" fontId="5" fillId="2" borderId="2" xfId="43" applyFont="1" applyFill="1" applyBorder="1" applyAlignment="1">
      <alignment horizontal="center" vertical="center"/>
    </xf>
    <xf numFmtId="176" fontId="5" fillId="2" borderId="2" xfId="43" applyNumberFormat="1" applyFont="1" applyFill="1" applyBorder="1" applyAlignment="1">
      <alignment horizontal="center" vertical="center"/>
    </xf>
    <xf numFmtId="0" fontId="5" fillId="2" borderId="2" xfId="43" applyFont="1" applyFill="1" applyBorder="1" applyAlignment="1">
      <alignment horizontal="center" vertical="center" wrapText="1"/>
    </xf>
    <xf numFmtId="0" fontId="5" fillId="6" borderId="13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left"/>
    </xf>
    <xf numFmtId="0" fontId="5" fillId="6" borderId="2" xfId="1" applyFont="1" applyFill="1" applyBorder="1" applyAlignment="1">
      <alignment horizontal="left"/>
    </xf>
    <xf numFmtId="0" fontId="5" fillId="6" borderId="3" xfId="1" applyFont="1" applyFill="1" applyBorder="1" applyAlignment="1">
      <alignment horizontal="left"/>
    </xf>
    <xf numFmtId="0" fontId="5" fillId="6" borderId="13" xfId="1" applyFont="1" applyFill="1" applyBorder="1" applyAlignment="1">
      <alignment horizontal="left"/>
    </xf>
    <xf numFmtId="0" fontId="27" fillId="0" borderId="0" xfId="1" applyFont="1" applyFill="1" applyAlignment="1">
      <alignment horizontal="left" vertical="center"/>
    </xf>
    <xf numFmtId="0" fontId="5" fillId="6" borderId="4" xfId="1" applyFont="1" applyFill="1" applyBorder="1" applyAlignment="1">
      <alignment horizontal="left" vertical="center"/>
    </xf>
    <xf numFmtId="0" fontId="5" fillId="6" borderId="17" xfId="1" applyFont="1" applyFill="1" applyBorder="1" applyAlignment="1">
      <alignment horizontal="left" vertical="center"/>
    </xf>
    <xf numFmtId="0" fontId="5" fillId="6" borderId="5" xfId="1" applyFont="1" applyFill="1" applyBorder="1" applyAlignment="1">
      <alignment horizontal="left" vertical="center"/>
    </xf>
    <xf numFmtId="41" fontId="27" fillId="0" borderId="0" xfId="51" applyFont="1" applyFill="1" applyAlignment="1">
      <alignment horizontal="left" vertical="center"/>
    </xf>
    <xf numFmtId="3" fontId="5" fillId="0" borderId="2" xfId="51" applyNumberFormat="1" applyFont="1" applyFill="1" applyBorder="1" applyAlignment="1">
      <alignment horizontal="center" vertical="center"/>
    </xf>
    <xf numFmtId="176" fontId="5" fillId="0" borderId="2" xfId="3" applyNumberFormat="1" applyFont="1" applyFill="1" applyBorder="1" applyAlignment="1">
      <alignment horizontal="center" vertical="center" shrinkToFit="1"/>
    </xf>
    <xf numFmtId="41" fontId="5" fillId="0" borderId="0" xfId="51" applyFont="1" applyFill="1" applyAlignment="1">
      <alignment horizontal="left" vertical="center"/>
    </xf>
    <xf numFmtId="41" fontId="34" fillId="0" borderId="0" xfId="51" applyFont="1" applyFill="1" applyAlignment="1">
      <alignment horizontal="left" vertical="center"/>
    </xf>
    <xf numFmtId="41" fontId="5" fillId="6" borderId="5" xfId="51" applyFont="1" applyFill="1" applyBorder="1" applyAlignment="1">
      <alignment horizontal="center" vertical="center"/>
    </xf>
    <xf numFmtId="41" fontId="5" fillId="6" borderId="7" xfId="51" applyFont="1" applyFill="1" applyBorder="1" applyAlignment="1">
      <alignment horizontal="center" vertical="center"/>
    </xf>
    <xf numFmtId="41" fontId="5" fillId="6" borderId="2" xfId="51" applyFont="1" applyFill="1" applyBorder="1" applyAlignment="1">
      <alignment horizontal="center" vertical="center"/>
    </xf>
    <xf numFmtId="41" fontId="5" fillId="6" borderId="13" xfId="51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176" fontId="5" fillId="2" borderId="16" xfId="2" applyNumberFormat="1" applyFont="1" applyFill="1" applyBorder="1" applyAlignment="1">
      <alignment horizontal="center" vertical="center"/>
    </xf>
    <xf numFmtId="176" fontId="5" fillId="2" borderId="13" xfId="2" applyNumberFormat="1" applyFont="1" applyFill="1" applyBorder="1" applyAlignment="1">
      <alignment horizontal="center" vertical="center"/>
    </xf>
    <xf numFmtId="176" fontId="5" fillId="2" borderId="2" xfId="2" applyNumberFormat="1" applyFont="1" applyFill="1" applyBorder="1" applyAlignment="1">
      <alignment horizontal="center" vertical="center"/>
    </xf>
    <xf numFmtId="4" fontId="5" fillId="2" borderId="14" xfId="2" applyNumberFormat="1" applyFont="1" applyFill="1" applyBorder="1" applyAlignment="1">
      <alignment horizontal="center" vertical="center"/>
    </xf>
    <xf numFmtId="4" fontId="5" fillId="2" borderId="17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vertical="center" indent="1"/>
    </xf>
    <xf numFmtId="0" fontId="5" fillId="0" borderId="14" xfId="2" applyFont="1" applyFill="1" applyBorder="1" applyAlignment="1">
      <alignment horizontal="left" vertical="center"/>
    </xf>
    <xf numFmtId="0" fontId="5" fillId="6" borderId="5" xfId="2" applyFont="1" applyFill="1" applyBorder="1" applyAlignment="1">
      <alignment horizontal="center" vertical="center" wrapText="1"/>
    </xf>
    <xf numFmtId="0" fontId="5" fillId="6" borderId="7" xfId="2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5" fillId="6" borderId="8" xfId="2" applyFont="1" applyFill="1" applyBorder="1" applyAlignment="1">
      <alignment horizontal="center" vertical="center" wrapText="1"/>
    </xf>
    <xf numFmtId="0" fontId="5" fillId="6" borderId="4" xfId="2" applyFont="1" applyFill="1" applyBorder="1" applyAlignment="1">
      <alignment horizontal="left" vertical="center" wrapText="1"/>
    </xf>
    <xf numFmtId="0" fontId="5" fillId="6" borderId="16" xfId="2" applyFont="1" applyFill="1" applyBorder="1" applyAlignment="1">
      <alignment horizontal="left" vertical="center"/>
    </xf>
    <xf numFmtId="0" fontId="5" fillId="6" borderId="10" xfId="2" applyFont="1" applyFill="1" applyBorder="1" applyAlignment="1">
      <alignment horizontal="center" vertical="center" wrapText="1"/>
    </xf>
    <xf numFmtId="0" fontId="5" fillId="6" borderId="4" xfId="2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/>
    </xf>
    <xf numFmtId="0" fontId="5" fillId="6" borderId="16" xfId="1" applyFont="1" applyFill="1" applyBorder="1" applyAlignment="1">
      <alignment horizontal="center" vertical="center"/>
    </xf>
    <xf numFmtId="0" fontId="34" fillId="0" borderId="0" xfId="1" applyFont="1" applyFill="1" applyAlignment="1">
      <alignment horizontal="left"/>
    </xf>
    <xf numFmtId="0" fontId="5" fillId="6" borderId="5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8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17" xfId="1" applyFont="1" applyFill="1" applyBorder="1" applyAlignment="1">
      <alignment horizontal="center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/>
    </xf>
    <xf numFmtId="41" fontId="5" fillId="2" borderId="3" xfId="3" applyFont="1" applyFill="1" applyBorder="1" applyAlignment="1">
      <alignment horizontal="center" vertical="center"/>
    </xf>
    <xf numFmtId="41" fontId="5" fillId="2" borderId="2" xfId="3" applyFont="1" applyFill="1" applyBorder="1" applyAlignment="1">
      <alignment horizontal="center" vertical="center"/>
    </xf>
    <xf numFmtId="41" fontId="5" fillId="2" borderId="5" xfId="3" applyFont="1" applyFill="1" applyBorder="1" applyAlignment="1">
      <alignment horizontal="center" vertical="center"/>
    </xf>
    <xf numFmtId="0" fontId="21" fillId="0" borderId="0" xfId="3" applyNumberFormat="1" applyFont="1" applyFill="1" applyAlignment="1">
      <alignment horizontal="left" vertical="center" indent="1"/>
    </xf>
    <xf numFmtId="41" fontId="5" fillId="2" borderId="1" xfId="3" applyFont="1" applyFill="1" applyBorder="1" applyAlignment="1">
      <alignment horizontal="center" vertical="center"/>
    </xf>
    <xf numFmtId="41" fontId="24" fillId="0" borderId="0" xfId="3" applyFont="1" applyFill="1" applyAlignment="1">
      <alignment horizontal="left" vertical="center" indent="1"/>
    </xf>
    <xf numFmtId="41" fontId="5" fillId="0" borderId="0" xfId="3" applyFont="1" applyFill="1" applyBorder="1" applyAlignment="1">
      <alignment horizontal="left" vertical="center"/>
    </xf>
    <xf numFmtId="0" fontId="5" fillId="6" borderId="10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17" xfId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</cellXfs>
  <cellStyles count="53">
    <cellStyle name="category" xfId="4"/>
    <cellStyle name="comma zerodec" xfId="5"/>
    <cellStyle name="Currency1" xfId="6"/>
    <cellStyle name="Dollar (zero dec)" xfId="7"/>
    <cellStyle name="Grey" xfId="8"/>
    <cellStyle name="HEADER" xfId="9"/>
    <cellStyle name="Header1" xfId="10"/>
    <cellStyle name="Header2" xfId="11"/>
    <cellStyle name="Input [yellow]" xfId="12"/>
    <cellStyle name="Model" xfId="13"/>
    <cellStyle name="Normal - Style1" xfId="14"/>
    <cellStyle name="Percent [2]" xfId="15"/>
    <cellStyle name="subhead" xfId="16"/>
    <cellStyle name="고정소숫점" xfId="17"/>
    <cellStyle name="고정출력1" xfId="18"/>
    <cellStyle name="고정출력2" xfId="19"/>
    <cellStyle name="咬訌裝?INCOM1" xfId="20"/>
    <cellStyle name="咬訌裝?INCOM10" xfId="21"/>
    <cellStyle name="咬訌裝?INCOM2" xfId="22"/>
    <cellStyle name="咬訌裝?INCOM3" xfId="23"/>
    <cellStyle name="咬訌裝?INCOM4" xfId="24"/>
    <cellStyle name="咬訌裝?INCOM5" xfId="25"/>
    <cellStyle name="咬訌裝?INCOM6" xfId="26"/>
    <cellStyle name="咬訌裝?INCOM7" xfId="27"/>
    <cellStyle name="咬訌裝?INCOM8" xfId="28"/>
    <cellStyle name="咬訌裝?INCOM9" xfId="29"/>
    <cellStyle name="咬訌裝?PRIB11" xfId="30"/>
    <cellStyle name="날짜" xfId="31"/>
    <cellStyle name="쉼표 [0] 2" xfId="3"/>
    <cellStyle name="쉼표 [0] 2 2" xfId="51"/>
    <cellStyle name="쉼표 [0] 3" xfId="32"/>
    <cellStyle name="자리수" xfId="33"/>
    <cellStyle name="자리수0" xfId="34"/>
    <cellStyle name="콤마 [0]_2-1" xfId="35"/>
    <cellStyle name="콤마_2-1" xfId="36"/>
    <cellStyle name="퍼센트" xfId="37"/>
    <cellStyle name="표준" xfId="0" builtinId="0"/>
    <cellStyle name="표준 2" xfId="1"/>
    <cellStyle name="표준 2 2" xfId="38"/>
    <cellStyle name="표준 2_10.세입결산(안전행정과)" xfId="39"/>
    <cellStyle name="표준 3" xfId="40"/>
    <cellStyle name="표준_03. 인구" xfId="2"/>
    <cellStyle name="표준_10-1" xfId="41"/>
    <cellStyle name="표준_18.외국인과의 혼인" xfId="42"/>
    <cellStyle name="표준_19.사망원인별 사망" xfId="52"/>
    <cellStyle name="표준_3-1.거소신고인수" xfId="43"/>
    <cellStyle name="표준_6교육정도별" xfId="48"/>
    <cellStyle name="표준_7주택점유형태별" xfId="49"/>
    <cellStyle name="표준_8사용방수별" xfId="50"/>
    <cellStyle name="표준_9-1구군별인구동태" xfId="47"/>
    <cellStyle name="합산" xfId="44"/>
    <cellStyle name="화폐기호" xfId="45"/>
    <cellStyle name="화폐기호0" xfId="46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workbookViewId="0">
      <pane xSplit="1" ySplit="6" topLeftCell="B7" activePane="bottomRight" state="frozenSplit"/>
      <selection pane="topRight" activeCell="I1" sqref="I1"/>
      <selection pane="bottomLeft" activeCell="A13" sqref="A13"/>
      <selection pane="bottomRight" activeCell="N54" sqref="N54"/>
    </sheetView>
  </sheetViews>
  <sheetFormatPr defaultRowHeight="11.25"/>
  <cols>
    <col min="1" max="1" width="7.25" style="1" customWidth="1"/>
    <col min="2" max="3" width="7.875" style="1" customWidth="1"/>
    <col min="4" max="8" width="7.625" style="1" customWidth="1"/>
    <col min="9" max="11" width="7" style="1" customWidth="1"/>
    <col min="12" max="12" width="7.25" style="1" customWidth="1"/>
    <col min="13" max="13" width="7.25" style="2" customWidth="1"/>
    <col min="14" max="15" width="7.25" style="1" customWidth="1"/>
    <col min="16" max="16" width="7.875" style="1" customWidth="1"/>
    <col min="17" max="256" width="9" style="1"/>
    <col min="257" max="257" width="7.875" style="1" customWidth="1"/>
    <col min="258" max="264" width="8.75" style="1" customWidth="1"/>
    <col min="265" max="272" width="7.875" style="1" customWidth="1"/>
    <col min="273" max="512" width="9" style="1"/>
    <col min="513" max="513" width="7.875" style="1" customWidth="1"/>
    <col min="514" max="520" width="8.75" style="1" customWidth="1"/>
    <col min="521" max="528" width="7.875" style="1" customWidth="1"/>
    <col min="529" max="768" width="9" style="1"/>
    <col min="769" max="769" width="7.875" style="1" customWidth="1"/>
    <col min="770" max="776" width="8.75" style="1" customWidth="1"/>
    <col min="777" max="784" width="7.875" style="1" customWidth="1"/>
    <col min="785" max="1024" width="9" style="1"/>
    <col min="1025" max="1025" width="7.875" style="1" customWidth="1"/>
    <col min="1026" max="1032" width="8.75" style="1" customWidth="1"/>
    <col min="1033" max="1040" width="7.875" style="1" customWidth="1"/>
    <col min="1041" max="1280" width="9" style="1"/>
    <col min="1281" max="1281" width="7.875" style="1" customWidth="1"/>
    <col min="1282" max="1288" width="8.75" style="1" customWidth="1"/>
    <col min="1289" max="1296" width="7.875" style="1" customWidth="1"/>
    <col min="1297" max="1536" width="9" style="1"/>
    <col min="1537" max="1537" width="7.875" style="1" customWidth="1"/>
    <col min="1538" max="1544" width="8.75" style="1" customWidth="1"/>
    <col min="1545" max="1552" width="7.875" style="1" customWidth="1"/>
    <col min="1553" max="1792" width="9" style="1"/>
    <col min="1793" max="1793" width="7.875" style="1" customWidth="1"/>
    <col min="1794" max="1800" width="8.75" style="1" customWidth="1"/>
    <col min="1801" max="1808" width="7.875" style="1" customWidth="1"/>
    <col min="1809" max="2048" width="9" style="1"/>
    <col min="2049" max="2049" width="7.875" style="1" customWidth="1"/>
    <col min="2050" max="2056" width="8.75" style="1" customWidth="1"/>
    <col min="2057" max="2064" width="7.875" style="1" customWidth="1"/>
    <col min="2065" max="2304" width="9" style="1"/>
    <col min="2305" max="2305" width="7.875" style="1" customWidth="1"/>
    <col min="2306" max="2312" width="8.75" style="1" customWidth="1"/>
    <col min="2313" max="2320" width="7.875" style="1" customWidth="1"/>
    <col min="2321" max="2560" width="9" style="1"/>
    <col min="2561" max="2561" width="7.875" style="1" customWidth="1"/>
    <col min="2562" max="2568" width="8.75" style="1" customWidth="1"/>
    <col min="2569" max="2576" width="7.875" style="1" customWidth="1"/>
    <col min="2577" max="2816" width="9" style="1"/>
    <col min="2817" max="2817" width="7.875" style="1" customWidth="1"/>
    <col min="2818" max="2824" width="8.75" style="1" customWidth="1"/>
    <col min="2825" max="2832" width="7.875" style="1" customWidth="1"/>
    <col min="2833" max="3072" width="9" style="1"/>
    <col min="3073" max="3073" width="7.875" style="1" customWidth="1"/>
    <col min="3074" max="3080" width="8.75" style="1" customWidth="1"/>
    <col min="3081" max="3088" width="7.875" style="1" customWidth="1"/>
    <col min="3089" max="3328" width="9" style="1"/>
    <col min="3329" max="3329" width="7.875" style="1" customWidth="1"/>
    <col min="3330" max="3336" width="8.75" style="1" customWidth="1"/>
    <col min="3337" max="3344" width="7.875" style="1" customWidth="1"/>
    <col min="3345" max="3584" width="9" style="1"/>
    <col min="3585" max="3585" width="7.875" style="1" customWidth="1"/>
    <col min="3586" max="3592" width="8.75" style="1" customWidth="1"/>
    <col min="3593" max="3600" width="7.875" style="1" customWidth="1"/>
    <col min="3601" max="3840" width="9" style="1"/>
    <col min="3841" max="3841" width="7.875" style="1" customWidth="1"/>
    <col min="3842" max="3848" width="8.75" style="1" customWidth="1"/>
    <col min="3849" max="3856" width="7.875" style="1" customWidth="1"/>
    <col min="3857" max="4096" width="9" style="1"/>
    <col min="4097" max="4097" width="7.875" style="1" customWidth="1"/>
    <col min="4098" max="4104" width="8.75" style="1" customWidth="1"/>
    <col min="4105" max="4112" width="7.875" style="1" customWidth="1"/>
    <col min="4113" max="4352" width="9" style="1"/>
    <col min="4353" max="4353" width="7.875" style="1" customWidth="1"/>
    <col min="4354" max="4360" width="8.75" style="1" customWidth="1"/>
    <col min="4361" max="4368" width="7.875" style="1" customWidth="1"/>
    <col min="4369" max="4608" width="9" style="1"/>
    <col min="4609" max="4609" width="7.875" style="1" customWidth="1"/>
    <col min="4610" max="4616" width="8.75" style="1" customWidth="1"/>
    <col min="4617" max="4624" width="7.875" style="1" customWidth="1"/>
    <col min="4625" max="4864" width="9" style="1"/>
    <col min="4865" max="4865" width="7.875" style="1" customWidth="1"/>
    <col min="4866" max="4872" width="8.75" style="1" customWidth="1"/>
    <col min="4873" max="4880" width="7.875" style="1" customWidth="1"/>
    <col min="4881" max="5120" width="9" style="1"/>
    <col min="5121" max="5121" width="7.875" style="1" customWidth="1"/>
    <col min="5122" max="5128" width="8.75" style="1" customWidth="1"/>
    <col min="5129" max="5136" width="7.875" style="1" customWidth="1"/>
    <col min="5137" max="5376" width="9" style="1"/>
    <col min="5377" max="5377" width="7.875" style="1" customWidth="1"/>
    <col min="5378" max="5384" width="8.75" style="1" customWidth="1"/>
    <col min="5385" max="5392" width="7.875" style="1" customWidth="1"/>
    <col min="5393" max="5632" width="9" style="1"/>
    <col min="5633" max="5633" width="7.875" style="1" customWidth="1"/>
    <col min="5634" max="5640" width="8.75" style="1" customWidth="1"/>
    <col min="5641" max="5648" width="7.875" style="1" customWidth="1"/>
    <col min="5649" max="5888" width="9" style="1"/>
    <col min="5889" max="5889" width="7.875" style="1" customWidth="1"/>
    <col min="5890" max="5896" width="8.75" style="1" customWidth="1"/>
    <col min="5897" max="5904" width="7.875" style="1" customWidth="1"/>
    <col min="5905" max="6144" width="9" style="1"/>
    <col min="6145" max="6145" width="7.875" style="1" customWidth="1"/>
    <col min="6146" max="6152" width="8.75" style="1" customWidth="1"/>
    <col min="6153" max="6160" width="7.875" style="1" customWidth="1"/>
    <col min="6161" max="6400" width="9" style="1"/>
    <col min="6401" max="6401" width="7.875" style="1" customWidth="1"/>
    <col min="6402" max="6408" width="8.75" style="1" customWidth="1"/>
    <col min="6409" max="6416" width="7.875" style="1" customWidth="1"/>
    <col min="6417" max="6656" width="9" style="1"/>
    <col min="6657" max="6657" width="7.875" style="1" customWidth="1"/>
    <col min="6658" max="6664" width="8.75" style="1" customWidth="1"/>
    <col min="6665" max="6672" width="7.875" style="1" customWidth="1"/>
    <col min="6673" max="6912" width="9" style="1"/>
    <col min="6913" max="6913" width="7.875" style="1" customWidth="1"/>
    <col min="6914" max="6920" width="8.75" style="1" customWidth="1"/>
    <col min="6921" max="6928" width="7.875" style="1" customWidth="1"/>
    <col min="6929" max="7168" width="9" style="1"/>
    <col min="7169" max="7169" width="7.875" style="1" customWidth="1"/>
    <col min="7170" max="7176" width="8.75" style="1" customWidth="1"/>
    <col min="7177" max="7184" width="7.875" style="1" customWidth="1"/>
    <col min="7185" max="7424" width="9" style="1"/>
    <col min="7425" max="7425" width="7.875" style="1" customWidth="1"/>
    <col min="7426" max="7432" width="8.75" style="1" customWidth="1"/>
    <col min="7433" max="7440" width="7.875" style="1" customWidth="1"/>
    <col min="7441" max="7680" width="9" style="1"/>
    <col min="7681" max="7681" width="7.875" style="1" customWidth="1"/>
    <col min="7682" max="7688" width="8.75" style="1" customWidth="1"/>
    <col min="7689" max="7696" width="7.875" style="1" customWidth="1"/>
    <col min="7697" max="7936" width="9" style="1"/>
    <col min="7937" max="7937" width="7.875" style="1" customWidth="1"/>
    <col min="7938" max="7944" width="8.75" style="1" customWidth="1"/>
    <col min="7945" max="7952" width="7.875" style="1" customWidth="1"/>
    <col min="7953" max="8192" width="9" style="1"/>
    <col min="8193" max="8193" width="7.875" style="1" customWidth="1"/>
    <col min="8194" max="8200" width="8.75" style="1" customWidth="1"/>
    <col min="8201" max="8208" width="7.875" style="1" customWidth="1"/>
    <col min="8209" max="8448" width="9" style="1"/>
    <col min="8449" max="8449" width="7.875" style="1" customWidth="1"/>
    <col min="8450" max="8456" width="8.75" style="1" customWidth="1"/>
    <col min="8457" max="8464" width="7.875" style="1" customWidth="1"/>
    <col min="8465" max="8704" width="9" style="1"/>
    <col min="8705" max="8705" width="7.875" style="1" customWidth="1"/>
    <col min="8706" max="8712" width="8.75" style="1" customWidth="1"/>
    <col min="8713" max="8720" width="7.875" style="1" customWidth="1"/>
    <col min="8721" max="8960" width="9" style="1"/>
    <col min="8961" max="8961" width="7.875" style="1" customWidth="1"/>
    <col min="8962" max="8968" width="8.75" style="1" customWidth="1"/>
    <col min="8969" max="8976" width="7.875" style="1" customWidth="1"/>
    <col min="8977" max="9216" width="9" style="1"/>
    <col min="9217" max="9217" width="7.875" style="1" customWidth="1"/>
    <col min="9218" max="9224" width="8.75" style="1" customWidth="1"/>
    <col min="9225" max="9232" width="7.875" style="1" customWidth="1"/>
    <col min="9233" max="9472" width="9" style="1"/>
    <col min="9473" max="9473" width="7.875" style="1" customWidth="1"/>
    <col min="9474" max="9480" width="8.75" style="1" customWidth="1"/>
    <col min="9481" max="9488" width="7.875" style="1" customWidth="1"/>
    <col min="9489" max="9728" width="9" style="1"/>
    <col min="9729" max="9729" width="7.875" style="1" customWidth="1"/>
    <col min="9730" max="9736" width="8.75" style="1" customWidth="1"/>
    <col min="9737" max="9744" width="7.875" style="1" customWidth="1"/>
    <col min="9745" max="9984" width="9" style="1"/>
    <col min="9985" max="9985" width="7.875" style="1" customWidth="1"/>
    <col min="9986" max="9992" width="8.75" style="1" customWidth="1"/>
    <col min="9993" max="10000" width="7.875" style="1" customWidth="1"/>
    <col min="10001" max="10240" width="9" style="1"/>
    <col min="10241" max="10241" width="7.875" style="1" customWidth="1"/>
    <col min="10242" max="10248" width="8.75" style="1" customWidth="1"/>
    <col min="10249" max="10256" width="7.875" style="1" customWidth="1"/>
    <col min="10257" max="10496" width="9" style="1"/>
    <col min="10497" max="10497" width="7.875" style="1" customWidth="1"/>
    <col min="10498" max="10504" width="8.75" style="1" customWidth="1"/>
    <col min="10505" max="10512" width="7.875" style="1" customWidth="1"/>
    <col min="10513" max="10752" width="9" style="1"/>
    <col min="10753" max="10753" width="7.875" style="1" customWidth="1"/>
    <col min="10754" max="10760" width="8.75" style="1" customWidth="1"/>
    <col min="10761" max="10768" width="7.875" style="1" customWidth="1"/>
    <col min="10769" max="11008" width="9" style="1"/>
    <col min="11009" max="11009" width="7.875" style="1" customWidth="1"/>
    <col min="11010" max="11016" width="8.75" style="1" customWidth="1"/>
    <col min="11017" max="11024" width="7.875" style="1" customWidth="1"/>
    <col min="11025" max="11264" width="9" style="1"/>
    <col min="11265" max="11265" width="7.875" style="1" customWidth="1"/>
    <col min="11266" max="11272" width="8.75" style="1" customWidth="1"/>
    <col min="11273" max="11280" width="7.875" style="1" customWidth="1"/>
    <col min="11281" max="11520" width="9" style="1"/>
    <col min="11521" max="11521" width="7.875" style="1" customWidth="1"/>
    <col min="11522" max="11528" width="8.75" style="1" customWidth="1"/>
    <col min="11529" max="11536" width="7.875" style="1" customWidth="1"/>
    <col min="11537" max="11776" width="9" style="1"/>
    <col min="11777" max="11777" width="7.875" style="1" customWidth="1"/>
    <col min="11778" max="11784" width="8.75" style="1" customWidth="1"/>
    <col min="11785" max="11792" width="7.875" style="1" customWidth="1"/>
    <col min="11793" max="12032" width="9" style="1"/>
    <col min="12033" max="12033" width="7.875" style="1" customWidth="1"/>
    <col min="12034" max="12040" width="8.75" style="1" customWidth="1"/>
    <col min="12041" max="12048" width="7.875" style="1" customWidth="1"/>
    <col min="12049" max="12288" width="9" style="1"/>
    <col min="12289" max="12289" width="7.875" style="1" customWidth="1"/>
    <col min="12290" max="12296" width="8.75" style="1" customWidth="1"/>
    <col min="12297" max="12304" width="7.875" style="1" customWidth="1"/>
    <col min="12305" max="12544" width="9" style="1"/>
    <col min="12545" max="12545" width="7.875" style="1" customWidth="1"/>
    <col min="12546" max="12552" width="8.75" style="1" customWidth="1"/>
    <col min="12553" max="12560" width="7.875" style="1" customWidth="1"/>
    <col min="12561" max="12800" width="9" style="1"/>
    <col min="12801" max="12801" width="7.875" style="1" customWidth="1"/>
    <col min="12802" max="12808" width="8.75" style="1" customWidth="1"/>
    <col min="12809" max="12816" width="7.875" style="1" customWidth="1"/>
    <col min="12817" max="13056" width="9" style="1"/>
    <col min="13057" max="13057" width="7.875" style="1" customWidth="1"/>
    <col min="13058" max="13064" width="8.75" style="1" customWidth="1"/>
    <col min="13065" max="13072" width="7.875" style="1" customWidth="1"/>
    <col min="13073" max="13312" width="9" style="1"/>
    <col min="13313" max="13313" width="7.875" style="1" customWidth="1"/>
    <col min="13314" max="13320" width="8.75" style="1" customWidth="1"/>
    <col min="13321" max="13328" width="7.875" style="1" customWidth="1"/>
    <col min="13329" max="13568" width="9" style="1"/>
    <col min="13569" max="13569" width="7.875" style="1" customWidth="1"/>
    <col min="13570" max="13576" width="8.75" style="1" customWidth="1"/>
    <col min="13577" max="13584" width="7.875" style="1" customWidth="1"/>
    <col min="13585" max="13824" width="9" style="1"/>
    <col min="13825" max="13825" width="7.875" style="1" customWidth="1"/>
    <col min="13826" max="13832" width="8.75" style="1" customWidth="1"/>
    <col min="13833" max="13840" width="7.875" style="1" customWidth="1"/>
    <col min="13841" max="14080" width="9" style="1"/>
    <col min="14081" max="14081" width="7.875" style="1" customWidth="1"/>
    <col min="14082" max="14088" width="8.75" style="1" customWidth="1"/>
    <col min="14089" max="14096" width="7.875" style="1" customWidth="1"/>
    <col min="14097" max="14336" width="9" style="1"/>
    <col min="14337" max="14337" width="7.875" style="1" customWidth="1"/>
    <col min="14338" max="14344" width="8.75" style="1" customWidth="1"/>
    <col min="14345" max="14352" width="7.875" style="1" customWidth="1"/>
    <col min="14353" max="14592" width="9" style="1"/>
    <col min="14593" max="14593" width="7.875" style="1" customWidth="1"/>
    <col min="14594" max="14600" width="8.75" style="1" customWidth="1"/>
    <col min="14601" max="14608" width="7.875" style="1" customWidth="1"/>
    <col min="14609" max="14848" width="9" style="1"/>
    <col min="14849" max="14849" width="7.875" style="1" customWidth="1"/>
    <col min="14850" max="14856" width="8.75" style="1" customWidth="1"/>
    <col min="14857" max="14864" width="7.875" style="1" customWidth="1"/>
    <col min="14865" max="15104" width="9" style="1"/>
    <col min="15105" max="15105" width="7.875" style="1" customWidth="1"/>
    <col min="15106" max="15112" width="8.75" style="1" customWidth="1"/>
    <col min="15113" max="15120" width="7.875" style="1" customWidth="1"/>
    <col min="15121" max="15360" width="9" style="1"/>
    <col min="15361" max="15361" width="7.875" style="1" customWidth="1"/>
    <col min="15362" max="15368" width="8.75" style="1" customWidth="1"/>
    <col min="15369" max="15376" width="7.875" style="1" customWidth="1"/>
    <col min="15377" max="15616" width="9" style="1"/>
    <col min="15617" max="15617" width="7.875" style="1" customWidth="1"/>
    <col min="15618" max="15624" width="8.75" style="1" customWidth="1"/>
    <col min="15625" max="15632" width="7.875" style="1" customWidth="1"/>
    <col min="15633" max="15872" width="9" style="1"/>
    <col min="15873" max="15873" width="7.875" style="1" customWidth="1"/>
    <col min="15874" max="15880" width="8.75" style="1" customWidth="1"/>
    <col min="15881" max="15888" width="7.875" style="1" customWidth="1"/>
    <col min="15889" max="16128" width="9" style="1"/>
    <col min="16129" max="16129" width="7.875" style="1" customWidth="1"/>
    <col min="16130" max="16136" width="8.75" style="1" customWidth="1"/>
    <col min="16137" max="16144" width="7.875" style="1" customWidth="1"/>
    <col min="16145" max="16384" width="9" style="1"/>
  </cols>
  <sheetData>
    <row r="1" spans="1:18" ht="20.100000000000001" customHeight="1">
      <c r="A1" s="368" t="s">
        <v>52</v>
      </c>
      <c r="B1" s="368"/>
      <c r="C1" s="368"/>
      <c r="D1" s="368"/>
      <c r="E1" s="368"/>
      <c r="F1" s="368"/>
    </row>
    <row r="2" spans="1:18" ht="16.5" customHeight="1">
      <c r="A2" s="6"/>
      <c r="B2" s="6"/>
      <c r="C2" s="6"/>
      <c r="D2" s="6"/>
      <c r="E2" s="6"/>
      <c r="F2" s="6"/>
    </row>
    <row r="3" spans="1:18" ht="20.100000000000001" customHeight="1">
      <c r="A3" s="369" t="s">
        <v>53</v>
      </c>
      <c r="B3" s="369"/>
      <c r="C3" s="369"/>
      <c r="D3" s="369"/>
      <c r="E3" s="369"/>
      <c r="F3" s="61"/>
    </row>
    <row r="4" spans="1:18" s="290" customFormat="1" ht="16.5" customHeight="1">
      <c r="A4" s="362" t="s">
        <v>54</v>
      </c>
      <c r="B4" s="363" t="s">
        <v>274</v>
      </c>
      <c r="C4" s="363" t="s">
        <v>55</v>
      </c>
      <c r="D4" s="363"/>
      <c r="E4" s="363"/>
      <c r="F4" s="363"/>
      <c r="G4" s="363"/>
      <c r="H4" s="363"/>
      <c r="I4" s="363"/>
      <c r="J4" s="363"/>
      <c r="K4" s="363"/>
      <c r="L4" s="362" t="s">
        <v>56</v>
      </c>
      <c r="M4" s="366" t="s">
        <v>57</v>
      </c>
      <c r="N4" s="362" t="s">
        <v>275</v>
      </c>
      <c r="O4" s="362" t="s">
        <v>58</v>
      </c>
      <c r="P4" s="348"/>
      <c r="Q4" s="293"/>
      <c r="R4" s="293"/>
    </row>
    <row r="5" spans="1:18" s="290" customFormat="1" ht="16.5" customHeight="1">
      <c r="A5" s="362"/>
      <c r="B5" s="363"/>
      <c r="C5" s="363" t="s">
        <v>59</v>
      </c>
      <c r="D5" s="344"/>
      <c r="E5" s="344"/>
      <c r="F5" s="363" t="s">
        <v>60</v>
      </c>
      <c r="G5" s="344"/>
      <c r="H5" s="344"/>
      <c r="I5" s="363" t="s">
        <v>61</v>
      </c>
      <c r="J5" s="344"/>
      <c r="K5" s="344"/>
      <c r="L5" s="363"/>
      <c r="M5" s="367"/>
      <c r="N5" s="362"/>
      <c r="O5" s="363"/>
      <c r="P5" s="362" t="s">
        <v>62</v>
      </c>
      <c r="Q5" s="293"/>
      <c r="R5" s="293"/>
    </row>
    <row r="6" spans="1:18" s="290" customFormat="1" ht="16.5" customHeight="1">
      <c r="A6" s="362"/>
      <c r="B6" s="363"/>
      <c r="C6" s="363"/>
      <c r="D6" s="344" t="s">
        <v>46</v>
      </c>
      <c r="E6" s="344" t="s">
        <v>47</v>
      </c>
      <c r="F6" s="363"/>
      <c r="G6" s="344" t="s">
        <v>46</v>
      </c>
      <c r="H6" s="344" t="s">
        <v>47</v>
      </c>
      <c r="I6" s="363"/>
      <c r="J6" s="344" t="s">
        <v>46</v>
      </c>
      <c r="K6" s="344" t="s">
        <v>47</v>
      </c>
      <c r="L6" s="363"/>
      <c r="M6" s="367"/>
      <c r="N6" s="362"/>
      <c r="O6" s="363"/>
      <c r="P6" s="363"/>
      <c r="Q6" s="293"/>
      <c r="R6" s="293"/>
    </row>
    <row r="7" spans="1:18" s="298" customFormat="1" ht="21.75" hidden="1" customHeight="1">
      <c r="A7" s="309">
        <v>1967</v>
      </c>
      <c r="B7" s="349">
        <v>38343</v>
      </c>
      <c r="C7" s="294">
        <f t="shared" ref="C7:C29" si="0">SUM(D7:E7)</f>
        <v>194567</v>
      </c>
      <c r="D7" s="294">
        <v>96306</v>
      </c>
      <c r="E7" s="294">
        <v>98261</v>
      </c>
      <c r="F7" s="294">
        <f t="shared" ref="F7:F48" si="1">SUM(G7:H7)</f>
        <v>194567</v>
      </c>
      <c r="G7" s="294">
        <v>96306</v>
      </c>
      <c r="H7" s="294">
        <v>98261</v>
      </c>
      <c r="I7" s="295" t="s">
        <v>63</v>
      </c>
      <c r="J7" s="295" t="s">
        <v>63</v>
      </c>
      <c r="K7" s="295" t="s">
        <v>63</v>
      </c>
      <c r="L7" s="296"/>
      <c r="M7" s="308">
        <f t="shared" ref="M7:M51" si="2">C7/B7</f>
        <v>5.0743812429908983</v>
      </c>
      <c r="N7" s="299" t="s">
        <v>63</v>
      </c>
      <c r="O7" s="295" t="s">
        <v>63</v>
      </c>
      <c r="P7" s="350" t="s">
        <v>63</v>
      </c>
      <c r="Q7" s="297"/>
      <c r="R7" s="297"/>
    </row>
    <row r="8" spans="1:18" s="298" customFormat="1" ht="21.75" hidden="1" customHeight="1">
      <c r="A8" s="309">
        <v>1968</v>
      </c>
      <c r="B8" s="349">
        <v>44097</v>
      </c>
      <c r="C8" s="294">
        <f t="shared" si="0"/>
        <v>220613</v>
      </c>
      <c r="D8" s="294">
        <v>109165</v>
      </c>
      <c r="E8" s="294">
        <v>111448</v>
      </c>
      <c r="F8" s="294">
        <f t="shared" si="1"/>
        <v>220613</v>
      </c>
      <c r="G8" s="294">
        <v>109165</v>
      </c>
      <c r="H8" s="294">
        <v>111448</v>
      </c>
      <c r="I8" s="295" t="s">
        <v>63</v>
      </c>
      <c r="J8" s="295" t="s">
        <v>63</v>
      </c>
      <c r="K8" s="295" t="s">
        <v>63</v>
      </c>
      <c r="L8" s="296">
        <f t="shared" ref="L8:L54" si="3">C8/C7*100-100</f>
        <v>13.38664830109937</v>
      </c>
      <c r="M8" s="308">
        <f t="shared" si="2"/>
        <v>5.0029026917930928</v>
      </c>
      <c r="N8" s="299" t="s">
        <v>63</v>
      </c>
      <c r="O8" s="295" t="s">
        <v>63</v>
      </c>
      <c r="P8" s="350" t="s">
        <v>63</v>
      </c>
      <c r="Q8" s="297"/>
      <c r="R8" s="297"/>
    </row>
    <row r="9" spans="1:18" s="298" customFormat="1" ht="21.75" hidden="1" customHeight="1">
      <c r="A9" s="309">
        <v>1969</v>
      </c>
      <c r="B9" s="111">
        <v>50321</v>
      </c>
      <c r="C9" s="294">
        <f t="shared" si="0"/>
        <v>249294</v>
      </c>
      <c r="D9" s="294">
        <v>123099</v>
      </c>
      <c r="E9" s="294">
        <v>126195</v>
      </c>
      <c r="F9" s="294">
        <f t="shared" si="1"/>
        <v>249294</v>
      </c>
      <c r="G9" s="294">
        <v>123099</v>
      </c>
      <c r="H9" s="294">
        <v>126195</v>
      </c>
      <c r="I9" s="295" t="s">
        <v>63</v>
      </c>
      <c r="J9" s="295" t="s">
        <v>63</v>
      </c>
      <c r="K9" s="295" t="s">
        <v>63</v>
      </c>
      <c r="L9" s="296">
        <f t="shared" si="3"/>
        <v>13.000593800002719</v>
      </c>
      <c r="M9" s="308">
        <f t="shared" si="2"/>
        <v>4.9540748395302163</v>
      </c>
      <c r="N9" s="299" t="s">
        <v>63</v>
      </c>
      <c r="O9" s="295" t="s">
        <v>63</v>
      </c>
      <c r="P9" s="350" t="s">
        <v>63</v>
      </c>
      <c r="Q9" s="297"/>
      <c r="R9" s="297"/>
    </row>
    <row r="10" spans="1:18" s="298" customFormat="1" ht="21.75" hidden="1" customHeight="1">
      <c r="A10" s="309">
        <v>1970</v>
      </c>
      <c r="B10" s="111">
        <v>55577</v>
      </c>
      <c r="C10" s="294">
        <f t="shared" si="0"/>
        <v>271816</v>
      </c>
      <c r="D10" s="294">
        <v>135865</v>
      </c>
      <c r="E10" s="294">
        <v>135951</v>
      </c>
      <c r="F10" s="294">
        <f t="shared" si="1"/>
        <v>271816</v>
      </c>
      <c r="G10" s="294">
        <v>135865</v>
      </c>
      <c r="H10" s="294">
        <v>135951</v>
      </c>
      <c r="I10" s="295" t="s">
        <v>63</v>
      </c>
      <c r="J10" s="295" t="s">
        <v>63</v>
      </c>
      <c r="K10" s="295" t="s">
        <v>63</v>
      </c>
      <c r="L10" s="296">
        <f t="shared" si="3"/>
        <v>9.0343128996285458</v>
      </c>
      <c r="M10" s="308">
        <f t="shared" si="2"/>
        <v>4.8908001511416597</v>
      </c>
      <c r="N10" s="299" t="s">
        <v>63</v>
      </c>
      <c r="O10" s="295" t="s">
        <v>63</v>
      </c>
      <c r="P10" s="350" t="s">
        <v>63</v>
      </c>
      <c r="Q10" s="297"/>
      <c r="R10" s="297"/>
    </row>
    <row r="11" spans="1:18" s="298" customFormat="1" ht="21.75" hidden="1" customHeight="1">
      <c r="A11" s="309">
        <v>1971</v>
      </c>
      <c r="B11" s="111">
        <v>59830</v>
      </c>
      <c r="C11" s="294">
        <f t="shared" si="0"/>
        <v>191116</v>
      </c>
      <c r="D11" s="294">
        <v>144438</v>
      </c>
      <c r="E11" s="294">
        <v>46678</v>
      </c>
      <c r="F11" s="294">
        <f t="shared" si="1"/>
        <v>291116</v>
      </c>
      <c r="G11" s="294">
        <v>144438</v>
      </c>
      <c r="H11" s="294">
        <v>146678</v>
      </c>
      <c r="I11" s="295" t="s">
        <v>63</v>
      </c>
      <c r="J11" s="295" t="s">
        <v>63</v>
      </c>
      <c r="K11" s="295" t="s">
        <v>63</v>
      </c>
      <c r="L11" s="296">
        <f t="shared" si="3"/>
        <v>-29.689201518674395</v>
      </c>
      <c r="M11" s="308">
        <f t="shared" si="2"/>
        <v>3.1943172321577804</v>
      </c>
      <c r="N11" s="299" t="s">
        <v>63</v>
      </c>
      <c r="O11" s="295" t="s">
        <v>63</v>
      </c>
      <c r="P11" s="350" t="s">
        <v>63</v>
      </c>
      <c r="Q11" s="297"/>
      <c r="R11" s="297"/>
    </row>
    <row r="12" spans="1:18" s="298" customFormat="1" ht="21.75" hidden="1" customHeight="1">
      <c r="A12" s="309">
        <v>1972</v>
      </c>
      <c r="B12" s="111">
        <v>63477</v>
      </c>
      <c r="C12" s="294">
        <f t="shared" si="0"/>
        <v>305375</v>
      </c>
      <c r="D12" s="294">
        <v>151891</v>
      </c>
      <c r="E12" s="294">
        <v>153484</v>
      </c>
      <c r="F12" s="294">
        <f t="shared" si="1"/>
        <v>305375</v>
      </c>
      <c r="G12" s="294">
        <v>151891</v>
      </c>
      <c r="H12" s="294">
        <v>153484</v>
      </c>
      <c r="I12" s="295" t="s">
        <v>63</v>
      </c>
      <c r="J12" s="295" t="s">
        <v>63</v>
      </c>
      <c r="K12" s="295" t="s">
        <v>63</v>
      </c>
      <c r="L12" s="296">
        <f t="shared" si="3"/>
        <v>59.785156658783137</v>
      </c>
      <c r="M12" s="308">
        <f t="shared" si="2"/>
        <v>4.8107976117333839</v>
      </c>
      <c r="N12" s="299" t="s">
        <v>63</v>
      </c>
      <c r="O12" s="295" t="s">
        <v>63</v>
      </c>
      <c r="P12" s="350" t="s">
        <v>63</v>
      </c>
      <c r="Q12" s="297"/>
      <c r="R12" s="297"/>
    </row>
    <row r="13" spans="1:18" s="298" customFormat="1" ht="21.75" hidden="1" customHeight="1">
      <c r="A13" s="309">
        <v>1973</v>
      </c>
      <c r="B13" s="111">
        <v>66647</v>
      </c>
      <c r="C13" s="294">
        <f t="shared" si="0"/>
        <v>317098</v>
      </c>
      <c r="D13" s="294">
        <v>157485</v>
      </c>
      <c r="E13" s="294">
        <v>159613</v>
      </c>
      <c r="F13" s="294">
        <f t="shared" si="1"/>
        <v>317098</v>
      </c>
      <c r="G13" s="294">
        <v>157485</v>
      </c>
      <c r="H13" s="294">
        <v>159613</v>
      </c>
      <c r="I13" s="295" t="s">
        <v>63</v>
      </c>
      <c r="J13" s="295" t="s">
        <v>63</v>
      </c>
      <c r="K13" s="295" t="s">
        <v>63</v>
      </c>
      <c r="L13" s="296">
        <f t="shared" si="3"/>
        <v>3.838886614817838</v>
      </c>
      <c r="M13" s="308">
        <f t="shared" si="2"/>
        <v>4.7578735727039474</v>
      </c>
      <c r="N13" s="299" t="s">
        <v>63</v>
      </c>
      <c r="O13" s="295" t="s">
        <v>63</v>
      </c>
      <c r="P13" s="350" t="s">
        <v>63</v>
      </c>
      <c r="Q13" s="297"/>
      <c r="R13" s="297"/>
    </row>
    <row r="14" spans="1:18" s="298" customFormat="1" ht="21.75" hidden="1" customHeight="1">
      <c r="A14" s="309">
        <v>1974</v>
      </c>
      <c r="B14" s="111">
        <v>57045</v>
      </c>
      <c r="C14" s="294">
        <f t="shared" si="0"/>
        <v>268361</v>
      </c>
      <c r="D14" s="294">
        <v>134180</v>
      </c>
      <c r="E14" s="294">
        <v>134181</v>
      </c>
      <c r="F14" s="294">
        <f t="shared" si="1"/>
        <v>268361</v>
      </c>
      <c r="G14" s="294">
        <v>134180</v>
      </c>
      <c r="H14" s="294">
        <v>134181</v>
      </c>
      <c r="I14" s="295" t="s">
        <v>63</v>
      </c>
      <c r="J14" s="295" t="s">
        <v>63</v>
      </c>
      <c r="K14" s="295" t="s">
        <v>63</v>
      </c>
      <c r="L14" s="296">
        <f t="shared" si="3"/>
        <v>-15.369696434540742</v>
      </c>
      <c r="M14" s="308">
        <f t="shared" si="2"/>
        <v>4.7043737400298014</v>
      </c>
      <c r="N14" s="299" t="s">
        <v>63</v>
      </c>
      <c r="O14" s="295" t="s">
        <v>63</v>
      </c>
      <c r="P14" s="350" t="s">
        <v>63</v>
      </c>
      <c r="Q14" s="297"/>
      <c r="R14" s="297"/>
    </row>
    <row r="15" spans="1:18" s="298" customFormat="1" ht="21.75" hidden="1" customHeight="1">
      <c r="A15" s="309">
        <v>1975</v>
      </c>
      <c r="B15" s="111">
        <v>59312</v>
      </c>
      <c r="C15" s="294">
        <f t="shared" si="0"/>
        <v>278463</v>
      </c>
      <c r="D15" s="294">
        <v>140836</v>
      </c>
      <c r="E15" s="294">
        <v>137627</v>
      </c>
      <c r="F15" s="294">
        <f t="shared" si="1"/>
        <v>278463</v>
      </c>
      <c r="G15" s="294">
        <v>140836</v>
      </c>
      <c r="H15" s="294">
        <v>137627</v>
      </c>
      <c r="I15" s="295" t="s">
        <v>63</v>
      </c>
      <c r="J15" s="295" t="s">
        <v>63</v>
      </c>
      <c r="K15" s="295" t="s">
        <v>63</v>
      </c>
      <c r="L15" s="296">
        <f t="shared" si="3"/>
        <v>3.7643323731838763</v>
      </c>
      <c r="M15" s="308">
        <f t="shared" si="2"/>
        <v>4.6948846776369031</v>
      </c>
      <c r="N15" s="299" t="s">
        <v>63</v>
      </c>
      <c r="O15" s="295" t="s">
        <v>63</v>
      </c>
      <c r="P15" s="350" t="s">
        <v>63</v>
      </c>
      <c r="Q15" s="297"/>
      <c r="R15" s="297"/>
    </row>
    <row r="16" spans="1:18" s="298" customFormat="1" ht="21.75" hidden="1" customHeight="1">
      <c r="A16" s="309">
        <v>1976</v>
      </c>
      <c r="B16" s="111">
        <v>65736</v>
      </c>
      <c r="C16" s="294">
        <f t="shared" si="0"/>
        <v>297131</v>
      </c>
      <c r="D16" s="294">
        <v>149105</v>
      </c>
      <c r="E16" s="294">
        <v>148026</v>
      </c>
      <c r="F16" s="294">
        <f t="shared" si="1"/>
        <v>297131</v>
      </c>
      <c r="G16" s="294">
        <v>149105</v>
      </c>
      <c r="H16" s="294">
        <v>148026</v>
      </c>
      <c r="I16" s="295" t="s">
        <v>63</v>
      </c>
      <c r="J16" s="295" t="s">
        <v>63</v>
      </c>
      <c r="K16" s="295" t="s">
        <v>63</v>
      </c>
      <c r="L16" s="296">
        <f t="shared" si="3"/>
        <v>6.7039427141128272</v>
      </c>
      <c r="M16" s="308">
        <f t="shared" si="2"/>
        <v>4.520065108920531</v>
      </c>
      <c r="N16" s="299" t="s">
        <v>63</v>
      </c>
      <c r="O16" s="295" t="s">
        <v>63</v>
      </c>
      <c r="P16" s="350" t="s">
        <v>63</v>
      </c>
      <c r="Q16" s="297"/>
      <c r="R16" s="297"/>
    </row>
    <row r="17" spans="1:18" s="298" customFormat="1" ht="21.75" hidden="1" customHeight="1">
      <c r="A17" s="309">
        <v>1977</v>
      </c>
      <c r="B17" s="111">
        <v>70087</v>
      </c>
      <c r="C17" s="294">
        <f t="shared" si="0"/>
        <v>315129</v>
      </c>
      <c r="D17" s="294">
        <v>157734</v>
      </c>
      <c r="E17" s="294">
        <v>157395</v>
      </c>
      <c r="F17" s="294">
        <f t="shared" si="1"/>
        <v>315129</v>
      </c>
      <c r="G17" s="294">
        <v>157734</v>
      </c>
      <c r="H17" s="294">
        <v>157395</v>
      </c>
      <c r="I17" s="295" t="s">
        <v>63</v>
      </c>
      <c r="J17" s="295" t="s">
        <v>63</v>
      </c>
      <c r="K17" s="295" t="s">
        <v>63</v>
      </c>
      <c r="L17" s="296">
        <f t="shared" si="3"/>
        <v>6.0572609387778584</v>
      </c>
      <c r="M17" s="308">
        <f t="shared" si="2"/>
        <v>4.4962546549288742</v>
      </c>
      <c r="N17" s="299" t="s">
        <v>63</v>
      </c>
      <c r="O17" s="295" t="s">
        <v>63</v>
      </c>
      <c r="P17" s="350" t="s">
        <v>63</v>
      </c>
      <c r="Q17" s="297"/>
      <c r="R17" s="297"/>
    </row>
    <row r="18" spans="1:18" s="298" customFormat="1" ht="21.75" hidden="1" customHeight="1">
      <c r="A18" s="309">
        <v>1978</v>
      </c>
      <c r="B18" s="111">
        <v>76470</v>
      </c>
      <c r="C18" s="294">
        <f t="shared" si="0"/>
        <v>338327</v>
      </c>
      <c r="D18" s="294">
        <v>169223</v>
      </c>
      <c r="E18" s="294">
        <v>169104</v>
      </c>
      <c r="F18" s="294">
        <f t="shared" si="1"/>
        <v>338327</v>
      </c>
      <c r="G18" s="294">
        <v>169223</v>
      </c>
      <c r="H18" s="294">
        <v>169104</v>
      </c>
      <c r="I18" s="295" t="s">
        <v>63</v>
      </c>
      <c r="J18" s="295" t="s">
        <v>63</v>
      </c>
      <c r="K18" s="295" t="s">
        <v>63</v>
      </c>
      <c r="L18" s="296">
        <f t="shared" si="3"/>
        <v>7.361429763684086</v>
      </c>
      <c r="M18" s="308">
        <f t="shared" si="2"/>
        <v>4.4243101870014385</v>
      </c>
      <c r="N18" s="299" t="s">
        <v>63</v>
      </c>
      <c r="O18" s="295" t="s">
        <v>63</v>
      </c>
      <c r="P18" s="350" t="s">
        <v>63</v>
      </c>
      <c r="Q18" s="297"/>
      <c r="R18" s="297"/>
    </row>
    <row r="19" spans="1:18" s="298" customFormat="1" ht="21.75" hidden="1" customHeight="1">
      <c r="A19" s="309">
        <v>1979</v>
      </c>
      <c r="B19" s="111">
        <v>84179</v>
      </c>
      <c r="C19" s="294">
        <f t="shared" si="0"/>
        <v>369726</v>
      </c>
      <c r="D19" s="294">
        <v>184863</v>
      </c>
      <c r="E19" s="294">
        <v>184863</v>
      </c>
      <c r="F19" s="294">
        <f t="shared" si="1"/>
        <v>369726</v>
      </c>
      <c r="G19" s="294">
        <v>184863</v>
      </c>
      <c r="H19" s="294">
        <v>184863</v>
      </c>
      <c r="I19" s="295" t="s">
        <v>63</v>
      </c>
      <c r="J19" s="295" t="s">
        <v>63</v>
      </c>
      <c r="K19" s="295" t="s">
        <v>63</v>
      </c>
      <c r="L19" s="296">
        <f t="shared" si="3"/>
        <v>9.2806663375964717</v>
      </c>
      <c r="M19" s="308">
        <f t="shared" si="2"/>
        <v>4.3921405576212598</v>
      </c>
      <c r="N19" s="299" t="s">
        <v>63</v>
      </c>
      <c r="O19" s="295" t="s">
        <v>63</v>
      </c>
      <c r="P19" s="350" t="s">
        <v>63</v>
      </c>
      <c r="Q19" s="297"/>
      <c r="R19" s="297"/>
    </row>
    <row r="20" spans="1:18" s="298" customFormat="1" ht="21.75" hidden="1" customHeight="1">
      <c r="A20" s="309">
        <v>1980</v>
      </c>
      <c r="B20" s="111">
        <v>89813</v>
      </c>
      <c r="C20" s="294">
        <f t="shared" si="0"/>
        <v>392875</v>
      </c>
      <c r="D20" s="294">
        <v>197302</v>
      </c>
      <c r="E20" s="294">
        <v>195573</v>
      </c>
      <c r="F20" s="294">
        <f t="shared" si="1"/>
        <v>392875</v>
      </c>
      <c r="G20" s="294">
        <v>197302</v>
      </c>
      <c r="H20" s="294">
        <v>195573</v>
      </c>
      <c r="I20" s="295" t="s">
        <v>63</v>
      </c>
      <c r="J20" s="295" t="s">
        <v>63</v>
      </c>
      <c r="K20" s="295" t="s">
        <v>63</v>
      </c>
      <c r="L20" s="296">
        <f t="shared" si="3"/>
        <v>6.261123101972828</v>
      </c>
      <c r="M20" s="308">
        <f t="shared" si="2"/>
        <v>4.3743667397815464</v>
      </c>
      <c r="N20" s="299" t="s">
        <v>63</v>
      </c>
      <c r="O20" s="295" t="s">
        <v>63</v>
      </c>
      <c r="P20" s="350" t="s">
        <v>63</v>
      </c>
      <c r="Q20" s="297"/>
      <c r="R20" s="297"/>
    </row>
    <row r="21" spans="1:18" s="298" customFormat="1" ht="21.75" hidden="1" customHeight="1">
      <c r="A21" s="309">
        <v>1981</v>
      </c>
      <c r="B21" s="111">
        <v>102640</v>
      </c>
      <c r="C21" s="294">
        <f t="shared" si="0"/>
        <v>452334</v>
      </c>
      <c r="D21" s="294">
        <v>223261</v>
      </c>
      <c r="E21" s="294">
        <v>229073</v>
      </c>
      <c r="F21" s="294">
        <f t="shared" si="1"/>
        <v>452334</v>
      </c>
      <c r="G21" s="294">
        <v>223261</v>
      </c>
      <c r="H21" s="294">
        <v>229073</v>
      </c>
      <c r="I21" s="295" t="s">
        <v>63</v>
      </c>
      <c r="J21" s="295" t="s">
        <v>63</v>
      </c>
      <c r="K21" s="295" t="s">
        <v>63</v>
      </c>
      <c r="L21" s="296">
        <f t="shared" si="3"/>
        <v>15.134330257715561</v>
      </c>
      <c r="M21" s="308">
        <f t="shared" si="2"/>
        <v>4.4069953234606389</v>
      </c>
      <c r="N21" s="299" t="s">
        <v>63</v>
      </c>
      <c r="O21" s="295" t="s">
        <v>63</v>
      </c>
      <c r="P21" s="350" t="s">
        <v>63</v>
      </c>
      <c r="Q21" s="297"/>
      <c r="R21" s="297"/>
    </row>
    <row r="22" spans="1:18" s="298" customFormat="1" ht="21.75" hidden="1" customHeight="1">
      <c r="A22" s="309">
        <v>1982</v>
      </c>
      <c r="B22" s="111">
        <v>110410</v>
      </c>
      <c r="C22" s="294">
        <f t="shared" si="0"/>
        <v>473167</v>
      </c>
      <c r="D22" s="294">
        <v>233340</v>
      </c>
      <c r="E22" s="294">
        <v>239827</v>
      </c>
      <c r="F22" s="294">
        <f t="shared" si="1"/>
        <v>473167</v>
      </c>
      <c r="G22" s="294">
        <v>233340</v>
      </c>
      <c r="H22" s="294">
        <v>239827</v>
      </c>
      <c r="I22" s="295" t="s">
        <v>63</v>
      </c>
      <c r="J22" s="295" t="s">
        <v>63</v>
      </c>
      <c r="K22" s="295" t="s">
        <v>63</v>
      </c>
      <c r="L22" s="296">
        <f t="shared" si="3"/>
        <v>4.6056674934893209</v>
      </c>
      <c r="M22" s="308">
        <f t="shared" si="2"/>
        <v>4.2855447876098181</v>
      </c>
      <c r="N22" s="299" t="s">
        <v>63</v>
      </c>
      <c r="O22" s="295" t="s">
        <v>63</v>
      </c>
      <c r="P22" s="350" t="s">
        <v>63</v>
      </c>
      <c r="Q22" s="297"/>
      <c r="R22" s="297"/>
    </row>
    <row r="23" spans="1:18" s="298" customFormat="1" ht="21.75" hidden="1" customHeight="1">
      <c r="A23" s="309">
        <v>1983</v>
      </c>
      <c r="B23" s="111">
        <v>121409</v>
      </c>
      <c r="C23" s="294">
        <f t="shared" si="0"/>
        <v>511546</v>
      </c>
      <c r="D23" s="294">
        <v>254338</v>
      </c>
      <c r="E23" s="294">
        <v>257208</v>
      </c>
      <c r="F23" s="294">
        <f t="shared" si="1"/>
        <v>511546</v>
      </c>
      <c r="G23" s="294">
        <v>254338</v>
      </c>
      <c r="H23" s="294">
        <v>257208</v>
      </c>
      <c r="I23" s="295" t="s">
        <v>63</v>
      </c>
      <c r="J23" s="295" t="s">
        <v>63</v>
      </c>
      <c r="K23" s="295" t="s">
        <v>63</v>
      </c>
      <c r="L23" s="296">
        <f t="shared" si="3"/>
        <v>8.1110897420995087</v>
      </c>
      <c r="M23" s="308">
        <f t="shared" si="2"/>
        <v>4.2134108673986281</v>
      </c>
      <c r="N23" s="299" t="s">
        <v>63</v>
      </c>
      <c r="O23" s="295" t="s">
        <v>63</v>
      </c>
      <c r="P23" s="350" t="s">
        <v>63</v>
      </c>
      <c r="Q23" s="297"/>
      <c r="R23" s="297"/>
    </row>
    <row r="24" spans="1:18" s="298" customFormat="1" ht="21.75" hidden="1" customHeight="1">
      <c r="A24" s="309">
        <v>1984</v>
      </c>
      <c r="B24" s="111">
        <v>130026</v>
      </c>
      <c r="C24" s="294">
        <f t="shared" si="0"/>
        <v>541474</v>
      </c>
      <c r="D24" s="294">
        <v>269162</v>
      </c>
      <c r="E24" s="294">
        <v>272312</v>
      </c>
      <c r="F24" s="294">
        <f t="shared" si="1"/>
        <v>541474</v>
      </c>
      <c r="G24" s="294">
        <v>269162</v>
      </c>
      <c r="H24" s="294">
        <v>272312</v>
      </c>
      <c r="I24" s="295" t="s">
        <v>63</v>
      </c>
      <c r="J24" s="295" t="s">
        <v>63</v>
      </c>
      <c r="K24" s="295" t="s">
        <v>63</v>
      </c>
      <c r="L24" s="296">
        <f t="shared" si="3"/>
        <v>5.8505002482670108</v>
      </c>
      <c r="M24" s="308">
        <f t="shared" si="2"/>
        <v>4.1643517450356082</v>
      </c>
      <c r="N24" s="299" t="s">
        <v>63</v>
      </c>
      <c r="O24" s="295" t="s">
        <v>63</v>
      </c>
      <c r="P24" s="350" t="s">
        <v>63</v>
      </c>
      <c r="Q24" s="297"/>
      <c r="R24" s="297"/>
    </row>
    <row r="25" spans="1:18" s="298" customFormat="1" ht="21.75" hidden="1" customHeight="1">
      <c r="A25" s="309">
        <v>1985</v>
      </c>
      <c r="B25" s="111">
        <v>138480</v>
      </c>
      <c r="C25" s="294">
        <f t="shared" si="0"/>
        <v>559147</v>
      </c>
      <c r="D25" s="294">
        <v>277610</v>
      </c>
      <c r="E25" s="294">
        <v>281537</v>
      </c>
      <c r="F25" s="294">
        <f t="shared" si="1"/>
        <v>559147</v>
      </c>
      <c r="G25" s="294">
        <v>277610</v>
      </c>
      <c r="H25" s="294">
        <v>281537</v>
      </c>
      <c r="I25" s="295" t="s">
        <v>63</v>
      </c>
      <c r="J25" s="295" t="s">
        <v>63</v>
      </c>
      <c r="K25" s="295" t="s">
        <v>63</v>
      </c>
      <c r="L25" s="296">
        <f t="shared" si="3"/>
        <v>3.2638686252710158</v>
      </c>
      <c r="M25" s="308">
        <f t="shared" si="2"/>
        <v>4.0377455228191801</v>
      </c>
      <c r="N25" s="299" t="s">
        <v>63</v>
      </c>
      <c r="O25" s="295" t="s">
        <v>63</v>
      </c>
      <c r="P25" s="350" t="s">
        <v>63</v>
      </c>
      <c r="Q25" s="297"/>
      <c r="R25" s="297"/>
    </row>
    <row r="26" spans="1:18" s="298" customFormat="1" ht="21.75" hidden="1" customHeight="1">
      <c r="A26" s="309">
        <v>1986</v>
      </c>
      <c r="B26" s="111">
        <v>146256</v>
      </c>
      <c r="C26" s="294">
        <f t="shared" si="0"/>
        <v>584289</v>
      </c>
      <c r="D26" s="294">
        <v>290364</v>
      </c>
      <c r="E26" s="294">
        <v>293925</v>
      </c>
      <c r="F26" s="294">
        <f t="shared" si="1"/>
        <v>584289</v>
      </c>
      <c r="G26" s="294">
        <v>290364</v>
      </c>
      <c r="H26" s="294">
        <v>293925</v>
      </c>
      <c r="I26" s="295" t="s">
        <v>63</v>
      </c>
      <c r="J26" s="295" t="s">
        <v>63</v>
      </c>
      <c r="K26" s="295" t="s">
        <v>63</v>
      </c>
      <c r="L26" s="296">
        <f t="shared" si="3"/>
        <v>4.4964919779592947</v>
      </c>
      <c r="M26" s="308">
        <f t="shared" si="2"/>
        <v>3.9949745651460451</v>
      </c>
      <c r="N26" s="299" t="s">
        <v>63</v>
      </c>
      <c r="O26" s="295" t="s">
        <v>63</v>
      </c>
      <c r="P26" s="350" t="s">
        <v>63</v>
      </c>
      <c r="Q26" s="297"/>
      <c r="R26" s="297"/>
    </row>
    <row r="27" spans="1:18" s="298" customFormat="1" ht="21.75" hidden="1" customHeight="1">
      <c r="A27" s="309">
        <v>1987</v>
      </c>
      <c r="B27" s="111">
        <v>151934</v>
      </c>
      <c r="C27" s="294">
        <f t="shared" si="0"/>
        <v>604799</v>
      </c>
      <c r="D27" s="294">
        <v>300541</v>
      </c>
      <c r="E27" s="294">
        <v>304258</v>
      </c>
      <c r="F27" s="294">
        <f t="shared" si="1"/>
        <v>604799</v>
      </c>
      <c r="G27" s="294">
        <v>300541</v>
      </c>
      <c r="H27" s="294">
        <v>304258</v>
      </c>
      <c r="I27" s="295" t="s">
        <v>63</v>
      </c>
      <c r="J27" s="295" t="s">
        <v>63</v>
      </c>
      <c r="K27" s="295" t="s">
        <v>63</v>
      </c>
      <c r="L27" s="296">
        <f t="shared" si="3"/>
        <v>3.5102492088675348</v>
      </c>
      <c r="M27" s="308">
        <f t="shared" si="2"/>
        <v>3.9806692379585873</v>
      </c>
      <c r="N27" s="299" t="s">
        <v>63</v>
      </c>
      <c r="O27" s="295" t="s">
        <v>63</v>
      </c>
      <c r="P27" s="350" t="s">
        <v>63</v>
      </c>
      <c r="Q27" s="297"/>
      <c r="R27" s="297"/>
    </row>
    <row r="28" spans="1:18" s="298" customFormat="1" ht="21.75" hidden="1" customHeight="1">
      <c r="A28" s="309">
        <v>1988</v>
      </c>
      <c r="B28" s="111">
        <v>107483</v>
      </c>
      <c r="C28" s="294">
        <f t="shared" si="0"/>
        <v>419913</v>
      </c>
      <c r="D28" s="294">
        <v>210527</v>
      </c>
      <c r="E28" s="294">
        <v>209386</v>
      </c>
      <c r="F28" s="294">
        <f t="shared" si="1"/>
        <v>419913</v>
      </c>
      <c r="G28" s="294">
        <v>210527</v>
      </c>
      <c r="H28" s="294">
        <v>209386</v>
      </c>
      <c r="I28" s="295" t="s">
        <v>63</v>
      </c>
      <c r="J28" s="295" t="s">
        <v>63</v>
      </c>
      <c r="K28" s="295" t="s">
        <v>63</v>
      </c>
      <c r="L28" s="296">
        <f t="shared" si="3"/>
        <v>-30.569825677621822</v>
      </c>
      <c r="M28" s="308">
        <f t="shared" si="2"/>
        <v>3.906785259064224</v>
      </c>
      <c r="N28" s="299" t="s">
        <v>63</v>
      </c>
      <c r="O28" s="295" t="s">
        <v>63</v>
      </c>
      <c r="P28" s="350" t="s">
        <v>63</v>
      </c>
      <c r="Q28" s="297"/>
      <c r="R28" s="297"/>
    </row>
    <row r="29" spans="1:18" s="298" customFormat="1" ht="21.75" hidden="1" customHeight="1">
      <c r="A29" s="309">
        <v>1989</v>
      </c>
      <c r="B29" s="111">
        <v>108772</v>
      </c>
      <c r="C29" s="294">
        <f t="shared" si="0"/>
        <v>420482</v>
      </c>
      <c r="D29" s="294">
        <v>210748</v>
      </c>
      <c r="E29" s="294">
        <v>209734</v>
      </c>
      <c r="F29" s="294">
        <f t="shared" si="1"/>
        <v>420482</v>
      </c>
      <c r="G29" s="294">
        <v>210748</v>
      </c>
      <c r="H29" s="294">
        <v>209734</v>
      </c>
      <c r="I29" s="295" t="s">
        <v>63</v>
      </c>
      <c r="J29" s="295" t="s">
        <v>63</v>
      </c>
      <c r="K29" s="295" t="s">
        <v>63</v>
      </c>
      <c r="L29" s="296">
        <f t="shared" si="3"/>
        <v>0.13550425921560816</v>
      </c>
      <c r="M29" s="308">
        <f t="shared" si="2"/>
        <v>3.8657191188908913</v>
      </c>
      <c r="N29" s="299" t="s">
        <v>63</v>
      </c>
      <c r="O29" s="295" t="s">
        <v>63</v>
      </c>
      <c r="P29" s="350" t="s">
        <v>63</v>
      </c>
      <c r="Q29" s="297"/>
      <c r="R29" s="297"/>
    </row>
    <row r="30" spans="1:18" s="298" customFormat="1" ht="21.75" hidden="1" customHeight="1">
      <c r="A30" s="309">
        <v>1990</v>
      </c>
      <c r="B30" s="111">
        <v>109799</v>
      </c>
      <c r="C30" s="294">
        <f t="shared" ref="C30:E48" si="4">F30+I30</f>
        <v>406427</v>
      </c>
      <c r="D30" s="295" t="s">
        <v>63</v>
      </c>
      <c r="E30" s="295" t="s">
        <v>63</v>
      </c>
      <c r="F30" s="294">
        <f t="shared" si="1"/>
        <v>406340</v>
      </c>
      <c r="G30" s="294">
        <v>205263</v>
      </c>
      <c r="H30" s="294">
        <v>201077</v>
      </c>
      <c r="I30" s="294">
        <v>87</v>
      </c>
      <c r="J30" s="295" t="s">
        <v>63</v>
      </c>
      <c r="K30" s="295" t="s">
        <v>63</v>
      </c>
      <c r="L30" s="296">
        <f t="shared" si="3"/>
        <v>-3.3425925485514227</v>
      </c>
      <c r="M30" s="308">
        <f t="shared" si="2"/>
        <v>3.7015546589677504</v>
      </c>
      <c r="N30" s="299" t="s">
        <v>63</v>
      </c>
      <c r="O30" s="299">
        <f t="shared" ref="O30:O48" si="5">C30/P30</f>
        <v>23809.431751611013</v>
      </c>
      <c r="P30" s="351">
        <v>17.07</v>
      </c>
      <c r="Q30" s="297"/>
      <c r="R30" s="297"/>
    </row>
    <row r="31" spans="1:18" s="298" customFormat="1" ht="21.75" hidden="1" customHeight="1">
      <c r="A31" s="309">
        <v>1991</v>
      </c>
      <c r="B31" s="111">
        <v>111346</v>
      </c>
      <c r="C31" s="294">
        <f t="shared" si="4"/>
        <v>394090</v>
      </c>
      <c r="D31" s="295" t="s">
        <v>63</v>
      </c>
      <c r="E31" s="295" t="s">
        <v>63</v>
      </c>
      <c r="F31" s="294">
        <f t="shared" si="1"/>
        <v>394010</v>
      </c>
      <c r="G31" s="294">
        <v>199926</v>
      </c>
      <c r="H31" s="294">
        <v>194084</v>
      </c>
      <c r="I31" s="294">
        <v>80</v>
      </c>
      <c r="J31" s="295" t="s">
        <v>63</v>
      </c>
      <c r="K31" s="295" t="s">
        <v>63</v>
      </c>
      <c r="L31" s="296">
        <f t="shared" si="3"/>
        <v>-3.0354774658179764</v>
      </c>
      <c r="M31" s="308">
        <f t="shared" si="2"/>
        <v>3.5393278609020529</v>
      </c>
      <c r="N31" s="299" t="s">
        <v>63</v>
      </c>
      <c r="O31" s="299">
        <f t="shared" si="5"/>
        <v>23100.234466588514</v>
      </c>
      <c r="P31" s="351">
        <v>17.059999999999999</v>
      </c>
      <c r="Q31" s="297"/>
      <c r="R31" s="297"/>
    </row>
    <row r="32" spans="1:18" s="298" customFormat="1" ht="21.75" hidden="1" customHeight="1">
      <c r="A32" s="309">
        <v>1992</v>
      </c>
      <c r="B32" s="111">
        <v>109450</v>
      </c>
      <c r="C32" s="294">
        <f t="shared" si="4"/>
        <v>381599</v>
      </c>
      <c r="D32" s="295" t="s">
        <v>63</v>
      </c>
      <c r="E32" s="295" t="s">
        <v>63</v>
      </c>
      <c r="F32" s="294">
        <f t="shared" si="1"/>
        <v>381284</v>
      </c>
      <c r="G32" s="294">
        <v>193791</v>
      </c>
      <c r="H32" s="294">
        <v>187493</v>
      </c>
      <c r="I32" s="294">
        <v>315</v>
      </c>
      <c r="J32" s="295" t="s">
        <v>63</v>
      </c>
      <c r="K32" s="295" t="s">
        <v>63</v>
      </c>
      <c r="L32" s="296">
        <f t="shared" si="3"/>
        <v>-3.1695805526656358</v>
      </c>
      <c r="M32" s="308">
        <f t="shared" si="2"/>
        <v>3.4865143901324807</v>
      </c>
      <c r="N32" s="299" t="s">
        <v>63</v>
      </c>
      <c r="O32" s="299">
        <f t="shared" si="5"/>
        <v>22328.788765359859</v>
      </c>
      <c r="P32" s="351">
        <v>17.09</v>
      </c>
      <c r="Q32" s="297"/>
      <c r="R32" s="297"/>
    </row>
    <row r="33" spans="1:18" s="298" customFormat="1" ht="21.75" hidden="1" customHeight="1">
      <c r="A33" s="309">
        <v>1993</v>
      </c>
      <c r="B33" s="111">
        <v>107982</v>
      </c>
      <c r="C33" s="294">
        <f t="shared" si="4"/>
        <v>368577</v>
      </c>
      <c r="D33" s="295" t="s">
        <v>63</v>
      </c>
      <c r="E33" s="295" t="s">
        <v>63</v>
      </c>
      <c r="F33" s="294">
        <f t="shared" si="1"/>
        <v>367723</v>
      </c>
      <c r="G33" s="294">
        <v>187175</v>
      </c>
      <c r="H33" s="294">
        <v>180548</v>
      </c>
      <c r="I33" s="294">
        <v>854</v>
      </c>
      <c r="J33" s="295" t="s">
        <v>63</v>
      </c>
      <c r="K33" s="295" t="s">
        <v>63</v>
      </c>
      <c r="L33" s="296">
        <f t="shared" si="3"/>
        <v>-3.4124827371140896</v>
      </c>
      <c r="M33" s="308">
        <f t="shared" si="2"/>
        <v>3.4133188864810804</v>
      </c>
      <c r="N33" s="299" t="s">
        <v>63</v>
      </c>
      <c r="O33" s="299">
        <f t="shared" si="5"/>
        <v>21566.822703335285</v>
      </c>
      <c r="P33" s="351">
        <v>17.09</v>
      </c>
      <c r="Q33" s="297"/>
      <c r="R33" s="297"/>
    </row>
    <row r="34" spans="1:18" s="298" customFormat="1" ht="21.75" hidden="1" customHeight="1">
      <c r="A34" s="309">
        <v>1994</v>
      </c>
      <c r="B34" s="111">
        <v>107015</v>
      </c>
      <c r="C34" s="294">
        <f t="shared" si="4"/>
        <v>357786</v>
      </c>
      <c r="D34" s="295" t="s">
        <v>63</v>
      </c>
      <c r="E34" s="295" t="s">
        <v>63</v>
      </c>
      <c r="F34" s="294">
        <f t="shared" si="1"/>
        <v>356490</v>
      </c>
      <c r="G34" s="294">
        <v>181690</v>
      </c>
      <c r="H34" s="294">
        <v>174800</v>
      </c>
      <c r="I34" s="294">
        <v>1296</v>
      </c>
      <c r="J34" s="295" t="s">
        <v>63</v>
      </c>
      <c r="K34" s="295" t="s">
        <v>63</v>
      </c>
      <c r="L34" s="296">
        <f t="shared" si="3"/>
        <v>-2.9277464410421601</v>
      </c>
      <c r="M34" s="308">
        <f t="shared" si="2"/>
        <v>3.3433257020043921</v>
      </c>
      <c r="N34" s="299" t="s">
        <v>63</v>
      </c>
      <c r="O34" s="299">
        <f t="shared" si="5"/>
        <v>20886.514886164623</v>
      </c>
      <c r="P34" s="351">
        <v>17.13</v>
      </c>
      <c r="Q34" s="297"/>
      <c r="R34" s="297"/>
    </row>
    <row r="35" spans="1:18" s="298" customFormat="1" ht="21.75" hidden="1" customHeight="1">
      <c r="A35" s="309">
        <v>1995</v>
      </c>
      <c r="B35" s="111">
        <v>105732</v>
      </c>
      <c r="C35" s="294">
        <f t="shared" si="4"/>
        <v>346250</v>
      </c>
      <c r="D35" s="295" t="s">
        <v>63</v>
      </c>
      <c r="E35" s="295" t="s">
        <v>63</v>
      </c>
      <c r="F35" s="294">
        <f t="shared" si="1"/>
        <v>344134</v>
      </c>
      <c r="G35" s="294">
        <v>175573</v>
      </c>
      <c r="H35" s="294">
        <v>168561</v>
      </c>
      <c r="I35" s="294">
        <v>2116</v>
      </c>
      <c r="J35" s="295" t="s">
        <v>63</v>
      </c>
      <c r="K35" s="295" t="s">
        <v>63</v>
      </c>
      <c r="L35" s="296">
        <f t="shared" si="3"/>
        <v>-3.2242737278708518</v>
      </c>
      <c r="M35" s="308">
        <f t="shared" si="2"/>
        <v>3.2747890893958309</v>
      </c>
      <c r="N35" s="299" t="s">
        <v>63</v>
      </c>
      <c r="O35" s="299">
        <f t="shared" si="5"/>
        <v>19774.414620217016</v>
      </c>
      <c r="P35" s="351">
        <v>17.510000000000002</v>
      </c>
      <c r="Q35" s="297"/>
      <c r="R35" s="297"/>
    </row>
    <row r="36" spans="1:18" s="298" customFormat="1" ht="21.75" hidden="1" customHeight="1">
      <c r="A36" s="309">
        <v>1996</v>
      </c>
      <c r="B36" s="111">
        <v>104640</v>
      </c>
      <c r="C36" s="294">
        <f t="shared" si="4"/>
        <v>336929</v>
      </c>
      <c r="D36" s="295" t="s">
        <v>63</v>
      </c>
      <c r="E36" s="295" t="s">
        <v>63</v>
      </c>
      <c r="F36" s="294">
        <f t="shared" si="1"/>
        <v>334170</v>
      </c>
      <c r="G36" s="294">
        <v>170154</v>
      </c>
      <c r="H36" s="294">
        <v>164016</v>
      </c>
      <c r="I36" s="294">
        <v>2759</v>
      </c>
      <c r="J36" s="295" t="s">
        <v>63</v>
      </c>
      <c r="K36" s="295" t="s">
        <v>63</v>
      </c>
      <c r="L36" s="296">
        <f t="shared" si="3"/>
        <v>-2.6919855595667883</v>
      </c>
      <c r="M36" s="308">
        <f t="shared" si="2"/>
        <v>3.219887232415902</v>
      </c>
      <c r="N36" s="299" t="s">
        <v>63</v>
      </c>
      <c r="O36" s="299">
        <f t="shared" si="5"/>
        <v>19242.09023415191</v>
      </c>
      <c r="P36" s="351">
        <v>17.510000000000002</v>
      </c>
      <c r="Q36" s="297"/>
      <c r="R36" s="297"/>
    </row>
    <row r="37" spans="1:18" s="298" customFormat="1" ht="21.75" hidden="1" customHeight="1">
      <c r="A37" s="309">
        <v>1997</v>
      </c>
      <c r="B37" s="111">
        <v>102585</v>
      </c>
      <c r="C37" s="294">
        <f t="shared" si="4"/>
        <v>324910</v>
      </c>
      <c r="D37" s="295" t="s">
        <v>63</v>
      </c>
      <c r="E37" s="295" t="s">
        <v>63</v>
      </c>
      <c r="F37" s="294">
        <f t="shared" si="1"/>
        <v>321427</v>
      </c>
      <c r="G37" s="294">
        <v>163638</v>
      </c>
      <c r="H37" s="294">
        <v>157789</v>
      </c>
      <c r="I37" s="294">
        <v>3483</v>
      </c>
      <c r="J37" s="295" t="s">
        <v>63</v>
      </c>
      <c r="K37" s="295" t="s">
        <v>63</v>
      </c>
      <c r="L37" s="296">
        <f t="shared" si="3"/>
        <v>-3.5672203936140932</v>
      </c>
      <c r="M37" s="308">
        <f t="shared" si="2"/>
        <v>3.1672271774625922</v>
      </c>
      <c r="N37" s="299" t="s">
        <v>63</v>
      </c>
      <c r="O37" s="299">
        <f t="shared" si="5"/>
        <v>18555.68246716162</v>
      </c>
      <c r="P37" s="351">
        <v>17.510000000000002</v>
      </c>
      <c r="Q37" s="297"/>
      <c r="R37" s="297"/>
    </row>
    <row r="38" spans="1:18" s="298" customFormat="1" ht="21.75" hidden="1" customHeight="1">
      <c r="A38" s="309">
        <v>1998</v>
      </c>
      <c r="B38" s="111">
        <v>95892</v>
      </c>
      <c r="C38" s="294">
        <f t="shared" si="4"/>
        <v>307827</v>
      </c>
      <c r="D38" s="295" t="s">
        <v>63</v>
      </c>
      <c r="E38" s="295" t="s">
        <v>63</v>
      </c>
      <c r="F38" s="294">
        <f t="shared" si="1"/>
        <v>305300</v>
      </c>
      <c r="G38" s="294">
        <v>155454</v>
      </c>
      <c r="H38" s="294">
        <v>149846</v>
      </c>
      <c r="I38" s="294">
        <v>2527</v>
      </c>
      <c r="J38" s="295" t="s">
        <v>63</v>
      </c>
      <c r="K38" s="295" t="s">
        <v>63</v>
      </c>
      <c r="L38" s="296">
        <f t="shared" si="3"/>
        <v>-5.2577636884060297</v>
      </c>
      <c r="M38" s="308">
        <f t="shared" si="2"/>
        <v>3.2101426604930547</v>
      </c>
      <c r="N38" s="299" t="s">
        <v>63</v>
      </c>
      <c r="O38" s="299">
        <f t="shared" si="5"/>
        <v>17580.068532267273</v>
      </c>
      <c r="P38" s="351">
        <v>17.510000000000002</v>
      </c>
      <c r="Q38" s="297"/>
      <c r="R38" s="297"/>
    </row>
    <row r="39" spans="1:18" s="298" customFormat="1" ht="21.75" hidden="1" customHeight="1">
      <c r="A39" s="309">
        <v>1999</v>
      </c>
      <c r="B39" s="349">
        <v>94166</v>
      </c>
      <c r="C39" s="294">
        <f t="shared" si="4"/>
        <v>295669</v>
      </c>
      <c r="D39" s="294">
        <f t="shared" si="4"/>
        <v>150729</v>
      </c>
      <c r="E39" s="294">
        <f t="shared" si="4"/>
        <v>144940</v>
      </c>
      <c r="F39" s="294">
        <f t="shared" si="1"/>
        <v>293012</v>
      </c>
      <c r="G39" s="294">
        <v>149201</v>
      </c>
      <c r="H39" s="294">
        <v>143811</v>
      </c>
      <c r="I39" s="294">
        <f>SUM(J39:K39)</f>
        <v>2657</v>
      </c>
      <c r="J39" s="294">
        <v>1528</v>
      </c>
      <c r="K39" s="294">
        <v>1129</v>
      </c>
      <c r="L39" s="296">
        <f t="shared" si="3"/>
        <v>-3.9496210533838791</v>
      </c>
      <c r="M39" s="308">
        <f t="shared" si="2"/>
        <v>3.1398700167788798</v>
      </c>
      <c r="N39" s="299">
        <v>14595</v>
      </c>
      <c r="O39" s="299">
        <f t="shared" si="5"/>
        <v>16885.722444317533</v>
      </c>
      <c r="P39" s="351">
        <v>17.510000000000002</v>
      </c>
      <c r="Q39" s="297"/>
      <c r="R39" s="297"/>
    </row>
    <row r="40" spans="1:18" s="298" customFormat="1" ht="21.75" hidden="1" customHeight="1">
      <c r="A40" s="309">
        <v>2000</v>
      </c>
      <c r="B40" s="349">
        <v>93631</v>
      </c>
      <c r="C40" s="294">
        <f t="shared" si="4"/>
        <v>288722</v>
      </c>
      <c r="D40" s="294">
        <f t="shared" si="4"/>
        <v>147203</v>
      </c>
      <c r="E40" s="294">
        <f t="shared" si="4"/>
        <v>141519</v>
      </c>
      <c r="F40" s="294">
        <f t="shared" si="1"/>
        <v>286197</v>
      </c>
      <c r="G40" s="294">
        <v>145654</v>
      </c>
      <c r="H40" s="294">
        <v>140543</v>
      </c>
      <c r="I40" s="294">
        <f>SUM(J40:K40)</f>
        <v>2525</v>
      </c>
      <c r="J40" s="294">
        <v>1549</v>
      </c>
      <c r="K40" s="294">
        <v>976</v>
      </c>
      <c r="L40" s="296">
        <f t="shared" si="3"/>
        <v>-2.3495868691002357</v>
      </c>
      <c r="M40" s="308">
        <f t="shared" si="2"/>
        <v>3.0836154692356166</v>
      </c>
      <c r="N40" s="299">
        <v>15339</v>
      </c>
      <c r="O40" s="299">
        <f t="shared" si="5"/>
        <v>16488.977727013134</v>
      </c>
      <c r="P40" s="351">
        <v>17.510000000000002</v>
      </c>
      <c r="Q40" s="297"/>
      <c r="R40" s="297"/>
    </row>
    <row r="41" spans="1:18" s="302" customFormat="1" ht="21.75" hidden="1" customHeight="1">
      <c r="A41" s="309">
        <v>2001</v>
      </c>
      <c r="B41" s="294">
        <v>93386</v>
      </c>
      <c r="C41" s="294">
        <f t="shared" si="4"/>
        <v>282847</v>
      </c>
      <c r="D41" s="294">
        <f t="shared" si="4"/>
        <v>144403</v>
      </c>
      <c r="E41" s="294">
        <f t="shared" si="4"/>
        <v>138444</v>
      </c>
      <c r="F41" s="294">
        <f t="shared" si="1"/>
        <v>280075</v>
      </c>
      <c r="G41" s="300">
        <v>142715</v>
      </c>
      <c r="H41" s="300">
        <v>137360</v>
      </c>
      <c r="I41" s="300">
        <v>2772</v>
      </c>
      <c r="J41" s="300">
        <v>1688</v>
      </c>
      <c r="K41" s="300">
        <v>1084</v>
      </c>
      <c r="L41" s="296">
        <f t="shared" si="3"/>
        <v>-2.0348293514176277</v>
      </c>
      <c r="M41" s="308">
        <f t="shared" si="2"/>
        <v>3.0287944659799115</v>
      </c>
      <c r="N41" s="306">
        <v>16058</v>
      </c>
      <c r="O41" s="299">
        <f t="shared" si="5"/>
        <v>16153.455168475155</v>
      </c>
      <c r="P41" s="351">
        <v>17.510000000000002</v>
      </c>
      <c r="Q41" s="301"/>
      <c r="R41" s="301"/>
    </row>
    <row r="42" spans="1:18" s="298" customFormat="1" ht="21.75" hidden="1" customHeight="1">
      <c r="A42" s="309">
        <v>2002</v>
      </c>
      <c r="B42" s="294">
        <v>92594</v>
      </c>
      <c r="C42" s="294">
        <f t="shared" si="4"/>
        <v>275323</v>
      </c>
      <c r="D42" s="294">
        <f t="shared" si="4"/>
        <v>140466</v>
      </c>
      <c r="E42" s="294">
        <f t="shared" si="4"/>
        <v>134857</v>
      </c>
      <c r="F42" s="294">
        <f t="shared" si="1"/>
        <v>272752</v>
      </c>
      <c r="G42" s="300">
        <v>138895</v>
      </c>
      <c r="H42" s="300">
        <v>133857</v>
      </c>
      <c r="I42" s="300">
        <v>2571</v>
      </c>
      <c r="J42" s="300">
        <v>1571</v>
      </c>
      <c r="K42" s="300">
        <v>1000</v>
      </c>
      <c r="L42" s="296">
        <f t="shared" si="3"/>
        <v>-2.6600953872588349</v>
      </c>
      <c r="M42" s="308">
        <f t="shared" si="2"/>
        <v>2.9734432036633045</v>
      </c>
      <c r="N42" s="306">
        <v>16763</v>
      </c>
      <c r="O42" s="299">
        <f t="shared" si="5"/>
        <v>15723.757852655624</v>
      </c>
      <c r="P42" s="351">
        <v>17.510000000000002</v>
      </c>
      <c r="Q42" s="297"/>
      <c r="R42" s="297"/>
    </row>
    <row r="43" spans="1:18" s="304" customFormat="1" ht="21.75" hidden="1" customHeight="1">
      <c r="A43" s="309">
        <v>2003</v>
      </c>
      <c r="B43" s="294">
        <v>91843</v>
      </c>
      <c r="C43" s="294">
        <f t="shared" si="4"/>
        <v>267106</v>
      </c>
      <c r="D43" s="294">
        <f t="shared" si="4"/>
        <v>136189</v>
      </c>
      <c r="E43" s="294">
        <f t="shared" si="4"/>
        <v>130917</v>
      </c>
      <c r="F43" s="294">
        <f t="shared" si="1"/>
        <v>264699</v>
      </c>
      <c r="G43" s="300">
        <v>134565</v>
      </c>
      <c r="H43" s="300">
        <v>130134</v>
      </c>
      <c r="I43" s="300">
        <v>2407</v>
      </c>
      <c r="J43" s="300">
        <v>1624</v>
      </c>
      <c r="K43" s="300">
        <v>783</v>
      </c>
      <c r="L43" s="296">
        <f t="shared" si="3"/>
        <v>-2.9844945754622643</v>
      </c>
      <c r="M43" s="308">
        <f t="shared" si="2"/>
        <v>2.9082891456071773</v>
      </c>
      <c r="N43" s="306">
        <v>17509</v>
      </c>
      <c r="O43" s="299">
        <f t="shared" si="5"/>
        <v>15245.776255707762</v>
      </c>
      <c r="P43" s="351">
        <v>17.52</v>
      </c>
      <c r="Q43" s="303"/>
      <c r="R43" s="303"/>
    </row>
    <row r="44" spans="1:18" s="298" customFormat="1" ht="21.75" hidden="1" customHeight="1">
      <c r="A44" s="309">
        <v>2004</v>
      </c>
      <c r="B44" s="294">
        <v>91058</v>
      </c>
      <c r="C44" s="294">
        <f t="shared" si="4"/>
        <v>260284</v>
      </c>
      <c r="D44" s="294">
        <f t="shared" si="4"/>
        <v>132422</v>
      </c>
      <c r="E44" s="294">
        <f t="shared" si="4"/>
        <v>127862</v>
      </c>
      <c r="F44" s="294">
        <f t="shared" si="1"/>
        <v>258098</v>
      </c>
      <c r="G44" s="300">
        <v>130933</v>
      </c>
      <c r="H44" s="300">
        <v>127165</v>
      </c>
      <c r="I44" s="300">
        <v>2186</v>
      </c>
      <c r="J44" s="300">
        <v>1489</v>
      </c>
      <c r="K44" s="300">
        <v>697</v>
      </c>
      <c r="L44" s="296">
        <f t="shared" si="3"/>
        <v>-2.5540422154500533</v>
      </c>
      <c r="M44" s="308">
        <f t="shared" si="2"/>
        <v>2.8584418722133145</v>
      </c>
      <c r="N44" s="352">
        <v>18612</v>
      </c>
      <c r="O44" s="299">
        <f t="shared" si="5"/>
        <v>14856.392694063927</v>
      </c>
      <c r="P44" s="351">
        <v>17.52</v>
      </c>
      <c r="Q44" s="297"/>
      <c r="R44" s="297"/>
    </row>
    <row r="45" spans="1:18" s="304" customFormat="1" ht="21.75" hidden="1" customHeight="1">
      <c r="A45" s="309">
        <v>2005</v>
      </c>
      <c r="B45" s="294">
        <v>90557</v>
      </c>
      <c r="C45" s="294">
        <f t="shared" si="4"/>
        <v>252881</v>
      </c>
      <c r="D45" s="294">
        <f t="shared" si="4"/>
        <v>128656</v>
      </c>
      <c r="E45" s="294">
        <f t="shared" si="4"/>
        <v>124225</v>
      </c>
      <c r="F45" s="294">
        <f t="shared" si="1"/>
        <v>251004</v>
      </c>
      <c r="G45" s="294">
        <v>127416</v>
      </c>
      <c r="H45" s="294">
        <v>123588</v>
      </c>
      <c r="I45" s="294">
        <v>1877</v>
      </c>
      <c r="J45" s="294">
        <v>1240</v>
      </c>
      <c r="K45" s="294">
        <v>637</v>
      </c>
      <c r="L45" s="296">
        <f t="shared" si="3"/>
        <v>-2.8442009497318281</v>
      </c>
      <c r="M45" s="308">
        <f t="shared" si="2"/>
        <v>2.7925063771988912</v>
      </c>
      <c r="N45" s="295">
        <v>19493</v>
      </c>
      <c r="O45" s="299">
        <f t="shared" si="5"/>
        <v>14433.847031963471</v>
      </c>
      <c r="P45" s="351">
        <v>17.52</v>
      </c>
      <c r="Q45" s="303"/>
      <c r="R45" s="303"/>
    </row>
    <row r="46" spans="1:18" s="298" customFormat="1" ht="21.75" hidden="1" customHeight="1">
      <c r="A46" s="309">
        <v>2006</v>
      </c>
      <c r="B46" s="294">
        <v>89795</v>
      </c>
      <c r="C46" s="294">
        <f t="shared" si="4"/>
        <v>245587</v>
      </c>
      <c r="D46" s="294">
        <f t="shared" si="4"/>
        <v>125112</v>
      </c>
      <c r="E46" s="294">
        <f t="shared" si="4"/>
        <v>120475</v>
      </c>
      <c r="F46" s="294">
        <f t="shared" si="1"/>
        <v>243560</v>
      </c>
      <c r="G46" s="294">
        <v>123786</v>
      </c>
      <c r="H46" s="294">
        <v>119774</v>
      </c>
      <c r="I46" s="294">
        <v>2027</v>
      </c>
      <c r="J46" s="294">
        <v>1326</v>
      </c>
      <c r="K46" s="294">
        <v>701</v>
      </c>
      <c r="L46" s="296">
        <f t="shared" si="3"/>
        <v>-2.8843606281215273</v>
      </c>
      <c r="M46" s="308">
        <f t="shared" si="2"/>
        <v>2.7349741076897378</v>
      </c>
      <c r="N46" s="295">
        <v>20466</v>
      </c>
      <c r="O46" s="299">
        <f>C46/P46</f>
        <v>14017.522831050228</v>
      </c>
      <c r="P46" s="351">
        <v>17.52</v>
      </c>
      <c r="Q46" s="297"/>
      <c r="R46" s="297"/>
    </row>
    <row r="47" spans="1:18" s="298" customFormat="1" ht="21.75" hidden="1" customHeight="1">
      <c r="A47" s="307">
        <v>2007</v>
      </c>
      <c r="B47" s="305">
        <v>89005</v>
      </c>
      <c r="C47" s="294">
        <f t="shared" si="4"/>
        <v>239868</v>
      </c>
      <c r="D47" s="294">
        <f t="shared" si="4"/>
        <v>122093</v>
      </c>
      <c r="E47" s="294">
        <f t="shared" si="4"/>
        <v>117775</v>
      </c>
      <c r="F47" s="294">
        <f t="shared" si="1"/>
        <v>237757</v>
      </c>
      <c r="G47" s="305">
        <v>120792</v>
      </c>
      <c r="H47" s="305">
        <v>116965</v>
      </c>
      <c r="I47" s="305">
        <v>2111</v>
      </c>
      <c r="J47" s="305">
        <v>1301</v>
      </c>
      <c r="K47" s="305">
        <v>810</v>
      </c>
      <c r="L47" s="296">
        <f t="shared" si="3"/>
        <v>-2.3287063240317991</v>
      </c>
      <c r="M47" s="308">
        <f t="shared" si="2"/>
        <v>2.6949946632211672</v>
      </c>
      <c r="N47" s="306">
        <v>22078</v>
      </c>
      <c r="O47" s="299">
        <f t="shared" si="5"/>
        <v>13691.095890410959</v>
      </c>
      <c r="P47" s="353">
        <v>17.52</v>
      </c>
      <c r="Q47" s="297"/>
      <c r="R47" s="297"/>
    </row>
    <row r="48" spans="1:18" s="290" customFormat="1" ht="21.75" hidden="1" customHeight="1">
      <c r="A48" s="307">
        <v>2008</v>
      </c>
      <c r="B48" s="305">
        <v>87470</v>
      </c>
      <c r="C48" s="294">
        <f t="shared" si="4"/>
        <v>230761</v>
      </c>
      <c r="D48" s="294">
        <v>117530</v>
      </c>
      <c r="E48" s="294">
        <v>113231</v>
      </c>
      <c r="F48" s="294">
        <f t="shared" si="1"/>
        <v>228720</v>
      </c>
      <c r="G48" s="305">
        <v>116348</v>
      </c>
      <c r="H48" s="305">
        <v>112372</v>
      </c>
      <c r="I48" s="305">
        <v>2041</v>
      </c>
      <c r="J48" s="305">
        <v>1182</v>
      </c>
      <c r="K48" s="305">
        <v>859</v>
      </c>
      <c r="L48" s="296">
        <f t="shared" si="3"/>
        <v>-3.7966715026598052</v>
      </c>
      <c r="M48" s="308">
        <f t="shared" si="2"/>
        <v>2.6381730879158569</v>
      </c>
      <c r="N48" s="306">
        <v>23050</v>
      </c>
      <c r="O48" s="299">
        <f t="shared" si="5"/>
        <v>13201.430205949657</v>
      </c>
      <c r="P48" s="353">
        <v>17.48</v>
      </c>
      <c r="Q48" s="293"/>
      <c r="R48" s="293"/>
    </row>
    <row r="49" spans="1:18" s="290" customFormat="1" ht="21.75" customHeight="1">
      <c r="A49" s="307">
        <v>2009</v>
      </c>
      <c r="B49" s="305">
        <v>88112</v>
      </c>
      <c r="C49" s="294">
        <v>227006</v>
      </c>
      <c r="D49" s="294">
        <v>115500</v>
      </c>
      <c r="E49" s="294">
        <v>111506</v>
      </c>
      <c r="F49" s="294">
        <v>225193</v>
      </c>
      <c r="G49" s="305">
        <v>114448</v>
      </c>
      <c r="H49" s="305">
        <v>110745</v>
      </c>
      <c r="I49" s="305">
        <v>1813</v>
      </c>
      <c r="J49" s="305">
        <v>1052</v>
      </c>
      <c r="K49" s="305">
        <v>761</v>
      </c>
      <c r="L49" s="296">
        <f t="shared" si="3"/>
        <v>-1.6272247043477819</v>
      </c>
      <c r="M49" s="308">
        <f t="shared" si="2"/>
        <v>2.5763346649718541</v>
      </c>
      <c r="N49" s="306">
        <v>24211</v>
      </c>
      <c r="O49" s="299">
        <v>12986.613272311213</v>
      </c>
      <c r="P49" s="353">
        <v>17.48</v>
      </c>
      <c r="Q49" s="293"/>
      <c r="R49" s="293"/>
    </row>
    <row r="50" spans="1:18" s="290" customFormat="1" ht="21.75" customHeight="1">
      <c r="A50" s="307">
        <v>2010</v>
      </c>
      <c r="B50" s="305">
        <v>91134</v>
      </c>
      <c r="C50" s="294">
        <v>226394</v>
      </c>
      <c r="D50" s="294">
        <v>115341</v>
      </c>
      <c r="E50" s="294">
        <v>111053</v>
      </c>
      <c r="F50" s="294">
        <v>224618</v>
      </c>
      <c r="G50" s="305">
        <v>114300</v>
      </c>
      <c r="H50" s="305">
        <v>110318</v>
      </c>
      <c r="I50" s="305">
        <v>1776</v>
      </c>
      <c r="J50" s="305">
        <v>1041</v>
      </c>
      <c r="K50" s="305">
        <v>735</v>
      </c>
      <c r="L50" s="296">
        <f t="shared" si="3"/>
        <v>-0.26959639833307847</v>
      </c>
      <c r="M50" s="308">
        <f t="shared" si="2"/>
        <v>2.4841881185945969</v>
      </c>
      <c r="N50" s="306">
        <v>25367</v>
      </c>
      <c r="O50" s="299">
        <f>C50/P50</f>
        <v>12951.601830663616</v>
      </c>
      <c r="P50" s="353">
        <v>17.48</v>
      </c>
      <c r="Q50" s="293"/>
      <c r="R50" s="293"/>
    </row>
    <row r="51" spans="1:18" s="290" customFormat="1" ht="21.75" customHeight="1">
      <c r="A51" s="307">
        <v>2011</v>
      </c>
      <c r="B51" s="305">
        <v>91355</v>
      </c>
      <c r="C51" s="294">
        <f>SUM(D51:E51)</f>
        <v>224552</v>
      </c>
      <c r="D51" s="294">
        <f>SUM(G51,J51)</f>
        <v>114271</v>
      </c>
      <c r="E51" s="294">
        <f>SUM(H51,K51)</f>
        <v>110281</v>
      </c>
      <c r="F51" s="294">
        <f>SUM(G51:H51)</f>
        <v>222619</v>
      </c>
      <c r="G51" s="305">
        <v>113135</v>
      </c>
      <c r="H51" s="305">
        <v>109484</v>
      </c>
      <c r="I51" s="294">
        <f>SUM(J51:K51)</f>
        <v>1933</v>
      </c>
      <c r="J51" s="306">
        <v>1136</v>
      </c>
      <c r="K51" s="306">
        <v>797</v>
      </c>
      <c r="L51" s="296">
        <f t="shared" si="3"/>
        <v>-0.81362580280396912</v>
      </c>
      <c r="M51" s="308">
        <f t="shared" si="2"/>
        <v>2.4580154342947842</v>
      </c>
      <c r="N51" s="306">
        <v>26117</v>
      </c>
      <c r="O51" s="299">
        <f>C51/P51</f>
        <v>12846.224256292906</v>
      </c>
      <c r="P51" s="353">
        <v>17.48</v>
      </c>
      <c r="Q51" s="293"/>
      <c r="R51" s="293"/>
    </row>
    <row r="52" spans="1:18" s="290" customFormat="1" ht="21.75" customHeight="1">
      <c r="A52" s="307">
        <v>2012</v>
      </c>
      <c r="B52" s="294">
        <v>91162</v>
      </c>
      <c r="C52" s="294">
        <v>222173</v>
      </c>
      <c r="D52" s="294">
        <v>112870</v>
      </c>
      <c r="E52" s="294">
        <v>109303</v>
      </c>
      <c r="F52" s="294">
        <v>220211</v>
      </c>
      <c r="G52" s="294">
        <v>111782</v>
      </c>
      <c r="H52" s="294">
        <v>108429</v>
      </c>
      <c r="I52" s="294">
        <v>1962</v>
      </c>
      <c r="J52" s="295">
        <v>1088</v>
      </c>
      <c r="K52" s="295">
        <v>874</v>
      </c>
      <c r="L52" s="296">
        <f t="shared" si="3"/>
        <v>-1.0594428016673163</v>
      </c>
      <c r="M52" s="308">
        <v>2.4371229240253616</v>
      </c>
      <c r="N52" s="295">
        <v>27670</v>
      </c>
      <c r="O52" s="299">
        <f t="shared" ref="O52:O54" si="6">C52/P52</f>
        <v>12710.125858123569</v>
      </c>
      <c r="P52" s="351">
        <v>17.48</v>
      </c>
      <c r="Q52" s="293"/>
      <c r="R52" s="293"/>
    </row>
    <row r="53" spans="1:18" s="290" customFormat="1" ht="21.75" customHeight="1">
      <c r="A53" s="309">
        <v>2013</v>
      </c>
      <c r="B53" s="295">
        <v>90793</v>
      </c>
      <c r="C53" s="294">
        <v>218977</v>
      </c>
      <c r="D53" s="294">
        <f>SUM(G53,J53)</f>
        <v>110913</v>
      </c>
      <c r="E53" s="294">
        <f>SUM(H53,K53)</f>
        <v>108064</v>
      </c>
      <c r="F53" s="295">
        <v>215399</v>
      </c>
      <c r="G53" s="294">
        <v>109196</v>
      </c>
      <c r="H53" s="295">
        <v>106203</v>
      </c>
      <c r="I53" s="294">
        <v>3578</v>
      </c>
      <c r="J53" s="295">
        <v>1717</v>
      </c>
      <c r="K53" s="295">
        <v>1861</v>
      </c>
      <c r="L53" s="296">
        <f t="shared" si="3"/>
        <v>-1.4385186318769598</v>
      </c>
      <c r="M53" s="308">
        <f>C53/B53</f>
        <v>2.4118269029550738</v>
      </c>
      <c r="N53" s="295">
        <v>29148</v>
      </c>
      <c r="O53" s="299">
        <f t="shared" si="6"/>
        <v>12621.15273775216</v>
      </c>
      <c r="P53" s="351">
        <v>17.350000000000001</v>
      </c>
      <c r="Q53" s="293"/>
      <c r="R53" s="293"/>
    </row>
    <row r="54" spans="1:18" s="298" customFormat="1" ht="21.75" customHeight="1">
      <c r="A54" s="309">
        <v>2014</v>
      </c>
      <c r="B54" s="335">
        <v>90413</v>
      </c>
      <c r="C54" s="294">
        <f>SUM(D54:E54)</f>
        <v>213136</v>
      </c>
      <c r="D54" s="294">
        <f>SUM(G54,J54)</f>
        <v>108027</v>
      </c>
      <c r="E54" s="294">
        <f>SUM(H54,K54)</f>
        <v>105109</v>
      </c>
      <c r="F54" s="295">
        <f>SUM(G54:H54)</f>
        <v>210770</v>
      </c>
      <c r="G54" s="335">
        <v>106740</v>
      </c>
      <c r="H54" s="335">
        <v>104030</v>
      </c>
      <c r="I54" s="294">
        <f>SUM(J54:K54)</f>
        <v>2366</v>
      </c>
      <c r="J54" s="295">
        <v>1287</v>
      </c>
      <c r="K54" s="295">
        <v>1079</v>
      </c>
      <c r="L54" s="296">
        <f t="shared" si="3"/>
        <v>-2.667403425930587</v>
      </c>
      <c r="M54" s="308">
        <f>C54/B54</f>
        <v>2.3573601141428777</v>
      </c>
      <c r="N54" s="295">
        <v>30708</v>
      </c>
      <c r="O54" s="299">
        <f t="shared" si="6"/>
        <v>12298.672821696482</v>
      </c>
      <c r="P54" s="351">
        <v>17.329999999999998</v>
      </c>
      <c r="Q54" s="297"/>
      <c r="R54" s="297"/>
    </row>
    <row r="55" spans="1:18" s="298" customFormat="1" ht="21.75" customHeight="1">
      <c r="A55" s="336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M55" s="291"/>
      <c r="N55" s="292"/>
      <c r="O55" s="292"/>
      <c r="P55" s="337"/>
      <c r="Q55" s="297"/>
      <c r="R55" s="297"/>
    </row>
    <row r="56" spans="1:18" ht="20.25" customHeight="1">
      <c r="A56" s="36" t="s">
        <v>267</v>
      </c>
      <c r="G56" s="37"/>
      <c r="H56" s="37"/>
      <c r="I56" s="37"/>
      <c r="J56" s="37"/>
      <c r="K56" s="37"/>
      <c r="L56" s="37"/>
      <c r="M56" s="38"/>
      <c r="N56" s="37"/>
      <c r="O56" s="37"/>
      <c r="P56" s="37"/>
      <c r="Q56" s="37"/>
      <c r="R56" s="37"/>
    </row>
    <row r="57" spans="1:18" ht="17.25" customHeight="1">
      <c r="A57" s="364" t="s">
        <v>64</v>
      </c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7"/>
      <c r="R57" s="37"/>
    </row>
    <row r="58" spans="1:18" ht="16.5" customHeight="1">
      <c r="A58" s="365" t="s">
        <v>65</v>
      </c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7"/>
      <c r="R58" s="37"/>
    </row>
  </sheetData>
  <mergeCells count="15">
    <mergeCell ref="A1:F1"/>
    <mergeCell ref="A3:E3"/>
    <mergeCell ref="A4:A6"/>
    <mergeCell ref="B4:B6"/>
    <mergeCell ref="C4:K4"/>
    <mergeCell ref="P5:P6"/>
    <mergeCell ref="A57:P57"/>
    <mergeCell ref="A58:P58"/>
    <mergeCell ref="M4:M6"/>
    <mergeCell ref="N4:N6"/>
    <mergeCell ref="O4:O6"/>
    <mergeCell ref="C5:C6"/>
    <mergeCell ref="F5:F6"/>
    <mergeCell ref="I5:I6"/>
    <mergeCell ref="L4:L6"/>
  </mergeCells>
  <phoneticPr fontId="1" type="noConversion"/>
  <pageMargins left="0.74803149606299213" right="0.74803149606299213" top="0.59055118110236227" bottom="0.39370078740157483" header="0" footer="0"/>
  <pageSetup paperSize="9" orientation="landscape" horizontalDpi="300" verticalDpi="300" r:id="rId1"/>
  <headerFooter alignWithMargins="0">
    <oddFooter>&amp;C&amp;9- &amp;P+43 -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tabSelected="1" workbookViewId="0">
      <selection activeCell="A30" sqref="A30"/>
    </sheetView>
  </sheetViews>
  <sheetFormatPr defaultRowHeight="11.25"/>
  <cols>
    <col min="1" max="1" width="9" style="42"/>
    <col min="2" max="23" width="9.875" style="42" customWidth="1"/>
    <col min="24" max="25" width="8.25" style="74" bestFit="1" customWidth="1"/>
    <col min="26" max="27" width="12.625" style="42" bestFit="1" customWidth="1"/>
    <col min="28" max="257" width="9" style="42"/>
    <col min="258" max="279" width="9.875" style="42" customWidth="1"/>
    <col min="280" max="281" width="8.25" style="42" bestFit="1" customWidth="1"/>
    <col min="282" max="283" width="12.625" style="42" bestFit="1" customWidth="1"/>
    <col min="284" max="513" width="9" style="42"/>
    <col min="514" max="535" width="9.875" style="42" customWidth="1"/>
    <col min="536" max="537" width="8.25" style="42" bestFit="1" customWidth="1"/>
    <col min="538" max="539" width="12.625" style="42" bestFit="1" customWidth="1"/>
    <col min="540" max="769" width="9" style="42"/>
    <col min="770" max="791" width="9.875" style="42" customWidth="1"/>
    <col min="792" max="793" width="8.25" style="42" bestFit="1" customWidth="1"/>
    <col min="794" max="795" width="12.625" style="42" bestFit="1" customWidth="1"/>
    <col min="796" max="1025" width="9" style="42"/>
    <col min="1026" max="1047" width="9.875" style="42" customWidth="1"/>
    <col min="1048" max="1049" width="8.25" style="42" bestFit="1" customWidth="1"/>
    <col min="1050" max="1051" width="12.625" style="42" bestFit="1" customWidth="1"/>
    <col min="1052" max="1281" width="9" style="42"/>
    <col min="1282" max="1303" width="9.875" style="42" customWidth="1"/>
    <col min="1304" max="1305" width="8.25" style="42" bestFit="1" customWidth="1"/>
    <col min="1306" max="1307" width="12.625" style="42" bestFit="1" customWidth="1"/>
    <col min="1308" max="1537" width="9" style="42"/>
    <col min="1538" max="1559" width="9.875" style="42" customWidth="1"/>
    <col min="1560" max="1561" width="8.25" style="42" bestFit="1" customWidth="1"/>
    <col min="1562" max="1563" width="12.625" style="42" bestFit="1" customWidth="1"/>
    <col min="1564" max="1793" width="9" style="42"/>
    <col min="1794" max="1815" width="9.875" style="42" customWidth="1"/>
    <col min="1816" max="1817" width="8.25" style="42" bestFit="1" customWidth="1"/>
    <col min="1818" max="1819" width="12.625" style="42" bestFit="1" customWidth="1"/>
    <col min="1820" max="2049" width="9" style="42"/>
    <col min="2050" max="2071" width="9.875" style="42" customWidth="1"/>
    <col min="2072" max="2073" width="8.25" style="42" bestFit="1" customWidth="1"/>
    <col min="2074" max="2075" width="12.625" style="42" bestFit="1" customWidth="1"/>
    <col min="2076" max="2305" width="9" style="42"/>
    <col min="2306" max="2327" width="9.875" style="42" customWidth="1"/>
    <col min="2328" max="2329" width="8.25" style="42" bestFit="1" customWidth="1"/>
    <col min="2330" max="2331" width="12.625" style="42" bestFit="1" customWidth="1"/>
    <col min="2332" max="2561" width="9" style="42"/>
    <col min="2562" max="2583" width="9.875" style="42" customWidth="1"/>
    <col min="2584" max="2585" width="8.25" style="42" bestFit="1" customWidth="1"/>
    <col min="2586" max="2587" width="12.625" style="42" bestFit="1" customWidth="1"/>
    <col min="2588" max="2817" width="9" style="42"/>
    <col min="2818" max="2839" width="9.875" style="42" customWidth="1"/>
    <col min="2840" max="2841" width="8.25" style="42" bestFit="1" customWidth="1"/>
    <col min="2842" max="2843" width="12.625" style="42" bestFit="1" customWidth="1"/>
    <col min="2844" max="3073" width="9" style="42"/>
    <col min="3074" max="3095" width="9.875" style="42" customWidth="1"/>
    <col min="3096" max="3097" width="8.25" style="42" bestFit="1" customWidth="1"/>
    <col min="3098" max="3099" width="12.625" style="42" bestFit="1" customWidth="1"/>
    <col min="3100" max="3329" width="9" style="42"/>
    <col min="3330" max="3351" width="9.875" style="42" customWidth="1"/>
    <col min="3352" max="3353" width="8.25" style="42" bestFit="1" customWidth="1"/>
    <col min="3354" max="3355" width="12.625" style="42" bestFit="1" customWidth="1"/>
    <col min="3356" max="3585" width="9" style="42"/>
    <col min="3586" max="3607" width="9.875" style="42" customWidth="1"/>
    <col min="3608" max="3609" width="8.25" style="42" bestFit="1" customWidth="1"/>
    <col min="3610" max="3611" width="12.625" style="42" bestFit="1" customWidth="1"/>
    <col min="3612" max="3841" width="9" style="42"/>
    <col min="3842" max="3863" width="9.875" style="42" customWidth="1"/>
    <col min="3864" max="3865" width="8.25" style="42" bestFit="1" customWidth="1"/>
    <col min="3866" max="3867" width="12.625" style="42" bestFit="1" customWidth="1"/>
    <col min="3868" max="4097" width="9" style="42"/>
    <col min="4098" max="4119" width="9.875" style="42" customWidth="1"/>
    <col min="4120" max="4121" width="8.25" style="42" bestFit="1" customWidth="1"/>
    <col min="4122" max="4123" width="12.625" style="42" bestFit="1" customWidth="1"/>
    <col min="4124" max="4353" width="9" style="42"/>
    <col min="4354" max="4375" width="9.875" style="42" customWidth="1"/>
    <col min="4376" max="4377" width="8.25" style="42" bestFit="1" customWidth="1"/>
    <col min="4378" max="4379" width="12.625" style="42" bestFit="1" customWidth="1"/>
    <col min="4380" max="4609" width="9" style="42"/>
    <col min="4610" max="4631" width="9.875" style="42" customWidth="1"/>
    <col min="4632" max="4633" width="8.25" style="42" bestFit="1" customWidth="1"/>
    <col min="4634" max="4635" width="12.625" style="42" bestFit="1" customWidth="1"/>
    <col min="4636" max="4865" width="9" style="42"/>
    <col min="4866" max="4887" width="9.875" style="42" customWidth="1"/>
    <col min="4888" max="4889" width="8.25" style="42" bestFit="1" customWidth="1"/>
    <col min="4890" max="4891" width="12.625" style="42" bestFit="1" customWidth="1"/>
    <col min="4892" max="5121" width="9" style="42"/>
    <col min="5122" max="5143" width="9.875" style="42" customWidth="1"/>
    <col min="5144" max="5145" width="8.25" style="42" bestFit="1" customWidth="1"/>
    <col min="5146" max="5147" width="12.625" style="42" bestFit="1" customWidth="1"/>
    <col min="5148" max="5377" width="9" style="42"/>
    <col min="5378" max="5399" width="9.875" style="42" customWidth="1"/>
    <col min="5400" max="5401" width="8.25" style="42" bestFit="1" customWidth="1"/>
    <col min="5402" max="5403" width="12.625" style="42" bestFit="1" customWidth="1"/>
    <col min="5404" max="5633" width="9" style="42"/>
    <col min="5634" max="5655" width="9.875" style="42" customWidth="1"/>
    <col min="5656" max="5657" width="8.25" style="42" bestFit="1" customWidth="1"/>
    <col min="5658" max="5659" width="12.625" style="42" bestFit="1" customWidth="1"/>
    <col min="5660" max="5889" width="9" style="42"/>
    <col min="5890" max="5911" width="9.875" style="42" customWidth="1"/>
    <col min="5912" max="5913" width="8.25" style="42" bestFit="1" customWidth="1"/>
    <col min="5914" max="5915" width="12.625" style="42" bestFit="1" customWidth="1"/>
    <col min="5916" max="6145" width="9" style="42"/>
    <col min="6146" max="6167" width="9.875" style="42" customWidth="1"/>
    <col min="6168" max="6169" width="8.25" style="42" bestFit="1" customWidth="1"/>
    <col min="6170" max="6171" width="12.625" style="42" bestFit="1" customWidth="1"/>
    <col min="6172" max="6401" width="9" style="42"/>
    <col min="6402" max="6423" width="9.875" style="42" customWidth="1"/>
    <col min="6424" max="6425" width="8.25" style="42" bestFit="1" customWidth="1"/>
    <col min="6426" max="6427" width="12.625" style="42" bestFit="1" customWidth="1"/>
    <col min="6428" max="6657" width="9" style="42"/>
    <col min="6658" max="6679" width="9.875" style="42" customWidth="1"/>
    <col min="6680" max="6681" width="8.25" style="42" bestFit="1" customWidth="1"/>
    <col min="6682" max="6683" width="12.625" style="42" bestFit="1" customWidth="1"/>
    <col min="6684" max="6913" width="9" style="42"/>
    <col min="6914" max="6935" width="9.875" style="42" customWidth="1"/>
    <col min="6936" max="6937" width="8.25" style="42" bestFit="1" customWidth="1"/>
    <col min="6938" max="6939" width="12.625" style="42" bestFit="1" customWidth="1"/>
    <col min="6940" max="7169" width="9" style="42"/>
    <col min="7170" max="7191" width="9.875" style="42" customWidth="1"/>
    <col min="7192" max="7193" width="8.25" style="42" bestFit="1" customWidth="1"/>
    <col min="7194" max="7195" width="12.625" style="42" bestFit="1" customWidth="1"/>
    <col min="7196" max="7425" width="9" style="42"/>
    <col min="7426" max="7447" width="9.875" style="42" customWidth="1"/>
    <col min="7448" max="7449" width="8.25" style="42" bestFit="1" customWidth="1"/>
    <col min="7450" max="7451" width="12.625" style="42" bestFit="1" customWidth="1"/>
    <col min="7452" max="7681" width="9" style="42"/>
    <col min="7682" max="7703" width="9.875" style="42" customWidth="1"/>
    <col min="7704" max="7705" width="8.25" style="42" bestFit="1" customWidth="1"/>
    <col min="7706" max="7707" width="12.625" style="42" bestFit="1" customWidth="1"/>
    <col min="7708" max="7937" width="9" style="42"/>
    <col min="7938" max="7959" width="9.875" style="42" customWidth="1"/>
    <col min="7960" max="7961" width="8.25" style="42" bestFit="1" customWidth="1"/>
    <col min="7962" max="7963" width="12.625" style="42" bestFit="1" customWidth="1"/>
    <col min="7964" max="8193" width="9" style="42"/>
    <col min="8194" max="8215" width="9.875" style="42" customWidth="1"/>
    <col min="8216" max="8217" width="8.25" style="42" bestFit="1" customWidth="1"/>
    <col min="8218" max="8219" width="12.625" style="42" bestFit="1" customWidth="1"/>
    <col min="8220" max="8449" width="9" style="42"/>
    <col min="8450" max="8471" width="9.875" style="42" customWidth="1"/>
    <col min="8472" max="8473" width="8.25" style="42" bestFit="1" customWidth="1"/>
    <col min="8474" max="8475" width="12.625" style="42" bestFit="1" customWidth="1"/>
    <col min="8476" max="8705" width="9" style="42"/>
    <col min="8706" max="8727" width="9.875" style="42" customWidth="1"/>
    <col min="8728" max="8729" width="8.25" style="42" bestFit="1" customWidth="1"/>
    <col min="8730" max="8731" width="12.625" style="42" bestFit="1" customWidth="1"/>
    <col min="8732" max="8961" width="9" style="42"/>
    <col min="8962" max="8983" width="9.875" style="42" customWidth="1"/>
    <col min="8984" max="8985" width="8.25" style="42" bestFit="1" customWidth="1"/>
    <col min="8986" max="8987" width="12.625" style="42" bestFit="1" customWidth="1"/>
    <col min="8988" max="9217" width="9" style="42"/>
    <col min="9218" max="9239" width="9.875" style="42" customWidth="1"/>
    <col min="9240" max="9241" width="8.25" style="42" bestFit="1" customWidth="1"/>
    <col min="9242" max="9243" width="12.625" style="42" bestFit="1" customWidth="1"/>
    <col min="9244" max="9473" width="9" style="42"/>
    <col min="9474" max="9495" width="9.875" style="42" customWidth="1"/>
    <col min="9496" max="9497" width="8.25" style="42" bestFit="1" customWidth="1"/>
    <col min="9498" max="9499" width="12.625" style="42" bestFit="1" customWidth="1"/>
    <col min="9500" max="9729" width="9" style="42"/>
    <col min="9730" max="9751" width="9.875" style="42" customWidth="1"/>
    <col min="9752" max="9753" width="8.25" style="42" bestFit="1" customWidth="1"/>
    <col min="9754" max="9755" width="12.625" style="42" bestFit="1" customWidth="1"/>
    <col min="9756" max="9985" width="9" style="42"/>
    <col min="9986" max="10007" width="9.875" style="42" customWidth="1"/>
    <col min="10008" max="10009" width="8.25" style="42" bestFit="1" customWidth="1"/>
    <col min="10010" max="10011" width="12.625" style="42" bestFit="1" customWidth="1"/>
    <col min="10012" max="10241" width="9" style="42"/>
    <col min="10242" max="10263" width="9.875" style="42" customWidth="1"/>
    <col min="10264" max="10265" width="8.25" style="42" bestFit="1" customWidth="1"/>
    <col min="10266" max="10267" width="12.625" style="42" bestFit="1" customWidth="1"/>
    <col min="10268" max="10497" width="9" style="42"/>
    <col min="10498" max="10519" width="9.875" style="42" customWidth="1"/>
    <col min="10520" max="10521" width="8.25" style="42" bestFit="1" customWidth="1"/>
    <col min="10522" max="10523" width="12.625" style="42" bestFit="1" customWidth="1"/>
    <col min="10524" max="10753" width="9" style="42"/>
    <col min="10754" max="10775" width="9.875" style="42" customWidth="1"/>
    <col min="10776" max="10777" width="8.25" style="42" bestFit="1" customWidth="1"/>
    <col min="10778" max="10779" width="12.625" style="42" bestFit="1" customWidth="1"/>
    <col min="10780" max="11009" width="9" style="42"/>
    <col min="11010" max="11031" width="9.875" style="42" customWidth="1"/>
    <col min="11032" max="11033" width="8.25" style="42" bestFit="1" customWidth="1"/>
    <col min="11034" max="11035" width="12.625" style="42" bestFit="1" customWidth="1"/>
    <col min="11036" max="11265" width="9" style="42"/>
    <col min="11266" max="11287" width="9.875" style="42" customWidth="1"/>
    <col min="11288" max="11289" width="8.25" style="42" bestFit="1" customWidth="1"/>
    <col min="11290" max="11291" width="12.625" style="42" bestFit="1" customWidth="1"/>
    <col min="11292" max="11521" width="9" style="42"/>
    <col min="11522" max="11543" width="9.875" style="42" customWidth="1"/>
    <col min="11544" max="11545" width="8.25" style="42" bestFit="1" customWidth="1"/>
    <col min="11546" max="11547" width="12.625" style="42" bestFit="1" customWidth="1"/>
    <col min="11548" max="11777" width="9" style="42"/>
    <col min="11778" max="11799" width="9.875" style="42" customWidth="1"/>
    <col min="11800" max="11801" width="8.25" style="42" bestFit="1" customWidth="1"/>
    <col min="11802" max="11803" width="12.625" style="42" bestFit="1" customWidth="1"/>
    <col min="11804" max="12033" width="9" style="42"/>
    <col min="12034" max="12055" width="9.875" style="42" customWidth="1"/>
    <col min="12056" max="12057" width="8.25" style="42" bestFit="1" customWidth="1"/>
    <col min="12058" max="12059" width="12.625" style="42" bestFit="1" customWidth="1"/>
    <col min="12060" max="12289" width="9" style="42"/>
    <col min="12290" max="12311" width="9.875" style="42" customWidth="1"/>
    <col min="12312" max="12313" width="8.25" style="42" bestFit="1" customWidth="1"/>
    <col min="12314" max="12315" width="12.625" style="42" bestFit="1" customWidth="1"/>
    <col min="12316" max="12545" width="9" style="42"/>
    <col min="12546" max="12567" width="9.875" style="42" customWidth="1"/>
    <col min="12568" max="12569" width="8.25" style="42" bestFit="1" customWidth="1"/>
    <col min="12570" max="12571" width="12.625" style="42" bestFit="1" customWidth="1"/>
    <col min="12572" max="12801" width="9" style="42"/>
    <col min="12802" max="12823" width="9.875" style="42" customWidth="1"/>
    <col min="12824" max="12825" width="8.25" style="42" bestFit="1" customWidth="1"/>
    <col min="12826" max="12827" width="12.625" style="42" bestFit="1" customWidth="1"/>
    <col min="12828" max="13057" width="9" style="42"/>
    <col min="13058" max="13079" width="9.875" style="42" customWidth="1"/>
    <col min="13080" max="13081" width="8.25" style="42" bestFit="1" customWidth="1"/>
    <col min="13082" max="13083" width="12.625" style="42" bestFit="1" customWidth="1"/>
    <col min="13084" max="13313" width="9" style="42"/>
    <col min="13314" max="13335" width="9.875" style="42" customWidth="1"/>
    <col min="13336" max="13337" width="8.25" style="42" bestFit="1" customWidth="1"/>
    <col min="13338" max="13339" width="12.625" style="42" bestFit="1" customWidth="1"/>
    <col min="13340" max="13569" width="9" style="42"/>
    <col min="13570" max="13591" width="9.875" style="42" customWidth="1"/>
    <col min="13592" max="13593" width="8.25" style="42" bestFit="1" customWidth="1"/>
    <col min="13594" max="13595" width="12.625" style="42" bestFit="1" customWidth="1"/>
    <col min="13596" max="13825" width="9" style="42"/>
    <col min="13826" max="13847" width="9.875" style="42" customWidth="1"/>
    <col min="13848" max="13849" width="8.25" style="42" bestFit="1" customWidth="1"/>
    <col min="13850" max="13851" width="12.625" style="42" bestFit="1" customWidth="1"/>
    <col min="13852" max="14081" width="9" style="42"/>
    <col min="14082" max="14103" width="9.875" style="42" customWidth="1"/>
    <col min="14104" max="14105" width="8.25" style="42" bestFit="1" customWidth="1"/>
    <col min="14106" max="14107" width="12.625" style="42" bestFit="1" customWidth="1"/>
    <col min="14108" max="14337" width="9" style="42"/>
    <col min="14338" max="14359" width="9.875" style="42" customWidth="1"/>
    <col min="14360" max="14361" width="8.25" style="42" bestFit="1" customWidth="1"/>
    <col min="14362" max="14363" width="12.625" style="42" bestFit="1" customWidth="1"/>
    <col min="14364" max="14593" width="9" style="42"/>
    <col min="14594" max="14615" width="9.875" style="42" customWidth="1"/>
    <col min="14616" max="14617" width="8.25" style="42" bestFit="1" customWidth="1"/>
    <col min="14618" max="14619" width="12.625" style="42" bestFit="1" customWidth="1"/>
    <col min="14620" max="14849" width="9" style="42"/>
    <col min="14850" max="14871" width="9.875" style="42" customWidth="1"/>
    <col min="14872" max="14873" width="8.25" style="42" bestFit="1" customWidth="1"/>
    <col min="14874" max="14875" width="12.625" style="42" bestFit="1" customWidth="1"/>
    <col min="14876" max="15105" width="9" style="42"/>
    <col min="15106" max="15127" width="9.875" style="42" customWidth="1"/>
    <col min="15128" max="15129" width="8.25" style="42" bestFit="1" customWidth="1"/>
    <col min="15130" max="15131" width="12.625" style="42" bestFit="1" customWidth="1"/>
    <col min="15132" max="15361" width="9" style="42"/>
    <col min="15362" max="15383" width="9.875" style="42" customWidth="1"/>
    <col min="15384" max="15385" width="8.25" style="42" bestFit="1" customWidth="1"/>
    <col min="15386" max="15387" width="12.625" style="42" bestFit="1" customWidth="1"/>
    <col min="15388" max="15617" width="9" style="42"/>
    <col min="15618" max="15639" width="9.875" style="42" customWidth="1"/>
    <col min="15640" max="15641" width="8.25" style="42" bestFit="1" customWidth="1"/>
    <col min="15642" max="15643" width="12.625" style="42" bestFit="1" customWidth="1"/>
    <col min="15644" max="15873" width="9" style="42"/>
    <col min="15874" max="15895" width="9.875" style="42" customWidth="1"/>
    <col min="15896" max="15897" width="8.25" style="42" bestFit="1" customWidth="1"/>
    <col min="15898" max="15899" width="12.625" style="42" bestFit="1" customWidth="1"/>
    <col min="15900" max="16129" width="9" style="42"/>
    <col min="16130" max="16151" width="9.875" style="42" customWidth="1"/>
    <col min="16152" max="16153" width="8.25" style="42" bestFit="1" customWidth="1"/>
    <col min="16154" max="16155" width="12.625" style="42" bestFit="1" customWidth="1"/>
    <col min="16156" max="16384" width="9" style="42"/>
  </cols>
  <sheetData>
    <row r="1" spans="1:27" ht="20.25" customHeight="1">
      <c r="A1" s="402" t="s">
        <v>309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73"/>
    </row>
    <row r="2" spans="1:27" ht="15" customHeight="1">
      <c r="A2" s="41"/>
      <c r="B2" s="41"/>
      <c r="C2" s="41"/>
      <c r="D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7" ht="20.25" customHeight="1">
      <c r="A3" s="7" t="s">
        <v>66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7" s="11" customFormat="1" ht="18.75" customHeight="1">
      <c r="A4" s="403" t="s">
        <v>67</v>
      </c>
      <c r="B4" s="370" t="s">
        <v>68</v>
      </c>
      <c r="C4" s="370"/>
      <c r="D4" s="370"/>
      <c r="E4" s="370"/>
      <c r="F4" s="370"/>
      <c r="G4" s="370"/>
      <c r="H4" s="370" t="s">
        <v>69</v>
      </c>
      <c r="I4" s="370"/>
      <c r="J4" s="370"/>
      <c r="K4" s="370"/>
      <c r="L4" s="370"/>
      <c r="M4" s="370"/>
      <c r="N4" s="370"/>
      <c r="O4" s="370"/>
      <c r="P4" s="370"/>
      <c r="Q4" s="370" t="s">
        <v>70</v>
      </c>
      <c r="R4" s="370"/>
      <c r="S4" s="370"/>
      <c r="T4" s="370"/>
      <c r="U4" s="370"/>
      <c r="V4" s="370"/>
      <c r="W4" s="404" t="s">
        <v>71</v>
      </c>
      <c r="X4" s="405"/>
      <c r="Y4" s="75"/>
    </row>
    <row r="5" spans="1:27" s="11" customFormat="1" ht="17.25" customHeight="1">
      <c r="A5" s="403"/>
      <c r="B5" s="405" t="s">
        <v>72</v>
      </c>
      <c r="C5" s="406"/>
      <c r="D5" s="407"/>
      <c r="E5" s="405" t="s">
        <v>73</v>
      </c>
      <c r="F5" s="406"/>
      <c r="G5" s="407"/>
      <c r="H5" s="405" t="s">
        <v>74</v>
      </c>
      <c r="I5" s="406"/>
      <c r="J5" s="406"/>
      <c r="K5" s="411" t="s">
        <v>75</v>
      </c>
      <c r="L5" s="412"/>
      <c r="M5" s="412"/>
      <c r="N5" s="412"/>
      <c r="O5" s="412"/>
      <c r="P5" s="412"/>
      <c r="Q5" s="411" t="s">
        <v>76</v>
      </c>
      <c r="R5" s="76"/>
      <c r="S5" s="76"/>
      <c r="T5" s="411" t="s">
        <v>77</v>
      </c>
      <c r="U5" s="76"/>
      <c r="V5" s="76"/>
      <c r="W5" s="413"/>
      <c r="X5" s="416"/>
      <c r="Y5" s="77"/>
    </row>
    <row r="6" spans="1:27" s="11" customFormat="1" ht="9.75" customHeight="1">
      <c r="A6" s="403"/>
      <c r="B6" s="408"/>
      <c r="C6" s="409"/>
      <c r="D6" s="410"/>
      <c r="E6" s="408"/>
      <c r="F6" s="409"/>
      <c r="G6" s="410"/>
      <c r="H6" s="408"/>
      <c r="I6" s="409"/>
      <c r="J6" s="409"/>
      <c r="K6" s="411" t="s">
        <v>76</v>
      </c>
      <c r="L6" s="78"/>
      <c r="M6" s="78"/>
      <c r="N6" s="411" t="s">
        <v>77</v>
      </c>
      <c r="O6" s="78"/>
      <c r="P6" s="78"/>
      <c r="Q6" s="411"/>
      <c r="R6" s="79"/>
      <c r="S6" s="79"/>
      <c r="T6" s="411"/>
      <c r="U6" s="79"/>
      <c r="V6" s="79"/>
      <c r="W6" s="414"/>
      <c r="X6" s="417"/>
      <c r="Y6" s="77"/>
    </row>
    <row r="7" spans="1:27" s="11" customFormat="1" ht="18.75" customHeight="1">
      <c r="A7" s="403"/>
      <c r="B7" s="80"/>
      <c r="C7" s="12" t="s">
        <v>78</v>
      </c>
      <c r="D7" s="81" t="s">
        <v>79</v>
      </c>
      <c r="E7" s="80"/>
      <c r="F7" s="12" t="s">
        <v>78</v>
      </c>
      <c r="G7" s="81" t="s">
        <v>79</v>
      </c>
      <c r="H7" s="80"/>
      <c r="I7" s="12" t="s">
        <v>80</v>
      </c>
      <c r="J7" s="81" t="s">
        <v>81</v>
      </c>
      <c r="K7" s="370"/>
      <c r="L7" s="12" t="s">
        <v>78</v>
      </c>
      <c r="M7" s="81" t="s">
        <v>79</v>
      </c>
      <c r="N7" s="370"/>
      <c r="O7" s="12" t="s">
        <v>78</v>
      </c>
      <c r="P7" s="81" t="s">
        <v>79</v>
      </c>
      <c r="Q7" s="370"/>
      <c r="R7" s="12" t="s">
        <v>78</v>
      </c>
      <c r="S7" s="81" t="s">
        <v>79</v>
      </c>
      <c r="T7" s="370"/>
      <c r="U7" s="12" t="s">
        <v>78</v>
      </c>
      <c r="V7" s="81" t="s">
        <v>79</v>
      </c>
      <c r="W7" s="415"/>
      <c r="X7" s="81" t="s">
        <v>82</v>
      </c>
      <c r="Y7" s="82" t="s">
        <v>83</v>
      </c>
    </row>
    <row r="8" spans="1:27" s="11" customFormat="1" ht="25.5" customHeight="1">
      <c r="A8" s="83" t="s">
        <v>48</v>
      </c>
      <c r="B8" s="84">
        <v>35400</v>
      </c>
      <c r="C8" s="14" t="s">
        <v>63</v>
      </c>
      <c r="D8" s="14" t="s">
        <v>63</v>
      </c>
      <c r="E8" s="84">
        <v>39451</v>
      </c>
      <c r="F8" s="14" t="s">
        <v>63</v>
      </c>
      <c r="G8" s="14" t="s">
        <v>63</v>
      </c>
      <c r="H8" s="84">
        <v>12931</v>
      </c>
      <c r="I8" s="14" t="s">
        <v>63</v>
      </c>
      <c r="J8" s="14" t="s">
        <v>63</v>
      </c>
      <c r="K8" s="84">
        <v>15716</v>
      </c>
      <c r="L8" s="14" t="s">
        <v>63</v>
      </c>
      <c r="M8" s="14" t="s">
        <v>63</v>
      </c>
      <c r="N8" s="84">
        <v>17908</v>
      </c>
      <c r="O8" s="14" t="s">
        <v>63</v>
      </c>
      <c r="P8" s="14" t="s">
        <v>63</v>
      </c>
      <c r="Q8" s="84">
        <v>6753</v>
      </c>
      <c r="R8" s="14" t="s">
        <v>63</v>
      </c>
      <c r="S8" s="14" t="s">
        <v>63</v>
      </c>
      <c r="T8" s="84">
        <v>8612</v>
      </c>
      <c r="U8" s="14" t="s">
        <v>63</v>
      </c>
      <c r="V8" s="14" t="s">
        <v>63</v>
      </c>
      <c r="W8" s="84"/>
      <c r="X8" s="14" t="s">
        <v>63</v>
      </c>
      <c r="Y8" s="14" t="s">
        <v>63</v>
      </c>
      <c r="Z8" s="85"/>
    </row>
    <row r="9" spans="1:27" s="11" customFormat="1" ht="25.5" customHeight="1">
      <c r="A9" s="83" t="s">
        <v>16</v>
      </c>
      <c r="B9" s="31">
        <v>30587</v>
      </c>
      <c r="C9" s="14" t="s">
        <v>63</v>
      </c>
      <c r="D9" s="14" t="s">
        <v>63</v>
      </c>
      <c r="E9" s="31">
        <v>34792</v>
      </c>
      <c r="F9" s="14" t="s">
        <v>63</v>
      </c>
      <c r="G9" s="14" t="s">
        <v>63</v>
      </c>
      <c r="H9" s="31">
        <v>11401</v>
      </c>
      <c r="I9" s="14" t="s">
        <v>63</v>
      </c>
      <c r="J9" s="14" t="s">
        <v>63</v>
      </c>
      <c r="K9" s="31">
        <v>12806</v>
      </c>
      <c r="L9" s="14" t="s">
        <v>63</v>
      </c>
      <c r="M9" s="14" t="s">
        <v>63</v>
      </c>
      <c r="N9" s="31">
        <v>15375</v>
      </c>
      <c r="O9" s="14" t="s">
        <v>63</v>
      </c>
      <c r="P9" s="14" t="s">
        <v>63</v>
      </c>
      <c r="Q9" s="31">
        <v>6380</v>
      </c>
      <c r="R9" s="14" t="s">
        <v>63</v>
      </c>
      <c r="S9" s="14" t="s">
        <v>63</v>
      </c>
      <c r="T9" s="31">
        <v>8016</v>
      </c>
      <c r="U9" s="14" t="s">
        <v>63</v>
      </c>
      <c r="V9" s="14" t="s">
        <v>63</v>
      </c>
      <c r="W9" s="84"/>
      <c r="X9" s="14" t="s">
        <v>63</v>
      </c>
      <c r="Y9" s="14" t="s">
        <v>63</v>
      </c>
      <c r="Z9" s="86"/>
    </row>
    <row r="10" spans="1:27" s="11" customFormat="1" ht="25.5" customHeight="1">
      <c r="A10" s="87" t="s">
        <v>17</v>
      </c>
      <c r="B10" s="31">
        <f>SUM(H10,K10,Q10)</f>
        <v>31829</v>
      </c>
      <c r="C10" s="14" t="s">
        <v>63</v>
      </c>
      <c r="D10" s="14" t="s">
        <v>63</v>
      </c>
      <c r="E10" s="31">
        <f>SUM(H10,N10,T10)</f>
        <v>33903</v>
      </c>
      <c r="F10" s="14" t="s">
        <v>63</v>
      </c>
      <c r="G10" s="14" t="s">
        <v>63</v>
      </c>
      <c r="H10" s="88">
        <v>11467</v>
      </c>
      <c r="I10" s="14" t="s">
        <v>63</v>
      </c>
      <c r="J10" s="14" t="s">
        <v>63</v>
      </c>
      <c r="K10" s="88">
        <v>13984</v>
      </c>
      <c r="L10" s="14" t="s">
        <v>63</v>
      </c>
      <c r="M10" s="14" t="s">
        <v>63</v>
      </c>
      <c r="N10" s="88">
        <v>14695</v>
      </c>
      <c r="O10" s="14" t="s">
        <v>63</v>
      </c>
      <c r="P10" s="14" t="s">
        <v>63</v>
      </c>
      <c r="Q10" s="88">
        <v>6378</v>
      </c>
      <c r="R10" s="14" t="s">
        <v>63</v>
      </c>
      <c r="S10" s="14" t="s">
        <v>63</v>
      </c>
      <c r="T10" s="88">
        <v>7741</v>
      </c>
      <c r="U10" s="14" t="s">
        <v>63</v>
      </c>
      <c r="V10" s="14" t="s">
        <v>63</v>
      </c>
      <c r="W10" s="84"/>
      <c r="X10" s="14" t="s">
        <v>63</v>
      </c>
      <c r="Y10" s="14" t="s">
        <v>63</v>
      </c>
      <c r="Z10" s="89"/>
    </row>
    <row r="11" spans="1:27" s="11" customFormat="1" ht="25.5" customHeight="1">
      <c r="A11" s="87" t="s">
        <v>18</v>
      </c>
      <c r="B11" s="31">
        <f>SUM(C11:D11)</f>
        <v>29811</v>
      </c>
      <c r="C11" s="14">
        <v>14944</v>
      </c>
      <c r="D11" s="14">
        <v>14867</v>
      </c>
      <c r="E11" s="31">
        <f>SUM(F11:G11)</f>
        <v>32531</v>
      </c>
      <c r="F11" s="14">
        <v>16339</v>
      </c>
      <c r="G11" s="14">
        <v>16192</v>
      </c>
      <c r="H11" s="88">
        <v>10729</v>
      </c>
      <c r="I11" s="14" t="s">
        <v>63</v>
      </c>
      <c r="J11" s="14" t="s">
        <v>63</v>
      </c>
      <c r="K11" s="88">
        <v>12818</v>
      </c>
      <c r="L11" s="14" t="s">
        <v>63</v>
      </c>
      <c r="M11" s="14" t="s">
        <v>63</v>
      </c>
      <c r="N11" s="88">
        <v>14238</v>
      </c>
      <c r="O11" s="14" t="s">
        <v>63</v>
      </c>
      <c r="P11" s="14" t="s">
        <v>63</v>
      </c>
      <c r="Q11" s="88">
        <v>6264</v>
      </c>
      <c r="R11" s="14" t="s">
        <v>63</v>
      </c>
      <c r="S11" s="14" t="s">
        <v>63</v>
      </c>
      <c r="T11" s="88">
        <v>7564</v>
      </c>
      <c r="U11" s="14" t="s">
        <v>63</v>
      </c>
      <c r="V11" s="14" t="s">
        <v>63</v>
      </c>
      <c r="W11" s="84">
        <v>-2720</v>
      </c>
      <c r="X11" s="84">
        <v>-1395</v>
      </c>
      <c r="Y11" s="84">
        <v>-1325</v>
      </c>
      <c r="Z11" s="89"/>
    </row>
    <row r="12" spans="1:27" s="11" customFormat="1" ht="25.5" customHeight="1">
      <c r="A12" s="87" t="s">
        <v>19</v>
      </c>
      <c r="B12" s="31">
        <v>28112</v>
      </c>
      <c r="C12" s="31">
        <v>14024</v>
      </c>
      <c r="D12" s="31">
        <v>14088</v>
      </c>
      <c r="E12" s="31">
        <v>32998</v>
      </c>
      <c r="F12" s="31">
        <v>16547</v>
      </c>
      <c r="G12" s="31">
        <v>16451</v>
      </c>
      <c r="H12" s="88">
        <v>10303</v>
      </c>
      <c r="I12" s="257" t="s">
        <v>270</v>
      </c>
      <c r="J12" s="257" t="s">
        <v>270</v>
      </c>
      <c r="K12" s="88">
        <v>11886</v>
      </c>
      <c r="L12" s="257" t="s">
        <v>270</v>
      </c>
      <c r="M12" s="257" t="s">
        <v>270</v>
      </c>
      <c r="N12" s="88">
        <v>15022</v>
      </c>
      <c r="O12" s="257" t="s">
        <v>270</v>
      </c>
      <c r="P12" s="257" t="s">
        <v>270</v>
      </c>
      <c r="Q12" s="88">
        <v>5923</v>
      </c>
      <c r="R12" s="257" t="s">
        <v>270</v>
      </c>
      <c r="S12" s="257" t="s">
        <v>270</v>
      </c>
      <c r="T12" s="88">
        <v>7673</v>
      </c>
      <c r="U12" s="257" t="s">
        <v>270</v>
      </c>
      <c r="V12" s="257" t="s">
        <v>270</v>
      </c>
      <c r="W12" s="84">
        <v>-4886</v>
      </c>
      <c r="X12" s="90">
        <v>-2523</v>
      </c>
      <c r="Y12" s="99">
        <v>-2363</v>
      </c>
      <c r="Z12" s="89"/>
    </row>
    <row r="13" spans="1:27" s="11" customFormat="1" ht="25.5" customHeight="1">
      <c r="A13" s="332" t="s">
        <v>293</v>
      </c>
      <c r="B13" s="333">
        <f>SUM(B15:B26)</f>
        <v>26829</v>
      </c>
      <c r="C13" s="333">
        <f>SUM(C15:C26)</f>
        <v>13623</v>
      </c>
      <c r="D13" s="333">
        <f>SUM(D15:D26)</f>
        <v>13206</v>
      </c>
      <c r="E13" s="333">
        <f>SUM(E15:E26)</f>
        <v>31405</v>
      </c>
      <c r="F13" s="333">
        <f>SUM(F15:F26)</f>
        <v>15965</v>
      </c>
      <c r="G13" s="333">
        <v>15440</v>
      </c>
      <c r="H13" s="333">
        <f>SUM(H15:H26)</f>
        <v>9699</v>
      </c>
      <c r="I13" s="333">
        <v>0</v>
      </c>
      <c r="J13" s="333">
        <v>0</v>
      </c>
      <c r="K13" s="333">
        <f>SUM(K15:K26)</f>
        <v>11211</v>
      </c>
      <c r="L13" s="333">
        <v>0</v>
      </c>
      <c r="M13" s="333">
        <v>0</v>
      </c>
      <c r="N13" s="333">
        <f>SUM(N15:N26)</f>
        <v>14052</v>
      </c>
      <c r="O13" s="333">
        <v>0</v>
      </c>
      <c r="P13" s="333">
        <v>0</v>
      </c>
      <c r="Q13" s="333">
        <f>SUM(Q15:Q26)</f>
        <v>5919</v>
      </c>
      <c r="R13" s="333">
        <v>0</v>
      </c>
      <c r="S13" s="333">
        <v>0</v>
      </c>
      <c r="T13" s="333">
        <f>SUM(T15:T26)</f>
        <v>7654</v>
      </c>
      <c r="U13" s="333">
        <v>0</v>
      </c>
      <c r="V13" s="333">
        <v>0</v>
      </c>
      <c r="W13" s="84">
        <f>SUM(W15:W26)</f>
        <v>-4576</v>
      </c>
      <c r="X13" s="90">
        <f>SUM(X15:X26)</f>
        <v>-2342</v>
      </c>
      <c r="Y13" s="90">
        <f>SUM(Y15:Y26)</f>
        <v>-2234</v>
      </c>
      <c r="Z13" s="89"/>
    </row>
    <row r="14" spans="1:27" s="11" customFormat="1" ht="20.100000000000001" customHeight="1">
      <c r="A14" s="91"/>
      <c r="B14" s="274"/>
      <c r="C14" s="271"/>
      <c r="D14" s="271"/>
      <c r="E14" s="271"/>
      <c r="F14" s="271"/>
      <c r="G14" s="271"/>
      <c r="H14" s="275"/>
      <c r="I14" s="276"/>
      <c r="J14" s="276"/>
      <c r="K14" s="277"/>
      <c r="L14" s="276"/>
      <c r="M14" s="276"/>
      <c r="N14" s="277"/>
      <c r="O14" s="276"/>
      <c r="P14" s="276"/>
      <c r="Q14" s="277"/>
      <c r="R14" s="276"/>
      <c r="S14" s="276"/>
      <c r="T14" s="277"/>
      <c r="U14" s="276"/>
      <c r="V14" s="276"/>
      <c r="W14" s="278"/>
      <c r="X14" s="278"/>
      <c r="Y14" s="258"/>
      <c r="Z14" s="10"/>
    </row>
    <row r="15" spans="1:27" s="11" customFormat="1" ht="25.5" customHeight="1">
      <c r="A15" s="92" t="s">
        <v>84</v>
      </c>
      <c r="B15" s="31">
        <v>2042</v>
      </c>
      <c r="C15" s="259">
        <v>1031</v>
      </c>
      <c r="D15" s="259">
        <v>1011</v>
      </c>
      <c r="E15" s="31">
        <v>2234</v>
      </c>
      <c r="F15" s="259">
        <v>1098</v>
      </c>
      <c r="G15" s="259">
        <v>1136</v>
      </c>
      <c r="H15" s="259">
        <v>661</v>
      </c>
      <c r="I15" s="14">
        <v>0</v>
      </c>
      <c r="J15" s="14">
        <v>0</v>
      </c>
      <c r="K15" s="93">
        <v>889</v>
      </c>
      <c r="L15" s="14">
        <v>0</v>
      </c>
      <c r="M15" s="14">
        <v>0</v>
      </c>
      <c r="N15" s="93">
        <v>968</v>
      </c>
      <c r="O15" s="14">
        <v>0</v>
      </c>
      <c r="P15" s="14">
        <v>0</v>
      </c>
      <c r="Q15" s="93">
        <v>492</v>
      </c>
      <c r="R15" s="14">
        <v>0</v>
      </c>
      <c r="S15" s="14">
        <v>0</v>
      </c>
      <c r="T15" s="93">
        <v>605</v>
      </c>
      <c r="U15" s="14">
        <v>0</v>
      </c>
      <c r="V15" s="14"/>
      <c r="W15" s="84">
        <v>-192</v>
      </c>
      <c r="X15" s="84">
        <v>-67</v>
      </c>
      <c r="Y15" s="84">
        <v>-125</v>
      </c>
      <c r="Z15" s="10"/>
      <c r="AA15" s="10"/>
    </row>
    <row r="16" spans="1:27" s="11" customFormat="1" ht="25.5" customHeight="1">
      <c r="A16" s="92" t="s">
        <v>85</v>
      </c>
      <c r="B16" s="31">
        <v>2386</v>
      </c>
      <c r="C16" s="259">
        <v>1199</v>
      </c>
      <c r="D16" s="259">
        <v>1187</v>
      </c>
      <c r="E16" s="31">
        <v>2642</v>
      </c>
      <c r="F16" s="259">
        <v>1345</v>
      </c>
      <c r="G16" s="259">
        <v>1297</v>
      </c>
      <c r="H16" s="259">
        <v>681</v>
      </c>
      <c r="I16" s="14">
        <v>0</v>
      </c>
      <c r="J16" s="14">
        <v>0</v>
      </c>
      <c r="K16" s="93">
        <v>1096</v>
      </c>
      <c r="L16" s="14">
        <v>0</v>
      </c>
      <c r="M16" s="14">
        <v>0</v>
      </c>
      <c r="N16" s="93">
        <v>1194</v>
      </c>
      <c r="O16" s="14">
        <v>0</v>
      </c>
      <c r="P16" s="14">
        <v>0</v>
      </c>
      <c r="Q16" s="93">
        <v>609</v>
      </c>
      <c r="R16" s="14">
        <v>0</v>
      </c>
      <c r="S16" s="14">
        <v>0</v>
      </c>
      <c r="T16" s="93">
        <v>767</v>
      </c>
      <c r="U16" s="14">
        <v>0</v>
      </c>
      <c r="V16" s="14"/>
      <c r="W16" s="84">
        <v>-256</v>
      </c>
      <c r="X16" s="84">
        <v>-146</v>
      </c>
      <c r="Y16" s="84">
        <v>-110</v>
      </c>
      <c r="Z16" s="10"/>
      <c r="AA16" s="10"/>
    </row>
    <row r="17" spans="1:27" s="11" customFormat="1" ht="25.5" customHeight="1">
      <c r="A17" s="92" t="s">
        <v>308</v>
      </c>
      <c r="B17" s="31">
        <v>2675</v>
      </c>
      <c r="C17" s="259">
        <v>1340</v>
      </c>
      <c r="D17" s="259">
        <v>1335</v>
      </c>
      <c r="E17" s="31">
        <v>2910</v>
      </c>
      <c r="F17" s="259">
        <v>1491</v>
      </c>
      <c r="G17" s="259">
        <v>1419</v>
      </c>
      <c r="H17" s="93">
        <v>937</v>
      </c>
      <c r="I17" s="14">
        <v>0</v>
      </c>
      <c r="J17" s="14">
        <v>0</v>
      </c>
      <c r="K17" s="259">
        <v>1059</v>
      </c>
      <c r="L17" s="14">
        <v>0</v>
      </c>
      <c r="M17" s="14">
        <v>0</v>
      </c>
      <c r="N17" s="93">
        <v>1263</v>
      </c>
      <c r="O17" s="14">
        <v>0</v>
      </c>
      <c r="P17" s="14">
        <v>0</v>
      </c>
      <c r="Q17" s="259">
        <v>679</v>
      </c>
      <c r="R17" s="14">
        <v>0</v>
      </c>
      <c r="S17" s="14">
        <v>0</v>
      </c>
      <c r="T17" s="93">
        <v>710</v>
      </c>
      <c r="U17" s="14">
        <v>0</v>
      </c>
      <c r="V17" s="14"/>
      <c r="W17" s="84">
        <v>-235</v>
      </c>
      <c r="X17" s="84">
        <v>-151</v>
      </c>
      <c r="Y17" s="84">
        <v>-84</v>
      </c>
      <c r="Z17" s="10"/>
      <c r="AA17" s="10"/>
    </row>
    <row r="18" spans="1:27" s="11" customFormat="1" ht="25.5" customHeight="1">
      <c r="A18" s="92" t="s">
        <v>86</v>
      </c>
      <c r="B18" s="31">
        <v>2419</v>
      </c>
      <c r="C18" s="259">
        <v>1242</v>
      </c>
      <c r="D18" s="259">
        <v>1177</v>
      </c>
      <c r="E18" s="31">
        <v>2604</v>
      </c>
      <c r="F18" s="259">
        <v>1341</v>
      </c>
      <c r="G18" s="259">
        <v>1263</v>
      </c>
      <c r="H18" s="259">
        <v>890</v>
      </c>
      <c r="I18" s="14">
        <v>0</v>
      </c>
      <c r="J18" s="14">
        <v>0</v>
      </c>
      <c r="K18" s="259">
        <v>1024</v>
      </c>
      <c r="L18" s="14">
        <v>0</v>
      </c>
      <c r="M18" s="14">
        <v>0</v>
      </c>
      <c r="N18" s="93">
        <v>1038</v>
      </c>
      <c r="O18" s="14">
        <v>0</v>
      </c>
      <c r="P18" s="14">
        <v>0</v>
      </c>
      <c r="Q18" s="259">
        <v>505</v>
      </c>
      <c r="R18" s="14">
        <v>0</v>
      </c>
      <c r="S18" s="14">
        <v>0</v>
      </c>
      <c r="T18" s="93">
        <v>676</v>
      </c>
      <c r="U18" s="14">
        <v>0</v>
      </c>
      <c r="V18" s="14"/>
      <c r="W18" s="84">
        <v>-185</v>
      </c>
      <c r="X18" s="84">
        <v>-99</v>
      </c>
      <c r="Y18" s="84">
        <v>-86</v>
      </c>
      <c r="Z18" s="10"/>
      <c r="AA18" s="10"/>
    </row>
    <row r="19" spans="1:27" s="11" customFormat="1" ht="25.5" customHeight="1">
      <c r="A19" s="92" t="s">
        <v>87</v>
      </c>
      <c r="B19" s="31">
        <v>2396</v>
      </c>
      <c r="C19" s="259">
        <v>1187</v>
      </c>
      <c r="D19" s="259">
        <v>1209</v>
      </c>
      <c r="E19" s="31">
        <v>2885</v>
      </c>
      <c r="F19" s="259">
        <v>1450</v>
      </c>
      <c r="G19" s="259">
        <v>1435</v>
      </c>
      <c r="H19" s="259">
        <v>969</v>
      </c>
      <c r="I19" s="14">
        <v>0</v>
      </c>
      <c r="J19" s="14">
        <v>0</v>
      </c>
      <c r="K19" s="259">
        <v>933</v>
      </c>
      <c r="L19" s="14">
        <v>0</v>
      </c>
      <c r="M19" s="14">
        <v>0</v>
      </c>
      <c r="N19" s="93">
        <v>1283</v>
      </c>
      <c r="O19" s="14">
        <v>0</v>
      </c>
      <c r="P19" s="14">
        <v>0</v>
      </c>
      <c r="Q19" s="259">
        <v>494</v>
      </c>
      <c r="R19" s="14">
        <v>0</v>
      </c>
      <c r="S19" s="14">
        <v>0</v>
      </c>
      <c r="T19" s="93">
        <v>633</v>
      </c>
      <c r="U19" s="14">
        <v>0</v>
      </c>
      <c r="V19" s="14"/>
      <c r="W19" s="84">
        <v>-489</v>
      </c>
      <c r="X19" s="84">
        <v>-263</v>
      </c>
      <c r="Y19" s="84">
        <v>-226</v>
      </c>
      <c r="Z19" s="10"/>
      <c r="AA19" s="10"/>
    </row>
    <row r="20" spans="1:27" s="11" customFormat="1" ht="25.5" customHeight="1">
      <c r="A20" s="92" t="s">
        <v>88</v>
      </c>
      <c r="B20" s="31">
        <v>2289</v>
      </c>
      <c r="C20" s="259">
        <v>1161</v>
      </c>
      <c r="D20" s="259">
        <v>1128</v>
      </c>
      <c r="E20" s="31">
        <v>2554</v>
      </c>
      <c r="F20" s="259">
        <v>1331</v>
      </c>
      <c r="G20" s="259">
        <v>1223</v>
      </c>
      <c r="H20" s="259">
        <v>839</v>
      </c>
      <c r="I20" s="14">
        <v>0</v>
      </c>
      <c r="J20" s="14">
        <v>0</v>
      </c>
      <c r="K20" s="259">
        <v>1043</v>
      </c>
      <c r="L20" s="14">
        <v>0</v>
      </c>
      <c r="M20" s="14">
        <v>0</v>
      </c>
      <c r="N20" s="93">
        <v>1186</v>
      </c>
      <c r="O20" s="14">
        <v>0</v>
      </c>
      <c r="P20" s="14">
        <v>0</v>
      </c>
      <c r="Q20" s="259">
        <v>407</v>
      </c>
      <c r="R20" s="14">
        <v>0</v>
      </c>
      <c r="S20" s="14">
        <v>0</v>
      </c>
      <c r="T20" s="93">
        <v>529</v>
      </c>
      <c r="U20" s="14">
        <v>0</v>
      </c>
      <c r="V20" s="14"/>
      <c r="W20" s="84">
        <v>-265</v>
      </c>
      <c r="X20" s="84">
        <v>-170</v>
      </c>
      <c r="Y20" s="84">
        <v>-95</v>
      </c>
      <c r="Z20" s="10"/>
      <c r="AA20" s="10"/>
    </row>
    <row r="21" spans="1:27" s="11" customFormat="1" ht="25.5" customHeight="1">
      <c r="A21" s="92" t="s">
        <v>89</v>
      </c>
      <c r="B21" s="31">
        <v>1983</v>
      </c>
      <c r="C21" s="259">
        <v>1021</v>
      </c>
      <c r="D21" s="259">
        <v>962</v>
      </c>
      <c r="E21" s="31">
        <v>2464</v>
      </c>
      <c r="F21" s="259">
        <v>1263</v>
      </c>
      <c r="G21" s="259">
        <v>1201</v>
      </c>
      <c r="H21" s="259">
        <v>788</v>
      </c>
      <c r="I21" s="14">
        <v>0</v>
      </c>
      <c r="J21" s="14">
        <v>0</v>
      </c>
      <c r="K21" s="259">
        <v>787</v>
      </c>
      <c r="L21" s="14">
        <v>0</v>
      </c>
      <c r="M21" s="14">
        <v>0</v>
      </c>
      <c r="N21" s="93">
        <v>1068</v>
      </c>
      <c r="O21" s="14">
        <v>0</v>
      </c>
      <c r="P21" s="14">
        <v>0</v>
      </c>
      <c r="Q21" s="259">
        <v>408</v>
      </c>
      <c r="R21" s="14">
        <v>0</v>
      </c>
      <c r="S21" s="14">
        <v>0</v>
      </c>
      <c r="T21" s="93">
        <v>608</v>
      </c>
      <c r="U21" s="14">
        <v>0</v>
      </c>
      <c r="V21" s="14"/>
      <c r="W21" s="84">
        <v>-481</v>
      </c>
      <c r="X21" s="84">
        <v>-242</v>
      </c>
      <c r="Y21" s="84">
        <v>-239</v>
      </c>
      <c r="Z21" s="10"/>
      <c r="AA21" s="10"/>
    </row>
    <row r="22" spans="1:27" s="11" customFormat="1" ht="25.5" customHeight="1">
      <c r="A22" s="92" t="s">
        <v>90</v>
      </c>
      <c r="B22" s="31">
        <v>1960</v>
      </c>
      <c r="C22" s="259">
        <v>1010</v>
      </c>
      <c r="D22" s="259">
        <v>950</v>
      </c>
      <c r="E22" s="31">
        <v>2419</v>
      </c>
      <c r="F22" s="259">
        <v>1243</v>
      </c>
      <c r="G22" s="259">
        <v>1176</v>
      </c>
      <c r="H22" s="259">
        <v>712</v>
      </c>
      <c r="I22" s="14">
        <v>0</v>
      </c>
      <c r="J22" s="14">
        <v>0</v>
      </c>
      <c r="K22" s="259">
        <v>822</v>
      </c>
      <c r="L22" s="14">
        <v>0</v>
      </c>
      <c r="M22" s="14">
        <v>0</v>
      </c>
      <c r="N22" s="93">
        <v>1140</v>
      </c>
      <c r="O22" s="14">
        <v>0</v>
      </c>
      <c r="P22" s="14">
        <v>0</v>
      </c>
      <c r="Q22" s="259">
        <v>426</v>
      </c>
      <c r="R22" s="14">
        <v>0</v>
      </c>
      <c r="S22" s="14">
        <v>0</v>
      </c>
      <c r="T22" s="93">
        <v>567</v>
      </c>
      <c r="U22" s="14">
        <v>0</v>
      </c>
      <c r="V22" s="14"/>
      <c r="W22" s="84">
        <v>-459</v>
      </c>
      <c r="X22" s="84">
        <v>-233</v>
      </c>
      <c r="Y22" s="84">
        <v>-226</v>
      </c>
      <c r="Z22" s="10"/>
      <c r="AA22" s="10"/>
    </row>
    <row r="23" spans="1:27" s="11" customFormat="1" ht="25.5" customHeight="1">
      <c r="A23" s="92" t="s">
        <v>91</v>
      </c>
      <c r="B23" s="31">
        <v>1804</v>
      </c>
      <c r="C23" s="259">
        <v>914</v>
      </c>
      <c r="D23" s="259">
        <v>890</v>
      </c>
      <c r="E23" s="31">
        <v>2390</v>
      </c>
      <c r="F23" s="259">
        <v>1192</v>
      </c>
      <c r="G23" s="259">
        <v>1198</v>
      </c>
      <c r="H23" s="259">
        <v>694</v>
      </c>
      <c r="I23" s="14">
        <v>0</v>
      </c>
      <c r="J23" s="14">
        <v>0</v>
      </c>
      <c r="K23" s="259">
        <v>750</v>
      </c>
      <c r="L23" s="14">
        <v>0</v>
      </c>
      <c r="M23" s="14">
        <v>0</v>
      </c>
      <c r="N23" s="93">
        <v>1040</v>
      </c>
      <c r="O23" s="14">
        <v>0</v>
      </c>
      <c r="P23" s="14">
        <v>0</v>
      </c>
      <c r="Q23" s="259">
        <v>360</v>
      </c>
      <c r="R23" s="14">
        <v>0</v>
      </c>
      <c r="S23" s="14">
        <v>0</v>
      </c>
      <c r="T23" s="93">
        <v>656</v>
      </c>
      <c r="U23" s="14">
        <v>0</v>
      </c>
      <c r="V23" s="14"/>
      <c r="W23" s="84">
        <v>-586</v>
      </c>
      <c r="X23" s="84">
        <v>-278</v>
      </c>
      <c r="Y23" s="84">
        <v>-308</v>
      </c>
    </row>
    <row r="24" spans="1:27" s="11" customFormat="1" ht="25.5" customHeight="1">
      <c r="A24" s="92" t="s">
        <v>92</v>
      </c>
      <c r="B24" s="31">
        <v>2326</v>
      </c>
      <c r="C24" s="259">
        <v>1158</v>
      </c>
      <c r="D24" s="259">
        <v>1168</v>
      </c>
      <c r="E24" s="31">
        <v>2951</v>
      </c>
      <c r="F24" s="259">
        <v>1487</v>
      </c>
      <c r="G24" s="259">
        <v>1464</v>
      </c>
      <c r="H24" s="259">
        <v>921</v>
      </c>
      <c r="I24" s="14">
        <v>0</v>
      </c>
      <c r="J24" s="14">
        <v>0</v>
      </c>
      <c r="K24" s="259">
        <v>926</v>
      </c>
      <c r="L24" s="14">
        <v>0</v>
      </c>
      <c r="M24" s="14">
        <v>0</v>
      </c>
      <c r="N24" s="93">
        <v>1445</v>
      </c>
      <c r="O24" s="14">
        <v>0</v>
      </c>
      <c r="P24" s="14">
        <v>0</v>
      </c>
      <c r="Q24" s="259">
        <v>479</v>
      </c>
      <c r="R24" s="14">
        <v>0</v>
      </c>
      <c r="S24" s="14">
        <v>0</v>
      </c>
      <c r="T24" s="93">
        <v>585</v>
      </c>
      <c r="U24" s="14">
        <v>0</v>
      </c>
      <c r="V24" s="14"/>
      <c r="W24" s="84">
        <v>-625</v>
      </c>
      <c r="X24" s="84">
        <v>-329</v>
      </c>
      <c r="Y24" s="84">
        <v>-296</v>
      </c>
    </row>
    <row r="25" spans="1:27" s="11" customFormat="1" ht="25.5" customHeight="1">
      <c r="A25" s="92" t="s">
        <v>93</v>
      </c>
      <c r="B25" s="31">
        <v>2171</v>
      </c>
      <c r="C25" s="259">
        <v>1156</v>
      </c>
      <c r="D25" s="259">
        <v>1015</v>
      </c>
      <c r="E25" s="31">
        <v>2653</v>
      </c>
      <c r="F25" s="259">
        <v>1361</v>
      </c>
      <c r="G25" s="259">
        <v>1292</v>
      </c>
      <c r="H25" s="259">
        <v>823</v>
      </c>
      <c r="I25" s="14">
        <v>0</v>
      </c>
      <c r="J25" s="14">
        <v>0</v>
      </c>
      <c r="K25" s="259">
        <v>894</v>
      </c>
      <c r="L25" s="14">
        <v>0</v>
      </c>
      <c r="M25" s="14">
        <v>0</v>
      </c>
      <c r="N25" s="93">
        <v>1290</v>
      </c>
      <c r="O25" s="14">
        <v>0</v>
      </c>
      <c r="P25" s="14">
        <v>0</v>
      </c>
      <c r="Q25" s="259">
        <v>454</v>
      </c>
      <c r="R25" s="14">
        <v>0</v>
      </c>
      <c r="S25" s="14">
        <v>0</v>
      </c>
      <c r="T25" s="93">
        <v>540</v>
      </c>
      <c r="U25" s="14">
        <v>0</v>
      </c>
      <c r="V25" s="14"/>
      <c r="W25" s="84">
        <v>-482</v>
      </c>
      <c r="X25" s="84">
        <v>-205</v>
      </c>
      <c r="Y25" s="84">
        <v>-277</v>
      </c>
    </row>
    <row r="26" spans="1:27" s="11" customFormat="1" ht="25.5" customHeight="1">
      <c r="A26" s="92" t="s">
        <v>94</v>
      </c>
      <c r="B26" s="31">
        <v>2378</v>
      </c>
      <c r="C26" s="259">
        <v>1204</v>
      </c>
      <c r="D26" s="259">
        <v>1174</v>
      </c>
      <c r="E26" s="31">
        <v>2699</v>
      </c>
      <c r="F26" s="259">
        <v>1363</v>
      </c>
      <c r="G26" s="259">
        <v>1336</v>
      </c>
      <c r="H26" s="259">
        <v>784</v>
      </c>
      <c r="I26" s="14">
        <v>0</v>
      </c>
      <c r="J26" s="14">
        <v>0</v>
      </c>
      <c r="K26" s="259">
        <v>988</v>
      </c>
      <c r="L26" s="14">
        <v>0</v>
      </c>
      <c r="M26" s="14">
        <v>0</v>
      </c>
      <c r="N26" s="93">
        <v>1137</v>
      </c>
      <c r="O26" s="14">
        <v>0</v>
      </c>
      <c r="P26" s="14">
        <v>0</v>
      </c>
      <c r="Q26" s="259">
        <v>606</v>
      </c>
      <c r="R26" s="14">
        <v>0</v>
      </c>
      <c r="S26" s="14"/>
      <c r="T26" s="93">
        <v>778</v>
      </c>
      <c r="U26" s="14">
        <v>0</v>
      </c>
      <c r="V26" s="14"/>
      <c r="W26" s="84">
        <v>-321</v>
      </c>
      <c r="X26" s="84">
        <v>-159</v>
      </c>
      <c r="Y26" s="84">
        <v>-162</v>
      </c>
    </row>
    <row r="27" spans="1:27" ht="21" customHeight="1">
      <c r="A27" s="94" t="s">
        <v>267</v>
      </c>
      <c r="B27" s="95"/>
      <c r="C27" s="95"/>
      <c r="D27" s="95"/>
      <c r="E27" s="1"/>
      <c r="F27" s="1"/>
      <c r="G27" s="1"/>
      <c r="H27" s="1"/>
      <c r="I27" s="1"/>
      <c r="J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7" ht="21" customHeight="1">
      <c r="A28" s="1" t="s">
        <v>95</v>
      </c>
      <c r="B28" s="1"/>
      <c r="C28" s="1"/>
      <c r="D28" s="1"/>
      <c r="E28" s="1"/>
      <c r="F28" s="1"/>
      <c r="G28" s="1"/>
      <c r="H28" s="1"/>
      <c r="I28" s="1"/>
      <c r="J28" s="1"/>
    </row>
    <row r="30" spans="1:27" ht="13.5">
      <c r="B30" s="274"/>
      <c r="C30" s="271"/>
      <c r="D30" s="271"/>
      <c r="E30" s="271"/>
      <c r="F30" s="271"/>
      <c r="G30" s="271"/>
      <c r="H30" s="275"/>
      <c r="I30" s="276"/>
      <c r="J30" s="276"/>
      <c r="K30" s="277"/>
      <c r="L30" s="276"/>
      <c r="M30" s="276"/>
      <c r="N30" s="277"/>
      <c r="O30" s="276"/>
      <c r="P30" s="276"/>
      <c r="Q30" s="277"/>
      <c r="R30" s="276"/>
      <c r="S30" s="276"/>
      <c r="T30" s="277"/>
      <c r="U30" s="276"/>
      <c r="V30" s="276"/>
      <c r="X30" s="278"/>
      <c r="Y30" s="278"/>
    </row>
  </sheetData>
  <mergeCells count="16">
    <mergeCell ref="A1:X1"/>
    <mergeCell ref="A4:A7"/>
    <mergeCell ref="B4:G4"/>
    <mergeCell ref="H4:P4"/>
    <mergeCell ref="Q4:V4"/>
    <mergeCell ref="W4:X4"/>
    <mergeCell ref="B5:D6"/>
    <mergeCell ref="E5:G6"/>
    <mergeCell ref="H5:J6"/>
    <mergeCell ref="K5:P5"/>
    <mergeCell ref="Q5:Q7"/>
    <mergeCell ref="T5:T7"/>
    <mergeCell ref="W5:W7"/>
    <mergeCell ref="X5:X6"/>
    <mergeCell ref="K6:K7"/>
    <mergeCell ref="N6:N7"/>
  </mergeCells>
  <phoneticPr fontId="1" type="noConversion"/>
  <pageMargins left="0.47244094488188981" right="0.23622047244094491" top="0.48" bottom="0.15748031496062992" header="0.61" footer="0.19685039370078741"/>
  <pageSetup paperSize="9" scale="5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9"/>
  <sheetViews>
    <sheetView workbookViewId="0">
      <selection activeCell="D8" sqref="D8"/>
    </sheetView>
  </sheetViews>
  <sheetFormatPr defaultRowHeight="11.25"/>
  <cols>
    <col min="1" max="1" width="8.25" style="42" customWidth="1"/>
    <col min="2" max="4" width="8.5" style="42" customWidth="1"/>
    <col min="5" max="5" width="10.25" style="42" customWidth="1"/>
    <col min="6" max="6" width="10.875" style="42" customWidth="1"/>
    <col min="7" max="7" width="9" style="42"/>
    <col min="8" max="8" width="7.75" style="42" customWidth="1"/>
    <col min="9" max="9" width="8.5" style="42" customWidth="1"/>
    <col min="10" max="10" width="8.75" style="42" customWidth="1"/>
    <col min="11" max="256" width="9" style="42"/>
    <col min="257" max="257" width="8.25" style="42" customWidth="1"/>
    <col min="258" max="260" width="8.5" style="42" customWidth="1"/>
    <col min="261" max="261" width="10.25" style="42" customWidth="1"/>
    <col min="262" max="262" width="10.875" style="42" customWidth="1"/>
    <col min="263" max="263" width="9" style="42"/>
    <col min="264" max="264" width="7.75" style="42" customWidth="1"/>
    <col min="265" max="265" width="8.5" style="42" customWidth="1"/>
    <col min="266" max="266" width="8.75" style="42" customWidth="1"/>
    <col min="267" max="512" width="9" style="42"/>
    <col min="513" max="513" width="8.25" style="42" customWidth="1"/>
    <col min="514" max="516" width="8.5" style="42" customWidth="1"/>
    <col min="517" max="517" width="10.25" style="42" customWidth="1"/>
    <col min="518" max="518" width="10.875" style="42" customWidth="1"/>
    <col min="519" max="519" width="9" style="42"/>
    <col min="520" max="520" width="7.75" style="42" customWidth="1"/>
    <col min="521" max="521" width="8.5" style="42" customWidth="1"/>
    <col min="522" max="522" width="8.75" style="42" customWidth="1"/>
    <col min="523" max="768" width="9" style="42"/>
    <col min="769" max="769" width="8.25" style="42" customWidth="1"/>
    <col min="770" max="772" width="8.5" style="42" customWidth="1"/>
    <col min="773" max="773" width="10.25" style="42" customWidth="1"/>
    <col min="774" max="774" width="10.875" style="42" customWidth="1"/>
    <col min="775" max="775" width="9" style="42"/>
    <col min="776" max="776" width="7.75" style="42" customWidth="1"/>
    <col min="777" max="777" width="8.5" style="42" customWidth="1"/>
    <col min="778" max="778" width="8.75" style="42" customWidth="1"/>
    <col min="779" max="1024" width="9" style="42"/>
    <col min="1025" max="1025" width="8.25" style="42" customWidth="1"/>
    <col min="1026" max="1028" width="8.5" style="42" customWidth="1"/>
    <col min="1029" max="1029" width="10.25" style="42" customWidth="1"/>
    <col min="1030" max="1030" width="10.875" style="42" customWidth="1"/>
    <col min="1031" max="1031" width="9" style="42"/>
    <col min="1032" max="1032" width="7.75" style="42" customWidth="1"/>
    <col min="1033" max="1033" width="8.5" style="42" customWidth="1"/>
    <col min="1034" max="1034" width="8.75" style="42" customWidth="1"/>
    <col min="1035" max="1280" width="9" style="42"/>
    <col min="1281" max="1281" width="8.25" style="42" customWidth="1"/>
    <col min="1282" max="1284" width="8.5" style="42" customWidth="1"/>
    <col min="1285" max="1285" width="10.25" style="42" customWidth="1"/>
    <col min="1286" max="1286" width="10.875" style="42" customWidth="1"/>
    <col min="1287" max="1287" width="9" style="42"/>
    <col min="1288" max="1288" width="7.75" style="42" customWidth="1"/>
    <col min="1289" max="1289" width="8.5" style="42" customWidth="1"/>
    <col min="1290" max="1290" width="8.75" style="42" customWidth="1"/>
    <col min="1291" max="1536" width="9" style="42"/>
    <col min="1537" max="1537" width="8.25" style="42" customWidth="1"/>
    <col min="1538" max="1540" width="8.5" style="42" customWidth="1"/>
    <col min="1541" max="1541" width="10.25" style="42" customWidth="1"/>
    <col min="1542" max="1542" width="10.875" style="42" customWidth="1"/>
    <col min="1543" max="1543" width="9" style="42"/>
    <col min="1544" max="1544" width="7.75" style="42" customWidth="1"/>
    <col min="1545" max="1545" width="8.5" style="42" customWidth="1"/>
    <col min="1546" max="1546" width="8.75" style="42" customWidth="1"/>
    <col min="1547" max="1792" width="9" style="42"/>
    <col min="1793" max="1793" width="8.25" style="42" customWidth="1"/>
    <col min="1794" max="1796" width="8.5" style="42" customWidth="1"/>
    <col min="1797" max="1797" width="10.25" style="42" customWidth="1"/>
    <col min="1798" max="1798" width="10.875" style="42" customWidth="1"/>
    <col min="1799" max="1799" width="9" style="42"/>
    <col min="1800" max="1800" width="7.75" style="42" customWidth="1"/>
    <col min="1801" max="1801" width="8.5" style="42" customWidth="1"/>
    <col min="1802" max="1802" width="8.75" style="42" customWidth="1"/>
    <col min="1803" max="2048" width="9" style="42"/>
    <col min="2049" max="2049" width="8.25" style="42" customWidth="1"/>
    <col min="2050" max="2052" width="8.5" style="42" customWidth="1"/>
    <col min="2053" max="2053" width="10.25" style="42" customWidth="1"/>
    <col min="2054" max="2054" width="10.875" style="42" customWidth="1"/>
    <col min="2055" max="2055" width="9" style="42"/>
    <col min="2056" max="2056" width="7.75" style="42" customWidth="1"/>
    <col min="2057" max="2057" width="8.5" style="42" customWidth="1"/>
    <col min="2058" max="2058" width="8.75" style="42" customWidth="1"/>
    <col min="2059" max="2304" width="9" style="42"/>
    <col min="2305" max="2305" width="8.25" style="42" customWidth="1"/>
    <col min="2306" max="2308" width="8.5" style="42" customWidth="1"/>
    <col min="2309" max="2309" width="10.25" style="42" customWidth="1"/>
    <col min="2310" max="2310" width="10.875" style="42" customWidth="1"/>
    <col min="2311" max="2311" width="9" style="42"/>
    <col min="2312" max="2312" width="7.75" style="42" customWidth="1"/>
    <col min="2313" max="2313" width="8.5" style="42" customWidth="1"/>
    <col min="2314" max="2314" width="8.75" style="42" customWidth="1"/>
    <col min="2315" max="2560" width="9" style="42"/>
    <col min="2561" max="2561" width="8.25" style="42" customWidth="1"/>
    <col min="2562" max="2564" width="8.5" style="42" customWidth="1"/>
    <col min="2565" max="2565" width="10.25" style="42" customWidth="1"/>
    <col min="2566" max="2566" width="10.875" style="42" customWidth="1"/>
    <col min="2567" max="2567" width="9" style="42"/>
    <col min="2568" max="2568" width="7.75" style="42" customWidth="1"/>
    <col min="2569" max="2569" width="8.5" style="42" customWidth="1"/>
    <col min="2570" max="2570" width="8.75" style="42" customWidth="1"/>
    <col min="2571" max="2816" width="9" style="42"/>
    <col min="2817" max="2817" width="8.25" style="42" customWidth="1"/>
    <col min="2818" max="2820" width="8.5" style="42" customWidth="1"/>
    <col min="2821" max="2821" width="10.25" style="42" customWidth="1"/>
    <col min="2822" max="2822" width="10.875" style="42" customWidth="1"/>
    <col min="2823" max="2823" width="9" style="42"/>
    <col min="2824" max="2824" width="7.75" style="42" customWidth="1"/>
    <col min="2825" max="2825" width="8.5" style="42" customWidth="1"/>
    <col min="2826" max="2826" width="8.75" style="42" customWidth="1"/>
    <col min="2827" max="3072" width="9" style="42"/>
    <col min="3073" max="3073" width="8.25" style="42" customWidth="1"/>
    <col min="3074" max="3076" width="8.5" style="42" customWidth="1"/>
    <col min="3077" max="3077" width="10.25" style="42" customWidth="1"/>
    <col min="3078" max="3078" width="10.875" style="42" customWidth="1"/>
    <col min="3079" max="3079" width="9" style="42"/>
    <col min="3080" max="3080" width="7.75" style="42" customWidth="1"/>
    <col min="3081" max="3081" width="8.5" style="42" customWidth="1"/>
    <col min="3082" max="3082" width="8.75" style="42" customWidth="1"/>
    <col min="3083" max="3328" width="9" style="42"/>
    <col min="3329" max="3329" width="8.25" style="42" customWidth="1"/>
    <col min="3330" max="3332" width="8.5" style="42" customWidth="1"/>
    <col min="3333" max="3333" width="10.25" style="42" customWidth="1"/>
    <col min="3334" max="3334" width="10.875" style="42" customWidth="1"/>
    <col min="3335" max="3335" width="9" style="42"/>
    <col min="3336" max="3336" width="7.75" style="42" customWidth="1"/>
    <col min="3337" max="3337" width="8.5" style="42" customWidth="1"/>
    <col min="3338" max="3338" width="8.75" style="42" customWidth="1"/>
    <col min="3339" max="3584" width="9" style="42"/>
    <col min="3585" max="3585" width="8.25" style="42" customWidth="1"/>
    <col min="3586" max="3588" width="8.5" style="42" customWidth="1"/>
    <col min="3589" max="3589" width="10.25" style="42" customWidth="1"/>
    <col min="3590" max="3590" width="10.875" style="42" customWidth="1"/>
    <col min="3591" max="3591" width="9" style="42"/>
    <col min="3592" max="3592" width="7.75" style="42" customWidth="1"/>
    <col min="3593" max="3593" width="8.5" style="42" customWidth="1"/>
    <col min="3594" max="3594" width="8.75" style="42" customWidth="1"/>
    <col min="3595" max="3840" width="9" style="42"/>
    <col min="3841" max="3841" width="8.25" style="42" customWidth="1"/>
    <col min="3842" max="3844" width="8.5" style="42" customWidth="1"/>
    <col min="3845" max="3845" width="10.25" style="42" customWidth="1"/>
    <col min="3846" max="3846" width="10.875" style="42" customWidth="1"/>
    <col min="3847" max="3847" width="9" style="42"/>
    <col min="3848" max="3848" width="7.75" style="42" customWidth="1"/>
    <col min="3849" max="3849" width="8.5" style="42" customWidth="1"/>
    <col min="3850" max="3850" width="8.75" style="42" customWidth="1"/>
    <col min="3851" max="4096" width="9" style="42"/>
    <col min="4097" max="4097" width="8.25" style="42" customWidth="1"/>
    <col min="4098" max="4100" width="8.5" style="42" customWidth="1"/>
    <col min="4101" max="4101" width="10.25" style="42" customWidth="1"/>
    <col min="4102" max="4102" width="10.875" style="42" customWidth="1"/>
    <col min="4103" max="4103" width="9" style="42"/>
    <col min="4104" max="4104" width="7.75" style="42" customWidth="1"/>
    <col min="4105" max="4105" width="8.5" style="42" customWidth="1"/>
    <col min="4106" max="4106" width="8.75" style="42" customWidth="1"/>
    <col min="4107" max="4352" width="9" style="42"/>
    <col min="4353" max="4353" width="8.25" style="42" customWidth="1"/>
    <col min="4354" max="4356" width="8.5" style="42" customWidth="1"/>
    <col min="4357" max="4357" width="10.25" style="42" customWidth="1"/>
    <col min="4358" max="4358" width="10.875" style="42" customWidth="1"/>
    <col min="4359" max="4359" width="9" style="42"/>
    <col min="4360" max="4360" width="7.75" style="42" customWidth="1"/>
    <col min="4361" max="4361" width="8.5" style="42" customWidth="1"/>
    <col min="4362" max="4362" width="8.75" style="42" customWidth="1"/>
    <col min="4363" max="4608" width="9" style="42"/>
    <col min="4609" max="4609" width="8.25" style="42" customWidth="1"/>
    <col min="4610" max="4612" width="8.5" style="42" customWidth="1"/>
    <col min="4613" max="4613" width="10.25" style="42" customWidth="1"/>
    <col min="4614" max="4614" width="10.875" style="42" customWidth="1"/>
    <col min="4615" max="4615" width="9" style="42"/>
    <col min="4616" max="4616" width="7.75" style="42" customWidth="1"/>
    <col min="4617" max="4617" width="8.5" style="42" customWidth="1"/>
    <col min="4618" max="4618" width="8.75" style="42" customWidth="1"/>
    <col min="4619" max="4864" width="9" style="42"/>
    <col min="4865" max="4865" width="8.25" style="42" customWidth="1"/>
    <col min="4866" max="4868" width="8.5" style="42" customWidth="1"/>
    <col min="4869" max="4869" width="10.25" style="42" customWidth="1"/>
    <col min="4870" max="4870" width="10.875" style="42" customWidth="1"/>
    <col min="4871" max="4871" width="9" style="42"/>
    <col min="4872" max="4872" width="7.75" style="42" customWidth="1"/>
    <col min="4873" max="4873" width="8.5" style="42" customWidth="1"/>
    <col min="4874" max="4874" width="8.75" style="42" customWidth="1"/>
    <col min="4875" max="5120" width="9" style="42"/>
    <col min="5121" max="5121" width="8.25" style="42" customWidth="1"/>
    <col min="5122" max="5124" width="8.5" style="42" customWidth="1"/>
    <col min="5125" max="5125" width="10.25" style="42" customWidth="1"/>
    <col min="5126" max="5126" width="10.875" style="42" customWidth="1"/>
    <col min="5127" max="5127" width="9" style="42"/>
    <col min="5128" max="5128" width="7.75" style="42" customWidth="1"/>
    <col min="5129" max="5129" width="8.5" style="42" customWidth="1"/>
    <col min="5130" max="5130" width="8.75" style="42" customWidth="1"/>
    <col min="5131" max="5376" width="9" style="42"/>
    <col min="5377" max="5377" width="8.25" style="42" customWidth="1"/>
    <col min="5378" max="5380" width="8.5" style="42" customWidth="1"/>
    <col min="5381" max="5381" width="10.25" style="42" customWidth="1"/>
    <col min="5382" max="5382" width="10.875" style="42" customWidth="1"/>
    <col min="5383" max="5383" width="9" style="42"/>
    <col min="5384" max="5384" width="7.75" style="42" customWidth="1"/>
    <col min="5385" max="5385" width="8.5" style="42" customWidth="1"/>
    <col min="5386" max="5386" width="8.75" style="42" customWidth="1"/>
    <col min="5387" max="5632" width="9" style="42"/>
    <col min="5633" max="5633" width="8.25" style="42" customWidth="1"/>
    <col min="5634" max="5636" width="8.5" style="42" customWidth="1"/>
    <col min="5637" max="5637" width="10.25" style="42" customWidth="1"/>
    <col min="5638" max="5638" width="10.875" style="42" customWidth="1"/>
    <col min="5639" max="5639" width="9" style="42"/>
    <col min="5640" max="5640" width="7.75" style="42" customWidth="1"/>
    <col min="5641" max="5641" width="8.5" style="42" customWidth="1"/>
    <col min="5642" max="5642" width="8.75" style="42" customWidth="1"/>
    <col min="5643" max="5888" width="9" style="42"/>
    <col min="5889" max="5889" width="8.25" style="42" customWidth="1"/>
    <col min="5890" max="5892" width="8.5" style="42" customWidth="1"/>
    <col min="5893" max="5893" width="10.25" style="42" customWidth="1"/>
    <col min="5894" max="5894" width="10.875" style="42" customWidth="1"/>
    <col min="5895" max="5895" width="9" style="42"/>
    <col min="5896" max="5896" width="7.75" style="42" customWidth="1"/>
    <col min="5897" max="5897" width="8.5" style="42" customWidth="1"/>
    <col min="5898" max="5898" width="8.75" style="42" customWidth="1"/>
    <col min="5899" max="6144" width="9" style="42"/>
    <col min="6145" max="6145" width="8.25" style="42" customWidth="1"/>
    <col min="6146" max="6148" width="8.5" style="42" customWidth="1"/>
    <col min="6149" max="6149" width="10.25" style="42" customWidth="1"/>
    <col min="6150" max="6150" width="10.875" style="42" customWidth="1"/>
    <col min="6151" max="6151" width="9" style="42"/>
    <col min="6152" max="6152" width="7.75" style="42" customWidth="1"/>
    <col min="6153" max="6153" width="8.5" style="42" customWidth="1"/>
    <col min="6154" max="6154" width="8.75" style="42" customWidth="1"/>
    <col min="6155" max="6400" width="9" style="42"/>
    <col min="6401" max="6401" width="8.25" style="42" customWidth="1"/>
    <col min="6402" max="6404" width="8.5" style="42" customWidth="1"/>
    <col min="6405" max="6405" width="10.25" style="42" customWidth="1"/>
    <col min="6406" max="6406" width="10.875" style="42" customWidth="1"/>
    <col min="6407" max="6407" width="9" style="42"/>
    <col min="6408" max="6408" width="7.75" style="42" customWidth="1"/>
    <col min="6409" max="6409" width="8.5" style="42" customWidth="1"/>
    <col min="6410" max="6410" width="8.75" style="42" customWidth="1"/>
    <col min="6411" max="6656" width="9" style="42"/>
    <col min="6657" max="6657" width="8.25" style="42" customWidth="1"/>
    <col min="6658" max="6660" width="8.5" style="42" customWidth="1"/>
    <col min="6661" max="6661" width="10.25" style="42" customWidth="1"/>
    <col min="6662" max="6662" width="10.875" style="42" customWidth="1"/>
    <col min="6663" max="6663" width="9" style="42"/>
    <col min="6664" max="6664" width="7.75" style="42" customWidth="1"/>
    <col min="6665" max="6665" width="8.5" style="42" customWidth="1"/>
    <col min="6666" max="6666" width="8.75" style="42" customWidth="1"/>
    <col min="6667" max="6912" width="9" style="42"/>
    <col min="6913" max="6913" width="8.25" style="42" customWidth="1"/>
    <col min="6914" max="6916" width="8.5" style="42" customWidth="1"/>
    <col min="6917" max="6917" width="10.25" style="42" customWidth="1"/>
    <col min="6918" max="6918" width="10.875" style="42" customWidth="1"/>
    <col min="6919" max="6919" width="9" style="42"/>
    <col min="6920" max="6920" width="7.75" style="42" customWidth="1"/>
    <col min="6921" max="6921" width="8.5" style="42" customWidth="1"/>
    <col min="6922" max="6922" width="8.75" style="42" customWidth="1"/>
    <col min="6923" max="7168" width="9" style="42"/>
    <col min="7169" max="7169" width="8.25" style="42" customWidth="1"/>
    <col min="7170" max="7172" width="8.5" style="42" customWidth="1"/>
    <col min="7173" max="7173" width="10.25" style="42" customWidth="1"/>
    <col min="7174" max="7174" width="10.875" style="42" customWidth="1"/>
    <col min="7175" max="7175" width="9" style="42"/>
    <col min="7176" max="7176" width="7.75" style="42" customWidth="1"/>
    <col min="7177" max="7177" width="8.5" style="42" customWidth="1"/>
    <col min="7178" max="7178" width="8.75" style="42" customWidth="1"/>
    <col min="7179" max="7424" width="9" style="42"/>
    <col min="7425" max="7425" width="8.25" style="42" customWidth="1"/>
    <col min="7426" max="7428" width="8.5" style="42" customWidth="1"/>
    <col min="7429" max="7429" width="10.25" style="42" customWidth="1"/>
    <col min="7430" max="7430" width="10.875" style="42" customWidth="1"/>
    <col min="7431" max="7431" width="9" style="42"/>
    <col min="7432" max="7432" width="7.75" style="42" customWidth="1"/>
    <col min="7433" max="7433" width="8.5" style="42" customWidth="1"/>
    <col min="7434" max="7434" width="8.75" style="42" customWidth="1"/>
    <col min="7435" max="7680" width="9" style="42"/>
    <col min="7681" max="7681" width="8.25" style="42" customWidth="1"/>
    <col min="7682" max="7684" width="8.5" style="42" customWidth="1"/>
    <col min="7685" max="7685" width="10.25" style="42" customWidth="1"/>
    <col min="7686" max="7686" width="10.875" style="42" customWidth="1"/>
    <col min="7687" max="7687" width="9" style="42"/>
    <col min="7688" max="7688" width="7.75" style="42" customWidth="1"/>
    <col min="7689" max="7689" width="8.5" style="42" customWidth="1"/>
    <col min="7690" max="7690" width="8.75" style="42" customWidth="1"/>
    <col min="7691" max="7936" width="9" style="42"/>
    <col min="7937" max="7937" width="8.25" style="42" customWidth="1"/>
    <col min="7938" max="7940" width="8.5" style="42" customWidth="1"/>
    <col min="7941" max="7941" width="10.25" style="42" customWidth="1"/>
    <col min="7942" max="7942" width="10.875" style="42" customWidth="1"/>
    <col min="7943" max="7943" width="9" style="42"/>
    <col min="7944" max="7944" width="7.75" style="42" customWidth="1"/>
    <col min="7945" max="7945" width="8.5" style="42" customWidth="1"/>
    <col min="7946" max="7946" width="8.75" style="42" customWidth="1"/>
    <col min="7947" max="8192" width="9" style="42"/>
    <col min="8193" max="8193" width="8.25" style="42" customWidth="1"/>
    <col min="8194" max="8196" width="8.5" style="42" customWidth="1"/>
    <col min="8197" max="8197" width="10.25" style="42" customWidth="1"/>
    <col min="8198" max="8198" width="10.875" style="42" customWidth="1"/>
    <col min="8199" max="8199" width="9" style="42"/>
    <col min="8200" max="8200" width="7.75" style="42" customWidth="1"/>
    <col min="8201" max="8201" width="8.5" style="42" customWidth="1"/>
    <col min="8202" max="8202" width="8.75" style="42" customWidth="1"/>
    <col min="8203" max="8448" width="9" style="42"/>
    <col min="8449" max="8449" width="8.25" style="42" customWidth="1"/>
    <col min="8450" max="8452" width="8.5" style="42" customWidth="1"/>
    <col min="8453" max="8453" width="10.25" style="42" customWidth="1"/>
    <col min="8454" max="8454" width="10.875" style="42" customWidth="1"/>
    <col min="8455" max="8455" width="9" style="42"/>
    <col min="8456" max="8456" width="7.75" style="42" customWidth="1"/>
    <col min="8457" max="8457" width="8.5" style="42" customWidth="1"/>
    <col min="8458" max="8458" width="8.75" style="42" customWidth="1"/>
    <col min="8459" max="8704" width="9" style="42"/>
    <col min="8705" max="8705" width="8.25" style="42" customWidth="1"/>
    <col min="8706" max="8708" width="8.5" style="42" customWidth="1"/>
    <col min="8709" max="8709" width="10.25" style="42" customWidth="1"/>
    <col min="8710" max="8710" width="10.875" style="42" customWidth="1"/>
    <col min="8711" max="8711" width="9" style="42"/>
    <col min="8712" max="8712" width="7.75" style="42" customWidth="1"/>
    <col min="8713" max="8713" width="8.5" style="42" customWidth="1"/>
    <col min="8714" max="8714" width="8.75" style="42" customWidth="1"/>
    <col min="8715" max="8960" width="9" style="42"/>
    <col min="8961" max="8961" width="8.25" style="42" customWidth="1"/>
    <col min="8962" max="8964" width="8.5" style="42" customWidth="1"/>
    <col min="8965" max="8965" width="10.25" style="42" customWidth="1"/>
    <col min="8966" max="8966" width="10.875" style="42" customWidth="1"/>
    <col min="8967" max="8967" width="9" style="42"/>
    <col min="8968" max="8968" width="7.75" style="42" customWidth="1"/>
    <col min="8969" max="8969" width="8.5" style="42" customWidth="1"/>
    <col min="8970" max="8970" width="8.75" style="42" customWidth="1"/>
    <col min="8971" max="9216" width="9" style="42"/>
    <col min="9217" max="9217" width="8.25" style="42" customWidth="1"/>
    <col min="9218" max="9220" width="8.5" style="42" customWidth="1"/>
    <col min="9221" max="9221" width="10.25" style="42" customWidth="1"/>
    <col min="9222" max="9222" width="10.875" style="42" customWidth="1"/>
    <col min="9223" max="9223" width="9" style="42"/>
    <col min="9224" max="9224" width="7.75" style="42" customWidth="1"/>
    <col min="9225" max="9225" width="8.5" style="42" customWidth="1"/>
    <col min="9226" max="9226" width="8.75" style="42" customWidth="1"/>
    <col min="9227" max="9472" width="9" style="42"/>
    <col min="9473" max="9473" width="8.25" style="42" customWidth="1"/>
    <col min="9474" max="9476" width="8.5" style="42" customWidth="1"/>
    <col min="9477" max="9477" width="10.25" style="42" customWidth="1"/>
    <col min="9478" max="9478" width="10.875" style="42" customWidth="1"/>
    <col min="9479" max="9479" width="9" style="42"/>
    <col min="9480" max="9480" width="7.75" style="42" customWidth="1"/>
    <col min="9481" max="9481" width="8.5" style="42" customWidth="1"/>
    <col min="9482" max="9482" width="8.75" style="42" customWidth="1"/>
    <col min="9483" max="9728" width="9" style="42"/>
    <col min="9729" max="9729" width="8.25" style="42" customWidth="1"/>
    <col min="9730" max="9732" width="8.5" style="42" customWidth="1"/>
    <col min="9733" max="9733" width="10.25" style="42" customWidth="1"/>
    <col min="9734" max="9734" width="10.875" style="42" customWidth="1"/>
    <col min="9735" max="9735" width="9" style="42"/>
    <col min="9736" max="9736" width="7.75" style="42" customWidth="1"/>
    <col min="9737" max="9737" width="8.5" style="42" customWidth="1"/>
    <col min="9738" max="9738" width="8.75" style="42" customWidth="1"/>
    <col min="9739" max="9984" width="9" style="42"/>
    <col min="9985" max="9985" width="8.25" style="42" customWidth="1"/>
    <col min="9986" max="9988" width="8.5" style="42" customWidth="1"/>
    <col min="9989" max="9989" width="10.25" style="42" customWidth="1"/>
    <col min="9990" max="9990" width="10.875" style="42" customWidth="1"/>
    <col min="9991" max="9991" width="9" style="42"/>
    <col min="9992" max="9992" width="7.75" style="42" customWidth="1"/>
    <col min="9993" max="9993" width="8.5" style="42" customWidth="1"/>
    <col min="9994" max="9994" width="8.75" style="42" customWidth="1"/>
    <col min="9995" max="10240" width="9" style="42"/>
    <col min="10241" max="10241" width="8.25" style="42" customWidth="1"/>
    <col min="10242" max="10244" width="8.5" style="42" customWidth="1"/>
    <col min="10245" max="10245" width="10.25" style="42" customWidth="1"/>
    <col min="10246" max="10246" width="10.875" style="42" customWidth="1"/>
    <col min="10247" max="10247" width="9" style="42"/>
    <col min="10248" max="10248" width="7.75" style="42" customWidth="1"/>
    <col min="10249" max="10249" width="8.5" style="42" customWidth="1"/>
    <col min="10250" max="10250" width="8.75" style="42" customWidth="1"/>
    <col min="10251" max="10496" width="9" style="42"/>
    <col min="10497" max="10497" width="8.25" style="42" customWidth="1"/>
    <col min="10498" max="10500" width="8.5" style="42" customWidth="1"/>
    <col min="10501" max="10501" width="10.25" style="42" customWidth="1"/>
    <col min="10502" max="10502" width="10.875" style="42" customWidth="1"/>
    <col min="10503" max="10503" width="9" style="42"/>
    <col min="10504" max="10504" width="7.75" style="42" customWidth="1"/>
    <col min="10505" max="10505" width="8.5" style="42" customWidth="1"/>
    <col min="10506" max="10506" width="8.75" style="42" customWidth="1"/>
    <col min="10507" max="10752" width="9" style="42"/>
    <col min="10753" max="10753" width="8.25" style="42" customWidth="1"/>
    <col min="10754" max="10756" width="8.5" style="42" customWidth="1"/>
    <col min="10757" max="10757" width="10.25" style="42" customWidth="1"/>
    <col min="10758" max="10758" width="10.875" style="42" customWidth="1"/>
    <col min="10759" max="10759" width="9" style="42"/>
    <col min="10760" max="10760" width="7.75" style="42" customWidth="1"/>
    <col min="10761" max="10761" width="8.5" style="42" customWidth="1"/>
    <col min="10762" max="10762" width="8.75" style="42" customWidth="1"/>
    <col min="10763" max="11008" width="9" style="42"/>
    <col min="11009" max="11009" width="8.25" style="42" customWidth="1"/>
    <col min="11010" max="11012" width="8.5" style="42" customWidth="1"/>
    <col min="11013" max="11013" width="10.25" style="42" customWidth="1"/>
    <col min="11014" max="11014" width="10.875" style="42" customWidth="1"/>
    <col min="11015" max="11015" width="9" style="42"/>
    <col min="11016" max="11016" width="7.75" style="42" customWidth="1"/>
    <col min="11017" max="11017" width="8.5" style="42" customWidth="1"/>
    <col min="11018" max="11018" width="8.75" style="42" customWidth="1"/>
    <col min="11019" max="11264" width="9" style="42"/>
    <col min="11265" max="11265" width="8.25" style="42" customWidth="1"/>
    <col min="11266" max="11268" width="8.5" style="42" customWidth="1"/>
    <col min="11269" max="11269" width="10.25" style="42" customWidth="1"/>
    <col min="11270" max="11270" width="10.875" style="42" customWidth="1"/>
    <col min="11271" max="11271" width="9" style="42"/>
    <col min="11272" max="11272" width="7.75" style="42" customWidth="1"/>
    <col min="11273" max="11273" width="8.5" style="42" customWidth="1"/>
    <col min="11274" max="11274" width="8.75" style="42" customWidth="1"/>
    <col min="11275" max="11520" width="9" style="42"/>
    <col min="11521" max="11521" width="8.25" style="42" customWidth="1"/>
    <col min="11522" max="11524" width="8.5" style="42" customWidth="1"/>
    <col min="11525" max="11525" width="10.25" style="42" customWidth="1"/>
    <col min="11526" max="11526" width="10.875" style="42" customWidth="1"/>
    <col min="11527" max="11527" width="9" style="42"/>
    <col min="11528" max="11528" width="7.75" style="42" customWidth="1"/>
    <col min="11529" max="11529" width="8.5" style="42" customWidth="1"/>
    <col min="11530" max="11530" width="8.75" style="42" customWidth="1"/>
    <col min="11531" max="11776" width="9" style="42"/>
    <col min="11777" max="11777" width="8.25" style="42" customWidth="1"/>
    <col min="11778" max="11780" width="8.5" style="42" customWidth="1"/>
    <col min="11781" max="11781" width="10.25" style="42" customWidth="1"/>
    <col min="11782" max="11782" width="10.875" style="42" customWidth="1"/>
    <col min="11783" max="11783" width="9" style="42"/>
    <col min="11784" max="11784" width="7.75" style="42" customWidth="1"/>
    <col min="11785" max="11785" width="8.5" style="42" customWidth="1"/>
    <col min="11786" max="11786" width="8.75" style="42" customWidth="1"/>
    <col min="11787" max="12032" width="9" style="42"/>
    <col min="12033" max="12033" width="8.25" style="42" customWidth="1"/>
    <col min="12034" max="12036" width="8.5" style="42" customWidth="1"/>
    <col min="12037" max="12037" width="10.25" style="42" customWidth="1"/>
    <col min="12038" max="12038" width="10.875" style="42" customWidth="1"/>
    <col min="12039" max="12039" width="9" style="42"/>
    <col min="12040" max="12040" width="7.75" style="42" customWidth="1"/>
    <col min="12041" max="12041" width="8.5" style="42" customWidth="1"/>
    <col min="12042" max="12042" width="8.75" style="42" customWidth="1"/>
    <col min="12043" max="12288" width="9" style="42"/>
    <col min="12289" max="12289" width="8.25" style="42" customWidth="1"/>
    <col min="12290" max="12292" width="8.5" style="42" customWidth="1"/>
    <col min="12293" max="12293" width="10.25" style="42" customWidth="1"/>
    <col min="12294" max="12294" width="10.875" style="42" customWidth="1"/>
    <col min="12295" max="12295" width="9" style="42"/>
    <col min="12296" max="12296" width="7.75" style="42" customWidth="1"/>
    <col min="12297" max="12297" width="8.5" style="42" customWidth="1"/>
    <col min="12298" max="12298" width="8.75" style="42" customWidth="1"/>
    <col min="12299" max="12544" width="9" style="42"/>
    <col min="12545" max="12545" width="8.25" style="42" customWidth="1"/>
    <col min="12546" max="12548" width="8.5" style="42" customWidth="1"/>
    <col min="12549" max="12549" width="10.25" style="42" customWidth="1"/>
    <col min="12550" max="12550" width="10.875" style="42" customWidth="1"/>
    <col min="12551" max="12551" width="9" style="42"/>
    <col min="12552" max="12552" width="7.75" style="42" customWidth="1"/>
    <col min="12553" max="12553" width="8.5" style="42" customWidth="1"/>
    <col min="12554" max="12554" width="8.75" style="42" customWidth="1"/>
    <col min="12555" max="12800" width="9" style="42"/>
    <col min="12801" max="12801" width="8.25" style="42" customWidth="1"/>
    <col min="12802" max="12804" width="8.5" style="42" customWidth="1"/>
    <col min="12805" max="12805" width="10.25" style="42" customWidth="1"/>
    <col min="12806" max="12806" width="10.875" style="42" customWidth="1"/>
    <col min="12807" max="12807" width="9" style="42"/>
    <col min="12808" max="12808" width="7.75" style="42" customWidth="1"/>
    <col min="12809" max="12809" width="8.5" style="42" customWidth="1"/>
    <col min="12810" max="12810" width="8.75" style="42" customWidth="1"/>
    <col min="12811" max="13056" width="9" style="42"/>
    <col min="13057" max="13057" width="8.25" style="42" customWidth="1"/>
    <col min="13058" max="13060" width="8.5" style="42" customWidth="1"/>
    <col min="13061" max="13061" width="10.25" style="42" customWidth="1"/>
    <col min="13062" max="13062" width="10.875" style="42" customWidth="1"/>
    <col min="13063" max="13063" width="9" style="42"/>
    <col min="13064" max="13064" width="7.75" style="42" customWidth="1"/>
    <col min="13065" max="13065" width="8.5" style="42" customWidth="1"/>
    <col min="13066" max="13066" width="8.75" style="42" customWidth="1"/>
    <col min="13067" max="13312" width="9" style="42"/>
    <col min="13313" max="13313" width="8.25" style="42" customWidth="1"/>
    <col min="13314" max="13316" width="8.5" style="42" customWidth="1"/>
    <col min="13317" max="13317" width="10.25" style="42" customWidth="1"/>
    <col min="13318" max="13318" width="10.875" style="42" customWidth="1"/>
    <col min="13319" max="13319" width="9" style="42"/>
    <col min="13320" max="13320" width="7.75" style="42" customWidth="1"/>
    <col min="13321" max="13321" width="8.5" style="42" customWidth="1"/>
    <col min="13322" max="13322" width="8.75" style="42" customWidth="1"/>
    <col min="13323" max="13568" width="9" style="42"/>
    <col min="13569" max="13569" width="8.25" style="42" customWidth="1"/>
    <col min="13570" max="13572" width="8.5" style="42" customWidth="1"/>
    <col min="13573" max="13573" width="10.25" style="42" customWidth="1"/>
    <col min="13574" max="13574" width="10.875" style="42" customWidth="1"/>
    <col min="13575" max="13575" width="9" style="42"/>
    <col min="13576" max="13576" width="7.75" style="42" customWidth="1"/>
    <col min="13577" max="13577" width="8.5" style="42" customWidth="1"/>
    <col min="13578" max="13578" width="8.75" style="42" customWidth="1"/>
    <col min="13579" max="13824" width="9" style="42"/>
    <col min="13825" max="13825" width="8.25" style="42" customWidth="1"/>
    <col min="13826" max="13828" width="8.5" style="42" customWidth="1"/>
    <col min="13829" max="13829" width="10.25" style="42" customWidth="1"/>
    <col min="13830" max="13830" width="10.875" style="42" customWidth="1"/>
    <col min="13831" max="13831" width="9" style="42"/>
    <col min="13832" max="13832" width="7.75" style="42" customWidth="1"/>
    <col min="13833" max="13833" width="8.5" style="42" customWidth="1"/>
    <col min="13834" max="13834" width="8.75" style="42" customWidth="1"/>
    <col min="13835" max="14080" width="9" style="42"/>
    <col min="14081" max="14081" width="8.25" style="42" customWidth="1"/>
    <col min="14082" max="14084" width="8.5" style="42" customWidth="1"/>
    <col min="14085" max="14085" width="10.25" style="42" customWidth="1"/>
    <col min="14086" max="14086" width="10.875" style="42" customWidth="1"/>
    <col min="14087" max="14087" width="9" style="42"/>
    <col min="14088" max="14088" width="7.75" style="42" customWidth="1"/>
    <col min="14089" max="14089" width="8.5" style="42" customWidth="1"/>
    <col min="14090" max="14090" width="8.75" style="42" customWidth="1"/>
    <col min="14091" max="14336" width="9" style="42"/>
    <col min="14337" max="14337" width="8.25" style="42" customWidth="1"/>
    <col min="14338" max="14340" width="8.5" style="42" customWidth="1"/>
    <col min="14341" max="14341" width="10.25" style="42" customWidth="1"/>
    <col min="14342" max="14342" width="10.875" style="42" customWidth="1"/>
    <col min="14343" max="14343" width="9" style="42"/>
    <col min="14344" max="14344" width="7.75" style="42" customWidth="1"/>
    <col min="14345" max="14345" width="8.5" style="42" customWidth="1"/>
    <col min="14346" max="14346" width="8.75" style="42" customWidth="1"/>
    <col min="14347" max="14592" width="9" style="42"/>
    <col min="14593" max="14593" width="8.25" style="42" customWidth="1"/>
    <col min="14594" max="14596" width="8.5" style="42" customWidth="1"/>
    <col min="14597" max="14597" width="10.25" style="42" customWidth="1"/>
    <col min="14598" max="14598" width="10.875" style="42" customWidth="1"/>
    <col min="14599" max="14599" width="9" style="42"/>
    <col min="14600" max="14600" width="7.75" style="42" customWidth="1"/>
    <col min="14601" max="14601" width="8.5" style="42" customWidth="1"/>
    <col min="14602" max="14602" width="8.75" style="42" customWidth="1"/>
    <col min="14603" max="14848" width="9" style="42"/>
    <col min="14849" max="14849" width="8.25" style="42" customWidth="1"/>
    <col min="14850" max="14852" width="8.5" style="42" customWidth="1"/>
    <col min="14853" max="14853" width="10.25" style="42" customWidth="1"/>
    <col min="14854" max="14854" width="10.875" style="42" customWidth="1"/>
    <col min="14855" max="14855" width="9" style="42"/>
    <col min="14856" max="14856" width="7.75" style="42" customWidth="1"/>
    <col min="14857" max="14857" width="8.5" style="42" customWidth="1"/>
    <col min="14858" max="14858" width="8.75" style="42" customWidth="1"/>
    <col min="14859" max="15104" width="9" style="42"/>
    <col min="15105" max="15105" width="8.25" style="42" customWidth="1"/>
    <col min="15106" max="15108" width="8.5" style="42" customWidth="1"/>
    <col min="15109" max="15109" width="10.25" style="42" customWidth="1"/>
    <col min="15110" max="15110" width="10.875" style="42" customWidth="1"/>
    <col min="15111" max="15111" width="9" style="42"/>
    <col min="15112" max="15112" width="7.75" style="42" customWidth="1"/>
    <col min="15113" max="15113" width="8.5" style="42" customWidth="1"/>
    <col min="15114" max="15114" width="8.75" style="42" customWidth="1"/>
    <col min="15115" max="15360" width="9" style="42"/>
    <col min="15361" max="15361" width="8.25" style="42" customWidth="1"/>
    <col min="15362" max="15364" width="8.5" style="42" customWidth="1"/>
    <col min="15365" max="15365" width="10.25" style="42" customWidth="1"/>
    <col min="15366" max="15366" width="10.875" style="42" customWidth="1"/>
    <col min="15367" max="15367" width="9" style="42"/>
    <col min="15368" max="15368" width="7.75" style="42" customWidth="1"/>
    <col min="15369" max="15369" width="8.5" style="42" customWidth="1"/>
    <col min="15370" max="15370" width="8.75" style="42" customWidth="1"/>
    <col min="15371" max="15616" width="9" style="42"/>
    <col min="15617" max="15617" width="8.25" style="42" customWidth="1"/>
    <col min="15618" max="15620" width="8.5" style="42" customWidth="1"/>
    <col min="15621" max="15621" width="10.25" style="42" customWidth="1"/>
    <col min="15622" max="15622" width="10.875" style="42" customWidth="1"/>
    <col min="15623" max="15623" width="9" style="42"/>
    <col min="15624" max="15624" width="7.75" style="42" customWidth="1"/>
    <col min="15625" max="15625" width="8.5" style="42" customWidth="1"/>
    <col min="15626" max="15626" width="8.75" style="42" customWidth="1"/>
    <col min="15627" max="15872" width="9" style="42"/>
    <col min="15873" max="15873" width="8.25" style="42" customWidth="1"/>
    <col min="15874" max="15876" width="8.5" style="42" customWidth="1"/>
    <col min="15877" max="15877" width="10.25" style="42" customWidth="1"/>
    <col min="15878" max="15878" width="10.875" style="42" customWidth="1"/>
    <col min="15879" max="15879" width="9" style="42"/>
    <col min="15880" max="15880" width="7.75" style="42" customWidth="1"/>
    <col min="15881" max="15881" width="8.5" style="42" customWidth="1"/>
    <col min="15882" max="15882" width="8.75" style="42" customWidth="1"/>
    <col min="15883" max="16128" width="9" style="42"/>
    <col min="16129" max="16129" width="8.25" style="42" customWidth="1"/>
    <col min="16130" max="16132" width="8.5" style="42" customWidth="1"/>
    <col min="16133" max="16133" width="10.25" style="42" customWidth="1"/>
    <col min="16134" max="16134" width="10.875" style="42" customWidth="1"/>
    <col min="16135" max="16135" width="9" style="42"/>
    <col min="16136" max="16136" width="7.75" style="42" customWidth="1"/>
    <col min="16137" max="16137" width="8.5" style="42" customWidth="1"/>
    <col min="16138" max="16138" width="8.75" style="42" customWidth="1"/>
    <col min="16139" max="16384" width="9" style="42"/>
  </cols>
  <sheetData>
    <row r="1" spans="1:10" ht="20.25" customHeight="1">
      <c r="A1" s="418" t="s">
        <v>218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15" customHeight="1"/>
    <row r="3" spans="1:10" ht="20.25" customHeight="1">
      <c r="A3" s="419" t="s">
        <v>66</v>
      </c>
      <c r="B3" s="419"/>
      <c r="C3" s="419"/>
      <c r="D3" s="419"/>
      <c r="E3" s="419"/>
      <c r="F3" s="419"/>
      <c r="G3" s="419"/>
      <c r="H3" s="419"/>
      <c r="I3" s="419"/>
      <c r="J3" s="419"/>
    </row>
    <row r="4" spans="1:10" ht="25.5" customHeight="1">
      <c r="A4" s="420" t="s">
        <v>158</v>
      </c>
      <c r="B4" s="422" t="s">
        <v>219</v>
      </c>
      <c r="C4" s="422" t="s">
        <v>220</v>
      </c>
      <c r="D4" s="424" t="s">
        <v>221</v>
      </c>
      <c r="E4" s="426"/>
      <c r="F4" s="426"/>
      <c r="G4" s="426"/>
      <c r="H4" s="426"/>
      <c r="I4" s="361"/>
      <c r="J4" s="427" t="s">
        <v>223</v>
      </c>
    </row>
    <row r="5" spans="1:10" ht="45.75" customHeight="1">
      <c r="A5" s="421"/>
      <c r="B5" s="423"/>
      <c r="C5" s="423"/>
      <c r="D5" s="425"/>
      <c r="E5" s="241" t="s">
        <v>224</v>
      </c>
      <c r="F5" s="241" t="s">
        <v>225</v>
      </c>
      <c r="G5" s="241" t="s">
        <v>226</v>
      </c>
      <c r="H5" s="241" t="s">
        <v>227</v>
      </c>
      <c r="I5" s="360" t="s">
        <v>222</v>
      </c>
      <c r="J5" s="428"/>
    </row>
    <row r="6" spans="1:10" s="210" customFormat="1" ht="27" customHeight="1">
      <c r="A6" s="211" t="s">
        <v>228</v>
      </c>
      <c r="B6" s="135">
        <v>210423</v>
      </c>
      <c r="C6" s="238">
        <v>93021</v>
      </c>
      <c r="D6" s="104">
        <v>117282</v>
      </c>
      <c r="E6" s="104">
        <v>22849</v>
      </c>
      <c r="F6" s="104">
        <v>23456</v>
      </c>
      <c r="G6" s="104">
        <v>60267</v>
      </c>
      <c r="H6" s="104">
        <v>10699</v>
      </c>
      <c r="I6" s="238">
        <v>11</v>
      </c>
      <c r="J6" s="239">
        <v>120</v>
      </c>
    </row>
    <row r="7" spans="1:10" s="210" customFormat="1" ht="27" customHeight="1">
      <c r="A7" s="211" t="s">
        <v>16</v>
      </c>
      <c r="B7" s="135">
        <v>189682</v>
      </c>
      <c r="C7" s="135">
        <v>68884</v>
      </c>
      <c r="D7" s="334">
        <f>SUM(E7:I7)</f>
        <v>120798</v>
      </c>
      <c r="E7" s="135">
        <v>45313</v>
      </c>
      <c r="F7" s="135">
        <v>17859</v>
      </c>
      <c r="G7" s="135">
        <v>46110</v>
      </c>
      <c r="H7" s="135">
        <v>10680</v>
      </c>
      <c r="I7" s="135">
        <v>836</v>
      </c>
      <c r="J7" s="240">
        <v>0</v>
      </c>
    </row>
    <row r="8" spans="1:10" s="210" customFormat="1" ht="15" customHeight="1">
      <c r="A8" s="116" t="s">
        <v>185</v>
      </c>
      <c r="B8" s="156"/>
      <c r="C8" s="156"/>
      <c r="D8" s="156"/>
      <c r="E8" s="156"/>
      <c r="F8" s="156"/>
      <c r="G8" s="156"/>
      <c r="H8" s="156"/>
      <c r="I8" s="156"/>
      <c r="J8" s="156"/>
    </row>
    <row r="9" spans="1:10" s="210" customFormat="1" ht="20.100000000000001" customHeight="1"/>
    <row r="10" spans="1:10" s="210" customFormat="1" ht="16.5" customHeight="1"/>
    <row r="11" spans="1:10" s="210" customFormat="1"/>
    <row r="12" spans="1:10" s="210" customFormat="1"/>
    <row r="13" spans="1:10" s="210" customFormat="1"/>
    <row r="14" spans="1:10" s="210" customFormat="1"/>
    <row r="15" spans="1:10" s="210" customFormat="1"/>
    <row r="16" spans="1:10" s="210" customFormat="1"/>
    <row r="17" s="210" customFormat="1"/>
    <row r="18" s="210" customFormat="1"/>
    <row r="19" s="210" customFormat="1"/>
    <row r="20" s="210" customFormat="1"/>
    <row r="21" s="210" customFormat="1"/>
    <row r="22" s="210" customFormat="1"/>
    <row r="23" s="210" customFormat="1"/>
    <row r="24" s="210" customFormat="1"/>
    <row r="25" s="210" customFormat="1"/>
    <row r="26" s="210" customFormat="1"/>
    <row r="27" s="210" customFormat="1"/>
    <row r="28" s="210" customFormat="1"/>
    <row r="29" s="210" customFormat="1"/>
    <row r="30" s="210" customFormat="1"/>
    <row r="31" s="210" customFormat="1"/>
    <row r="32" s="210" customFormat="1"/>
    <row r="33" s="210" customFormat="1"/>
    <row r="34" s="210" customFormat="1"/>
    <row r="35" s="210" customFormat="1"/>
    <row r="36" s="210" customFormat="1"/>
    <row r="37" s="210" customFormat="1"/>
    <row r="38" s="210" customFormat="1"/>
    <row r="39" s="210" customFormat="1"/>
    <row r="40" s="210" customFormat="1"/>
    <row r="41" s="210" customFormat="1"/>
    <row r="42" s="210" customFormat="1"/>
    <row r="43" s="210" customFormat="1"/>
    <row r="44" s="210" customFormat="1"/>
    <row r="45" s="210" customFormat="1"/>
    <row r="46" s="210" customFormat="1"/>
    <row r="47" s="210" customFormat="1"/>
    <row r="48" s="210" customFormat="1"/>
    <row r="49" s="210" customFormat="1"/>
    <row r="50" s="210" customFormat="1"/>
    <row r="51" s="210" customFormat="1"/>
    <row r="52" s="210" customFormat="1"/>
    <row r="53" s="210" customFormat="1"/>
    <row r="54" s="210" customFormat="1"/>
    <row r="55" s="210" customFormat="1"/>
    <row r="56" s="210" customFormat="1"/>
    <row r="57" s="210" customFormat="1"/>
    <row r="58" s="210" customFormat="1"/>
    <row r="59" s="210" customFormat="1"/>
    <row r="60" s="210" customFormat="1"/>
    <row r="61" s="210" customFormat="1"/>
    <row r="62" s="210" customFormat="1"/>
    <row r="63" s="210" customFormat="1"/>
    <row r="64" s="210" customFormat="1"/>
    <row r="65" s="210" customFormat="1"/>
    <row r="66" s="210" customFormat="1"/>
    <row r="67" s="210" customFormat="1"/>
    <row r="68" s="210" customFormat="1"/>
    <row r="69" s="210" customFormat="1"/>
    <row r="70" s="210" customFormat="1"/>
    <row r="71" s="210" customFormat="1"/>
    <row r="72" s="210" customFormat="1"/>
    <row r="73" s="210" customFormat="1"/>
    <row r="74" s="210" customFormat="1"/>
    <row r="75" s="210" customFormat="1"/>
    <row r="76" s="210" customFormat="1"/>
    <row r="77" s="210" customFormat="1"/>
    <row r="78" s="210" customFormat="1"/>
    <row r="79" s="210" customFormat="1"/>
  </sheetData>
  <mergeCells count="8">
    <mergeCell ref="A1:J1"/>
    <mergeCell ref="A3:J3"/>
    <mergeCell ref="A4:A5"/>
    <mergeCell ref="B4:B5"/>
    <mergeCell ref="C4:C5"/>
    <mergeCell ref="D4:D5"/>
    <mergeCell ref="E4:H4"/>
    <mergeCell ref="J4:J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workbookViewId="0">
      <selection activeCell="B9" sqref="B9:J9"/>
    </sheetView>
  </sheetViews>
  <sheetFormatPr defaultRowHeight="13.5"/>
  <cols>
    <col min="1" max="1" width="12" style="243" customWidth="1"/>
    <col min="2" max="2" width="13.5" style="243" customWidth="1"/>
    <col min="3" max="4" width="13.625" style="243" customWidth="1"/>
    <col min="5" max="6" width="12.75" style="243" customWidth="1"/>
    <col min="7" max="7" width="14.75" style="243" customWidth="1"/>
    <col min="8" max="8" width="11.875" style="243" customWidth="1"/>
    <col min="9" max="9" width="13.5" style="243" customWidth="1"/>
    <col min="10" max="10" width="13.5" style="242" customWidth="1"/>
    <col min="11" max="256" width="9" style="243"/>
    <col min="257" max="257" width="12" style="243" customWidth="1"/>
    <col min="258" max="258" width="13.5" style="243" customWidth="1"/>
    <col min="259" max="260" width="13.625" style="243" customWidth="1"/>
    <col min="261" max="262" width="12.75" style="243" customWidth="1"/>
    <col min="263" max="263" width="14.75" style="243" customWidth="1"/>
    <col min="264" max="264" width="11.875" style="243" customWidth="1"/>
    <col min="265" max="266" width="13.5" style="243" customWidth="1"/>
    <col min="267" max="512" width="9" style="243"/>
    <col min="513" max="513" width="12" style="243" customWidth="1"/>
    <col min="514" max="514" width="13.5" style="243" customWidth="1"/>
    <col min="515" max="516" width="13.625" style="243" customWidth="1"/>
    <col min="517" max="518" width="12.75" style="243" customWidth="1"/>
    <col min="519" max="519" width="14.75" style="243" customWidth="1"/>
    <col min="520" max="520" width="11.875" style="243" customWidth="1"/>
    <col min="521" max="522" width="13.5" style="243" customWidth="1"/>
    <col min="523" max="768" width="9" style="243"/>
    <col min="769" max="769" width="12" style="243" customWidth="1"/>
    <col min="770" max="770" width="13.5" style="243" customWidth="1"/>
    <col min="771" max="772" width="13.625" style="243" customWidth="1"/>
    <col min="773" max="774" width="12.75" style="243" customWidth="1"/>
    <col min="775" max="775" width="14.75" style="243" customWidth="1"/>
    <col min="776" max="776" width="11.875" style="243" customWidth="1"/>
    <col min="777" max="778" width="13.5" style="243" customWidth="1"/>
    <col min="779" max="1024" width="9" style="243"/>
    <col min="1025" max="1025" width="12" style="243" customWidth="1"/>
    <col min="1026" max="1026" width="13.5" style="243" customWidth="1"/>
    <col min="1027" max="1028" width="13.625" style="243" customWidth="1"/>
    <col min="1029" max="1030" width="12.75" style="243" customWidth="1"/>
    <col min="1031" max="1031" width="14.75" style="243" customWidth="1"/>
    <col min="1032" max="1032" width="11.875" style="243" customWidth="1"/>
    <col min="1033" max="1034" width="13.5" style="243" customWidth="1"/>
    <col min="1035" max="1280" width="9" style="243"/>
    <col min="1281" max="1281" width="12" style="243" customWidth="1"/>
    <col min="1282" max="1282" width="13.5" style="243" customWidth="1"/>
    <col min="1283" max="1284" width="13.625" style="243" customWidth="1"/>
    <col min="1285" max="1286" width="12.75" style="243" customWidth="1"/>
    <col min="1287" max="1287" width="14.75" style="243" customWidth="1"/>
    <col min="1288" max="1288" width="11.875" style="243" customWidth="1"/>
    <col min="1289" max="1290" width="13.5" style="243" customWidth="1"/>
    <col min="1291" max="1536" width="9" style="243"/>
    <col min="1537" max="1537" width="12" style="243" customWidth="1"/>
    <col min="1538" max="1538" width="13.5" style="243" customWidth="1"/>
    <col min="1539" max="1540" width="13.625" style="243" customWidth="1"/>
    <col min="1541" max="1542" width="12.75" style="243" customWidth="1"/>
    <col min="1543" max="1543" width="14.75" style="243" customWidth="1"/>
    <col min="1544" max="1544" width="11.875" style="243" customWidth="1"/>
    <col min="1545" max="1546" width="13.5" style="243" customWidth="1"/>
    <col min="1547" max="1792" width="9" style="243"/>
    <col min="1793" max="1793" width="12" style="243" customWidth="1"/>
    <col min="1794" max="1794" width="13.5" style="243" customWidth="1"/>
    <col min="1795" max="1796" width="13.625" style="243" customWidth="1"/>
    <col min="1797" max="1798" width="12.75" style="243" customWidth="1"/>
    <col min="1799" max="1799" width="14.75" style="243" customWidth="1"/>
    <col min="1800" max="1800" width="11.875" style="243" customWidth="1"/>
    <col min="1801" max="1802" width="13.5" style="243" customWidth="1"/>
    <col min="1803" max="2048" width="9" style="243"/>
    <col min="2049" max="2049" width="12" style="243" customWidth="1"/>
    <col min="2050" max="2050" width="13.5" style="243" customWidth="1"/>
    <col min="2051" max="2052" width="13.625" style="243" customWidth="1"/>
    <col min="2053" max="2054" width="12.75" style="243" customWidth="1"/>
    <col min="2055" max="2055" width="14.75" style="243" customWidth="1"/>
    <col min="2056" max="2056" width="11.875" style="243" customWidth="1"/>
    <col min="2057" max="2058" width="13.5" style="243" customWidth="1"/>
    <col min="2059" max="2304" width="9" style="243"/>
    <col min="2305" max="2305" width="12" style="243" customWidth="1"/>
    <col min="2306" max="2306" width="13.5" style="243" customWidth="1"/>
    <col min="2307" max="2308" width="13.625" style="243" customWidth="1"/>
    <col min="2309" max="2310" width="12.75" style="243" customWidth="1"/>
    <col min="2311" max="2311" width="14.75" style="243" customWidth="1"/>
    <col min="2312" max="2312" width="11.875" style="243" customWidth="1"/>
    <col min="2313" max="2314" width="13.5" style="243" customWidth="1"/>
    <col min="2315" max="2560" width="9" style="243"/>
    <col min="2561" max="2561" width="12" style="243" customWidth="1"/>
    <col min="2562" max="2562" width="13.5" style="243" customWidth="1"/>
    <col min="2563" max="2564" width="13.625" style="243" customWidth="1"/>
    <col min="2565" max="2566" width="12.75" style="243" customWidth="1"/>
    <col min="2567" max="2567" width="14.75" style="243" customWidth="1"/>
    <col min="2568" max="2568" width="11.875" style="243" customWidth="1"/>
    <col min="2569" max="2570" width="13.5" style="243" customWidth="1"/>
    <col min="2571" max="2816" width="9" style="243"/>
    <col min="2817" max="2817" width="12" style="243" customWidth="1"/>
    <col min="2818" max="2818" width="13.5" style="243" customWidth="1"/>
    <col min="2819" max="2820" width="13.625" style="243" customWidth="1"/>
    <col min="2821" max="2822" width="12.75" style="243" customWidth="1"/>
    <col min="2823" max="2823" width="14.75" style="243" customWidth="1"/>
    <col min="2824" max="2824" width="11.875" style="243" customWidth="1"/>
    <col min="2825" max="2826" width="13.5" style="243" customWidth="1"/>
    <col min="2827" max="3072" width="9" style="243"/>
    <col min="3073" max="3073" width="12" style="243" customWidth="1"/>
    <col min="3074" max="3074" width="13.5" style="243" customWidth="1"/>
    <col min="3075" max="3076" width="13.625" style="243" customWidth="1"/>
    <col min="3077" max="3078" width="12.75" style="243" customWidth="1"/>
    <col min="3079" max="3079" width="14.75" style="243" customWidth="1"/>
    <col min="3080" max="3080" width="11.875" style="243" customWidth="1"/>
    <col min="3081" max="3082" width="13.5" style="243" customWidth="1"/>
    <col min="3083" max="3328" width="9" style="243"/>
    <col min="3329" max="3329" width="12" style="243" customWidth="1"/>
    <col min="3330" max="3330" width="13.5" style="243" customWidth="1"/>
    <col min="3331" max="3332" width="13.625" style="243" customWidth="1"/>
    <col min="3333" max="3334" width="12.75" style="243" customWidth="1"/>
    <col min="3335" max="3335" width="14.75" style="243" customWidth="1"/>
    <col min="3336" max="3336" width="11.875" style="243" customWidth="1"/>
    <col min="3337" max="3338" width="13.5" style="243" customWidth="1"/>
    <col min="3339" max="3584" width="9" style="243"/>
    <col min="3585" max="3585" width="12" style="243" customWidth="1"/>
    <col min="3586" max="3586" width="13.5" style="243" customWidth="1"/>
    <col min="3587" max="3588" width="13.625" style="243" customWidth="1"/>
    <col min="3589" max="3590" width="12.75" style="243" customWidth="1"/>
    <col min="3591" max="3591" width="14.75" style="243" customWidth="1"/>
    <col min="3592" max="3592" width="11.875" style="243" customWidth="1"/>
    <col min="3593" max="3594" width="13.5" style="243" customWidth="1"/>
    <col min="3595" max="3840" width="9" style="243"/>
    <col min="3841" max="3841" width="12" style="243" customWidth="1"/>
    <col min="3842" max="3842" width="13.5" style="243" customWidth="1"/>
    <col min="3843" max="3844" width="13.625" style="243" customWidth="1"/>
    <col min="3845" max="3846" width="12.75" style="243" customWidth="1"/>
    <col min="3847" max="3847" width="14.75" style="243" customWidth="1"/>
    <col min="3848" max="3848" width="11.875" style="243" customWidth="1"/>
    <col min="3849" max="3850" width="13.5" style="243" customWidth="1"/>
    <col min="3851" max="4096" width="9" style="243"/>
    <col min="4097" max="4097" width="12" style="243" customWidth="1"/>
    <col min="4098" max="4098" width="13.5" style="243" customWidth="1"/>
    <col min="4099" max="4100" width="13.625" style="243" customWidth="1"/>
    <col min="4101" max="4102" width="12.75" style="243" customWidth="1"/>
    <col min="4103" max="4103" width="14.75" style="243" customWidth="1"/>
    <col min="4104" max="4104" width="11.875" style="243" customWidth="1"/>
    <col min="4105" max="4106" width="13.5" style="243" customWidth="1"/>
    <col min="4107" max="4352" width="9" style="243"/>
    <col min="4353" max="4353" width="12" style="243" customWidth="1"/>
    <col min="4354" max="4354" width="13.5" style="243" customWidth="1"/>
    <col min="4355" max="4356" width="13.625" style="243" customWidth="1"/>
    <col min="4357" max="4358" width="12.75" style="243" customWidth="1"/>
    <col min="4359" max="4359" width="14.75" style="243" customWidth="1"/>
    <col min="4360" max="4360" width="11.875" style="243" customWidth="1"/>
    <col min="4361" max="4362" width="13.5" style="243" customWidth="1"/>
    <col min="4363" max="4608" width="9" style="243"/>
    <col min="4609" max="4609" width="12" style="243" customWidth="1"/>
    <col min="4610" max="4610" width="13.5" style="243" customWidth="1"/>
    <col min="4611" max="4612" width="13.625" style="243" customWidth="1"/>
    <col min="4613" max="4614" width="12.75" style="243" customWidth="1"/>
    <col min="4615" max="4615" width="14.75" style="243" customWidth="1"/>
    <col min="4616" max="4616" width="11.875" style="243" customWidth="1"/>
    <col min="4617" max="4618" width="13.5" style="243" customWidth="1"/>
    <col min="4619" max="4864" width="9" style="243"/>
    <col min="4865" max="4865" width="12" style="243" customWidth="1"/>
    <col min="4866" max="4866" width="13.5" style="243" customWidth="1"/>
    <col min="4867" max="4868" width="13.625" style="243" customWidth="1"/>
    <col min="4869" max="4870" width="12.75" style="243" customWidth="1"/>
    <col min="4871" max="4871" width="14.75" style="243" customWidth="1"/>
    <col min="4872" max="4872" width="11.875" style="243" customWidth="1"/>
    <col min="4873" max="4874" width="13.5" style="243" customWidth="1"/>
    <col min="4875" max="5120" width="9" style="243"/>
    <col min="5121" max="5121" width="12" style="243" customWidth="1"/>
    <col min="5122" max="5122" width="13.5" style="243" customWidth="1"/>
    <col min="5123" max="5124" width="13.625" style="243" customWidth="1"/>
    <col min="5125" max="5126" width="12.75" style="243" customWidth="1"/>
    <col min="5127" max="5127" width="14.75" style="243" customWidth="1"/>
    <col min="5128" max="5128" width="11.875" style="243" customWidth="1"/>
    <col min="5129" max="5130" width="13.5" style="243" customWidth="1"/>
    <col min="5131" max="5376" width="9" style="243"/>
    <col min="5377" max="5377" width="12" style="243" customWidth="1"/>
    <col min="5378" max="5378" width="13.5" style="243" customWidth="1"/>
    <col min="5379" max="5380" width="13.625" style="243" customWidth="1"/>
    <col min="5381" max="5382" width="12.75" style="243" customWidth="1"/>
    <col min="5383" max="5383" width="14.75" style="243" customWidth="1"/>
    <col min="5384" max="5384" width="11.875" style="243" customWidth="1"/>
    <col min="5385" max="5386" width="13.5" style="243" customWidth="1"/>
    <col min="5387" max="5632" width="9" style="243"/>
    <col min="5633" max="5633" width="12" style="243" customWidth="1"/>
    <col min="5634" max="5634" width="13.5" style="243" customWidth="1"/>
    <col min="5635" max="5636" width="13.625" style="243" customWidth="1"/>
    <col min="5637" max="5638" width="12.75" style="243" customWidth="1"/>
    <col min="5639" max="5639" width="14.75" style="243" customWidth="1"/>
    <col min="5640" max="5640" width="11.875" style="243" customWidth="1"/>
    <col min="5641" max="5642" width="13.5" style="243" customWidth="1"/>
    <col min="5643" max="5888" width="9" style="243"/>
    <col min="5889" max="5889" width="12" style="243" customWidth="1"/>
    <col min="5890" max="5890" width="13.5" style="243" customWidth="1"/>
    <col min="5891" max="5892" width="13.625" style="243" customWidth="1"/>
    <col min="5893" max="5894" width="12.75" style="243" customWidth="1"/>
    <col min="5895" max="5895" width="14.75" style="243" customWidth="1"/>
    <col min="5896" max="5896" width="11.875" style="243" customWidth="1"/>
    <col min="5897" max="5898" width="13.5" style="243" customWidth="1"/>
    <col min="5899" max="6144" width="9" style="243"/>
    <col min="6145" max="6145" width="12" style="243" customWidth="1"/>
    <col min="6146" max="6146" width="13.5" style="243" customWidth="1"/>
    <col min="6147" max="6148" width="13.625" style="243" customWidth="1"/>
    <col min="6149" max="6150" width="12.75" style="243" customWidth="1"/>
    <col min="6151" max="6151" width="14.75" style="243" customWidth="1"/>
    <col min="6152" max="6152" width="11.875" style="243" customWidth="1"/>
    <col min="6153" max="6154" width="13.5" style="243" customWidth="1"/>
    <col min="6155" max="6400" width="9" style="243"/>
    <col min="6401" max="6401" width="12" style="243" customWidth="1"/>
    <col min="6402" max="6402" width="13.5" style="243" customWidth="1"/>
    <col min="6403" max="6404" width="13.625" style="243" customWidth="1"/>
    <col min="6405" max="6406" width="12.75" style="243" customWidth="1"/>
    <col min="6407" max="6407" width="14.75" style="243" customWidth="1"/>
    <col min="6408" max="6408" width="11.875" style="243" customWidth="1"/>
    <col min="6409" max="6410" width="13.5" style="243" customWidth="1"/>
    <col min="6411" max="6656" width="9" style="243"/>
    <col min="6657" max="6657" width="12" style="243" customWidth="1"/>
    <col min="6658" max="6658" width="13.5" style="243" customWidth="1"/>
    <col min="6659" max="6660" width="13.625" style="243" customWidth="1"/>
    <col min="6661" max="6662" width="12.75" style="243" customWidth="1"/>
    <col min="6663" max="6663" width="14.75" style="243" customWidth="1"/>
    <col min="6664" max="6664" width="11.875" style="243" customWidth="1"/>
    <col min="6665" max="6666" width="13.5" style="243" customWidth="1"/>
    <col min="6667" max="6912" width="9" style="243"/>
    <col min="6913" max="6913" width="12" style="243" customWidth="1"/>
    <col min="6914" max="6914" width="13.5" style="243" customWidth="1"/>
    <col min="6915" max="6916" width="13.625" style="243" customWidth="1"/>
    <col min="6917" max="6918" width="12.75" style="243" customWidth="1"/>
    <col min="6919" max="6919" width="14.75" style="243" customWidth="1"/>
    <col min="6920" max="6920" width="11.875" style="243" customWidth="1"/>
    <col min="6921" max="6922" width="13.5" style="243" customWidth="1"/>
    <col min="6923" max="7168" width="9" style="243"/>
    <col min="7169" max="7169" width="12" style="243" customWidth="1"/>
    <col min="7170" max="7170" width="13.5" style="243" customWidth="1"/>
    <col min="7171" max="7172" width="13.625" style="243" customWidth="1"/>
    <col min="7173" max="7174" width="12.75" style="243" customWidth="1"/>
    <col min="7175" max="7175" width="14.75" style="243" customWidth="1"/>
    <col min="7176" max="7176" width="11.875" style="243" customWidth="1"/>
    <col min="7177" max="7178" width="13.5" style="243" customWidth="1"/>
    <col min="7179" max="7424" width="9" style="243"/>
    <col min="7425" max="7425" width="12" style="243" customWidth="1"/>
    <col min="7426" max="7426" width="13.5" style="243" customWidth="1"/>
    <col min="7427" max="7428" width="13.625" style="243" customWidth="1"/>
    <col min="7429" max="7430" width="12.75" style="243" customWidth="1"/>
    <col min="7431" max="7431" width="14.75" style="243" customWidth="1"/>
    <col min="7432" max="7432" width="11.875" style="243" customWidth="1"/>
    <col min="7433" max="7434" width="13.5" style="243" customWidth="1"/>
    <col min="7435" max="7680" width="9" style="243"/>
    <col min="7681" max="7681" width="12" style="243" customWidth="1"/>
    <col min="7682" max="7682" width="13.5" style="243" customWidth="1"/>
    <col min="7683" max="7684" width="13.625" style="243" customWidth="1"/>
    <col min="7685" max="7686" width="12.75" style="243" customWidth="1"/>
    <col min="7687" max="7687" width="14.75" style="243" customWidth="1"/>
    <col min="7688" max="7688" width="11.875" style="243" customWidth="1"/>
    <col min="7689" max="7690" width="13.5" style="243" customWidth="1"/>
    <col min="7691" max="7936" width="9" style="243"/>
    <col min="7937" max="7937" width="12" style="243" customWidth="1"/>
    <col min="7938" max="7938" width="13.5" style="243" customWidth="1"/>
    <col min="7939" max="7940" width="13.625" style="243" customWidth="1"/>
    <col min="7941" max="7942" width="12.75" style="243" customWidth="1"/>
    <col min="7943" max="7943" width="14.75" style="243" customWidth="1"/>
    <col min="7944" max="7944" width="11.875" style="243" customWidth="1"/>
    <col min="7945" max="7946" width="13.5" style="243" customWidth="1"/>
    <col min="7947" max="8192" width="9" style="243"/>
    <col min="8193" max="8193" width="12" style="243" customWidth="1"/>
    <col min="8194" max="8194" width="13.5" style="243" customWidth="1"/>
    <col min="8195" max="8196" width="13.625" style="243" customWidth="1"/>
    <col min="8197" max="8198" width="12.75" style="243" customWidth="1"/>
    <col min="8199" max="8199" width="14.75" style="243" customWidth="1"/>
    <col min="8200" max="8200" width="11.875" style="243" customWidth="1"/>
    <col min="8201" max="8202" width="13.5" style="243" customWidth="1"/>
    <col min="8203" max="8448" width="9" style="243"/>
    <col min="8449" max="8449" width="12" style="243" customWidth="1"/>
    <col min="8450" max="8450" width="13.5" style="243" customWidth="1"/>
    <col min="8451" max="8452" width="13.625" style="243" customWidth="1"/>
    <col min="8453" max="8454" width="12.75" style="243" customWidth="1"/>
    <col min="8455" max="8455" width="14.75" style="243" customWidth="1"/>
    <col min="8456" max="8456" width="11.875" style="243" customWidth="1"/>
    <col min="8457" max="8458" width="13.5" style="243" customWidth="1"/>
    <col min="8459" max="8704" width="9" style="243"/>
    <col min="8705" max="8705" width="12" style="243" customWidth="1"/>
    <col min="8706" max="8706" width="13.5" style="243" customWidth="1"/>
    <col min="8707" max="8708" width="13.625" style="243" customWidth="1"/>
    <col min="8709" max="8710" width="12.75" style="243" customWidth="1"/>
    <col min="8711" max="8711" width="14.75" style="243" customWidth="1"/>
    <col min="8712" max="8712" width="11.875" style="243" customWidth="1"/>
    <col min="8713" max="8714" width="13.5" style="243" customWidth="1"/>
    <col min="8715" max="8960" width="9" style="243"/>
    <col min="8961" max="8961" width="12" style="243" customWidth="1"/>
    <col min="8962" max="8962" width="13.5" style="243" customWidth="1"/>
    <col min="8963" max="8964" width="13.625" style="243" customWidth="1"/>
    <col min="8965" max="8966" width="12.75" style="243" customWidth="1"/>
    <col min="8967" max="8967" width="14.75" style="243" customWidth="1"/>
    <col min="8968" max="8968" width="11.875" style="243" customWidth="1"/>
    <col min="8969" max="8970" width="13.5" style="243" customWidth="1"/>
    <col min="8971" max="9216" width="9" style="243"/>
    <col min="9217" max="9217" width="12" style="243" customWidth="1"/>
    <col min="9218" max="9218" width="13.5" style="243" customWidth="1"/>
    <col min="9219" max="9220" width="13.625" style="243" customWidth="1"/>
    <col min="9221" max="9222" width="12.75" style="243" customWidth="1"/>
    <col min="9223" max="9223" width="14.75" style="243" customWidth="1"/>
    <col min="9224" max="9224" width="11.875" style="243" customWidth="1"/>
    <col min="9225" max="9226" width="13.5" style="243" customWidth="1"/>
    <col min="9227" max="9472" width="9" style="243"/>
    <col min="9473" max="9473" width="12" style="243" customWidth="1"/>
    <col min="9474" max="9474" width="13.5" style="243" customWidth="1"/>
    <col min="9475" max="9476" width="13.625" style="243" customWidth="1"/>
    <col min="9477" max="9478" width="12.75" style="243" customWidth="1"/>
    <col min="9479" max="9479" width="14.75" style="243" customWidth="1"/>
    <col min="9480" max="9480" width="11.875" style="243" customWidth="1"/>
    <col min="9481" max="9482" width="13.5" style="243" customWidth="1"/>
    <col min="9483" max="9728" width="9" style="243"/>
    <col min="9729" max="9729" width="12" style="243" customWidth="1"/>
    <col min="9730" max="9730" width="13.5" style="243" customWidth="1"/>
    <col min="9731" max="9732" width="13.625" style="243" customWidth="1"/>
    <col min="9733" max="9734" width="12.75" style="243" customWidth="1"/>
    <col min="9735" max="9735" width="14.75" style="243" customWidth="1"/>
    <col min="9736" max="9736" width="11.875" style="243" customWidth="1"/>
    <col min="9737" max="9738" width="13.5" style="243" customWidth="1"/>
    <col min="9739" max="9984" width="9" style="243"/>
    <col min="9985" max="9985" width="12" style="243" customWidth="1"/>
    <col min="9986" max="9986" width="13.5" style="243" customWidth="1"/>
    <col min="9987" max="9988" width="13.625" style="243" customWidth="1"/>
    <col min="9989" max="9990" width="12.75" style="243" customWidth="1"/>
    <col min="9991" max="9991" width="14.75" style="243" customWidth="1"/>
    <col min="9992" max="9992" width="11.875" style="243" customWidth="1"/>
    <col min="9993" max="9994" width="13.5" style="243" customWidth="1"/>
    <col min="9995" max="10240" width="9" style="243"/>
    <col min="10241" max="10241" width="12" style="243" customWidth="1"/>
    <col min="10242" max="10242" width="13.5" style="243" customWidth="1"/>
    <col min="10243" max="10244" width="13.625" style="243" customWidth="1"/>
    <col min="10245" max="10246" width="12.75" style="243" customWidth="1"/>
    <col min="10247" max="10247" width="14.75" style="243" customWidth="1"/>
    <col min="10248" max="10248" width="11.875" style="243" customWidth="1"/>
    <col min="10249" max="10250" width="13.5" style="243" customWidth="1"/>
    <col min="10251" max="10496" width="9" style="243"/>
    <col min="10497" max="10497" width="12" style="243" customWidth="1"/>
    <col min="10498" max="10498" width="13.5" style="243" customWidth="1"/>
    <col min="10499" max="10500" width="13.625" style="243" customWidth="1"/>
    <col min="10501" max="10502" width="12.75" style="243" customWidth="1"/>
    <col min="10503" max="10503" width="14.75" style="243" customWidth="1"/>
    <col min="10504" max="10504" width="11.875" style="243" customWidth="1"/>
    <col min="10505" max="10506" width="13.5" style="243" customWidth="1"/>
    <col min="10507" max="10752" width="9" style="243"/>
    <col min="10753" max="10753" width="12" style="243" customWidth="1"/>
    <col min="10754" max="10754" width="13.5" style="243" customWidth="1"/>
    <col min="10755" max="10756" width="13.625" style="243" customWidth="1"/>
    <col min="10757" max="10758" width="12.75" style="243" customWidth="1"/>
    <col min="10759" max="10759" width="14.75" style="243" customWidth="1"/>
    <col min="10760" max="10760" width="11.875" style="243" customWidth="1"/>
    <col min="10761" max="10762" width="13.5" style="243" customWidth="1"/>
    <col min="10763" max="11008" width="9" style="243"/>
    <col min="11009" max="11009" width="12" style="243" customWidth="1"/>
    <col min="11010" max="11010" width="13.5" style="243" customWidth="1"/>
    <col min="11011" max="11012" width="13.625" style="243" customWidth="1"/>
    <col min="11013" max="11014" width="12.75" style="243" customWidth="1"/>
    <col min="11015" max="11015" width="14.75" style="243" customWidth="1"/>
    <col min="11016" max="11016" width="11.875" style="243" customWidth="1"/>
    <col min="11017" max="11018" width="13.5" style="243" customWidth="1"/>
    <col min="11019" max="11264" width="9" style="243"/>
    <col min="11265" max="11265" width="12" style="243" customWidth="1"/>
    <col min="11266" max="11266" width="13.5" style="243" customWidth="1"/>
    <col min="11267" max="11268" width="13.625" style="243" customWidth="1"/>
    <col min="11269" max="11270" width="12.75" style="243" customWidth="1"/>
    <col min="11271" max="11271" width="14.75" style="243" customWidth="1"/>
    <col min="11272" max="11272" width="11.875" style="243" customWidth="1"/>
    <col min="11273" max="11274" width="13.5" style="243" customWidth="1"/>
    <col min="11275" max="11520" width="9" style="243"/>
    <col min="11521" max="11521" width="12" style="243" customWidth="1"/>
    <col min="11522" max="11522" width="13.5" style="243" customWidth="1"/>
    <col min="11523" max="11524" width="13.625" style="243" customWidth="1"/>
    <col min="11525" max="11526" width="12.75" style="243" customWidth="1"/>
    <col min="11527" max="11527" width="14.75" style="243" customWidth="1"/>
    <col min="11528" max="11528" width="11.875" style="243" customWidth="1"/>
    <col min="11529" max="11530" width="13.5" style="243" customWidth="1"/>
    <col min="11531" max="11776" width="9" style="243"/>
    <col min="11777" max="11777" width="12" style="243" customWidth="1"/>
    <col min="11778" max="11778" width="13.5" style="243" customWidth="1"/>
    <col min="11779" max="11780" width="13.625" style="243" customWidth="1"/>
    <col min="11781" max="11782" width="12.75" style="243" customWidth="1"/>
    <col min="11783" max="11783" width="14.75" style="243" customWidth="1"/>
    <col min="11784" max="11784" width="11.875" style="243" customWidth="1"/>
    <col min="11785" max="11786" width="13.5" style="243" customWidth="1"/>
    <col min="11787" max="12032" width="9" style="243"/>
    <col min="12033" max="12033" width="12" style="243" customWidth="1"/>
    <col min="12034" max="12034" width="13.5" style="243" customWidth="1"/>
    <col min="12035" max="12036" width="13.625" style="243" customWidth="1"/>
    <col min="12037" max="12038" width="12.75" style="243" customWidth="1"/>
    <col min="12039" max="12039" width="14.75" style="243" customWidth="1"/>
    <col min="12040" max="12040" width="11.875" style="243" customWidth="1"/>
    <col min="12041" max="12042" width="13.5" style="243" customWidth="1"/>
    <col min="12043" max="12288" width="9" style="243"/>
    <col min="12289" max="12289" width="12" style="243" customWidth="1"/>
    <col min="12290" max="12290" width="13.5" style="243" customWidth="1"/>
    <col min="12291" max="12292" width="13.625" style="243" customWidth="1"/>
    <col min="12293" max="12294" width="12.75" style="243" customWidth="1"/>
    <col min="12295" max="12295" width="14.75" style="243" customWidth="1"/>
    <col min="12296" max="12296" width="11.875" style="243" customWidth="1"/>
    <col min="12297" max="12298" width="13.5" style="243" customWidth="1"/>
    <col min="12299" max="12544" width="9" style="243"/>
    <col min="12545" max="12545" width="12" style="243" customWidth="1"/>
    <col min="12546" max="12546" width="13.5" style="243" customWidth="1"/>
    <col min="12547" max="12548" width="13.625" style="243" customWidth="1"/>
    <col min="12549" max="12550" width="12.75" style="243" customWidth="1"/>
    <col min="12551" max="12551" width="14.75" style="243" customWidth="1"/>
    <col min="12552" max="12552" width="11.875" style="243" customWidth="1"/>
    <col min="12553" max="12554" width="13.5" style="243" customWidth="1"/>
    <col min="12555" max="12800" width="9" style="243"/>
    <col min="12801" max="12801" width="12" style="243" customWidth="1"/>
    <col min="12802" max="12802" width="13.5" style="243" customWidth="1"/>
    <col min="12803" max="12804" width="13.625" style="243" customWidth="1"/>
    <col min="12805" max="12806" width="12.75" style="243" customWidth="1"/>
    <col min="12807" max="12807" width="14.75" style="243" customWidth="1"/>
    <col min="12808" max="12808" width="11.875" style="243" customWidth="1"/>
    <col min="12809" max="12810" width="13.5" style="243" customWidth="1"/>
    <col min="12811" max="13056" width="9" style="243"/>
    <col min="13057" max="13057" width="12" style="243" customWidth="1"/>
    <col min="13058" max="13058" width="13.5" style="243" customWidth="1"/>
    <col min="13059" max="13060" width="13.625" style="243" customWidth="1"/>
    <col min="13061" max="13062" width="12.75" style="243" customWidth="1"/>
    <col min="13063" max="13063" width="14.75" style="243" customWidth="1"/>
    <col min="13064" max="13064" width="11.875" style="243" customWidth="1"/>
    <col min="13065" max="13066" width="13.5" style="243" customWidth="1"/>
    <col min="13067" max="13312" width="9" style="243"/>
    <col min="13313" max="13313" width="12" style="243" customWidth="1"/>
    <col min="13314" max="13314" width="13.5" style="243" customWidth="1"/>
    <col min="13315" max="13316" width="13.625" style="243" customWidth="1"/>
    <col min="13317" max="13318" width="12.75" style="243" customWidth="1"/>
    <col min="13319" max="13319" width="14.75" style="243" customWidth="1"/>
    <col min="13320" max="13320" width="11.875" style="243" customWidth="1"/>
    <col min="13321" max="13322" width="13.5" style="243" customWidth="1"/>
    <col min="13323" max="13568" width="9" style="243"/>
    <col min="13569" max="13569" width="12" style="243" customWidth="1"/>
    <col min="13570" max="13570" width="13.5" style="243" customWidth="1"/>
    <col min="13571" max="13572" width="13.625" style="243" customWidth="1"/>
    <col min="13573" max="13574" width="12.75" style="243" customWidth="1"/>
    <col min="13575" max="13575" width="14.75" style="243" customWidth="1"/>
    <col min="13576" max="13576" width="11.875" style="243" customWidth="1"/>
    <col min="13577" max="13578" width="13.5" style="243" customWidth="1"/>
    <col min="13579" max="13824" width="9" style="243"/>
    <col min="13825" max="13825" width="12" style="243" customWidth="1"/>
    <col min="13826" max="13826" width="13.5" style="243" customWidth="1"/>
    <col min="13827" max="13828" width="13.625" style="243" customWidth="1"/>
    <col min="13829" max="13830" width="12.75" style="243" customWidth="1"/>
    <col min="13831" max="13831" width="14.75" style="243" customWidth="1"/>
    <col min="13832" max="13832" width="11.875" style="243" customWidth="1"/>
    <col min="13833" max="13834" width="13.5" style="243" customWidth="1"/>
    <col min="13835" max="14080" width="9" style="243"/>
    <col min="14081" max="14081" width="12" style="243" customWidth="1"/>
    <col min="14082" max="14082" width="13.5" style="243" customWidth="1"/>
    <col min="14083" max="14084" width="13.625" style="243" customWidth="1"/>
    <col min="14085" max="14086" width="12.75" style="243" customWidth="1"/>
    <col min="14087" max="14087" width="14.75" style="243" customWidth="1"/>
    <col min="14088" max="14088" width="11.875" style="243" customWidth="1"/>
    <col min="14089" max="14090" width="13.5" style="243" customWidth="1"/>
    <col min="14091" max="14336" width="9" style="243"/>
    <col min="14337" max="14337" width="12" style="243" customWidth="1"/>
    <col min="14338" max="14338" width="13.5" style="243" customWidth="1"/>
    <col min="14339" max="14340" width="13.625" style="243" customWidth="1"/>
    <col min="14341" max="14342" width="12.75" style="243" customWidth="1"/>
    <col min="14343" max="14343" width="14.75" style="243" customWidth="1"/>
    <col min="14344" max="14344" width="11.875" style="243" customWidth="1"/>
    <col min="14345" max="14346" width="13.5" style="243" customWidth="1"/>
    <col min="14347" max="14592" width="9" style="243"/>
    <col min="14593" max="14593" width="12" style="243" customWidth="1"/>
    <col min="14594" max="14594" width="13.5" style="243" customWidth="1"/>
    <col min="14595" max="14596" width="13.625" style="243" customWidth="1"/>
    <col min="14597" max="14598" width="12.75" style="243" customWidth="1"/>
    <col min="14599" max="14599" width="14.75" style="243" customWidth="1"/>
    <col min="14600" max="14600" width="11.875" style="243" customWidth="1"/>
    <col min="14601" max="14602" width="13.5" style="243" customWidth="1"/>
    <col min="14603" max="14848" width="9" style="243"/>
    <col min="14849" max="14849" width="12" style="243" customWidth="1"/>
    <col min="14850" max="14850" width="13.5" style="243" customWidth="1"/>
    <col min="14851" max="14852" width="13.625" style="243" customWidth="1"/>
    <col min="14853" max="14854" width="12.75" style="243" customWidth="1"/>
    <col min="14855" max="14855" width="14.75" style="243" customWidth="1"/>
    <col min="14856" max="14856" width="11.875" style="243" customWidth="1"/>
    <col min="14857" max="14858" width="13.5" style="243" customWidth="1"/>
    <col min="14859" max="15104" width="9" style="243"/>
    <col min="15105" max="15105" width="12" style="243" customWidth="1"/>
    <col min="15106" max="15106" width="13.5" style="243" customWidth="1"/>
    <col min="15107" max="15108" width="13.625" style="243" customWidth="1"/>
    <col min="15109" max="15110" width="12.75" style="243" customWidth="1"/>
    <col min="15111" max="15111" width="14.75" style="243" customWidth="1"/>
    <col min="15112" max="15112" width="11.875" style="243" customWidth="1"/>
    <col min="15113" max="15114" width="13.5" style="243" customWidth="1"/>
    <col min="15115" max="15360" width="9" style="243"/>
    <col min="15361" max="15361" width="12" style="243" customWidth="1"/>
    <col min="15362" max="15362" width="13.5" style="243" customWidth="1"/>
    <col min="15363" max="15364" width="13.625" style="243" customWidth="1"/>
    <col min="15365" max="15366" width="12.75" style="243" customWidth="1"/>
    <col min="15367" max="15367" width="14.75" style="243" customWidth="1"/>
    <col min="15368" max="15368" width="11.875" style="243" customWidth="1"/>
    <col min="15369" max="15370" width="13.5" style="243" customWidth="1"/>
    <col min="15371" max="15616" width="9" style="243"/>
    <col min="15617" max="15617" width="12" style="243" customWidth="1"/>
    <col min="15618" max="15618" width="13.5" style="243" customWidth="1"/>
    <col min="15619" max="15620" width="13.625" style="243" customWidth="1"/>
    <col min="15621" max="15622" width="12.75" style="243" customWidth="1"/>
    <col min="15623" max="15623" width="14.75" style="243" customWidth="1"/>
    <col min="15624" max="15624" width="11.875" style="243" customWidth="1"/>
    <col min="15625" max="15626" width="13.5" style="243" customWidth="1"/>
    <col min="15627" max="15872" width="9" style="243"/>
    <col min="15873" max="15873" width="12" style="243" customWidth="1"/>
    <col min="15874" max="15874" width="13.5" style="243" customWidth="1"/>
    <col min="15875" max="15876" width="13.625" style="243" customWidth="1"/>
    <col min="15877" max="15878" width="12.75" style="243" customWidth="1"/>
    <col min="15879" max="15879" width="14.75" style="243" customWidth="1"/>
    <col min="15880" max="15880" width="11.875" style="243" customWidth="1"/>
    <col min="15881" max="15882" width="13.5" style="243" customWidth="1"/>
    <col min="15883" max="16128" width="9" style="243"/>
    <col min="16129" max="16129" width="12" style="243" customWidth="1"/>
    <col min="16130" max="16130" width="13.5" style="243" customWidth="1"/>
    <col min="16131" max="16132" width="13.625" style="243" customWidth="1"/>
    <col min="16133" max="16134" width="12.75" style="243" customWidth="1"/>
    <col min="16135" max="16135" width="14.75" style="243" customWidth="1"/>
    <col min="16136" max="16136" width="11.875" style="243" customWidth="1"/>
    <col min="16137" max="16138" width="13.5" style="243" customWidth="1"/>
    <col min="16139" max="16384" width="9" style="243"/>
  </cols>
  <sheetData>
    <row r="1" spans="1:10">
      <c r="A1" s="431" t="s">
        <v>229</v>
      </c>
      <c r="B1" s="431"/>
      <c r="C1" s="431"/>
      <c r="D1" s="431"/>
      <c r="E1" s="431"/>
      <c r="F1" s="431"/>
      <c r="G1" s="431"/>
      <c r="H1" s="431"/>
      <c r="I1" s="431"/>
    </row>
    <row r="2" spans="1:10" s="165" customFormat="1" ht="11.25">
      <c r="J2" s="65"/>
    </row>
    <row r="3" spans="1:10" s="165" customFormat="1" ht="22.5" customHeight="1">
      <c r="A3" s="65" t="s">
        <v>40</v>
      </c>
      <c r="J3" s="65"/>
    </row>
    <row r="4" spans="1:10" s="165" customFormat="1" ht="22.5" customHeight="1">
      <c r="A4" s="432"/>
      <c r="B4" s="434" t="s">
        <v>230</v>
      </c>
      <c r="C4" s="436" t="s">
        <v>231</v>
      </c>
      <c r="D4" s="437"/>
      <c r="E4" s="438"/>
      <c r="F4" s="439" t="s">
        <v>232</v>
      </c>
      <c r="G4" s="439"/>
      <c r="H4" s="432"/>
      <c r="I4" s="434" t="s">
        <v>233</v>
      </c>
      <c r="J4" s="429" t="s">
        <v>234</v>
      </c>
    </row>
    <row r="5" spans="1:10" s="165" customFormat="1" ht="22.5" customHeight="1">
      <c r="A5" s="433"/>
      <c r="B5" s="435"/>
      <c r="C5" s="430"/>
      <c r="D5" s="230" t="s">
        <v>235</v>
      </c>
      <c r="E5" s="230" t="s">
        <v>236</v>
      </c>
      <c r="F5" s="440"/>
      <c r="G5" s="230" t="s">
        <v>235</v>
      </c>
      <c r="H5" s="230" t="s">
        <v>236</v>
      </c>
      <c r="I5" s="435"/>
      <c r="J5" s="430"/>
    </row>
    <row r="6" spans="1:10" s="210" customFormat="1" ht="27" customHeight="1">
      <c r="A6" s="211" t="s">
        <v>237</v>
      </c>
      <c r="B6" s="135">
        <v>280336</v>
      </c>
      <c r="C6" s="104">
        <v>48734</v>
      </c>
      <c r="D6" s="104">
        <v>40112</v>
      </c>
      <c r="E6" s="104">
        <v>8622</v>
      </c>
      <c r="F6" s="104">
        <v>91614</v>
      </c>
      <c r="G6" s="104">
        <v>61674</v>
      </c>
      <c r="H6" s="104">
        <v>29940</v>
      </c>
      <c r="I6" s="104">
        <v>237456</v>
      </c>
      <c r="J6" s="220">
        <v>85</v>
      </c>
    </row>
    <row r="7" spans="1:10" s="210" customFormat="1" ht="27" customHeight="1">
      <c r="A7" s="211" t="s">
        <v>238</v>
      </c>
      <c r="B7" s="135">
        <v>276280</v>
      </c>
      <c r="C7" s="104">
        <v>37031</v>
      </c>
      <c r="D7" s="104">
        <v>31567</v>
      </c>
      <c r="E7" s="104">
        <v>5464</v>
      </c>
      <c r="F7" s="104">
        <v>69015</v>
      </c>
      <c r="G7" s="104">
        <v>48266</v>
      </c>
      <c r="H7" s="104">
        <v>20749</v>
      </c>
      <c r="I7" s="104">
        <v>244296</v>
      </c>
      <c r="J7" s="220">
        <v>88</v>
      </c>
    </row>
    <row r="8" spans="1:10" s="210" customFormat="1" ht="27" customHeight="1">
      <c r="A8" s="211" t="s">
        <v>228</v>
      </c>
      <c r="B8" s="135">
        <v>239353</v>
      </c>
      <c r="C8" s="104">
        <v>39298</v>
      </c>
      <c r="D8" s="104">
        <v>36693</v>
      </c>
      <c r="E8" s="104">
        <v>2595</v>
      </c>
      <c r="F8" s="104">
        <v>70996</v>
      </c>
      <c r="G8" s="104">
        <v>54098</v>
      </c>
      <c r="H8" s="104">
        <v>16868</v>
      </c>
      <c r="I8" s="104">
        <v>207675</v>
      </c>
      <c r="J8" s="220">
        <v>87</v>
      </c>
    </row>
    <row r="9" spans="1:10" s="245" customFormat="1" ht="21" customHeight="1">
      <c r="A9" s="207" t="s">
        <v>16</v>
      </c>
      <c r="B9" s="208">
        <v>207439</v>
      </c>
      <c r="C9" s="208">
        <v>35636</v>
      </c>
      <c r="D9" s="208">
        <v>33050</v>
      </c>
      <c r="E9" s="208">
        <v>2586</v>
      </c>
      <c r="F9" s="208">
        <v>51739</v>
      </c>
      <c r="G9" s="208">
        <v>40685</v>
      </c>
      <c r="H9" s="208">
        <v>11054</v>
      </c>
      <c r="I9" s="208">
        <v>191336</v>
      </c>
      <c r="J9" s="244">
        <f>I9/B9*100</f>
        <v>92.237236006729688</v>
      </c>
    </row>
    <row r="10" spans="1:10" s="245" customFormat="1" ht="10.5" customHeight="1">
      <c r="A10" s="246"/>
      <c r="B10" s="246"/>
      <c r="J10" s="246"/>
    </row>
    <row r="11" spans="1:10" s="245" customFormat="1" ht="16.5" customHeight="1">
      <c r="A11" s="165" t="s">
        <v>239</v>
      </c>
    </row>
    <row r="12" spans="1:10" s="245" customFormat="1" ht="16.5" customHeight="1">
      <c r="A12" s="245" t="s">
        <v>240</v>
      </c>
    </row>
    <row r="13" spans="1:10" s="245" customFormat="1" ht="11.25"/>
    <row r="14" spans="1:10" s="247" customFormat="1"/>
    <row r="15" spans="1:10" s="247" customFormat="1"/>
    <row r="16" spans="1:10" s="247" customFormat="1"/>
    <row r="17" spans="6:6" s="247" customFormat="1"/>
    <row r="18" spans="6:6" s="247" customFormat="1"/>
    <row r="19" spans="6:6" s="247" customFormat="1"/>
    <row r="20" spans="6:6" s="247" customFormat="1"/>
    <row r="21" spans="6:6" s="247" customFormat="1"/>
    <row r="22" spans="6:6" s="247" customFormat="1"/>
    <row r="23" spans="6:6" s="247" customFormat="1"/>
    <row r="24" spans="6:6" s="247" customFormat="1"/>
    <row r="25" spans="6:6" s="247" customFormat="1"/>
    <row r="26" spans="6:6" s="247" customFormat="1"/>
    <row r="27" spans="6:6" s="247" customFormat="1"/>
    <row r="28" spans="6:6" s="247" customFormat="1"/>
    <row r="29" spans="6:6" s="247" customFormat="1"/>
    <row r="30" spans="6:6" s="247" customFormat="1"/>
    <row r="31" spans="6:6" s="247" customFormat="1">
      <c r="F31" s="359"/>
    </row>
    <row r="32" spans="6:6" s="247" customFormat="1"/>
    <row r="33" s="247" customFormat="1"/>
    <row r="34" s="247" customFormat="1"/>
    <row r="35" s="247" customFormat="1"/>
    <row r="36" s="247" customFormat="1"/>
    <row r="37" s="247" customFormat="1"/>
    <row r="38" s="247" customFormat="1"/>
    <row r="39" s="247" customFormat="1"/>
    <row r="40" s="247" customFormat="1"/>
    <row r="41" s="247" customFormat="1"/>
    <row r="42" s="247" customFormat="1"/>
    <row r="43" s="247" customFormat="1"/>
    <row r="44" s="247" customFormat="1"/>
    <row r="45" s="247" customFormat="1"/>
    <row r="46" s="247" customFormat="1"/>
    <row r="47" s="247" customFormat="1"/>
    <row r="48" s="247" customFormat="1"/>
    <row r="49" s="247" customFormat="1"/>
    <row r="50" s="247" customFormat="1"/>
    <row r="51" s="247" customFormat="1"/>
    <row r="52" s="247" customFormat="1"/>
    <row r="53" s="247" customFormat="1"/>
    <row r="54" s="247" customFormat="1"/>
    <row r="55" s="247" customFormat="1"/>
    <row r="56" s="247" customFormat="1"/>
    <row r="57" s="247" customFormat="1"/>
    <row r="58" s="247" customFormat="1"/>
    <row r="59" s="247" customFormat="1"/>
    <row r="60" s="247" customFormat="1"/>
    <row r="61" s="247" customFormat="1"/>
    <row r="62" s="247" customFormat="1"/>
    <row r="63" s="247" customFormat="1"/>
    <row r="64" s="247" customFormat="1"/>
    <row r="65" s="247" customFormat="1"/>
    <row r="66" s="247" customFormat="1"/>
    <row r="67" s="247" customFormat="1"/>
    <row r="68" s="247" customFormat="1"/>
    <row r="69" s="247" customFormat="1"/>
    <row r="70" s="247" customFormat="1"/>
    <row r="71" s="247" customFormat="1"/>
    <row r="72" s="247" customFormat="1"/>
    <row r="73" s="247" customFormat="1"/>
    <row r="74" s="247" customFormat="1"/>
    <row r="75" s="247" customFormat="1"/>
    <row r="76" s="247" customFormat="1"/>
    <row r="77" s="247" customFormat="1"/>
    <row r="78" s="247" customFormat="1"/>
    <row r="79" s="247" customFormat="1"/>
    <row r="80" s="247" customFormat="1"/>
    <row r="81" s="247" customFormat="1"/>
    <row r="82" s="247" customFormat="1"/>
    <row r="83" s="247" customFormat="1"/>
    <row r="84" s="247" customFormat="1"/>
    <row r="85" s="247" customFormat="1"/>
    <row r="86" s="247" customFormat="1"/>
  </sheetData>
  <mergeCells count="9">
    <mergeCell ref="J4:J5"/>
    <mergeCell ref="A1:I1"/>
    <mergeCell ref="A4:A5"/>
    <mergeCell ref="B4:B5"/>
    <mergeCell ref="C4:C5"/>
    <mergeCell ref="D4:E4"/>
    <mergeCell ref="F4:F5"/>
    <mergeCell ref="G4:H4"/>
    <mergeCell ref="I4:I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U31"/>
  <sheetViews>
    <sheetView workbookViewId="0">
      <pane ySplit="1" topLeftCell="A2" activePane="bottomLeft" state="frozen"/>
      <selection pane="bottomLeft" activeCell="A11" sqref="A11:XFD11"/>
    </sheetView>
  </sheetViews>
  <sheetFormatPr defaultRowHeight="11.25"/>
  <cols>
    <col min="1" max="1" width="12.125" style="148" customWidth="1"/>
    <col min="2" max="4" width="7" style="42" customWidth="1"/>
    <col min="5" max="46" width="5.375" style="42" customWidth="1"/>
    <col min="47" max="48" width="9.5" style="42" customWidth="1"/>
    <col min="49" max="49" width="9.75" style="42" customWidth="1"/>
    <col min="50" max="51" width="8.375" style="42" customWidth="1"/>
    <col min="52" max="53" width="9.375" style="42" customWidth="1"/>
    <col min="54" max="54" width="8.125" style="42" customWidth="1"/>
    <col min="55" max="55" width="6.5" style="42" customWidth="1"/>
    <col min="56" max="56" width="8.625" style="42" customWidth="1"/>
    <col min="57" max="57" width="8.125" style="42" customWidth="1"/>
    <col min="58" max="59" width="6.75" style="42" customWidth="1"/>
    <col min="60" max="256" width="9" style="42"/>
    <col min="257" max="257" width="12.125" style="42" customWidth="1"/>
    <col min="258" max="260" width="7" style="42" customWidth="1"/>
    <col min="261" max="302" width="5.375" style="42" customWidth="1"/>
    <col min="303" max="304" width="9.5" style="42" customWidth="1"/>
    <col min="305" max="305" width="9.75" style="42" customWidth="1"/>
    <col min="306" max="307" width="8.375" style="42" customWidth="1"/>
    <col min="308" max="309" width="9.375" style="42" customWidth="1"/>
    <col min="310" max="310" width="8.125" style="42" customWidth="1"/>
    <col min="311" max="311" width="6.5" style="42" customWidth="1"/>
    <col min="312" max="312" width="8.625" style="42" customWidth="1"/>
    <col min="313" max="313" width="8.125" style="42" customWidth="1"/>
    <col min="314" max="315" width="6.75" style="42" customWidth="1"/>
    <col min="316" max="512" width="9" style="42"/>
    <col min="513" max="513" width="12.125" style="42" customWidth="1"/>
    <col min="514" max="516" width="7" style="42" customWidth="1"/>
    <col min="517" max="558" width="5.375" style="42" customWidth="1"/>
    <col min="559" max="560" width="9.5" style="42" customWidth="1"/>
    <col min="561" max="561" width="9.75" style="42" customWidth="1"/>
    <col min="562" max="563" width="8.375" style="42" customWidth="1"/>
    <col min="564" max="565" width="9.375" style="42" customWidth="1"/>
    <col min="566" max="566" width="8.125" style="42" customWidth="1"/>
    <col min="567" max="567" width="6.5" style="42" customWidth="1"/>
    <col min="568" max="568" width="8.625" style="42" customWidth="1"/>
    <col min="569" max="569" width="8.125" style="42" customWidth="1"/>
    <col min="570" max="571" width="6.75" style="42" customWidth="1"/>
    <col min="572" max="768" width="9" style="42"/>
    <col min="769" max="769" width="12.125" style="42" customWidth="1"/>
    <col min="770" max="772" width="7" style="42" customWidth="1"/>
    <col min="773" max="814" width="5.375" style="42" customWidth="1"/>
    <col min="815" max="816" width="9.5" style="42" customWidth="1"/>
    <col min="817" max="817" width="9.75" style="42" customWidth="1"/>
    <col min="818" max="819" width="8.375" style="42" customWidth="1"/>
    <col min="820" max="821" width="9.375" style="42" customWidth="1"/>
    <col min="822" max="822" width="8.125" style="42" customWidth="1"/>
    <col min="823" max="823" width="6.5" style="42" customWidth="1"/>
    <col min="824" max="824" width="8.625" style="42" customWidth="1"/>
    <col min="825" max="825" width="8.125" style="42" customWidth="1"/>
    <col min="826" max="827" width="6.75" style="42" customWidth="1"/>
    <col min="828" max="1024" width="9" style="42"/>
    <col min="1025" max="1025" width="12.125" style="42" customWidth="1"/>
    <col min="1026" max="1028" width="7" style="42" customWidth="1"/>
    <col min="1029" max="1070" width="5.375" style="42" customWidth="1"/>
    <col min="1071" max="1072" width="9.5" style="42" customWidth="1"/>
    <col min="1073" max="1073" width="9.75" style="42" customWidth="1"/>
    <col min="1074" max="1075" width="8.375" style="42" customWidth="1"/>
    <col min="1076" max="1077" width="9.375" style="42" customWidth="1"/>
    <col min="1078" max="1078" width="8.125" style="42" customWidth="1"/>
    <col min="1079" max="1079" width="6.5" style="42" customWidth="1"/>
    <col min="1080" max="1080" width="8.625" style="42" customWidth="1"/>
    <col min="1081" max="1081" width="8.125" style="42" customWidth="1"/>
    <col min="1082" max="1083" width="6.75" style="42" customWidth="1"/>
    <col min="1084" max="1280" width="9" style="42"/>
    <col min="1281" max="1281" width="12.125" style="42" customWidth="1"/>
    <col min="1282" max="1284" width="7" style="42" customWidth="1"/>
    <col min="1285" max="1326" width="5.375" style="42" customWidth="1"/>
    <col min="1327" max="1328" width="9.5" style="42" customWidth="1"/>
    <col min="1329" max="1329" width="9.75" style="42" customWidth="1"/>
    <col min="1330" max="1331" width="8.375" style="42" customWidth="1"/>
    <col min="1332" max="1333" width="9.375" style="42" customWidth="1"/>
    <col min="1334" max="1334" width="8.125" style="42" customWidth="1"/>
    <col min="1335" max="1335" width="6.5" style="42" customWidth="1"/>
    <col min="1336" max="1336" width="8.625" style="42" customWidth="1"/>
    <col min="1337" max="1337" width="8.125" style="42" customWidth="1"/>
    <col min="1338" max="1339" width="6.75" style="42" customWidth="1"/>
    <col min="1340" max="1536" width="9" style="42"/>
    <col min="1537" max="1537" width="12.125" style="42" customWidth="1"/>
    <col min="1538" max="1540" width="7" style="42" customWidth="1"/>
    <col min="1541" max="1582" width="5.375" style="42" customWidth="1"/>
    <col min="1583" max="1584" width="9.5" style="42" customWidth="1"/>
    <col min="1585" max="1585" width="9.75" style="42" customWidth="1"/>
    <col min="1586" max="1587" width="8.375" style="42" customWidth="1"/>
    <col min="1588" max="1589" width="9.375" style="42" customWidth="1"/>
    <col min="1590" max="1590" width="8.125" style="42" customWidth="1"/>
    <col min="1591" max="1591" width="6.5" style="42" customWidth="1"/>
    <col min="1592" max="1592" width="8.625" style="42" customWidth="1"/>
    <col min="1593" max="1593" width="8.125" style="42" customWidth="1"/>
    <col min="1594" max="1595" width="6.75" style="42" customWidth="1"/>
    <col min="1596" max="1792" width="9" style="42"/>
    <col min="1793" max="1793" width="12.125" style="42" customWidth="1"/>
    <col min="1794" max="1796" width="7" style="42" customWidth="1"/>
    <col min="1797" max="1838" width="5.375" style="42" customWidth="1"/>
    <col min="1839" max="1840" width="9.5" style="42" customWidth="1"/>
    <col min="1841" max="1841" width="9.75" style="42" customWidth="1"/>
    <col min="1842" max="1843" width="8.375" style="42" customWidth="1"/>
    <col min="1844" max="1845" width="9.375" style="42" customWidth="1"/>
    <col min="1846" max="1846" width="8.125" style="42" customWidth="1"/>
    <col min="1847" max="1847" width="6.5" style="42" customWidth="1"/>
    <col min="1848" max="1848" width="8.625" style="42" customWidth="1"/>
    <col min="1849" max="1849" width="8.125" style="42" customWidth="1"/>
    <col min="1850" max="1851" width="6.75" style="42" customWidth="1"/>
    <col min="1852" max="2048" width="9" style="42"/>
    <col min="2049" max="2049" width="12.125" style="42" customWidth="1"/>
    <col min="2050" max="2052" width="7" style="42" customWidth="1"/>
    <col min="2053" max="2094" width="5.375" style="42" customWidth="1"/>
    <col min="2095" max="2096" width="9.5" style="42" customWidth="1"/>
    <col min="2097" max="2097" width="9.75" style="42" customWidth="1"/>
    <col min="2098" max="2099" width="8.375" style="42" customWidth="1"/>
    <col min="2100" max="2101" width="9.375" style="42" customWidth="1"/>
    <col min="2102" max="2102" width="8.125" style="42" customWidth="1"/>
    <col min="2103" max="2103" width="6.5" style="42" customWidth="1"/>
    <col min="2104" max="2104" width="8.625" style="42" customWidth="1"/>
    <col min="2105" max="2105" width="8.125" style="42" customWidth="1"/>
    <col min="2106" max="2107" width="6.75" style="42" customWidth="1"/>
    <col min="2108" max="2304" width="9" style="42"/>
    <col min="2305" max="2305" width="12.125" style="42" customWidth="1"/>
    <col min="2306" max="2308" width="7" style="42" customWidth="1"/>
    <col min="2309" max="2350" width="5.375" style="42" customWidth="1"/>
    <col min="2351" max="2352" width="9.5" style="42" customWidth="1"/>
    <col min="2353" max="2353" width="9.75" style="42" customWidth="1"/>
    <col min="2354" max="2355" width="8.375" style="42" customWidth="1"/>
    <col min="2356" max="2357" width="9.375" style="42" customWidth="1"/>
    <col min="2358" max="2358" width="8.125" style="42" customWidth="1"/>
    <col min="2359" max="2359" width="6.5" style="42" customWidth="1"/>
    <col min="2360" max="2360" width="8.625" style="42" customWidth="1"/>
    <col min="2361" max="2361" width="8.125" style="42" customWidth="1"/>
    <col min="2362" max="2363" width="6.75" style="42" customWidth="1"/>
    <col min="2364" max="2560" width="9" style="42"/>
    <col min="2561" max="2561" width="12.125" style="42" customWidth="1"/>
    <col min="2562" max="2564" width="7" style="42" customWidth="1"/>
    <col min="2565" max="2606" width="5.375" style="42" customWidth="1"/>
    <col min="2607" max="2608" width="9.5" style="42" customWidth="1"/>
    <col min="2609" max="2609" width="9.75" style="42" customWidth="1"/>
    <col min="2610" max="2611" width="8.375" style="42" customWidth="1"/>
    <col min="2612" max="2613" width="9.375" style="42" customWidth="1"/>
    <col min="2614" max="2614" width="8.125" style="42" customWidth="1"/>
    <col min="2615" max="2615" width="6.5" style="42" customWidth="1"/>
    <col min="2616" max="2616" width="8.625" style="42" customWidth="1"/>
    <col min="2617" max="2617" width="8.125" style="42" customWidth="1"/>
    <col min="2618" max="2619" width="6.75" style="42" customWidth="1"/>
    <col min="2620" max="2816" width="9" style="42"/>
    <col min="2817" max="2817" width="12.125" style="42" customWidth="1"/>
    <col min="2818" max="2820" width="7" style="42" customWidth="1"/>
    <col min="2821" max="2862" width="5.375" style="42" customWidth="1"/>
    <col min="2863" max="2864" width="9.5" style="42" customWidth="1"/>
    <col min="2865" max="2865" width="9.75" style="42" customWidth="1"/>
    <col min="2866" max="2867" width="8.375" style="42" customWidth="1"/>
    <col min="2868" max="2869" width="9.375" style="42" customWidth="1"/>
    <col min="2870" max="2870" width="8.125" style="42" customWidth="1"/>
    <col min="2871" max="2871" width="6.5" style="42" customWidth="1"/>
    <col min="2872" max="2872" width="8.625" style="42" customWidth="1"/>
    <col min="2873" max="2873" width="8.125" style="42" customWidth="1"/>
    <col min="2874" max="2875" width="6.75" style="42" customWidth="1"/>
    <col min="2876" max="3072" width="9" style="42"/>
    <col min="3073" max="3073" width="12.125" style="42" customWidth="1"/>
    <col min="3074" max="3076" width="7" style="42" customWidth="1"/>
    <col min="3077" max="3118" width="5.375" style="42" customWidth="1"/>
    <col min="3119" max="3120" width="9.5" style="42" customWidth="1"/>
    <col min="3121" max="3121" width="9.75" style="42" customWidth="1"/>
    <col min="3122" max="3123" width="8.375" style="42" customWidth="1"/>
    <col min="3124" max="3125" width="9.375" style="42" customWidth="1"/>
    <col min="3126" max="3126" width="8.125" style="42" customWidth="1"/>
    <col min="3127" max="3127" width="6.5" style="42" customWidth="1"/>
    <col min="3128" max="3128" width="8.625" style="42" customWidth="1"/>
    <col min="3129" max="3129" width="8.125" style="42" customWidth="1"/>
    <col min="3130" max="3131" width="6.75" style="42" customWidth="1"/>
    <col min="3132" max="3328" width="9" style="42"/>
    <col min="3329" max="3329" width="12.125" style="42" customWidth="1"/>
    <col min="3330" max="3332" width="7" style="42" customWidth="1"/>
    <col min="3333" max="3374" width="5.375" style="42" customWidth="1"/>
    <col min="3375" max="3376" width="9.5" style="42" customWidth="1"/>
    <col min="3377" max="3377" width="9.75" style="42" customWidth="1"/>
    <col min="3378" max="3379" width="8.375" style="42" customWidth="1"/>
    <col min="3380" max="3381" width="9.375" style="42" customWidth="1"/>
    <col min="3382" max="3382" width="8.125" style="42" customWidth="1"/>
    <col min="3383" max="3383" width="6.5" style="42" customWidth="1"/>
    <col min="3384" max="3384" width="8.625" style="42" customWidth="1"/>
    <col min="3385" max="3385" width="8.125" style="42" customWidth="1"/>
    <col min="3386" max="3387" width="6.75" style="42" customWidth="1"/>
    <col min="3388" max="3584" width="9" style="42"/>
    <col min="3585" max="3585" width="12.125" style="42" customWidth="1"/>
    <col min="3586" max="3588" width="7" style="42" customWidth="1"/>
    <col min="3589" max="3630" width="5.375" style="42" customWidth="1"/>
    <col min="3631" max="3632" width="9.5" style="42" customWidth="1"/>
    <col min="3633" max="3633" width="9.75" style="42" customWidth="1"/>
    <col min="3634" max="3635" width="8.375" style="42" customWidth="1"/>
    <col min="3636" max="3637" width="9.375" style="42" customWidth="1"/>
    <col min="3638" max="3638" width="8.125" style="42" customWidth="1"/>
    <col min="3639" max="3639" width="6.5" style="42" customWidth="1"/>
    <col min="3640" max="3640" width="8.625" style="42" customWidth="1"/>
    <col min="3641" max="3641" width="8.125" style="42" customWidth="1"/>
    <col min="3642" max="3643" width="6.75" style="42" customWidth="1"/>
    <col min="3644" max="3840" width="9" style="42"/>
    <col min="3841" max="3841" width="12.125" style="42" customWidth="1"/>
    <col min="3842" max="3844" width="7" style="42" customWidth="1"/>
    <col min="3845" max="3886" width="5.375" style="42" customWidth="1"/>
    <col min="3887" max="3888" width="9.5" style="42" customWidth="1"/>
    <col min="3889" max="3889" width="9.75" style="42" customWidth="1"/>
    <col min="3890" max="3891" width="8.375" style="42" customWidth="1"/>
    <col min="3892" max="3893" width="9.375" style="42" customWidth="1"/>
    <col min="3894" max="3894" width="8.125" style="42" customWidth="1"/>
    <col min="3895" max="3895" width="6.5" style="42" customWidth="1"/>
    <col min="3896" max="3896" width="8.625" style="42" customWidth="1"/>
    <col min="3897" max="3897" width="8.125" style="42" customWidth="1"/>
    <col min="3898" max="3899" width="6.75" style="42" customWidth="1"/>
    <col min="3900" max="4096" width="9" style="42"/>
    <col min="4097" max="4097" width="12.125" style="42" customWidth="1"/>
    <col min="4098" max="4100" width="7" style="42" customWidth="1"/>
    <col min="4101" max="4142" width="5.375" style="42" customWidth="1"/>
    <col min="4143" max="4144" width="9.5" style="42" customWidth="1"/>
    <col min="4145" max="4145" width="9.75" style="42" customWidth="1"/>
    <col min="4146" max="4147" width="8.375" style="42" customWidth="1"/>
    <col min="4148" max="4149" width="9.375" style="42" customWidth="1"/>
    <col min="4150" max="4150" width="8.125" style="42" customWidth="1"/>
    <col min="4151" max="4151" width="6.5" style="42" customWidth="1"/>
    <col min="4152" max="4152" width="8.625" style="42" customWidth="1"/>
    <col min="4153" max="4153" width="8.125" style="42" customWidth="1"/>
    <col min="4154" max="4155" width="6.75" style="42" customWidth="1"/>
    <col min="4156" max="4352" width="9" style="42"/>
    <col min="4353" max="4353" width="12.125" style="42" customWidth="1"/>
    <col min="4354" max="4356" width="7" style="42" customWidth="1"/>
    <col min="4357" max="4398" width="5.375" style="42" customWidth="1"/>
    <col min="4399" max="4400" width="9.5" style="42" customWidth="1"/>
    <col min="4401" max="4401" width="9.75" style="42" customWidth="1"/>
    <col min="4402" max="4403" width="8.375" style="42" customWidth="1"/>
    <col min="4404" max="4405" width="9.375" style="42" customWidth="1"/>
    <col min="4406" max="4406" width="8.125" style="42" customWidth="1"/>
    <col min="4407" max="4407" width="6.5" style="42" customWidth="1"/>
    <col min="4408" max="4408" width="8.625" style="42" customWidth="1"/>
    <col min="4409" max="4409" width="8.125" style="42" customWidth="1"/>
    <col min="4410" max="4411" width="6.75" style="42" customWidth="1"/>
    <col min="4412" max="4608" width="9" style="42"/>
    <col min="4609" max="4609" width="12.125" style="42" customWidth="1"/>
    <col min="4610" max="4612" width="7" style="42" customWidth="1"/>
    <col min="4613" max="4654" width="5.375" style="42" customWidth="1"/>
    <col min="4655" max="4656" width="9.5" style="42" customWidth="1"/>
    <col min="4657" max="4657" width="9.75" style="42" customWidth="1"/>
    <col min="4658" max="4659" width="8.375" style="42" customWidth="1"/>
    <col min="4660" max="4661" width="9.375" style="42" customWidth="1"/>
    <col min="4662" max="4662" width="8.125" style="42" customWidth="1"/>
    <col min="4663" max="4663" width="6.5" style="42" customWidth="1"/>
    <col min="4664" max="4664" width="8.625" style="42" customWidth="1"/>
    <col min="4665" max="4665" width="8.125" style="42" customWidth="1"/>
    <col min="4666" max="4667" width="6.75" style="42" customWidth="1"/>
    <col min="4668" max="4864" width="9" style="42"/>
    <col min="4865" max="4865" width="12.125" style="42" customWidth="1"/>
    <col min="4866" max="4868" width="7" style="42" customWidth="1"/>
    <col min="4869" max="4910" width="5.375" style="42" customWidth="1"/>
    <col min="4911" max="4912" width="9.5" style="42" customWidth="1"/>
    <col min="4913" max="4913" width="9.75" style="42" customWidth="1"/>
    <col min="4914" max="4915" width="8.375" style="42" customWidth="1"/>
    <col min="4916" max="4917" width="9.375" style="42" customWidth="1"/>
    <col min="4918" max="4918" width="8.125" style="42" customWidth="1"/>
    <col min="4919" max="4919" width="6.5" style="42" customWidth="1"/>
    <col min="4920" max="4920" width="8.625" style="42" customWidth="1"/>
    <col min="4921" max="4921" width="8.125" style="42" customWidth="1"/>
    <col min="4922" max="4923" width="6.75" style="42" customWidth="1"/>
    <col min="4924" max="5120" width="9" style="42"/>
    <col min="5121" max="5121" width="12.125" style="42" customWidth="1"/>
    <col min="5122" max="5124" width="7" style="42" customWidth="1"/>
    <col min="5125" max="5166" width="5.375" style="42" customWidth="1"/>
    <col min="5167" max="5168" width="9.5" style="42" customWidth="1"/>
    <col min="5169" max="5169" width="9.75" style="42" customWidth="1"/>
    <col min="5170" max="5171" width="8.375" style="42" customWidth="1"/>
    <col min="5172" max="5173" width="9.375" style="42" customWidth="1"/>
    <col min="5174" max="5174" width="8.125" style="42" customWidth="1"/>
    <col min="5175" max="5175" width="6.5" style="42" customWidth="1"/>
    <col min="5176" max="5176" width="8.625" style="42" customWidth="1"/>
    <col min="5177" max="5177" width="8.125" style="42" customWidth="1"/>
    <col min="5178" max="5179" width="6.75" style="42" customWidth="1"/>
    <col min="5180" max="5376" width="9" style="42"/>
    <col min="5377" max="5377" width="12.125" style="42" customWidth="1"/>
    <col min="5378" max="5380" width="7" style="42" customWidth="1"/>
    <col min="5381" max="5422" width="5.375" style="42" customWidth="1"/>
    <col min="5423" max="5424" width="9.5" style="42" customWidth="1"/>
    <col min="5425" max="5425" width="9.75" style="42" customWidth="1"/>
    <col min="5426" max="5427" width="8.375" style="42" customWidth="1"/>
    <col min="5428" max="5429" width="9.375" style="42" customWidth="1"/>
    <col min="5430" max="5430" width="8.125" style="42" customWidth="1"/>
    <col min="5431" max="5431" width="6.5" style="42" customWidth="1"/>
    <col min="5432" max="5432" width="8.625" style="42" customWidth="1"/>
    <col min="5433" max="5433" width="8.125" style="42" customWidth="1"/>
    <col min="5434" max="5435" width="6.75" style="42" customWidth="1"/>
    <col min="5436" max="5632" width="9" style="42"/>
    <col min="5633" max="5633" width="12.125" style="42" customWidth="1"/>
    <col min="5634" max="5636" width="7" style="42" customWidth="1"/>
    <col min="5637" max="5678" width="5.375" style="42" customWidth="1"/>
    <col min="5679" max="5680" width="9.5" style="42" customWidth="1"/>
    <col min="5681" max="5681" width="9.75" style="42" customWidth="1"/>
    <col min="5682" max="5683" width="8.375" style="42" customWidth="1"/>
    <col min="5684" max="5685" width="9.375" style="42" customWidth="1"/>
    <col min="5686" max="5686" width="8.125" style="42" customWidth="1"/>
    <col min="5687" max="5687" width="6.5" style="42" customWidth="1"/>
    <col min="5688" max="5688" width="8.625" style="42" customWidth="1"/>
    <col min="5689" max="5689" width="8.125" style="42" customWidth="1"/>
    <col min="5690" max="5691" width="6.75" style="42" customWidth="1"/>
    <col min="5692" max="5888" width="9" style="42"/>
    <col min="5889" max="5889" width="12.125" style="42" customWidth="1"/>
    <col min="5890" max="5892" width="7" style="42" customWidth="1"/>
    <col min="5893" max="5934" width="5.375" style="42" customWidth="1"/>
    <col min="5935" max="5936" width="9.5" style="42" customWidth="1"/>
    <col min="5937" max="5937" width="9.75" style="42" customWidth="1"/>
    <col min="5938" max="5939" width="8.375" style="42" customWidth="1"/>
    <col min="5940" max="5941" width="9.375" style="42" customWidth="1"/>
    <col min="5942" max="5942" width="8.125" style="42" customWidth="1"/>
    <col min="5943" max="5943" width="6.5" style="42" customWidth="1"/>
    <col min="5944" max="5944" width="8.625" style="42" customWidth="1"/>
    <col min="5945" max="5945" width="8.125" style="42" customWidth="1"/>
    <col min="5946" max="5947" width="6.75" style="42" customWidth="1"/>
    <col min="5948" max="6144" width="9" style="42"/>
    <col min="6145" max="6145" width="12.125" style="42" customWidth="1"/>
    <col min="6146" max="6148" width="7" style="42" customWidth="1"/>
    <col min="6149" max="6190" width="5.375" style="42" customWidth="1"/>
    <col min="6191" max="6192" width="9.5" style="42" customWidth="1"/>
    <col min="6193" max="6193" width="9.75" style="42" customWidth="1"/>
    <col min="6194" max="6195" width="8.375" style="42" customWidth="1"/>
    <col min="6196" max="6197" width="9.375" style="42" customWidth="1"/>
    <col min="6198" max="6198" width="8.125" style="42" customWidth="1"/>
    <col min="6199" max="6199" width="6.5" style="42" customWidth="1"/>
    <col min="6200" max="6200" width="8.625" style="42" customWidth="1"/>
    <col min="6201" max="6201" width="8.125" style="42" customWidth="1"/>
    <col min="6202" max="6203" width="6.75" style="42" customWidth="1"/>
    <col min="6204" max="6400" width="9" style="42"/>
    <col min="6401" max="6401" width="12.125" style="42" customWidth="1"/>
    <col min="6402" max="6404" width="7" style="42" customWidth="1"/>
    <col min="6405" max="6446" width="5.375" style="42" customWidth="1"/>
    <col min="6447" max="6448" width="9.5" style="42" customWidth="1"/>
    <col min="6449" max="6449" width="9.75" style="42" customWidth="1"/>
    <col min="6450" max="6451" width="8.375" style="42" customWidth="1"/>
    <col min="6452" max="6453" width="9.375" style="42" customWidth="1"/>
    <col min="6454" max="6454" width="8.125" style="42" customWidth="1"/>
    <col min="6455" max="6455" width="6.5" style="42" customWidth="1"/>
    <col min="6456" max="6456" width="8.625" style="42" customWidth="1"/>
    <col min="6457" max="6457" width="8.125" style="42" customWidth="1"/>
    <col min="6458" max="6459" width="6.75" style="42" customWidth="1"/>
    <col min="6460" max="6656" width="9" style="42"/>
    <col min="6657" max="6657" width="12.125" style="42" customWidth="1"/>
    <col min="6658" max="6660" width="7" style="42" customWidth="1"/>
    <col min="6661" max="6702" width="5.375" style="42" customWidth="1"/>
    <col min="6703" max="6704" width="9.5" style="42" customWidth="1"/>
    <col min="6705" max="6705" width="9.75" style="42" customWidth="1"/>
    <col min="6706" max="6707" width="8.375" style="42" customWidth="1"/>
    <col min="6708" max="6709" width="9.375" style="42" customWidth="1"/>
    <col min="6710" max="6710" width="8.125" style="42" customWidth="1"/>
    <col min="6711" max="6711" width="6.5" style="42" customWidth="1"/>
    <col min="6712" max="6712" width="8.625" style="42" customWidth="1"/>
    <col min="6713" max="6713" width="8.125" style="42" customWidth="1"/>
    <col min="6714" max="6715" width="6.75" style="42" customWidth="1"/>
    <col min="6716" max="6912" width="9" style="42"/>
    <col min="6913" max="6913" width="12.125" style="42" customWidth="1"/>
    <col min="6914" max="6916" width="7" style="42" customWidth="1"/>
    <col min="6917" max="6958" width="5.375" style="42" customWidth="1"/>
    <col min="6959" max="6960" width="9.5" style="42" customWidth="1"/>
    <col min="6961" max="6961" width="9.75" style="42" customWidth="1"/>
    <col min="6962" max="6963" width="8.375" style="42" customWidth="1"/>
    <col min="6964" max="6965" width="9.375" style="42" customWidth="1"/>
    <col min="6966" max="6966" width="8.125" style="42" customWidth="1"/>
    <col min="6967" max="6967" width="6.5" style="42" customWidth="1"/>
    <col min="6968" max="6968" width="8.625" style="42" customWidth="1"/>
    <col min="6969" max="6969" width="8.125" style="42" customWidth="1"/>
    <col min="6970" max="6971" width="6.75" style="42" customWidth="1"/>
    <col min="6972" max="7168" width="9" style="42"/>
    <col min="7169" max="7169" width="12.125" style="42" customWidth="1"/>
    <col min="7170" max="7172" width="7" style="42" customWidth="1"/>
    <col min="7173" max="7214" width="5.375" style="42" customWidth="1"/>
    <col min="7215" max="7216" width="9.5" style="42" customWidth="1"/>
    <col min="7217" max="7217" width="9.75" style="42" customWidth="1"/>
    <col min="7218" max="7219" width="8.375" style="42" customWidth="1"/>
    <col min="7220" max="7221" width="9.375" style="42" customWidth="1"/>
    <col min="7222" max="7222" width="8.125" style="42" customWidth="1"/>
    <col min="7223" max="7223" width="6.5" style="42" customWidth="1"/>
    <col min="7224" max="7224" width="8.625" style="42" customWidth="1"/>
    <col min="7225" max="7225" width="8.125" style="42" customWidth="1"/>
    <col min="7226" max="7227" width="6.75" style="42" customWidth="1"/>
    <col min="7228" max="7424" width="9" style="42"/>
    <col min="7425" max="7425" width="12.125" style="42" customWidth="1"/>
    <col min="7426" max="7428" width="7" style="42" customWidth="1"/>
    <col min="7429" max="7470" width="5.375" style="42" customWidth="1"/>
    <col min="7471" max="7472" width="9.5" style="42" customWidth="1"/>
    <col min="7473" max="7473" width="9.75" style="42" customWidth="1"/>
    <col min="7474" max="7475" width="8.375" style="42" customWidth="1"/>
    <col min="7476" max="7477" width="9.375" style="42" customWidth="1"/>
    <col min="7478" max="7478" width="8.125" style="42" customWidth="1"/>
    <col min="7479" max="7479" width="6.5" style="42" customWidth="1"/>
    <col min="7480" max="7480" width="8.625" style="42" customWidth="1"/>
    <col min="7481" max="7481" width="8.125" style="42" customWidth="1"/>
    <col min="7482" max="7483" width="6.75" style="42" customWidth="1"/>
    <col min="7484" max="7680" width="9" style="42"/>
    <col min="7681" max="7681" width="12.125" style="42" customWidth="1"/>
    <col min="7682" max="7684" width="7" style="42" customWidth="1"/>
    <col min="7685" max="7726" width="5.375" style="42" customWidth="1"/>
    <col min="7727" max="7728" width="9.5" style="42" customWidth="1"/>
    <col min="7729" max="7729" width="9.75" style="42" customWidth="1"/>
    <col min="7730" max="7731" width="8.375" style="42" customWidth="1"/>
    <col min="7732" max="7733" width="9.375" style="42" customWidth="1"/>
    <col min="7734" max="7734" width="8.125" style="42" customWidth="1"/>
    <col min="7735" max="7735" width="6.5" style="42" customWidth="1"/>
    <col min="7736" max="7736" width="8.625" style="42" customWidth="1"/>
    <col min="7737" max="7737" width="8.125" style="42" customWidth="1"/>
    <col min="7738" max="7739" width="6.75" style="42" customWidth="1"/>
    <col min="7740" max="7936" width="9" style="42"/>
    <col min="7937" max="7937" width="12.125" style="42" customWidth="1"/>
    <col min="7938" max="7940" width="7" style="42" customWidth="1"/>
    <col min="7941" max="7982" width="5.375" style="42" customWidth="1"/>
    <col min="7983" max="7984" width="9.5" style="42" customWidth="1"/>
    <col min="7985" max="7985" width="9.75" style="42" customWidth="1"/>
    <col min="7986" max="7987" width="8.375" style="42" customWidth="1"/>
    <col min="7988" max="7989" width="9.375" style="42" customWidth="1"/>
    <col min="7990" max="7990" width="8.125" style="42" customWidth="1"/>
    <col min="7991" max="7991" width="6.5" style="42" customWidth="1"/>
    <col min="7992" max="7992" width="8.625" style="42" customWidth="1"/>
    <col min="7993" max="7993" width="8.125" style="42" customWidth="1"/>
    <col min="7994" max="7995" width="6.75" style="42" customWidth="1"/>
    <col min="7996" max="8192" width="9" style="42"/>
    <col min="8193" max="8193" width="12.125" style="42" customWidth="1"/>
    <col min="8194" max="8196" width="7" style="42" customWidth="1"/>
    <col min="8197" max="8238" width="5.375" style="42" customWidth="1"/>
    <col min="8239" max="8240" width="9.5" style="42" customWidth="1"/>
    <col min="8241" max="8241" width="9.75" style="42" customWidth="1"/>
    <col min="8242" max="8243" width="8.375" style="42" customWidth="1"/>
    <col min="8244" max="8245" width="9.375" style="42" customWidth="1"/>
    <col min="8246" max="8246" width="8.125" style="42" customWidth="1"/>
    <col min="8247" max="8247" width="6.5" style="42" customWidth="1"/>
    <col min="8248" max="8248" width="8.625" style="42" customWidth="1"/>
    <col min="8249" max="8249" width="8.125" style="42" customWidth="1"/>
    <col min="8250" max="8251" width="6.75" style="42" customWidth="1"/>
    <col min="8252" max="8448" width="9" style="42"/>
    <col min="8449" max="8449" width="12.125" style="42" customWidth="1"/>
    <col min="8450" max="8452" width="7" style="42" customWidth="1"/>
    <col min="8453" max="8494" width="5.375" style="42" customWidth="1"/>
    <col min="8495" max="8496" width="9.5" style="42" customWidth="1"/>
    <col min="8497" max="8497" width="9.75" style="42" customWidth="1"/>
    <col min="8498" max="8499" width="8.375" style="42" customWidth="1"/>
    <col min="8500" max="8501" width="9.375" style="42" customWidth="1"/>
    <col min="8502" max="8502" width="8.125" style="42" customWidth="1"/>
    <col min="8503" max="8503" width="6.5" style="42" customWidth="1"/>
    <col min="8504" max="8504" width="8.625" style="42" customWidth="1"/>
    <col min="8505" max="8505" width="8.125" style="42" customWidth="1"/>
    <col min="8506" max="8507" width="6.75" style="42" customWidth="1"/>
    <col min="8508" max="8704" width="9" style="42"/>
    <col min="8705" max="8705" width="12.125" style="42" customWidth="1"/>
    <col min="8706" max="8708" width="7" style="42" customWidth="1"/>
    <col min="8709" max="8750" width="5.375" style="42" customWidth="1"/>
    <col min="8751" max="8752" width="9.5" style="42" customWidth="1"/>
    <col min="8753" max="8753" width="9.75" style="42" customWidth="1"/>
    <col min="8754" max="8755" width="8.375" style="42" customWidth="1"/>
    <col min="8756" max="8757" width="9.375" style="42" customWidth="1"/>
    <col min="8758" max="8758" width="8.125" style="42" customWidth="1"/>
    <col min="8759" max="8759" width="6.5" style="42" customWidth="1"/>
    <col min="8760" max="8760" width="8.625" style="42" customWidth="1"/>
    <col min="8761" max="8761" width="8.125" style="42" customWidth="1"/>
    <col min="8762" max="8763" width="6.75" style="42" customWidth="1"/>
    <col min="8764" max="8960" width="9" style="42"/>
    <col min="8961" max="8961" width="12.125" style="42" customWidth="1"/>
    <col min="8962" max="8964" width="7" style="42" customWidth="1"/>
    <col min="8965" max="9006" width="5.375" style="42" customWidth="1"/>
    <col min="9007" max="9008" width="9.5" style="42" customWidth="1"/>
    <col min="9009" max="9009" width="9.75" style="42" customWidth="1"/>
    <col min="9010" max="9011" width="8.375" style="42" customWidth="1"/>
    <col min="9012" max="9013" width="9.375" style="42" customWidth="1"/>
    <col min="9014" max="9014" width="8.125" style="42" customWidth="1"/>
    <col min="9015" max="9015" width="6.5" style="42" customWidth="1"/>
    <col min="9016" max="9016" width="8.625" style="42" customWidth="1"/>
    <col min="9017" max="9017" width="8.125" style="42" customWidth="1"/>
    <col min="9018" max="9019" width="6.75" style="42" customWidth="1"/>
    <col min="9020" max="9216" width="9" style="42"/>
    <col min="9217" max="9217" width="12.125" style="42" customWidth="1"/>
    <col min="9218" max="9220" width="7" style="42" customWidth="1"/>
    <col min="9221" max="9262" width="5.375" style="42" customWidth="1"/>
    <col min="9263" max="9264" width="9.5" style="42" customWidth="1"/>
    <col min="9265" max="9265" width="9.75" style="42" customWidth="1"/>
    <col min="9266" max="9267" width="8.375" style="42" customWidth="1"/>
    <col min="9268" max="9269" width="9.375" style="42" customWidth="1"/>
    <col min="9270" max="9270" width="8.125" style="42" customWidth="1"/>
    <col min="9271" max="9271" width="6.5" style="42" customWidth="1"/>
    <col min="9272" max="9272" width="8.625" style="42" customWidth="1"/>
    <col min="9273" max="9273" width="8.125" style="42" customWidth="1"/>
    <col min="9274" max="9275" width="6.75" style="42" customWidth="1"/>
    <col min="9276" max="9472" width="9" style="42"/>
    <col min="9473" max="9473" width="12.125" style="42" customWidth="1"/>
    <col min="9474" max="9476" width="7" style="42" customWidth="1"/>
    <col min="9477" max="9518" width="5.375" style="42" customWidth="1"/>
    <col min="9519" max="9520" width="9.5" style="42" customWidth="1"/>
    <col min="9521" max="9521" width="9.75" style="42" customWidth="1"/>
    <col min="9522" max="9523" width="8.375" style="42" customWidth="1"/>
    <col min="9524" max="9525" width="9.375" style="42" customWidth="1"/>
    <col min="9526" max="9526" width="8.125" style="42" customWidth="1"/>
    <col min="9527" max="9527" width="6.5" style="42" customWidth="1"/>
    <col min="9528" max="9528" width="8.625" style="42" customWidth="1"/>
    <col min="9529" max="9529" width="8.125" style="42" customWidth="1"/>
    <col min="9530" max="9531" width="6.75" style="42" customWidth="1"/>
    <col min="9532" max="9728" width="9" style="42"/>
    <col min="9729" max="9729" width="12.125" style="42" customWidth="1"/>
    <col min="9730" max="9732" width="7" style="42" customWidth="1"/>
    <col min="9733" max="9774" width="5.375" style="42" customWidth="1"/>
    <col min="9775" max="9776" width="9.5" style="42" customWidth="1"/>
    <col min="9777" max="9777" width="9.75" style="42" customWidth="1"/>
    <col min="9778" max="9779" width="8.375" style="42" customWidth="1"/>
    <col min="9780" max="9781" width="9.375" style="42" customWidth="1"/>
    <col min="9782" max="9782" width="8.125" style="42" customWidth="1"/>
    <col min="9783" max="9783" width="6.5" style="42" customWidth="1"/>
    <col min="9784" max="9784" width="8.625" style="42" customWidth="1"/>
    <col min="9785" max="9785" width="8.125" style="42" customWidth="1"/>
    <col min="9786" max="9787" width="6.75" style="42" customWidth="1"/>
    <col min="9788" max="9984" width="9" style="42"/>
    <col min="9985" max="9985" width="12.125" style="42" customWidth="1"/>
    <col min="9986" max="9988" width="7" style="42" customWidth="1"/>
    <col min="9989" max="10030" width="5.375" style="42" customWidth="1"/>
    <col min="10031" max="10032" width="9.5" style="42" customWidth="1"/>
    <col min="10033" max="10033" width="9.75" style="42" customWidth="1"/>
    <col min="10034" max="10035" width="8.375" style="42" customWidth="1"/>
    <col min="10036" max="10037" width="9.375" style="42" customWidth="1"/>
    <col min="10038" max="10038" width="8.125" style="42" customWidth="1"/>
    <col min="10039" max="10039" width="6.5" style="42" customWidth="1"/>
    <col min="10040" max="10040" width="8.625" style="42" customWidth="1"/>
    <col min="10041" max="10041" width="8.125" style="42" customWidth="1"/>
    <col min="10042" max="10043" width="6.75" style="42" customWidth="1"/>
    <col min="10044" max="10240" width="9" style="42"/>
    <col min="10241" max="10241" width="12.125" style="42" customWidth="1"/>
    <col min="10242" max="10244" width="7" style="42" customWidth="1"/>
    <col min="10245" max="10286" width="5.375" style="42" customWidth="1"/>
    <col min="10287" max="10288" width="9.5" style="42" customWidth="1"/>
    <col min="10289" max="10289" width="9.75" style="42" customWidth="1"/>
    <col min="10290" max="10291" width="8.375" style="42" customWidth="1"/>
    <col min="10292" max="10293" width="9.375" style="42" customWidth="1"/>
    <col min="10294" max="10294" width="8.125" style="42" customWidth="1"/>
    <col min="10295" max="10295" width="6.5" style="42" customWidth="1"/>
    <col min="10296" max="10296" width="8.625" style="42" customWidth="1"/>
    <col min="10297" max="10297" width="8.125" style="42" customWidth="1"/>
    <col min="10298" max="10299" width="6.75" style="42" customWidth="1"/>
    <col min="10300" max="10496" width="9" style="42"/>
    <col min="10497" max="10497" width="12.125" style="42" customWidth="1"/>
    <col min="10498" max="10500" width="7" style="42" customWidth="1"/>
    <col min="10501" max="10542" width="5.375" style="42" customWidth="1"/>
    <col min="10543" max="10544" width="9.5" style="42" customWidth="1"/>
    <col min="10545" max="10545" width="9.75" style="42" customWidth="1"/>
    <col min="10546" max="10547" width="8.375" style="42" customWidth="1"/>
    <col min="10548" max="10549" width="9.375" style="42" customWidth="1"/>
    <col min="10550" max="10550" width="8.125" style="42" customWidth="1"/>
    <col min="10551" max="10551" width="6.5" style="42" customWidth="1"/>
    <col min="10552" max="10552" width="8.625" style="42" customWidth="1"/>
    <col min="10553" max="10553" width="8.125" style="42" customWidth="1"/>
    <col min="10554" max="10555" width="6.75" style="42" customWidth="1"/>
    <col min="10556" max="10752" width="9" style="42"/>
    <col min="10753" max="10753" width="12.125" style="42" customWidth="1"/>
    <col min="10754" max="10756" width="7" style="42" customWidth="1"/>
    <col min="10757" max="10798" width="5.375" style="42" customWidth="1"/>
    <col min="10799" max="10800" width="9.5" style="42" customWidth="1"/>
    <col min="10801" max="10801" width="9.75" style="42" customWidth="1"/>
    <col min="10802" max="10803" width="8.375" style="42" customWidth="1"/>
    <col min="10804" max="10805" width="9.375" style="42" customWidth="1"/>
    <col min="10806" max="10806" width="8.125" style="42" customWidth="1"/>
    <col min="10807" max="10807" width="6.5" style="42" customWidth="1"/>
    <col min="10808" max="10808" width="8.625" style="42" customWidth="1"/>
    <col min="10809" max="10809" width="8.125" style="42" customWidth="1"/>
    <col min="10810" max="10811" width="6.75" style="42" customWidth="1"/>
    <col min="10812" max="11008" width="9" style="42"/>
    <col min="11009" max="11009" width="12.125" style="42" customWidth="1"/>
    <col min="11010" max="11012" width="7" style="42" customWidth="1"/>
    <col min="11013" max="11054" width="5.375" style="42" customWidth="1"/>
    <col min="11055" max="11056" width="9.5" style="42" customWidth="1"/>
    <col min="11057" max="11057" width="9.75" style="42" customWidth="1"/>
    <col min="11058" max="11059" width="8.375" style="42" customWidth="1"/>
    <col min="11060" max="11061" width="9.375" style="42" customWidth="1"/>
    <col min="11062" max="11062" width="8.125" style="42" customWidth="1"/>
    <col min="11063" max="11063" width="6.5" style="42" customWidth="1"/>
    <col min="11064" max="11064" width="8.625" style="42" customWidth="1"/>
    <col min="11065" max="11065" width="8.125" style="42" customWidth="1"/>
    <col min="11066" max="11067" width="6.75" style="42" customWidth="1"/>
    <col min="11068" max="11264" width="9" style="42"/>
    <col min="11265" max="11265" width="12.125" style="42" customWidth="1"/>
    <col min="11266" max="11268" width="7" style="42" customWidth="1"/>
    <col min="11269" max="11310" width="5.375" style="42" customWidth="1"/>
    <col min="11311" max="11312" width="9.5" style="42" customWidth="1"/>
    <col min="11313" max="11313" width="9.75" style="42" customWidth="1"/>
    <col min="11314" max="11315" width="8.375" style="42" customWidth="1"/>
    <col min="11316" max="11317" width="9.375" style="42" customWidth="1"/>
    <col min="11318" max="11318" width="8.125" style="42" customWidth="1"/>
    <col min="11319" max="11319" width="6.5" style="42" customWidth="1"/>
    <col min="11320" max="11320" width="8.625" style="42" customWidth="1"/>
    <col min="11321" max="11321" width="8.125" style="42" customWidth="1"/>
    <col min="11322" max="11323" width="6.75" style="42" customWidth="1"/>
    <col min="11324" max="11520" width="9" style="42"/>
    <col min="11521" max="11521" width="12.125" style="42" customWidth="1"/>
    <col min="11522" max="11524" width="7" style="42" customWidth="1"/>
    <col min="11525" max="11566" width="5.375" style="42" customWidth="1"/>
    <col min="11567" max="11568" width="9.5" style="42" customWidth="1"/>
    <col min="11569" max="11569" width="9.75" style="42" customWidth="1"/>
    <col min="11570" max="11571" width="8.375" style="42" customWidth="1"/>
    <col min="11572" max="11573" width="9.375" style="42" customWidth="1"/>
    <col min="11574" max="11574" width="8.125" style="42" customWidth="1"/>
    <col min="11575" max="11575" width="6.5" style="42" customWidth="1"/>
    <col min="11576" max="11576" width="8.625" style="42" customWidth="1"/>
    <col min="11577" max="11577" width="8.125" style="42" customWidth="1"/>
    <col min="11578" max="11579" width="6.75" style="42" customWidth="1"/>
    <col min="11580" max="11776" width="9" style="42"/>
    <col min="11777" max="11777" width="12.125" style="42" customWidth="1"/>
    <col min="11778" max="11780" width="7" style="42" customWidth="1"/>
    <col min="11781" max="11822" width="5.375" style="42" customWidth="1"/>
    <col min="11823" max="11824" width="9.5" style="42" customWidth="1"/>
    <col min="11825" max="11825" width="9.75" style="42" customWidth="1"/>
    <col min="11826" max="11827" width="8.375" style="42" customWidth="1"/>
    <col min="11828" max="11829" width="9.375" style="42" customWidth="1"/>
    <col min="11830" max="11830" width="8.125" style="42" customWidth="1"/>
    <col min="11831" max="11831" width="6.5" style="42" customWidth="1"/>
    <col min="11832" max="11832" width="8.625" style="42" customWidth="1"/>
    <col min="11833" max="11833" width="8.125" style="42" customWidth="1"/>
    <col min="11834" max="11835" width="6.75" style="42" customWidth="1"/>
    <col min="11836" max="12032" width="9" style="42"/>
    <col min="12033" max="12033" width="12.125" style="42" customWidth="1"/>
    <col min="12034" max="12036" width="7" style="42" customWidth="1"/>
    <col min="12037" max="12078" width="5.375" style="42" customWidth="1"/>
    <col min="12079" max="12080" width="9.5" style="42" customWidth="1"/>
    <col min="12081" max="12081" width="9.75" style="42" customWidth="1"/>
    <col min="12082" max="12083" width="8.375" style="42" customWidth="1"/>
    <col min="12084" max="12085" width="9.375" style="42" customWidth="1"/>
    <col min="12086" max="12086" width="8.125" style="42" customWidth="1"/>
    <col min="12087" max="12087" width="6.5" style="42" customWidth="1"/>
    <col min="12088" max="12088" width="8.625" style="42" customWidth="1"/>
    <col min="12089" max="12089" width="8.125" style="42" customWidth="1"/>
    <col min="12090" max="12091" width="6.75" style="42" customWidth="1"/>
    <col min="12092" max="12288" width="9" style="42"/>
    <col min="12289" max="12289" width="12.125" style="42" customWidth="1"/>
    <col min="12290" max="12292" width="7" style="42" customWidth="1"/>
    <col min="12293" max="12334" width="5.375" style="42" customWidth="1"/>
    <col min="12335" max="12336" width="9.5" style="42" customWidth="1"/>
    <col min="12337" max="12337" width="9.75" style="42" customWidth="1"/>
    <col min="12338" max="12339" width="8.375" style="42" customWidth="1"/>
    <col min="12340" max="12341" width="9.375" style="42" customWidth="1"/>
    <col min="12342" max="12342" width="8.125" style="42" customWidth="1"/>
    <col min="12343" max="12343" width="6.5" style="42" customWidth="1"/>
    <col min="12344" max="12344" width="8.625" style="42" customWidth="1"/>
    <col min="12345" max="12345" width="8.125" style="42" customWidth="1"/>
    <col min="12346" max="12347" width="6.75" style="42" customWidth="1"/>
    <col min="12348" max="12544" width="9" style="42"/>
    <col min="12545" max="12545" width="12.125" style="42" customWidth="1"/>
    <col min="12546" max="12548" width="7" style="42" customWidth="1"/>
    <col min="12549" max="12590" width="5.375" style="42" customWidth="1"/>
    <col min="12591" max="12592" width="9.5" style="42" customWidth="1"/>
    <col min="12593" max="12593" width="9.75" style="42" customWidth="1"/>
    <col min="12594" max="12595" width="8.375" style="42" customWidth="1"/>
    <col min="12596" max="12597" width="9.375" style="42" customWidth="1"/>
    <col min="12598" max="12598" width="8.125" style="42" customWidth="1"/>
    <col min="12599" max="12599" width="6.5" style="42" customWidth="1"/>
    <col min="12600" max="12600" width="8.625" style="42" customWidth="1"/>
    <col min="12601" max="12601" width="8.125" style="42" customWidth="1"/>
    <col min="12602" max="12603" width="6.75" style="42" customWidth="1"/>
    <col min="12604" max="12800" width="9" style="42"/>
    <col min="12801" max="12801" width="12.125" style="42" customWidth="1"/>
    <col min="12802" max="12804" width="7" style="42" customWidth="1"/>
    <col min="12805" max="12846" width="5.375" style="42" customWidth="1"/>
    <col min="12847" max="12848" width="9.5" style="42" customWidth="1"/>
    <col min="12849" max="12849" width="9.75" style="42" customWidth="1"/>
    <col min="12850" max="12851" width="8.375" style="42" customWidth="1"/>
    <col min="12852" max="12853" width="9.375" style="42" customWidth="1"/>
    <col min="12854" max="12854" width="8.125" style="42" customWidth="1"/>
    <col min="12855" max="12855" width="6.5" style="42" customWidth="1"/>
    <col min="12856" max="12856" width="8.625" style="42" customWidth="1"/>
    <col min="12857" max="12857" width="8.125" style="42" customWidth="1"/>
    <col min="12858" max="12859" width="6.75" style="42" customWidth="1"/>
    <col min="12860" max="13056" width="9" style="42"/>
    <col min="13057" max="13057" width="12.125" style="42" customWidth="1"/>
    <col min="13058" max="13060" width="7" style="42" customWidth="1"/>
    <col min="13061" max="13102" width="5.375" style="42" customWidth="1"/>
    <col min="13103" max="13104" width="9.5" style="42" customWidth="1"/>
    <col min="13105" max="13105" width="9.75" style="42" customWidth="1"/>
    <col min="13106" max="13107" width="8.375" style="42" customWidth="1"/>
    <col min="13108" max="13109" width="9.375" style="42" customWidth="1"/>
    <col min="13110" max="13110" width="8.125" style="42" customWidth="1"/>
    <col min="13111" max="13111" width="6.5" style="42" customWidth="1"/>
    <col min="13112" max="13112" width="8.625" style="42" customWidth="1"/>
    <col min="13113" max="13113" width="8.125" style="42" customWidth="1"/>
    <col min="13114" max="13115" width="6.75" style="42" customWidth="1"/>
    <col min="13116" max="13312" width="9" style="42"/>
    <col min="13313" max="13313" width="12.125" style="42" customWidth="1"/>
    <col min="13314" max="13316" width="7" style="42" customWidth="1"/>
    <col min="13317" max="13358" width="5.375" style="42" customWidth="1"/>
    <col min="13359" max="13360" width="9.5" style="42" customWidth="1"/>
    <col min="13361" max="13361" width="9.75" style="42" customWidth="1"/>
    <col min="13362" max="13363" width="8.375" style="42" customWidth="1"/>
    <col min="13364" max="13365" width="9.375" style="42" customWidth="1"/>
    <col min="13366" max="13366" width="8.125" style="42" customWidth="1"/>
    <col min="13367" max="13367" width="6.5" style="42" customWidth="1"/>
    <col min="13368" max="13368" width="8.625" style="42" customWidth="1"/>
    <col min="13369" max="13369" width="8.125" style="42" customWidth="1"/>
    <col min="13370" max="13371" width="6.75" style="42" customWidth="1"/>
    <col min="13372" max="13568" width="9" style="42"/>
    <col min="13569" max="13569" width="12.125" style="42" customWidth="1"/>
    <col min="13570" max="13572" width="7" style="42" customWidth="1"/>
    <col min="13573" max="13614" width="5.375" style="42" customWidth="1"/>
    <col min="13615" max="13616" width="9.5" style="42" customWidth="1"/>
    <col min="13617" max="13617" width="9.75" style="42" customWidth="1"/>
    <col min="13618" max="13619" width="8.375" style="42" customWidth="1"/>
    <col min="13620" max="13621" width="9.375" style="42" customWidth="1"/>
    <col min="13622" max="13622" width="8.125" style="42" customWidth="1"/>
    <col min="13623" max="13623" width="6.5" style="42" customWidth="1"/>
    <col min="13624" max="13624" width="8.625" style="42" customWidth="1"/>
    <col min="13625" max="13625" width="8.125" style="42" customWidth="1"/>
    <col min="13626" max="13627" width="6.75" style="42" customWidth="1"/>
    <col min="13628" max="13824" width="9" style="42"/>
    <col min="13825" max="13825" width="12.125" style="42" customWidth="1"/>
    <col min="13826" max="13828" width="7" style="42" customWidth="1"/>
    <col min="13829" max="13870" width="5.375" style="42" customWidth="1"/>
    <col min="13871" max="13872" width="9.5" style="42" customWidth="1"/>
    <col min="13873" max="13873" width="9.75" style="42" customWidth="1"/>
    <col min="13874" max="13875" width="8.375" style="42" customWidth="1"/>
    <col min="13876" max="13877" width="9.375" style="42" customWidth="1"/>
    <col min="13878" max="13878" width="8.125" style="42" customWidth="1"/>
    <col min="13879" max="13879" width="6.5" style="42" customWidth="1"/>
    <col min="13880" max="13880" width="8.625" style="42" customWidth="1"/>
    <col min="13881" max="13881" width="8.125" style="42" customWidth="1"/>
    <col min="13882" max="13883" width="6.75" style="42" customWidth="1"/>
    <col min="13884" max="14080" width="9" style="42"/>
    <col min="14081" max="14081" width="12.125" style="42" customWidth="1"/>
    <col min="14082" max="14084" width="7" style="42" customWidth="1"/>
    <col min="14085" max="14126" width="5.375" style="42" customWidth="1"/>
    <col min="14127" max="14128" width="9.5" style="42" customWidth="1"/>
    <col min="14129" max="14129" width="9.75" style="42" customWidth="1"/>
    <col min="14130" max="14131" width="8.375" style="42" customWidth="1"/>
    <col min="14132" max="14133" width="9.375" style="42" customWidth="1"/>
    <col min="14134" max="14134" width="8.125" style="42" customWidth="1"/>
    <col min="14135" max="14135" width="6.5" style="42" customWidth="1"/>
    <col min="14136" max="14136" width="8.625" style="42" customWidth="1"/>
    <col min="14137" max="14137" width="8.125" style="42" customWidth="1"/>
    <col min="14138" max="14139" width="6.75" style="42" customWidth="1"/>
    <col min="14140" max="14336" width="9" style="42"/>
    <col min="14337" max="14337" width="12.125" style="42" customWidth="1"/>
    <col min="14338" max="14340" width="7" style="42" customWidth="1"/>
    <col min="14341" max="14382" width="5.375" style="42" customWidth="1"/>
    <col min="14383" max="14384" width="9.5" style="42" customWidth="1"/>
    <col min="14385" max="14385" width="9.75" style="42" customWidth="1"/>
    <col min="14386" max="14387" width="8.375" style="42" customWidth="1"/>
    <col min="14388" max="14389" width="9.375" style="42" customWidth="1"/>
    <col min="14390" max="14390" width="8.125" style="42" customWidth="1"/>
    <col min="14391" max="14391" width="6.5" style="42" customWidth="1"/>
    <col min="14392" max="14392" width="8.625" style="42" customWidth="1"/>
    <col min="14393" max="14393" width="8.125" style="42" customWidth="1"/>
    <col min="14394" max="14395" width="6.75" style="42" customWidth="1"/>
    <col min="14396" max="14592" width="9" style="42"/>
    <col min="14593" max="14593" width="12.125" style="42" customWidth="1"/>
    <col min="14594" max="14596" width="7" style="42" customWidth="1"/>
    <col min="14597" max="14638" width="5.375" style="42" customWidth="1"/>
    <col min="14639" max="14640" width="9.5" style="42" customWidth="1"/>
    <col min="14641" max="14641" width="9.75" style="42" customWidth="1"/>
    <col min="14642" max="14643" width="8.375" style="42" customWidth="1"/>
    <col min="14644" max="14645" width="9.375" style="42" customWidth="1"/>
    <col min="14646" max="14646" width="8.125" style="42" customWidth="1"/>
    <col min="14647" max="14647" width="6.5" style="42" customWidth="1"/>
    <col min="14648" max="14648" width="8.625" style="42" customWidth="1"/>
    <col min="14649" max="14649" width="8.125" style="42" customWidth="1"/>
    <col min="14650" max="14651" width="6.75" style="42" customWidth="1"/>
    <col min="14652" max="14848" width="9" style="42"/>
    <col min="14849" max="14849" width="12.125" style="42" customWidth="1"/>
    <col min="14850" max="14852" width="7" style="42" customWidth="1"/>
    <col min="14853" max="14894" width="5.375" style="42" customWidth="1"/>
    <col min="14895" max="14896" width="9.5" style="42" customWidth="1"/>
    <col min="14897" max="14897" width="9.75" style="42" customWidth="1"/>
    <col min="14898" max="14899" width="8.375" style="42" customWidth="1"/>
    <col min="14900" max="14901" width="9.375" style="42" customWidth="1"/>
    <col min="14902" max="14902" width="8.125" style="42" customWidth="1"/>
    <col min="14903" max="14903" width="6.5" style="42" customWidth="1"/>
    <col min="14904" max="14904" width="8.625" style="42" customWidth="1"/>
    <col min="14905" max="14905" width="8.125" style="42" customWidth="1"/>
    <col min="14906" max="14907" width="6.75" style="42" customWidth="1"/>
    <col min="14908" max="15104" width="9" style="42"/>
    <col min="15105" max="15105" width="12.125" style="42" customWidth="1"/>
    <col min="15106" max="15108" width="7" style="42" customWidth="1"/>
    <col min="15109" max="15150" width="5.375" style="42" customWidth="1"/>
    <col min="15151" max="15152" width="9.5" style="42" customWidth="1"/>
    <col min="15153" max="15153" width="9.75" style="42" customWidth="1"/>
    <col min="15154" max="15155" width="8.375" style="42" customWidth="1"/>
    <col min="15156" max="15157" width="9.375" style="42" customWidth="1"/>
    <col min="15158" max="15158" width="8.125" style="42" customWidth="1"/>
    <col min="15159" max="15159" width="6.5" style="42" customWidth="1"/>
    <col min="15160" max="15160" width="8.625" style="42" customWidth="1"/>
    <col min="15161" max="15161" width="8.125" style="42" customWidth="1"/>
    <col min="15162" max="15163" width="6.75" style="42" customWidth="1"/>
    <col min="15164" max="15360" width="9" style="42"/>
    <col min="15361" max="15361" width="12.125" style="42" customWidth="1"/>
    <col min="15362" max="15364" width="7" style="42" customWidth="1"/>
    <col min="15365" max="15406" width="5.375" style="42" customWidth="1"/>
    <col min="15407" max="15408" width="9.5" style="42" customWidth="1"/>
    <col min="15409" max="15409" width="9.75" style="42" customWidth="1"/>
    <col min="15410" max="15411" width="8.375" style="42" customWidth="1"/>
    <col min="15412" max="15413" width="9.375" style="42" customWidth="1"/>
    <col min="15414" max="15414" width="8.125" style="42" customWidth="1"/>
    <col min="15415" max="15415" width="6.5" style="42" customWidth="1"/>
    <col min="15416" max="15416" width="8.625" style="42" customWidth="1"/>
    <col min="15417" max="15417" width="8.125" style="42" customWidth="1"/>
    <col min="15418" max="15419" width="6.75" style="42" customWidth="1"/>
    <col min="15420" max="15616" width="9" style="42"/>
    <col min="15617" max="15617" width="12.125" style="42" customWidth="1"/>
    <col min="15618" max="15620" width="7" style="42" customWidth="1"/>
    <col min="15621" max="15662" width="5.375" style="42" customWidth="1"/>
    <col min="15663" max="15664" width="9.5" style="42" customWidth="1"/>
    <col min="15665" max="15665" width="9.75" style="42" customWidth="1"/>
    <col min="15666" max="15667" width="8.375" style="42" customWidth="1"/>
    <col min="15668" max="15669" width="9.375" style="42" customWidth="1"/>
    <col min="15670" max="15670" width="8.125" style="42" customWidth="1"/>
    <col min="15671" max="15671" width="6.5" style="42" customWidth="1"/>
    <col min="15672" max="15672" width="8.625" style="42" customWidth="1"/>
    <col min="15673" max="15673" width="8.125" style="42" customWidth="1"/>
    <col min="15674" max="15675" width="6.75" style="42" customWidth="1"/>
    <col min="15676" max="15872" width="9" style="42"/>
    <col min="15873" max="15873" width="12.125" style="42" customWidth="1"/>
    <col min="15874" max="15876" width="7" style="42" customWidth="1"/>
    <col min="15877" max="15918" width="5.375" style="42" customWidth="1"/>
    <col min="15919" max="15920" width="9.5" style="42" customWidth="1"/>
    <col min="15921" max="15921" width="9.75" style="42" customWidth="1"/>
    <col min="15922" max="15923" width="8.375" style="42" customWidth="1"/>
    <col min="15924" max="15925" width="9.375" style="42" customWidth="1"/>
    <col min="15926" max="15926" width="8.125" style="42" customWidth="1"/>
    <col min="15927" max="15927" width="6.5" style="42" customWidth="1"/>
    <col min="15928" max="15928" width="8.625" style="42" customWidth="1"/>
    <col min="15929" max="15929" width="8.125" style="42" customWidth="1"/>
    <col min="15930" max="15931" width="6.75" style="42" customWidth="1"/>
    <col min="15932" max="16128" width="9" style="42"/>
    <col min="16129" max="16129" width="12.125" style="42" customWidth="1"/>
    <col min="16130" max="16132" width="7" style="42" customWidth="1"/>
    <col min="16133" max="16174" width="5.375" style="42" customWidth="1"/>
    <col min="16175" max="16176" width="9.5" style="42" customWidth="1"/>
    <col min="16177" max="16177" width="9.75" style="42" customWidth="1"/>
    <col min="16178" max="16179" width="8.375" style="42" customWidth="1"/>
    <col min="16180" max="16181" width="9.375" style="42" customWidth="1"/>
    <col min="16182" max="16182" width="8.125" style="42" customWidth="1"/>
    <col min="16183" max="16183" width="6.5" style="42" customWidth="1"/>
    <col min="16184" max="16184" width="8.625" style="42" customWidth="1"/>
    <col min="16185" max="16185" width="8.125" style="42" customWidth="1"/>
    <col min="16186" max="16187" width="6.75" style="42" customWidth="1"/>
    <col min="16188" max="16384" width="9" style="42"/>
  </cols>
  <sheetData>
    <row r="1" spans="1:73" ht="20.100000000000001" customHeight="1">
      <c r="A1" s="445" t="s">
        <v>265</v>
      </c>
      <c r="B1" s="445"/>
      <c r="C1" s="445"/>
      <c r="D1" s="445"/>
      <c r="E1" s="445"/>
      <c r="F1" s="445"/>
      <c r="G1" s="117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9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</row>
    <row r="2" spans="1:73" ht="24.75" customHeight="1">
      <c r="A2" s="120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73" ht="16.5" customHeight="1">
      <c r="A3" s="121" t="s">
        <v>66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</row>
    <row r="4" spans="1:73" ht="24.75" customHeight="1">
      <c r="A4" s="446" t="s">
        <v>139</v>
      </c>
      <c r="B4" s="442" t="s">
        <v>140</v>
      </c>
      <c r="C4" s="443"/>
      <c r="D4" s="443"/>
      <c r="E4" s="444" t="s">
        <v>141</v>
      </c>
      <c r="F4" s="443"/>
      <c r="G4" s="443"/>
      <c r="H4" s="444" t="s">
        <v>142</v>
      </c>
      <c r="I4" s="443"/>
      <c r="J4" s="443"/>
      <c r="K4" s="442" t="s">
        <v>143</v>
      </c>
      <c r="L4" s="443"/>
      <c r="M4" s="443"/>
      <c r="N4" s="442" t="s">
        <v>144</v>
      </c>
      <c r="O4" s="443"/>
      <c r="P4" s="443"/>
      <c r="Q4" s="442" t="s">
        <v>145</v>
      </c>
      <c r="R4" s="443"/>
      <c r="S4" s="443"/>
      <c r="T4" s="442" t="s">
        <v>146</v>
      </c>
      <c r="U4" s="443"/>
      <c r="V4" s="443"/>
      <c r="W4" s="442" t="s">
        <v>147</v>
      </c>
      <c r="X4" s="443"/>
      <c r="Y4" s="443"/>
      <c r="Z4" s="442" t="s">
        <v>148</v>
      </c>
      <c r="AA4" s="443"/>
      <c r="AB4" s="443"/>
      <c r="AC4" s="444" t="s">
        <v>149</v>
      </c>
      <c r="AD4" s="443"/>
      <c r="AE4" s="443"/>
      <c r="AF4" s="442" t="s">
        <v>150</v>
      </c>
      <c r="AG4" s="443"/>
      <c r="AH4" s="443"/>
      <c r="AI4" s="442" t="s">
        <v>151</v>
      </c>
      <c r="AJ4" s="443"/>
      <c r="AK4" s="443"/>
      <c r="AL4" s="442" t="s">
        <v>152</v>
      </c>
      <c r="AM4" s="443"/>
      <c r="AN4" s="443"/>
      <c r="AO4" s="442" t="s">
        <v>153</v>
      </c>
      <c r="AP4" s="443"/>
      <c r="AQ4" s="443"/>
      <c r="AR4" s="442" t="s">
        <v>154</v>
      </c>
      <c r="AS4" s="443"/>
      <c r="AT4" s="443"/>
      <c r="BB4" s="122"/>
      <c r="BC4" s="118"/>
      <c r="BD4" s="118"/>
      <c r="BE4" s="441"/>
      <c r="BF4" s="441"/>
      <c r="BG4" s="441"/>
    </row>
    <row r="5" spans="1:73" ht="24.75" customHeight="1">
      <c r="A5" s="446"/>
      <c r="B5" s="123"/>
      <c r="C5" s="124" t="s">
        <v>11</v>
      </c>
      <c r="D5" s="124" t="s">
        <v>12</v>
      </c>
      <c r="E5" s="125"/>
      <c r="F5" s="124" t="s">
        <v>11</v>
      </c>
      <c r="G5" s="124" t="s">
        <v>12</v>
      </c>
      <c r="H5" s="123"/>
      <c r="I5" s="124" t="s">
        <v>11</v>
      </c>
      <c r="J5" s="124" t="s">
        <v>12</v>
      </c>
      <c r="K5" s="123"/>
      <c r="L5" s="124" t="s">
        <v>11</v>
      </c>
      <c r="M5" s="124" t="s">
        <v>12</v>
      </c>
      <c r="N5" s="123"/>
      <c r="O5" s="124" t="s">
        <v>11</v>
      </c>
      <c r="P5" s="124" t="s">
        <v>12</v>
      </c>
      <c r="Q5" s="123"/>
      <c r="R5" s="124" t="s">
        <v>11</v>
      </c>
      <c r="S5" s="124" t="s">
        <v>12</v>
      </c>
      <c r="T5" s="123"/>
      <c r="U5" s="124" t="s">
        <v>11</v>
      </c>
      <c r="V5" s="124" t="s">
        <v>12</v>
      </c>
      <c r="W5" s="123"/>
      <c r="X5" s="124" t="s">
        <v>11</v>
      </c>
      <c r="Y5" s="124" t="s">
        <v>12</v>
      </c>
      <c r="Z5" s="123"/>
      <c r="AA5" s="124" t="s">
        <v>11</v>
      </c>
      <c r="AB5" s="124" t="s">
        <v>12</v>
      </c>
      <c r="AC5" s="125"/>
      <c r="AD5" s="124" t="s">
        <v>11</v>
      </c>
      <c r="AE5" s="124" t="s">
        <v>12</v>
      </c>
      <c r="AF5" s="123"/>
      <c r="AG5" s="124" t="s">
        <v>11</v>
      </c>
      <c r="AH5" s="124" t="s">
        <v>12</v>
      </c>
      <c r="AI5" s="123"/>
      <c r="AJ5" s="124" t="s">
        <v>11</v>
      </c>
      <c r="AK5" s="124" t="s">
        <v>12</v>
      </c>
      <c r="AL5" s="123"/>
      <c r="AM5" s="124" t="s">
        <v>11</v>
      </c>
      <c r="AN5" s="124" t="s">
        <v>12</v>
      </c>
      <c r="AO5" s="123"/>
      <c r="AP5" s="124" t="s">
        <v>11</v>
      </c>
      <c r="AQ5" s="124" t="s">
        <v>12</v>
      </c>
      <c r="AR5" s="123"/>
      <c r="AS5" s="124" t="s">
        <v>46</v>
      </c>
      <c r="AT5" s="124" t="s">
        <v>47</v>
      </c>
      <c r="AU5" s="118"/>
      <c r="AV5" s="118"/>
      <c r="AW5" s="118"/>
      <c r="AX5" s="118"/>
      <c r="AY5" s="118"/>
      <c r="AZ5" s="118"/>
      <c r="BA5" s="122"/>
      <c r="BB5" s="122"/>
      <c r="BC5" s="118"/>
      <c r="BD5" s="118"/>
      <c r="BE5" s="122"/>
      <c r="BF5" s="122"/>
      <c r="BG5" s="118"/>
      <c r="BH5" s="118"/>
      <c r="BI5" s="122"/>
      <c r="BK5" s="340"/>
    </row>
    <row r="6" spans="1:73" s="11" customFormat="1" ht="19.5" customHeight="1">
      <c r="A6" s="126" t="s">
        <v>48</v>
      </c>
      <c r="B6" s="127">
        <v>1813</v>
      </c>
      <c r="C6" s="127">
        <v>1052</v>
      </c>
      <c r="D6" s="127">
        <v>761</v>
      </c>
      <c r="E6" s="127">
        <v>35</v>
      </c>
      <c r="F6" s="127">
        <v>6</v>
      </c>
      <c r="G6" s="127">
        <v>29</v>
      </c>
      <c r="H6" s="127">
        <v>15</v>
      </c>
      <c r="I6" s="127">
        <v>10</v>
      </c>
      <c r="J6" s="127">
        <v>5</v>
      </c>
      <c r="K6" s="127">
        <v>642</v>
      </c>
      <c r="L6" s="127">
        <v>265</v>
      </c>
      <c r="M6" s="127">
        <v>377</v>
      </c>
      <c r="N6" s="127">
        <v>2</v>
      </c>
      <c r="O6" s="127">
        <v>2</v>
      </c>
      <c r="P6" s="127">
        <v>0</v>
      </c>
      <c r="Q6" s="127">
        <v>127</v>
      </c>
      <c r="R6" s="127">
        <v>81</v>
      </c>
      <c r="S6" s="127">
        <v>46</v>
      </c>
      <c r="T6" s="127">
        <v>178</v>
      </c>
      <c r="U6" s="127">
        <v>166</v>
      </c>
      <c r="V6" s="127">
        <v>12</v>
      </c>
      <c r="W6" s="127">
        <v>328</v>
      </c>
      <c r="X6" s="127">
        <v>132</v>
      </c>
      <c r="Y6" s="127">
        <v>196</v>
      </c>
      <c r="Z6" s="127">
        <v>49</v>
      </c>
      <c r="AA6" s="127">
        <v>38</v>
      </c>
      <c r="AB6" s="127">
        <v>11</v>
      </c>
      <c r="AC6" s="127">
        <v>59</v>
      </c>
      <c r="AD6" s="127">
        <v>59</v>
      </c>
      <c r="AE6" s="127">
        <v>0</v>
      </c>
      <c r="AF6" s="127">
        <v>51</v>
      </c>
      <c r="AG6" s="127">
        <v>47</v>
      </c>
      <c r="AH6" s="127">
        <v>4</v>
      </c>
      <c r="AI6" s="127">
        <v>2</v>
      </c>
      <c r="AJ6" s="127">
        <v>0</v>
      </c>
      <c r="AK6" s="127">
        <v>2</v>
      </c>
      <c r="AL6" s="127">
        <v>55</v>
      </c>
      <c r="AM6" s="127">
        <v>29</v>
      </c>
      <c r="AN6" s="127">
        <v>26</v>
      </c>
      <c r="AO6" s="127">
        <v>154</v>
      </c>
      <c r="AP6" s="127">
        <v>146</v>
      </c>
      <c r="AQ6" s="127">
        <v>8</v>
      </c>
      <c r="AR6" s="127">
        <v>116</v>
      </c>
      <c r="AS6" s="127">
        <v>71</v>
      </c>
      <c r="AT6" s="127">
        <v>45</v>
      </c>
      <c r="AU6" s="128"/>
      <c r="AV6" s="129"/>
      <c r="AW6" s="129"/>
      <c r="AX6" s="129"/>
      <c r="AY6" s="129"/>
      <c r="AZ6" s="129"/>
      <c r="BA6" s="129"/>
      <c r="BB6" s="129"/>
      <c r="BC6" s="129"/>
      <c r="BD6" s="129"/>
      <c r="BE6" s="130"/>
      <c r="BF6" s="130"/>
      <c r="BG6" s="130"/>
      <c r="BH6" s="130"/>
      <c r="BI6" s="130"/>
      <c r="BJ6" s="130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</row>
    <row r="7" spans="1:73" s="11" customFormat="1" ht="19.5" customHeight="1">
      <c r="A7" s="126" t="s">
        <v>16</v>
      </c>
      <c r="B7" s="127">
        <v>1776</v>
      </c>
      <c r="C7" s="127">
        <v>1041</v>
      </c>
      <c r="D7" s="127">
        <v>735</v>
      </c>
      <c r="E7" s="127">
        <v>39</v>
      </c>
      <c r="F7" s="127">
        <v>5</v>
      </c>
      <c r="G7" s="127">
        <v>34</v>
      </c>
      <c r="H7" s="127">
        <v>20</v>
      </c>
      <c r="I7" s="127">
        <v>15</v>
      </c>
      <c r="J7" s="127">
        <v>5</v>
      </c>
      <c r="K7" s="127">
        <v>544</v>
      </c>
      <c r="L7" s="127">
        <v>217</v>
      </c>
      <c r="M7" s="127">
        <v>327</v>
      </c>
      <c r="N7" s="127">
        <v>6</v>
      </c>
      <c r="O7" s="127">
        <v>6</v>
      </c>
      <c r="P7" s="127" t="s">
        <v>155</v>
      </c>
      <c r="Q7" s="127">
        <v>121</v>
      </c>
      <c r="R7" s="127">
        <v>72</v>
      </c>
      <c r="S7" s="127">
        <v>49</v>
      </c>
      <c r="T7" s="127">
        <v>164</v>
      </c>
      <c r="U7" s="127">
        <v>156</v>
      </c>
      <c r="V7" s="127">
        <v>8</v>
      </c>
      <c r="W7" s="127">
        <v>345</v>
      </c>
      <c r="X7" s="127">
        <v>140</v>
      </c>
      <c r="Y7" s="127">
        <v>205</v>
      </c>
      <c r="Z7" s="127">
        <v>58</v>
      </c>
      <c r="AA7" s="127">
        <v>51</v>
      </c>
      <c r="AB7" s="127">
        <v>7</v>
      </c>
      <c r="AC7" s="127">
        <v>54</v>
      </c>
      <c r="AD7" s="127">
        <v>54</v>
      </c>
      <c r="AE7" s="127" t="s">
        <v>155</v>
      </c>
      <c r="AF7" s="127">
        <v>74</v>
      </c>
      <c r="AG7" s="127">
        <v>70</v>
      </c>
      <c r="AH7" s="127">
        <v>4</v>
      </c>
      <c r="AI7" s="127">
        <v>5</v>
      </c>
      <c r="AJ7" s="127">
        <v>1</v>
      </c>
      <c r="AK7" s="127">
        <v>4</v>
      </c>
      <c r="AL7" s="127">
        <v>56</v>
      </c>
      <c r="AM7" s="127">
        <v>32</v>
      </c>
      <c r="AN7" s="127">
        <v>24</v>
      </c>
      <c r="AO7" s="127">
        <v>164</v>
      </c>
      <c r="AP7" s="127">
        <v>148</v>
      </c>
      <c r="AQ7" s="127">
        <v>16</v>
      </c>
      <c r="AR7" s="127">
        <v>126</v>
      </c>
      <c r="AS7" s="127">
        <v>74</v>
      </c>
      <c r="AT7" s="127">
        <v>52</v>
      </c>
      <c r="AU7" s="128"/>
      <c r="AV7" s="129"/>
      <c r="AW7" s="129"/>
      <c r="AX7" s="129"/>
      <c r="AY7" s="129"/>
      <c r="AZ7" s="129"/>
      <c r="BA7" s="129"/>
      <c r="BB7" s="129"/>
      <c r="BC7" s="129"/>
      <c r="BD7" s="129"/>
      <c r="BE7" s="130"/>
      <c r="BF7" s="130"/>
      <c r="BG7" s="130"/>
      <c r="BH7" s="130"/>
      <c r="BI7" s="130"/>
      <c r="BJ7" s="130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</row>
    <row r="8" spans="1:73" s="11" customFormat="1" ht="19.5" customHeight="1">
      <c r="A8" s="132" t="s">
        <v>17</v>
      </c>
      <c r="B8" s="127">
        <f>SUM(C8:D8)</f>
        <v>1933</v>
      </c>
      <c r="C8" s="33">
        <f>SUM(F8+I8+L8+O8+R8+U8+X8+AA8+AD8+AG8+AJ8+AM8+AP8+AS8)</f>
        <v>1136</v>
      </c>
      <c r="D8" s="33">
        <f>SUM(G8+J8+M8+P8+S8+V8+Y8+AB8+AE8+AH8+AK8+AN8+AQ8+AT8)</f>
        <v>797</v>
      </c>
      <c r="E8" s="127">
        <f>SUM(F8:G8)</f>
        <v>33</v>
      </c>
      <c r="F8" s="127">
        <v>4</v>
      </c>
      <c r="G8" s="127">
        <v>29</v>
      </c>
      <c r="H8" s="127">
        <f>SUM(I8:J8)</f>
        <v>15</v>
      </c>
      <c r="I8" s="127">
        <v>12</v>
      </c>
      <c r="J8" s="127">
        <v>3</v>
      </c>
      <c r="K8" s="127">
        <f>SUM(L8:M8)</f>
        <v>606</v>
      </c>
      <c r="L8" s="127">
        <v>263</v>
      </c>
      <c r="M8" s="127">
        <v>343</v>
      </c>
      <c r="N8" s="127">
        <f>SUM(O8:P8)</f>
        <v>6</v>
      </c>
      <c r="O8" s="127">
        <v>4</v>
      </c>
      <c r="P8" s="127">
        <v>2</v>
      </c>
      <c r="Q8" s="127">
        <f>SUM(R8:S8)</f>
        <v>114</v>
      </c>
      <c r="R8" s="127">
        <v>63</v>
      </c>
      <c r="S8" s="127">
        <v>51</v>
      </c>
      <c r="T8" s="127">
        <f>SUM(U8:V8)</f>
        <v>180</v>
      </c>
      <c r="U8" s="127">
        <v>163</v>
      </c>
      <c r="V8" s="127">
        <v>17</v>
      </c>
      <c r="W8" s="127">
        <f>SUM(X8:Y8)</f>
        <v>396</v>
      </c>
      <c r="X8" s="127">
        <v>169</v>
      </c>
      <c r="Y8" s="127">
        <v>227</v>
      </c>
      <c r="Z8" s="127">
        <f>SUM(AA8:AB8)</f>
        <v>70</v>
      </c>
      <c r="AA8" s="127">
        <v>63</v>
      </c>
      <c r="AB8" s="127">
        <v>7</v>
      </c>
      <c r="AC8" s="127">
        <f>SUM(AD8:AE8)</f>
        <v>71</v>
      </c>
      <c r="AD8" s="127">
        <v>71</v>
      </c>
      <c r="AE8" s="127">
        <v>0</v>
      </c>
      <c r="AF8" s="127">
        <f>SUM(AG8:AH8)</f>
        <v>86</v>
      </c>
      <c r="AG8" s="127">
        <v>73</v>
      </c>
      <c r="AH8" s="127">
        <v>13</v>
      </c>
      <c r="AI8" s="127">
        <f>SUM(AJ8:AK8)</f>
        <v>4</v>
      </c>
      <c r="AJ8" s="127">
        <v>1</v>
      </c>
      <c r="AK8" s="127">
        <v>3</v>
      </c>
      <c r="AL8" s="127">
        <f>SUM(AM8:AN8)</f>
        <v>53</v>
      </c>
      <c r="AM8" s="127">
        <v>32</v>
      </c>
      <c r="AN8" s="127">
        <v>21</v>
      </c>
      <c r="AO8" s="127">
        <f>SUM(AP8:AQ8)</f>
        <v>149</v>
      </c>
      <c r="AP8" s="127">
        <v>133</v>
      </c>
      <c r="AQ8" s="127">
        <v>16</v>
      </c>
      <c r="AR8" s="127">
        <f>SUM(AS8:AT8)</f>
        <v>150</v>
      </c>
      <c r="AS8" s="127">
        <v>85</v>
      </c>
      <c r="AT8" s="127">
        <v>65</v>
      </c>
      <c r="AU8" s="128"/>
      <c r="AV8" s="129"/>
      <c r="AW8" s="129"/>
      <c r="AX8" s="129"/>
      <c r="AY8" s="129"/>
      <c r="AZ8" s="129"/>
      <c r="BA8" s="129"/>
      <c r="BB8" s="129"/>
      <c r="BC8" s="129"/>
      <c r="BD8" s="129"/>
      <c r="BE8" s="130"/>
      <c r="BF8" s="130"/>
      <c r="BG8" s="130"/>
      <c r="BH8" s="130"/>
      <c r="BI8" s="130"/>
      <c r="BJ8" s="130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</row>
    <row r="9" spans="1:73" s="11" customFormat="1" ht="19.5" customHeight="1">
      <c r="A9" s="132" t="s">
        <v>18</v>
      </c>
      <c r="B9" s="133">
        <v>1962</v>
      </c>
      <c r="C9" s="133">
        <v>1088</v>
      </c>
      <c r="D9" s="133">
        <v>874</v>
      </c>
      <c r="E9" s="133">
        <v>32</v>
      </c>
      <c r="F9" s="134">
        <v>4</v>
      </c>
      <c r="G9" s="134">
        <v>28</v>
      </c>
      <c r="H9" s="133">
        <v>18</v>
      </c>
      <c r="I9" s="134">
        <v>13</v>
      </c>
      <c r="J9" s="134">
        <v>5</v>
      </c>
      <c r="K9" s="133">
        <v>548</v>
      </c>
      <c r="L9" s="133">
        <v>210</v>
      </c>
      <c r="M9" s="133">
        <v>338</v>
      </c>
      <c r="N9" s="133">
        <v>8</v>
      </c>
      <c r="O9" s="134">
        <v>5</v>
      </c>
      <c r="P9" s="134">
        <v>3</v>
      </c>
      <c r="Q9" s="133">
        <v>120</v>
      </c>
      <c r="R9" s="134">
        <v>61</v>
      </c>
      <c r="S9" s="134">
        <v>59</v>
      </c>
      <c r="T9" s="133">
        <v>158</v>
      </c>
      <c r="U9" s="134">
        <v>142</v>
      </c>
      <c r="V9" s="134">
        <v>16</v>
      </c>
      <c r="W9" s="133">
        <v>456</v>
      </c>
      <c r="X9" s="134">
        <v>155</v>
      </c>
      <c r="Y9" s="134">
        <v>301</v>
      </c>
      <c r="Z9" s="133">
        <v>74</v>
      </c>
      <c r="AA9" s="134">
        <v>66</v>
      </c>
      <c r="AB9" s="134">
        <v>8</v>
      </c>
      <c r="AC9" s="133">
        <v>73</v>
      </c>
      <c r="AD9" s="134">
        <v>73</v>
      </c>
      <c r="AE9" s="134">
        <v>0</v>
      </c>
      <c r="AF9" s="133">
        <v>113</v>
      </c>
      <c r="AG9" s="134">
        <v>99</v>
      </c>
      <c r="AH9" s="134">
        <v>14</v>
      </c>
      <c r="AI9" s="133">
        <v>5</v>
      </c>
      <c r="AJ9" s="134">
        <v>4</v>
      </c>
      <c r="AK9" s="134">
        <v>1</v>
      </c>
      <c r="AL9" s="133">
        <v>48</v>
      </c>
      <c r="AM9" s="134">
        <v>29</v>
      </c>
      <c r="AN9" s="134">
        <v>19</v>
      </c>
      <c r="AO9" s="133">
        <v>127</v>
      </c>
      <c r="AP9" s="134">
        <v>115</v>
      </c>
      <c r="AQ9" s="134">
        <v>12</v>
      </c>
      <c r="AR9" s="133">
        <v>182</v>
      </c>
      <c r="AS9" s="133">
        <v>112</v>
      </c>
      <c r="AT9" s="133">
        <v>70</v>
      </c>
      <c r="AU9" s="128"/>
      <c r="AV9" s="129"/>
      <c r="AW9" s="129"/>
      <c r="AX9" s="129"/>
      <c r="AY9" s="129"/>
      <c r="AZ9" s="129"/>
      <c r="BA9" s="129"/>
      <c r="BB9" s="129"/>
      <c r="BC9" s="129"/>
      <c r="BD9" s="129"/>
      <c r="BE9" s="130"/>
      <c r="BF9" s="130"/>
      <c r="BG9" s="130"/>
      <c r="BH9" s="130"/>
      <c r="BI9" s="130"/>
      <c r="BJ9" s="130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</row>
    <row r="10" spans="1:73" s="11" customFormat="1" ht="19.5" customHeight="1">
      <c r="A10" s="132" t="s">
        <v>19</v>
      </c>
      <c r="B10" s="33">
        <v>2151</v>
      </c>
      <c r="C10" s="33">
        <v>1196</v>
      </c>
      <c r="D10" s="33">
        <v>955</v>
      </c>
      <c r="E10" s="33">
        <v>32</v>
      </c>
      <c r="F10" s="127">
        <v>4</v>
      </c>
      <c r="G10" s="127">
        <v>28</v>
      </c>
      <c r="H10" s="33">
        <v>25</v>
      </c>
      <c r="I10" s="127">
        <v>13</v>
      </c>
      <c r="J10" s="127">
        <v>12</v>
      </c>
      <c r="K10" s="33">
        <v>575</v>
      </c>
      <c r="L10" s="127">
        <v>234</v>
      </c>
      <c r="M10" s="127">
        <v>341</v>
      </c>
      <c r="N10" s="33">
        <v>7</v>
      </c>
      <c r="O10" s="127">
        <v>5</v>
      </c>
      <c r="P10" s="127">
        <v>2</v>
      </c>
      <c r="Q10" s="33">
        <v>128</v>
      </c>
      <c r="R10" s="127">
        <v>61</v>
      </c>
      <c r="S10" s="127">
        <v>67</v>
      </c>
      <c r="T10" s="33">
        <v>172</v>
      </c>
      <c r="U10" s="127">
        <v>157</v>
      </c>
      <c r="V10" s="127">
        <v>15</v>
      </c>
      <c r="W10" s="33">
        <v>502</v>
      </c>
      <c r="X10" s="127">
        <v>158</v>
      </c>
      <c r="Y10" s="127">
        <v>344</v>
      </c>
      <c r="Z10" s="33">
        <v>70</v>
      </c>
      <c r="AA10" s="127">
        <v>63</v>
      </c>
      <c r="AB10" s="127">
        <v>7</v>
      </c>
      <c r="AC10" s="33">
        <v>87</v>
      </c>
      <c r="AD10" s="127">
        <v>87</v>
      </c>
      <c r="AE10" s="127">
        <v>0</v>
      </c>
      <c r="AF10" s="33">
        <v>151</v>
      </c>
      <c r="AG10" s="127">
        <v>128</v>
      </c>
      <c r="AH10" s="127">
        <v>23</v>
      </c>
      <c r="AI10" s="33">
        <v>1</v>
      </c>
      <c r="AJ10" s="127">
        <v>1</v>
      </c>
      <c r="AK10" s="127">
        <v>0</v>
      </c>
      <c r="AL10" s="33">
        <v>43</v>
      </c>
      <c r="AM10" s="127">
        <v>25</v>
      </c>
      <c r="AN10" s="127">
        <v>18</v>
      </c>
      <c r="AO10" s="33">
        <v>135</v>
      </c>
      <c r="AP10" s="127">
        <v>125</v>
      </c>
      <c r="AQ10" s="127">
        <v>10</v>
      </c>
      <c r="AR10" s="33">
        <v>223</v>
      </c>
      <c r="AS10" s="127">
        <v>135</v>
      </c>
      <c r="AT10" s="127">
        <v>88</v>
      </c>
      <c r="AU10" s="128"/>
      <c r="AV10" s="129"/>
      <c r="AW10" s="129"/>
      <c r="AX10" s="129"/>
      <c r="AY10" s="129"/>
      <c r="AZ10" s="129"/>
      <c r="BA10" s="129"/>
      <c r="BB10" s="129"/>
      <c r="BC10" s="129"/>
      <c r="BD10" s="129"/>
      <c r="BE10" s="130"/>
      <c r="BF10" s="130"/>
      <c r="BG10" s="130"/>
      <c r="BH10" s="130"/>
      <c r="BI10" s="130"/>
      <c r="BJ10" s="130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</row>
    <row r="11" spans="1:73" s="11" customFormat="1" ht="19.5" customHeight="1">
      <c r="A11" s="132" t="s">
        <v>273</v>
      </c>
      <c r="B11" s="33">
        <v>2366</v>
      </c>
      <c r="C11" s="33">
        <v>1287</v>
      </c>
      <c r="D11" s="33">
        <v>1079</v>
      </c>
      <c r="E11" s="33">
        <v>32</v>
      </c>
      <c r="F11" s="33">
        <v>6</v>
      </c>
      <c r="G11" s="33">
        <v>26</v>
      </c>
      <c r="H11" s="33">
        <v>24</v>
      </c>
      <c r="I11" s="33">
        <v>10</v>
      </c>
      <c r="J11" s="33">
        <v>14</v>
      </c>
      <c r="K11" s="33">
        <v>589</v>
      </c>
      <c r="L11" s="33">
        <v>224</v>
      </c>
      <c r="M11" s="33">
        <v>365</v>
      </c>
      <c r="N11" s="33">
        <v>5</v>
      </c>
      <c r="O11" s="33">
        <v>3</v>
      </c>
      <c r="P11" s="33">
        <v>2</v>
      </c>
      <c r="Q11" s="33">
        <v>150</v>
      </c>
      <c r="R11" s="33">
        <v>64</v>
      </c>
      <c r="S11" s="33">
        <v>86</v>
      </c>
      <c r="T11" s="33">
        <v>185</v>
      </c>
      <c r="U11" s="33">
        <v>168</v>
      </c>
      <c r="V11" s="33">
        <v>17</v>
      </c>
      <c r="W11" s="33">
        <v>586</v>
      </c>
      <c r="X11" s="33">
        <v>190</v>
      </c>
      <c r="Y11" s="33">
        <v>396</v>
      </c>
      <c r="Z11" s="33">
        <v>78</v>
      </c>
      <c r="AA11" s="33">
        <v>72</v>
      </c>
      <c r="AB11" s="33">
        <v>6</v>
      </c>
      <c r="AC11" s="33">
        <v>87</v>
      </c>
      <c r="AD11" s="33">
        <v>87</v>
      </c>
      <c r="AE11" s="33">
        <f t="shared" ref="AE11" si="0">SUM(AE13:AE29)</f>
        <v>0</v>
      </c>
      <c r="AF11" s="33">
        <v>167</v>
      </c>
      <c r="AG11" s="33">
        <v>137</v>
      </c>
      <c r="AH11" s="33">
        <v>30</v>
      </c>
      <c r="AI11" s="33">
        <v>3</v>
      </c>
      <c r="AJ11" s="33">
        <v>1</v>
      </c>
      <c r="AK11" s="33">
        <v>2</v>
      </c>
      <c r="AL11" s="33">
        <v>44</v>
      </c>
      <c r="AM11" s="33">
        <v>27</v>
      </c>
      <c r="AN11" s="33">
        <v>17</v>
      </c>
      <c r="AO11" s="33">
        <v>168</v>
      </c>
      <c r="AP11" s="33">
        <v>150</v>
      </c>
      <c r="AQ11" s="33">
        <v>18</v>
      </c>
      <c r="AR11" s="33">
        <v>248</v>
      </c>
      <c r="AS11" s="33">
        <v>148</v>
      </c>
      <c r="AT11" s="33">
        <v>100</v>
      </c>
      <c r="AU11" s="128"/>
      <c r="AV11" s="129"/>
      <c r="AW11" s="129"/>
      <c r="AX11" s="129"/>
      <c r="AY11" s="129"/>
      <c r="AZ11" s="129"/>
      <c r="BA11" s="129"/>
      <c r="BB11" s="129"/>
      <c r="BC11" s="129"/>
      <c r="BD11" s="129"/>
      <c r="BE11" s="130"/>
      <c r="BF11" s="130"/>
      <c r="BG11" s="130"/>
      <c r="BH11" s="130"/>
      <c r="BI11" s="130"/>
      <c r="BJ11" s="130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</row>
    <row r="12" spans="1:73" s="11" customFormat="1" ht="19.5" customHeight="1">
      <c r="A12" s="136"/>
      <c r="B12" s="279"/>
      <c r="C12" s="279"/>
      <c r="D12" s="279"/>
      <c r="E12" s="279"/>
      <c r="F12" s="280"/>
      <c r="G12" s="280"/>
      <c r="H12" s="279"/>
      <c r="I12" s="280"/>
      <c r="J12" s="280"/>
      <c r="K12" s="279"/>
      <c r="L12" s="279"/>
      <c r="M12" s="279"/>
      <c r="N12" s="279"/>
      <c r="O12" s="280"/>
      <c r="P12" s="280"/>
      <c r="Q12" s="279"/>
      <c r="R12" s="280"/>
      <c r="S12" s="280"/>
      <c r="T12" s="279"/>
      <c r="U12" s="280"/>
      <c r="V12" s="280"/>
      <c r="W12" s="279"/>
      <c r="X12" s="280"/>
      <c r="Y12" s="280"/>
      <c r="Z12" s="279"/>
      <c r="AA12" s="280"/>
      <c r="AB12" s="280"/>
      <c r="AC12" s="279"/>
      <c r="AD12" s="280"/>
      <c r="AE12" s="280"/>
      <c r="AF12" s="281"/>
      <c r="AG12" s="280"/>
      <c r="AH12" s="280"/>
      <c r="AI12" s="279"/>
      <c r="AJ12" s="280"/>
      <c r="AK12" s="280"/>
      <c r="AL12" s="279"/>
      <c r="AM12" s="280"/>
      <c r="AN12" s="280"/>
      <c r="AO12" s="279"/>
      <c r="AP12" s="280"/>
      <c r="AQ12" s="280"/>
      <c r="AR12" s="281"/>
      <c r="AS12" s="281"/>
      <c r="AT12" s="281"/>
      <c r="AU12" s="128"/>
      <c r="AV12" s="129"/>
      <c r="AW12" s="129"/>
      <c r="AX12" s="129"/>
      <c r="AY12" s="129"/>
      <c r="AZ12" s="129"/>
      <c r="BA12" s="129"/>
      <c r="BB12" s="129"/>
      <c r="BC12" s="129"/>
      <c r="BD12" s="129"/>
      <c r="BE12" s="130"/>
      <c r="BF12" s="130"/>
      <c r="BG12" s="130"/>
      <c r="BH12" s="130"/>
      <c r="BI12" s="130"/>
      <c r="BJ12" s="130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</row>
    <row r="13" spans="1:73" ht="19.5" customHeight="1">
      <c r="A13" s="138" t="s">
        <v>20</v>
      </c>
      <c r="B13" s="127">
        <f>SUM(C13:D13)</f>
        <v>61</v>
      </c>
      <c r="C13" s="266">
        <v>19</v>
      </c>
      <c r="D13" s="266">
        <v>42</v>
      </c>
      <c r="E13" s="127">
        <f>SUM(F13:G13)</f>
        <v>0</v>
      </c>
      <c r="F13" s="267">
        <v>0</v>
      </c>
      <c r="G13" s="267">
        <v>0</v>
      </c>
      <c r="H13" s="127">
        <f>SUM(I13:J13)</f>
        <v>2</v>
      </c>
      <c r="I13" s="268">
        <v>0</v>
      </c>
      <c r="J13" s="268">
        <v>2</v>
      </c>
      <c r="K13" s="127">
        <f>SUM(L13:M13)</f>
        <v>38</v>
      </c>
      <c r="L13" s="269">
        <v>15</v>
      </c>
      <c r="M13" s="269">
        <v>23</v>
      </c>
      <c r="N13" s="127">
        <f>SUM(O13:P13)</f>
        <v>0</v>
      </c>
      <c r="O13" s="268">
        <v>0</v>
      </c>
      <c r="P13" s="268">
        <v>0</v>
      </c>
      <c r="Q13" s="127">
        <f>SUM(R13:S13)</f>
        <v>1</v>
      </c>
      <c r="R13" s="267">
        <v>0</v>
      </c>
      <c r="S13" s="267">
        <v>1</v>
      </c>
      <c r="T13" s="127">
        <f>SUM(U13:V13)</f>
        <v>0</v>
      </c>
      <c r="U13" s="268">
        <v>0</v>
      </c>
      <c r="V13" s="268">
        <v>0</v>
      </c>
      <c r="W13" s="127">
        <f>SUM(X13:Y13)</f>
        <v>13</v>
      </c>
      <c r="X13" s="268">
        <v>0</v>
      </c>
      <c r="Y13" s="268">
        <v>13</v>
      </c>
      <c r="Z13" s="127">
        <f>SUM(AA13:AB13)</f>
        <v>0</v>
      </c>
      <c r="AA13" s="268">
        <v>0</v>
      </c>
      <c r="AB13" s="268">
        <v>0</v>
      </c>
      <c r="AC13" s="127">
        <f>SUM(AD13:AE13)</f>
        <v>0</v>
      </c>
      <c r="AD13" s="268">
        <v>0</v>
      </c>
      <c r="AE13" s="268">
        <v>0</v>
      </c>
      <c r="AF13" s="127">
        <f>SUM(AG13:AH13)</f>
        <v>0</v>
      </c>
      <c r="AG13" s="268">
        <v>0</v>
      </c>
      <c r="AH13" s="268">
        <v>0</v>
      </c>
      <c r="AI13" s="127">
        <f>SUM(AJ13:AK13)</f>
        <v>0</v>
      </c>
      <c r="AJ13" s="268">
        <v>0</v>
      </c>
      <c r="AK13" s="268">
        <v>0</v>
      </c>
      <c r="AL13" s="127">
        <f>SUM(AM13:AN13)</f>
        <v>4</v>
      </c>
      <c r="AM13" s="267">
        <v>3</v>
      </c>
      <c r="AN13" s="267">
        <v>1</v>
      </c>
      <c r="AO13" s="127">
        <f>SUM(AP13:AQ13)</f>
        <v>0</v>
      </c>
      <c r="AP13" s="267">
        <v>0</v>
      </c>
      <c r="AQ13" s="267">
        <v>0</v>
      </c>
      <c r="AR13" s="127">
        <f>SUM(AS13:AT13)</f>
        <v>3</v>
      </c>
      <c r="AS13" s="127">
        <v>1</v>
      </c>
      <c r="AT13" s="127">
        <v>2</v>
      </c>
      <c r="AU13" s="140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</row>
    <row r="14" spans="1:73" ht="19.5" customHeight="1">
      <c r="A14" s="138" t="s">
        <v>21</v>
      </c>
      <c r="B14" s="127">
        <f t="shared" ref="B14:B29" si="1">SUM(C14:D14)</f>
        <v>56</v>
      </c>
      <c r="C14" s="266">
        <v>21</v>
      </c>
      <c r="D14" s="266">
        <v>35</v>
      </c>
      <c r="E14" s="127">
        <f t="shared" ref="E14:E29" si="2">SUM(F14:G14)</f>
        <v>1</v>
      </c>
      <c r="F14" s="267">
        <v>0</v>
      </c>
      <c r="G14" s="267">
        <v>1</v>
      </c>
      <c r="H14" s="127">
        <f t="shared" ref="H14:H29" si="3">SUM(I14:J14)</f>
        <v>0</v>
      </c>
      <c r="I14" s="268">
        <v>0</v>
      </c>
      <c r="J14" s="268">
        <v>0</v>
      </c>
      <c r="K14" s="127">
        <f t="shared" ref="K14:K29" si="4">SUM(L14:M14)</f>
        <v>22</v>
      </c>
      <c r="L14" s="269">
        <v>9</v>
      </c>
      <c r="M14" s="269">
        <v>13</v>
      </c>
      <c r="N14" s="127">
        <f t="shared" ref="N14:N29" si="5">SUM(O14:P14)</f>
        <v>0</v>
      </c>
      <c r="O14" s="268">
        <v>0</v>
      </c>
      <c r="P14" s="268">
        <v>0</v>
      </c>
      <c r="Q14" s="127">
        <f t="shared" ref="Q14:Q29" si="6">SUM(R14:S14)</f>
        <v>2</v>
      </c>
      <c r="R14" s="267">
        <v>0</v>
      </c>
      <c r="S14" s="267">
        <v>2</v>
      </c>
      <c r="T14" s="127">
        <f t="shared" ref="T14:T29" si="7">SUM(U14:V14)</f>
        <v>3</v>
      </c>
      <c r="U14" s="268">
        <v>1</v>
      </c>
      <c r="V14" s="268">
        <v>2</v>
      </c>
      <c r="W14" s="127">
        <f t="shared" ref="W14:W29" si="8">SUM(X14:Y14)</f>
        <v>13</v>
      </c>
      <c r="X14" s="268">
        <v>2</v>
      </c>
      <c r="Y14" s="268">
        <v>11</v>
      </c>
      <c r="Z14" s="127">
        <f t="shared" ref="Z14:Z29" si="9">SUM(AA14:AB14)</f>
        <v>0</v>
      </c>
      <c r="AA14" s="268">
        <v>0</v>
      </c>
      <c r="AB14" s="268">
        <v>0</v>
      </c>
      <c r="AC14" s="127">
        <f t="shared" ref="AC14:AC29" si="10">SUM(AD14:AE14)</f>
        <v>0</v>
      </c>
      <c r="AD14" s="268">
        <v>0</v>
      </c>
      <c r="AE14" s="268">
        <v>0</v>
      </c>
      <c r="AF14" s="127">
        <f t="shared" ref="AF14:AF29" si="11">SUM(AG14:AH14)</f>
        <v>0</v>
      </c>
      <c r="AG14" s="268">
        <v>0</v>
      </c>
      <c r="AH14" s="268">
        <v>0</v>
      </c>
      <c r="AI14" s="127">
        <f t="shared" ref="AI14:AI29" si="12">SUM(AJ14:AK14)</f>
        <v>0</v>
      </c>
      <c r="AJ14" s="268">
        <v>0</v>
      </c>
      <c r="AK14" s="268">
        <v>0</v>
      </c>
      <c r="AL14" s="127">
        <f t="shared" ref="AL14:AL29" si="13">SUM(AM14:AN14)</f>
        <v>12</v>
      </c>
      <c r="AM14" s="267">
        <v>8</v>
      </c>
      <c r="AN14" s="267">
        <v>4</v>
      </c>
      <c r="AO14" s="127">
        <f t="shared" ref="AO14:AO29" si="14">SUM(AP14:AQ14)</f>
        <v>1</v>
      </c>
      <c r="AP14" s="267">
        <v>1</v>
      </c>
      <c r="AQ14" s="267">
        <v>0</v>
      </c>
      <c r="AR14" s="127">
        <f t="shared" ref="AR14:AR29" si="15">SUM(AS14:AT14)</f>
        <v>2</v>
      </c>
      <c r="AS14" s="127">
        <v>0</v>
      </c>
      <c r="AT14" s="127">
        <v>2</v>
      </c>
      <c r="AU14" s="140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</row>
    <row r="15" spans="1:73" ht="19.5" customHeight="1">
      <c r="A15" s="138" t="s">
        <v>22</v>
      </c>
      <c r="B15" s="127">
        <f t="shared" si="1"/>
        <v>93</v>
      </c>
      <c r="C15" s="266">
        <v>31</v>
      </c>
      <c r="D15" s="266">
        <v>62</v>
      </c>
      <c r="E15" s="127">
        <f t="shared" si="2"/>
        <v>2</v>
      </c>
      <c r="F15" s="267">
        <v>2</v>
      </c>
      <c r="G15" s="267">
        <v>0</v>
      </c>
      <c r="H15" s="127">
        <f t="shared" si="3"/>
        <v>1</v>
      </c>
      <c r="I15" s="268">
        <v>1</v>
      </c>
      <c r="J15" s="268">
        <v>0</v>
      </c>
      <c r="K15" s="127">
        <f t="shared" si="4"/>
        <v>39</v>
      </c>
      <c r="L15" s="269">
        <v>14</v>
      </c>
      <c r="M15" s="269">
        <v>25</v>
      </c>
      <c r="N15" s="127">
        <f t="shared" si="5"/>
        <v>1</v>
      </c>
      <c r="O15" s="268">
        <v>0</v>
      </c>
      <c r="P15" s="268">
        <v>1</v>
      </c>
      <c r="Q15" s="127">
        <f t="shared" si="6"/>
        <v>12</v>
      </c>
      <c r="R15" s="267">
        <v>2</v>
      </c>
      <c r="S15" s="267">
        <v>10</v>
      </c>
      <c r="T15" s="127">
        <f t="shared" si="7"/>
        <v>1</v>
      </c>
      <c r="U15" s="268">
        <v>1</v>
      </c>
      <c r="V15" s="268">
        <v>0</v>
      </c>
      <c r="W15" s="127">
        <f t="shared" si="8"/>
        <v>15</v>
      </c>
      <c r="X15" s="268">
        <v>0</v>
      </c>
      <c r="Y15" s="268">
        <v>15</v>
      </c>
      <c r="Z15" s="127">
        <f t="shared" si="9"/>
        <v>0</v>
      </c>
      <c r="AA15" s="268">
        <v>0</v>
      </c>
      <c r="AB15" s="268">
        <v>0</v>
      </c>
      <c r="AC15" s="127">
        <f t="shared" si="10"/>
        <v>0</v>
      </c>
      <c r="AD15" s="268">
        <v>0</v>
      </c>
      <c r="AE15" s="268">
        <v>0</v>
      </c>
      <c r="AF15" s="127">
        <f t="shared" si="11"/>
        <v>1</v>
      </c>
      <c r="AG15" s="268">
        <v>0</v>
      </c>
      <c r="AH15" s="268">
        <v>1</v>
      </c>
      <c r="AI15" s="127">
        <f t="shared" si="12"/>
        <v>2</v>
      </c>
      <c r="AJ15" s="268">
        <v>1</v>
      </c>
      <c r="AK15" s="268">
        <v>1</v>
      </c>
      <c r="AL15" s="127">
        <f t="shared" si="13"/>
        <v>7</v>
      </c>
      <c r="AM15" s="267">
        <v>4</v>
      </c>
      <c r="AN15" s="267">
        <v>3</v>
      </c>
      <c r="AO15" s="127">
        <f t="shared" si="14"/>
        <v>7</v>
      </c>
      <c r="AP15" s="267">
        <v>5</v>
      </c>
      <c r="AQ15" s="267">
        <v>2</v>
      </c>
      <c r="AR15" s="127">
        <f t="shared" si="15"/>
        <v>5</v>
      </c>
      <c r="AS15" s="139">
        <v>1</v>
      </c>
      <c r="AT15" s="139">
        <v>4</v>
      </c>
      <c r="AU15" s="140"/>
      <c r="AV15" s="142"/>
      <c r="AW15" s="142"/>
      <c r="AX15" s="142"/>
      <c r="AY15" s="142"/>
      <c r="AZ15" s="142"/>
      <c r="BA15" s="142"/>
      <c r="BB15" s="142"/>
      <c r="BC15" s="142"/>
      <c r="BD15" s="142"/>
      <c r="BE15" s="141"/>
      <c r="BF15" s="142"/>
      <c r="BG15" s="142"/>
      <c r="BH15" s="142"/>
      <c r="BI15" s="141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</row>
    <row r="16" spans="1:73" ht="19.5" customHeight="1">
      <c r="A16" s="138" t="s">
        <v>23</v>
      </c>
      <c r="B16" s="127">
        <f t="shared" si="1"/>
        <v>204</v>
      </c>
      <c r="C16" s="266">
        <v>106</v>
      </c>
      <c r="D16" s="266">
        <v>98</v>
      </c>
      <c r="E16" s="127">
        <f t="shared" si="2"/>
        <v>1</v>
      </c>
      <c r="F16" s="267">
        <v>0</v>
      </c>
      <c r="G16" s="267">
        <v>1</v>
      </c>
      <c r="H16" s="127">
        <f t="shared" si="3"/>
        <v>0</v>
      </c>
      <c r="I16" s="268">
        <v>0</v>
      </c>
      <c r="J16" s="268">
        <v>0</v>
      </c>
      <c r="K16" s="127">
        <f t="shared" si="4"/>
        <v>53</v>
      </c>
      <c r="L16" s="269">
        <v>17</v>
      </c>
      <c r="M16" s="269">
        <v>36</v>
      </c>
      <c r="N16" s="127">
        <f t="shared" si="5"/>
        <v>0</v>
      </c>
      <c r="O16" s="268">
        <v>0</v>
      </c>
      <c r="P16" s="268">
        <v>0</v>
      </c>
      <c r="Q16" s="127">
        <f t="shared" si="6"/>
        <v>20</v>
      </c>
      <c r="R16" s="267">
        <v>8</v>
      </c>
      <c r="S16" s="267">
        <v>12</v>
      </c>
      <c r="T16" s="127">
        <f t="shared" si="7"/>
        <v>17</v>
      </c>
      <c r="U16" s="268">
        <v>17</v>
      </c>
      <c r="V16" s="268">
        <v>0</v>
      </c>
      <c r="W16" s="127">
        <f t="shared" si="8"/>
        <v>59</v>
      </c>
      <c r="X16" s="268">
        <v>21</v>
      </c>
      <c r="Y16" s="268">
        <v>38</v>
      </c>
      <c r="Z16" s="127">
        <f t="shared" si="9"/>
        <v>6</v>
      </c>
      <c r="AA16" s="268">
        <v>6</v>
      </c>
      <c r="AB16" s="268">
        <v>0</v>
      </c>
      <c r="AC16" s="127">
        <f t="shared" si="10"/>
        <v>2</v>
      </c>
      <c r="AD16" s="268">
        <v>2</v>
      </c>
      <c r="AE16" s="268">
        <v>0</v>
      </c>
      <c r="AF16" s="127">
        <f t="shared" si="11"/>
        <v>15</v>
      </c>
      <c r="AG16" s="268">
        <v>15</v>
      </c>
      <c r="AH16" s="268">
        <v>0</v>
      </c>
      <c r="AI16" s="127">
        <f t="shared" si="12"/>
        <v>0</v>
      </c>
      <c r="AJ16" s="268">
        <v>0</v>
      </c>
      <c r="AK16" s="268">
        <v>0</v>
      </c>
      <c r="AL16" s="127">
        <f t="shared" si="13"/>
        <v>0</v>
      </c>
      <c r="AM16" s="267">
        <v>0</v>
      </c>
      <c r="AN16" s="267">
        <v>0</v>
      </c>
      <c r="AO16" s="127">
        <f t="shared" si="14"/>
        <v>11</v>
      </c>
      <c r="AP16" s="267">
        <v>11</v>
      </c>
      <c r="AQ16" s="267">
        <v>0</v>
      </c>
      <c r="AR16" s="127">
        <f t="shared" si="15"/>
        <v>20</v>
      </c>
      <c r="AS16" s="139">
        <v>9</v>
      </c>
      <c r="AT16" s="139">
        <v>11</v>
      </c>
      <c r="AU16" s="140"/>
    </row>
    <row r="17" spans="1:73" ht="19.5" customHeight="1">
      <c r="A17" s="138" t="s">
        <v>24</v>
      </c>
      <c r="B17" s="127">
        <f t="shared" si="1"/>
        <v>54</v>
      </c>
      <c r="C17" s="266">
        <v>12</v>
      </c>
      <c r="D17" s="266">
        <v>42</v>
      </c>
      <c r="E17" s="127">
        <f t="shared" si="2"/>
        <v>2</v>
      </c>
      <c r="F17" s="267">
        <v>0</v>
      </c>
      <c r="G17" s="267">
        <v>2</v>
      </c>
      <c r="H17" s="127">
        <f t="shared" si="3"/>
        <v>1</v>
      </c>
      <c r="I17" s="268">
        <v>0</v>
      </c>
      <c r="J17" s="268">
        <v>1</v>
      </c>
      <c r="K17" s="127">
        <f t="shared" si="4"/>
        <v>20</v>
      </c>
      <c r="L17" s="269">
        <v>7</v>
      </c>
      <c r="M17" s="269">
        <v>13</v>
      </c>
      <c r="N17" s="127">
        <f t="shared" si="5"/>
        <v>0</v>
      </c>
      <c r="O17" s="268">
        <v>0</v>
      </c>
      <c r="P17" s="268">
        <v>0</v>
      </c>
      <c r="Q17" s="127">
        <f t="shared" si="6"/>
        <v>0</v>
      </c>
      <c r="R17" s="267">
        <v>0</v>
      </c>
      <c r="S17" s="267">
        <v>0</v>
      </c>
      <c r="T17" s="127">
        <f t="shared" si="7"/>
        <v>1</v>
      </c>
      <c r="U17" s="268">
        <v>1</v>
      </c>
      <c r="V17" s="268">
        <v>0</v>
      </c>
      <c r="W17" s="127">
        <f t="shared" si="8"/>
        <v>21</v>
      </c>
      <c r="X17" s="268">
        <v>3</v>
      </c>
      <c r="Y17" s="268">
        <v>18</v>
      </c>
      <c r="Z17" s="127">
        <f t="shared" si="9"/>
        <v>0</v>
      </c>
      <c r="AA17" s="268">
        <v>0</v>
      </c>
      <c r="AB17" s="268">
        <v>0</v>
      </c>
      <c r="AC17" s="127">
        <f t="shared" si="10"/>
        <v>0</v>
      </c>
      <c r="AD17" s="268">
        <v>0</v>
      </c>
      <c r="AE17" s="268">
        <v>0</v>
      </c>
      <c r="AF17" s="127">
        <f t="shared" si="11"/>
        <v>0</v>
      </c>
      <c r="AG17" s="268">
        <v>0</v>
      </c>
      <c r="AH17" s="268">
        <v>0</v>
      </c>
      <c r="AI17" s="127">
        <f t="shared" si="12"/>
        <v>0</v>
      </c>
      <c r="AJ17" s="268">
        <v>0</v>
      </c>
      <c r="AK17" s="268">
        <v>0</v>
      </c>
      <c r="AL17" s="127">
        <f t="shared" si="13"/>
        <v>1</v>
      </c>
      <c r="AM17" s="267">
        <v>1</v>
      </c>
      <c r="AN17" s="267">
        <v>0</v>
      </c>
      <c r="AO17" s="127">
        <f t="shared" si="14"/>
        <v>0</v>
      </c>
      <c r="AP17" s="267">
        <v>0</v>
      </c>
      <c r="AQ17" s="267">
        <v>0</v>
      </c>
      <c r="AR17" s="127">
        <f t="shared" si="15"/>
        <v>8</v>
      </c>
      <c r="AS17" s="139">
        <v>0</v>
      </c>
      <c r="AT17" s="139">
        <v>8</v>
      </c>
      <c r="AU17" s="140"/>
    </row>
    <row r="18" spans="1:73" s="143" customFormat="1" ht="19.5" customHeight="1">
      <c r="A18" s="138" t="s">
        <v>25</v>
      </c>
      <c r="B18" s="127">
        <f t="shared" si="1"/>
        <v>50</v>
      </c>
      <c r="C18" s="266">
        <v>11</v>
      </c>
      <c r="D18" s="266">
        <v>39</v>
      </c>
      <c r="E18" s="127">
        <f t="shared" si="2"/>
        <v>1</v>
      </c>
      <c r="F18" s="267">
        <v>0</v>
      </c>
      <c r="G18" s="267">
        <v>1</v>
      </c>
      <c r="H18" s="127">
        <f t="shared" si="3"/>
        <v>2</v>
      </c>
      <c r="I18" s="268">
        <v>0</v>
      </c>
      <c r="J18" s="268">
        <v>2</v>
      </c>
      <c r="K18" s="127">
        <f t="shared" si="4"/>
        <v>21</v>
      </c>
      <c r="L18" s="269">
        <v>8</v>
      </c>
      <c r="M18" s="269">
        <v>13</v>
      </c>
      <c r="N18" s="127">
        <f t="shared" si="5"/>
        <v>0</v>
      </c>
      <c r="O18" s="268">
        <v>0</v>
      </c>
      <c r="P18" s="268">
        <v>0</v>
      </c>
      <c r="Q18" s="127">
        <f t="shared" si="6"/>
        <v>5</v>
      </c>
      <c r="R18" s="267">
        <v>0</v>
      </c>
      <c r="S18" s="267">
        <v>5</v>
      </c>
      <c r="T18" s="127">
        <f t="shared" si="7"/>
        <v>0</v>
      </c>
      <c r="U18" s="268">
        <v>0</v>
      </c>
      <c r="V18" s="268">
        <v>0</v>
      </c>
      <c r="W18" s="127">
        <f t="shared" si="8"/>
        <v>14</v>
      </c>
      <c r="X18" s="268">
        <v>1</v>
      </c>
      <c r="Y18" s="268">
        <v>13</v>
      </c>
      <c r="Z18" s="127">
        <f t="shared" si="9"/>
        <v>1</v>
      </c>
      <c r="AA18" s="268">
        <v>0</v>
      </c>
      <c r="AB18" s="268">
        <v>1</v>
      </c>
      <c r="AC18" s="127">
        <f t="shared" si="10"/>
        <v>0</v>
      </c>
      <c r="AD18" s="268">
        <v>0</v>
      </c>
      <c r="AE18" s="268">
        <v>0</v>
      </c>
      <c r="AF18" s="127">
        <f t="shared" si="11"/>
        <v>0</v>
      </c>
      <c r="AG18" s="268">
        <v>0</v>
      </c>
      <c r="AH18" s="268">
        <v>0</v>
      </c>
      <c r="AI18" s="127">
        <f t="shared" si="12"/>
        <v>0</v>
      </c>
      <c r="AJ18" s="268">
        <v>0</v>
      </c>
      <c r="AK18" s="268">
        <v>0</v>
      </c>
      <c r="AL18" s="127">
        <f t="shared" si="13"/>
        <v>3</v>
      </c>
      <c r="AM18" s="267">
        <v>1</v>
      </c>
      <c r="AN18" s="267">
        <v>2</v>
      </c>
      <c r="AO18" s="127">
        <f t="shared" si="14"/>
        <v>0</v>
      </c>
      <c r="AP18" s="267">
        <v>0</v>
      </c>
      <c r="AQ18" s="267">
        <v>0</v>
      </c>
      <c r="AR18" s="127">
        <f t="shared" si="15"/>
        <v>3</v>
      </c>
      <c r="AS18" s="139">
        <v>1</v>
      </c>
      <c r="AT18" s="139">
        <v>2</v>
      </c>
      <c r="AU18" s="140"/>
    </row>
    <row r="19" spans="1:73" ht="19.5" customHeight="1">
      <c r="A19" s="138" t="s">
        <v>26</v>
      </c>
      <c r="B19" s="127">
        <f t="shared" si="1"/>
        <v>70</v>
      </c>
      <c r="C19" s="266">
        <v>24</v>
      </c>
      <c r="D19" s="266">
        <v>46</v>
      </c>
      <c r="E19" s="127">
        <f t="shared" si="2"/>
        <v>1</v>
      </c>
      <c r="F19" s="267">
        <v>0</v>
      </c>
      <c r="G19" s="267">
        <v>1</v>
      </c>
      <c r="H19" s="127">
        <f t="shared" si="3"/>
        <v>1</v>
      </c>
      <c r="I19" s="268">
        <v>0</v>
      </c>
      <c r="J19" s="268">
        <v>1</v>
      </c>
      <c r="K19" s="127">
        <f t="shared" si="4"/>
        <v>22</v>
      </c>
      <c r="L19" s="269">
        <v>8</v>
      </c>
      <c r="M19" s="269">
        <v>14</v>
      </c>
      <c r="N19" s="127">
        <f t="shared" si="5"/>
        <v>0</v>
      </c>
      <c r="O19" s="268">
        <v>0</v>
      </c>
      <c r="P19" s="268">
        <v>0</v>
      </c>
      <c r="Q19" s="127">
        <f t="shared" si="6"/>
        <v>3</v>
      </c>
      <c r="R19" s="267">
        <v>0</v>
      </c>
      <c r="S19" s="267">
        <v>3</v>
      </c>
      <c r="T19" s="127">
        <f t="shared" si="7"/>
        <v>0</v>
      </c>
      <c r="U19" s="268">
        <v>0</v>
      </c>
      <c r="V19" s="268">
        <v>0</v>
      </c>
      <c r="W19" s="127">
        <f t="shared" si="8"/>
        <v>35</v>
      </c>
      <c r="X19" s="268">
        <v>11</v>
      </c>
      <c r="Y19" s="268">
        <v>24</v>
      </c>
      <c r="Z19" s="127">
        <f t="shared" si="9"/>
        <v>2</v>
      </c>
      <c r="AA19" s="268">
        <v>1</v>
      </c>
      <c r="AB19" s="268">
        <v>1</v>
      </c>
      <c r="AC19" s="127">
        <f t="shared" si="10"/>
        <v>0</v>
      </c>
      <c r="AD19" s="268">
        <v>0</v>
      </c>
      <c r="AE19" s="268">
        <v>0</v>
      </c>
      <c r="AF19" s="127">
        <f t="shared" si="11"/>
        <v>1</v>
      </c>
      <c r="AG19" s="268">
        <v>1</v>
      </c>
      <c r="AH19" s="268">
        <v>0</v>
      </c>
      <c r="AI19" s="127">
        <f t="shared" si="12"/>
        <v>0</v>
      </c>
      <c r="AJ19" s="268">
        <v>0</v>
      </c>
      <c r="AK19" s="268">
        <v>0</v>
      </c>
      <c r="AL19" s="127">
        <f t="shared" si="13"/>
        <v>1</v>
      </c>
      <c r="AM19" s="267">
        <v>0</v>
      </c>
      <c r="AN19" s="267">
        <v>1</v>
      </c>
      <c r="AO19" s="127">
        <f t="shared" si="14"/>
        <v>2</v>
      </c>
      <c r="AP19" s="267">
        <v>2</v>
      </c>
      <c r="AQ19" s="267">
        <v>0</v>
      </c>
      <c r="AR19" s="127">
        <f t="shared" si="15"/>
        <v>2</v>
      </c>
      <c r="AS19" s="139">
        <v>1</v>
      </c>
      <c r="AT19" s="139">
        <v>1</v>
      </c>
      <c r="AU19" s="140"/>
    </row>
    <row r="20" spans="1:73" ht="19.5" customHeight="1">
      <c r="A20" s="138" t="s">
        <v>27</v>
      </c>
      <c r="B20" s="127">
        <f t="shared" si="1"/>
        <v>53</v>
      </c>
      <c r="C20" s="266">
        <v>17</v>
      </c>
      <c r="D20" s="266">
        <v>36</v>
      </c>
      <c r="E20" s="127">
        <f t="shared" si="2"/>
        <v>1</v>
      </c>
      <c r="F20" s="267">
        <v>0</v>
      </c>
      <c r="G20" s="267">
        <v>1</v>
      </c>
      <c r="H20" s="127">
        <f t="shared" si="3"/>
        <v>0</v>
      </c>
      <c r="I20" s="268">
        <v>0</v>
      </c>
      <c r="J20" s="268">
        <v>0</v>
      </c>
      <c r="K20" s="127">
        <f t="shared" si="4"/>
        <v>21</v>
      </c>
      <c r="L20" s="269">
        <v>6</v>
      </c>
      <c r="M20" s="269">
        <v>15</v>
      </c>
      <c r="N20" s="127">
        <f t="shared" si="5"/>
        <v>0</v>
      </c>
      <c r="O20" s="268">
        <v>0</v>
      </c>
      <c r="P20" s="268">
        <v>0</v>
      </c>
      <c r="Q20" s="127">
        <f t="shared" si="6"/>
        <v>3</v>
      </c>
      <c r="R20" s="267">
        <v>0</v>
      </c>
      <c r="S20" s="267">
        <v>3</v>
      </c>
      <c r="T20" s="127">
        <f t="shared" si="7"/>
        <v>2</v>
      </c>
      <c r="U20" s="268">
        <v>2</v>
      </c>
      <c r="V20" s="268">
        <v>0</v>
      </c>
      <c r="W20" s="127">
        <f t="shared" si="8"/>
        <v>19</v>
      </c>
      <c r="X20" s="268">
        <v>4</v>
      </c>
      <c r="Y20" s="268">
        <v>15</v>
      </c>
      <c r="Z20" s="127">
        <f t="shared" si="9"/>
        <v>0</v>
      </c>
      <c r="AA20" s="268">
        <v>0</v>
      </c>
      <c r="AB20" s="268">
        <v>0</v>
      </c>
      <c r="AC20" s="127">
        <f t="shared" si="10"/>
        <v>0</v>
      </c>
      <c r="AD20" s="268">
        <v>0</v>
      </c>
      <c r="AE20" s="268">
        <v>0</v>
      </c>
      <c r="AF20" s="127">
        <f t="shared" si="11"/>
        <v>1</v>
      </c>
      <c r="AG20" s="268">
        <v>1</v>
      </c>
      <c r="AH20" s="268">
        <v>0</v>
      </c>
      <c r="AI20" s="127">
        <f t="shared" si="12"/>
        <v>0</v>
      </c>
      <c r="AJ20" s="268">
        <v>0</v>
      </c>
      <c r="AK20" s="268">
        <v>0</v>
      </c>
      <c r="AL20" s="127">
        <f t="shared" si="13"/>
        <v>0</v>
      </c>
      <c r="AM20" s="267">
        <v>0</v>
      </c>
      <c r="AN20" s="267">
        <v>0</v>
      </c>
      <c r="AO20" s="127">
        <f t="shared" si="14"/>
        <v>2</v>
      </c>
      <c r="AP20" s="267">
        <v>2</v>
      </c>
      <c r="AQ20" s="267">
        <v>0</v>
      </c>
      <c r="AR20" s="127">
        <f t="shared" si="15"/>
        <v>4</v>
      </c>
      <c r="AS20" s="139">
        <v>2</v>
      </c>
      <c r="AT20" s="139">
        <v>2</v>
      </c>
      <c r="AU20" s="140"/>
    </row>
    <row r="21" spans="1:73" ht="19.5" customHeight="1">
      <c r="A21" s="138" t="s">
        <v>28</v>
      </c>
      <c r="B21" s="127">
        <f t="shared" si="1"/>
        <v>732</v>
      </c>
      <c r="C21" s="266">
        <v>506</v>
      </c>
      <c r="D21" s="266">
        <v>226</v>
      </c>
      <c r="E21" s="127">
        <f t="shared" si="2"/>
        <v>2</v>
      </c>
      <c r="F21" s="267">
        <v>0</v>
      </c>
      <c r="G21" s="267">
        <v>2</v>
      </c>
      <c r="H21" s="127">
        <f t="shared" si="3"/>
        <v>0</v>
      </c>
      <c r="I21" s="268">
        <v>0</v>
      </c>
      <c r="J21" s="268">
        <v>0</v>
      </c>
      <c r="K21" s="127">
        <f t="shared" si="4"/>
        <v>117</v>
      </c>
      <c r="L21" s="269">
        <v>57</v>
      </c>
      <c r="M21" s="269">
        <v>60</v>
      </c>
      <c r="N21" s="127">
        <f t="shared" si="5"/>
        <v>0</v>
      </c>
      <c r="O21" s="268">
        <v>0</v>
      </c>
      <c r="P21" s="268">
        <v>0</v>
      </c>
      <c r="Q21" s="127">
        <f t="shared" si="6"/>
        <v>36</v>
      </c>
      <c r="R21" s="267">
        <v>26</v>
      </c>
      <c r="S21" s="267">
        <v>10</v>
      </c>
      <c r="T21" s="127">
        <f t="shared" si="7"/>
        <v>87</v>
      </c>
      <c r="U21" s="268">
        <v>77</v>
      </c>
      <c r="V21" s="268">
        <v>10</v>
      </c>
      <c r="W21" s="127">
        <f t="shared" si="8"/>
        <v>174</v>
      </c>
      <c r="X21" s="268">
        <v>76</v>
      </c>
      <c r="Y21" s="268">
        <v>98</v>
      </c>
      <c r="Z21" s="127">
        <f t="shared" si="9"/>
        <v>40</v>
      </c>
      <c r="AA21" s="268">
        <v>36</v>
      </c>
      <c r="AB21" s="268">
        <v>4</v>
      </c>
      <c r="AC21" s="127">
        <f t="shared" si="10"/>
        <v>40</v>
      </c>
      <c r="AD21" s="268">
        <v>40</v>
      </c>
      <c r="AE21" s="268">
        <v>0</v>
      </c>
      <c r="AF21" s="127">
        <f t="shared" si="11"/>
        <v>101</v>
      </c>
      <c r="AG21" s="268">
        <v>80</v>
      </c>
      <c r="AH21" s="268">
        <v>21</v>
      </c>
      <c r="AI21" s="127">
        <f t="shared" si="12"/>
        <v>0</v>
      </c>
      <c r="AJ21" s="268">
        <v>0</v>
      </c>
      <c r="AK21" s="268">
        <v>0</v>
      </c>
      <c r="AL21" s="127">
        <f t="shared" si="13"/>
        <v>3</v>
      </c>
      <c r="AM21" s="267">
        <v>2</v>
      </c>
      <c r="AN21" s="267">
        <v>1</v>
      </c>
      <c r="AO21" s="127">
        <f t="shared" si="14"/>
        <v>50</v>
      </c>
      <c r="AP21" s="267">
        <v>49</v>
      </c>
      <c r="AQ21" s="267">
        <v>1</v>
      </c>
      <c r="AR21" s="127">
        <f t="shared" si="15"/>
        <v>82</v>
      </c>
      <c r="AS21" s="139">
        <v>63</v>
      </c>
      <c r="AT21" s="139">
        <v>19</v>
      </c>
      <c r="AU21" s="140"/>
    </row>
    <row r="22" spans="1:73" ht="19.5" customHeight="1">
      <c r="A22" s="138" t="s">
        <v>29</v>
      </c>
      <c r="B22" s="127">
        <f t="shared" si="1"/>
        <v>94</v>
      </c>
      <c r="C22" s="266">
        <v>30</v>
      </c>
      <c r="D22" s="266">
        <v>64</v>
      </c>
      <c r="E22" s="127">
        <f t="shared" si="2"/>
        <v>0</v>
      </c>
      <c r="F22" s="267">
        <v>0</v>
      </c>
      <c r="G22" s="267">
        <v>0</v>
      </c>
      <c r="H22" s="127">
        <f t="shared" si="3"/>
        <v>2</v>
      </c>
      <c r="I22" s="268">
        <v>0</v>
      </c>
      <c r="J22" s="268">
        <v>2</v>
      </c>
      <c r="K22" s="127">
        <f t="shared" si="4"/>
        <v>21</v>
      </c>
      <c r="L22" s="269">
        <v>5</v>
      </c>
      <c r="M22" s="269">
        <v>16</v>
      </c>
      <c r="N22" s="127">
        <f t="shared" si="5"/>
        <v>0</v>
      </c>
      <c r="O22" s="268">
        <v>0</v>
      </c>
      <c r="P22" s="268">
        <v>0</v>
      </c>
      <c r="Q22" s="127">
        <f t="shared" si="6"/>
        <v>10</v>
      </c>
      <c r="R22" s="267">
        <v>4</v>
      </c>
      <c r="S22" s="267">
        <v>6</v>
      </c>
      <c r="T22" s="127">
        <f t="shared" si="7"/>
        <v>2</v>
      </c>
      <c r="U22" s="268">
        <v>2</v>
      </c>
      <c r="V22" s="268">
        <v>0</v>
      </c>
      <c r="W22" s="127">
        <f t="shared" si="8"/>
        <v>33</v>
      </c>
      <c r="X22" s="268">
        <v>2</v>
      </c>
      <c r="Y22" s="268">
        <v>31</v>
      </c>
      <c r="Z22" s="127">
        <f t="shared" si="9"/>
        <v>0</v>
      </c>
      <c r="AA22" s="268">
        <v>0</v>
      </c>
      <c r="AB22" s="268">
        <v>0</v>
      </c>
      <c r="AC22" s="127">
        <f t="shared" si="10"/>
        <v>6</v>
      </c>
      <c r="AD22" s="268">
        <v>6</v>
      </c>
      <c r="AE22" s="268">
        <v>0</v>
      </c>
      <c r="AF22" s="127">
        <f t="shared" si="11"/>
        <v>4</v>
      </c>
      <c r="AG22" s="268">
        <v>4</v>
      </c>
      <c r="AH22" s="268">
        <v>0</v>
      </c>
      <c r="AI22" s="127">
        <f t="shared" si="12"/>
        <v>0</v>
      </c>
      <c r="AJ22" s="268">
        <v>0</v>
      </c>
      <c r="AK22" s="268">
        <v>0</v>
      </c>
      <c r="AL22" s="127">
        <f t="shared" si="13"/>
        <v>2</v>
      </c>
      <c r="AM22" s="267">
        <v>1</v>
      </c>
      <c r="AN22" s="267">
        <v>1</v>
      </c>
      <c r="AO22" s="127">
        <f t="shared" si="14"/>
        <v>4</v>
      </c>
      <c r="AP22" s="267">
        <v>4</v>
      </c>
      <c r="AQ22" s="267">
        <v>0</v>
      </c>
      <c r="AR22" s="127">
        <f t="shared" si="15"/>
        <v>10</v>
      </c>
      <c r="AS22" s="139">
        <v>2</v>
      </c>
      <c r="AT22" s="139">
        <v>8</v>
      </c>
      <c r="AU22" s="140"/>
    </row>
    <row r="23" spans="1:73" ht="19.5" customHeight="1">
      <c r="A23" s="138" t="s">
        <v>30</v>
      </c>
      <c r="B23" s="127">
        <f t="shared" si="1"/>
        <v>48</v>
      </c>
      <c r="C23" s="266">
        <v>16</v>
      </c>
      <c r="D23" s="266">
        <v>32</v>
      </c>
      <c r="E23" s="127">
        <f t="shared" si="2"/>
        <v>1</v>
      </c>
      <c r="F23" s="267">
        <v>0</v>
      </c>
      <c r="G23" s="267">
        <v>1</v>
      </c>
      <c r="H23" s="127">
        <f t="shared" si="3"/>
        <v>1</v>
      </c>
      <c r="I23" s="268">
        <v>0</v>
      </c>
      <c r="J23" s="268">
        <v>1</v>
      </c>
      <c r="K23" s="127">
        <f t="shared" si="4"/>
        <v>31</v>
      </c>
      <c r="L23" s="269">
        <v>15</v>
      </c>
      <c r="M23" s="269">
        <v>16</v>
      </c>
      <c r="N23" s="127">
        <f t="shared" si="5"/>
        <v>0</v>
      </c>
      <c r="O23" s="268">
        <v>0</v>
      </c>
      <c r="P23" s="268">
        <v>0</v>
      </c>
      <c r="Q23" s="127">
        <f t="shared" si="6"/>
        <v>3</v>
      </c>
      <c r="R23" s="267">
        <v>0</v>
      </c>
      <c r="S23" s="267">
        <v>3</v>
      </c>
      <c r="T23" s="127">
        <f t="shared" si="7"/>
        <v>0</v>
      </c>
      <c r="U23" s="268">
        <v>0</v>
      </c>
      <c r="V23" s="268">
        <v>0</v>
      </c>
      <c r="W23" s="127">
        <f t="shared" si="8"/>
        <v>9</v>
      </c>
      <c r="X23" s="268">
        <v>0</v>
      </c>
      <c r="Y23" s="268">
        <v>9</v>
      </c>
      <c r="Z23" s="127">
        <f t="shared" si="9"/>
        <v>0</v>
      </c>
      <c r="AA23" s="268">
        <v>0</v>
      </c>
      <c r="AB23" s="268">
        <v>0</v>
      </c>
      <c r="AC23" s="127">
        <f t="shared" si="10"/>
        <v>0</v>
      </c>
      <c r="AD23" s="268">
        <v>0</v>
      </c>
      <c r="AE23" s="268">
        <v>0</v>
      </c>
      <c r="AF23" s="127">
        <f t="shared" si="11"/>
        <v>0</v>
      </c>
      <c r="AG23" s="268">
        <v>0</v>
      </c>
      <c r="AH23" s="268">
        <v>0</v>
      </c>
      <c r="AI23" s="127">
        <f t="shared" si="12"/>
        <v>0</v>
      </c>
      <c r="AJ23" s="268">
        <v>0</v>
      </c>
      <c r="AK23" s="268">
        <v>0</v>
      </c>
      <c r="AL23" s="127">
        <f t="shared" si="13"/>
        <v>0</v>
      </c>
      <c r="AM23" s="267">
        <v>0</v>
      </c>
      <c r="AN23" s="267">
        <v>0</v>
      </c>
      <c r="AO23" s="127">
        <f t="shared" si="14"/>
        <v>0</v>
      </c>
      <c r="AP23" s="267">
        <v>0</v>
      </c>
      <c r="AQ23" s="267">
        <v>0</v>
      </c>
      <c r="AR23" s="127">
        <f t="shared" si="15"/>
        <v>3</v>
      </c>
      <c r="AS23" s="139">
        <v>1</v>
      </c>
      <c r="AT23" s="139">
        <v>2</v>
      </c>
      <c r="AU23" s="140"/>
    </row>
    <row r="24" spans="1:73" ht="19.5" customHeight="1">
      <c r="A24" s="138" t="s">
        <v>31</v>
      </c>
      <c r="B24" s="127">
        <f t="shared" si="1"/>
        <v>75</v>
      </c>
      <c r="C24" s="266">
        <v>29</v>
      </c>
      <c r="D24" s="266">
        <v>46</v>
      </c>
      <c r="E24" s="127">
        <f t="shared" si="2"/>
        <v>6</v>
      </c>
      <c r="F24" s="267">
        <v>1</v>
      </c>
      <c r="G24" s="267">
        <v>5</v>
      </c>
      <c r="H24" s="127">
        <f t="shared" si="3"/>
        <v>3</v>
      </c>
      <c r="I24" s="268">
        <v>2</v>
      </c>
      <c r="J24" s="268">
        <v>1</v>
      </c>
      <c r="K24" s="127">
        <f t="shared" si="4"/>
        <v>35</v>
      </c>
      <c r="L24" s="269">
        <v>14</v>
      </c>
      <c r="M24" s="269">
        <v>21</v>
      </c>
      <c r="N24" s="127">
        <f t="shared" si="5"/>
        <v>1</v>
      </c>
      <c r="O24" s="268">
        <v>0</v>
      </c>
      <c r="P24" s="268">
        <v>1</v>
      </c>
      <c r="Q24" s="127">
        <f t="shared" si="6"/>
        <v>3</v>
      </c>
      <c r="R24" s="267">
        <v>0</v>
      </c>
      <c r="S24" s="267">
        <v>3</v>
      </c>
      <c r="T24" s="127">
        <f t="shared" si="7"/>
        <v>0</v>
      </c>
      <c r="U24" s="268">
        <v>0</v>
      </c>
      <c r="V24" s="268">
        <v>0</v>
      </c>
      <c r="W24" s="127">
        <f t="shared" si="8"/>
        <v>11</v>
      </c>
      <c r="X24" s="268">
        <v>2</v>
      </c>
      <c r="Y24" s="268">
        <v>9</v>
      </c>
      <c r="Z24" s="127">
        <f t="shared" si="9"/>
        <v>0</v>
      </c>
      <c r="AA24" s="268">
        <v>0</v>
      </c>
      <c r="AB24" s="268">
        <v>0</v>
      </c>
      <c r="AC24" s="127">
        <f t="shared" si="10"/>
        <v>0</v>
      </c>
      <c r="AD24" s="268">
        <v>0</v>
      </c>
      <c r="AE24" s="268">
        <v>0</v>
      </c>
      <c r="AF24" s="127">
        <f t="shared" si="11"/>
        <v>0</v>
      </c>
      <c r="AG24" s="268">
        <v>0</v>
      </c>
      <c r="AH24" s="268">
        <v>0</v>
      </c>
      <c r="AI24" s="127">
        <f t="shared" si="12"/>
        <v>0</v>
      </c>
      <c r="AJ24" s="268">
        <v>0</v>
      </c>
      <c r="AK24" s="268">
        <v>0</v>
      </c>
      <c r="AL24" s="127">
        <f t="shared" si="13"/>
        <v>1</v>
      </c>
      <c r="AM24" s="267">
        <v>1</v>
      </c>
      <c r="AN24" s="267">
        <v>0</v>
      </c>
      <c r="AO24" s="127">
        <f t="shared" si="14"/>
        <v>8</v>
      </c>
      <c r="AP24" s="267">
        <v>7</v>
      </c>
      <c r="AQ24" s="267">
        <v>1</v>
      </c>
      <c r="AR24" s="127">
        <f t="shared" si="15"/>
        <v>7</v>
      </c>
      <c r="AS24" s="139">
        <v>2</v>
      </c>
      <c r="AT24" s="139">
        <v>5</v>
      </c>
      <c r="AU24" s="140"/>
    </row>
    <row r="25" spans="1:73" ht="19.5" customHeight="1">
      <c r="A25" s="138" t="s">
        <v>32</v>
      </c>
      <c r="B25" s="127">
        <f t="shared" si="1"/>
        <v>74</v>
      </c>
      <c r="C25" s="266">
        <v>24</v>
      </c>
      <c r="D25" s="266">
        <v>50</v>
      </c>
      <c r="E25" s="127">
        <f t="shared" si="2"/>
        <v>6</v>
      </c>
      <c r="F25" s="269">
        <v>1</v>
      </c>
      <c r="G25" s="269">
        <v>5</v>
      </c>
      <c r="H25" s="127">
        <f t="shared" si="3"/>
        <v>2</v>
      </c>
      <c r="I25" s="268">
        <v>0</v>
      </c>
      <c r="J25" s="268">
        <v>2</v>
      </c>
      <c r="K25" s="127">
        <f t="shared" si="4"/>
        <v>26</v>
      </c>
      <c r="L25" s="269">
        <v>7</v>
      </c>
      <c r="M25" s="269">
        <v>19</v>
      </c>
      <c r="N25" s="127">
        <f t="shared" si="5"/>
        <v>3</v>
      </c>
      <c r="O25" s="269">
        <v>3</v>
      </c>
      <c r="P25" s="269">
        <v>0</v>
      </c>
      <c r="Q25" s="127">
        <f t="shared" si="6"/>
        <v>2</v>
      </c>
      <c r="R25" s="269">
        <v>0</v>
      </c>
      <c r="S25" s="269">
        <v>2</v>
      </c>
      <c r="T25" s="127">
        <f t="shared" si="7"/>
        <v>2</v>
      </c>
      <c r="U25" s="269">
        <v>1</v>
      </c>
      <c r="V25" s="269">
        <v>1</v>
      </c>
      <c r="W25" s="127">
        <f t="shared" si="8"/>
        <v>18</v>
      </c>
      <c r="X25" s="268">
        <v>4</v>
      </c>
      <c r="Y25" s="268">
        <v>14</v>
      </c>
      <c r="Z25" s="127">
        <f t="shared" si="9"/>
        <v>0</v>
      </c>
      <c r="AA25" s="268">
        <v>0</v>
      </c>
      <c r="AB25" s="268">
        <v>0</v>
      </c>
      <c r="AC25" s="127">
        <f t="shared" si="10"/>
        <v>0</v>
      </c>
      <c r="AD25" s="268">
        <v>0</v>
      </c>
      <c r="AE25" s="268">
        <v>0</v>
      </c>
      <c r="AF25" s="127">
        <f t="shared" si="11"/>
        <v>3</v>
      </c>
      <c r="AG25" s="269">
        <v>0</v>
      </c>
      <c r="AH25" s="269">
        <v>3</v>
      </c>
      <c r="AI25" s="127">
        <f t="shared" si="12"/>
        <v>0</v>
      </c>
      <c r="AJ25" s="269">
        <v>0</v>
      </c>
      <c r="AK25" s="269">
        <v>0</v>
      </c>
      <c r="AL25" s="127">
        <f t="shared" si="13"/>
        <v>4</v>
      </c>
      <c r="AM25" s="269">
        <v>4</v>
      </c>
      <c r="AN25" s="269">
        <v>0</v>
      </c>
      <c r="AO25" s="127">
        <f t="shared" si="14"/>
        <v>5</v>
      </c>
      <c r="AP25" s="269">
        <v>3</v>
      </c>
      <c r="AQ25" s="269">
        <v>2</v>
      </c>
      <c r="AR25" s="127">
        <f t="shared" si="15"/>
        <v>3</v>
      </c>
      <c r="AS25" s="139">
        <v>1</v>
      </c>
      <c r="AT25" s="139">
        <v>2</v>
      </c>
      <c r="AU25" s="140"/>
    </row>
    <row r="26" spans="1:73" ht="19.5" customHeight="1">
      <c r="A26" s="138" t="s">
        <v>33</v>
      </c>
      <c r="B26" s="127">
        <f t="shared" si="1"/>
        <v>54</v>
      </c>
      <c r="C26" s="270">
        <v>22</v>
      </c>
      <c r="D26" s="270">
        <v>32</v>
      </c>
      <c r="E26" s="127">
        <f t="shared" si="2"/>
        <v>1</v>
      </c>
      <c r="F26" s="269">
        <v>0</v>
      </c>
      <c r="G26" s="269">
        <v>1</v>
      </c>
      <c r="H26" s="127">
        <f t="shared" si="3"/>
        <v>1</v>
      </c>
      <c r="I26" s="268">
        <v>1</v>
      </c>
      <c r="J26" s="268">
        <v>0</v>
      </c>
      <c r="K26" s="127">
        <f t="shared" si="4"/>
        <v>19</v>
      </c>
      <c r="L26" s="269">
        <v>9</v>
      </c>
      <c r="M26" s="269">
        <v>10</v>
      </c>
      <c r="N26" s="127">
        <f t="shared" si="5"/>
        <v>0</v>
      </c>
      <c r="O26" s="269">
        <v>0</v>
      </c>
      <c r="P26" s="269">
        <v>0</v>
      </c>
      <c r="Q26" s="127">
        <f t="shared" si="6"/>
        <v>1</v>
      </c>
      <c r="R26" s="269">
        <v>0</v>
      </c>
      <c r="S26" s="269">
        <v>1</v>
      </c>
      <c r="T26" s="127">
        <f t="shared" si="7"/>
        <v>3</v>
      </c>
      <c r="U26" s="269">
        <v>3</v>
      </c>
      <c r="V26" s="269">
        <v>0</v>
      </c>
      <c r="W26" s="127">
        <f t="shared" si="8"/>
        <v>20</v>
      </c>
      <c r="X26" s="268">
        <v>7</v>
      </c>
      <c r="Y26" s="268">
        <v>13</v>
      </c>
      <c r="Z26" s="127">
        <f t="shared" si="9"/>
        <v>1</v>
      </c>
      <c r="AA26" s="268">
        <v>1</v>
      </c>
      <c r="AB26" s="268">
        <v>0</v>
      </c>
      <c r="AC26" s="127">
        <f t="shared" si="10"/>
        <v>0</v>
      </c>
      <c r="AD26" s="268">
        <v>0</v>
      </c>
      <c r="AE26" s="268">
        <v>0</v>
      </c>
      <c r="AF26" s="127">
        <f t="shared" si="11"/>
        <v>0</v>
      </c>
      <c r="AG26" s="269">
        <v>0</v>
      </c>
      <c r="AH26" s="269">
        <v>0</v>
      </c>
      <c r="AI26" s="127">
        <f t="shared" si="12"/>
        <v>0</v>
      </c>
      <c r="AJ26" s="269">
        <v>0</v>
      </c>
      <c r="AK26" s="269">
        <v>0</v>
      </c>
      <c r="AL26" s="127">
        <f t="shared" si="13"/>
        <v>1</v>
      </c>
      <c r="AM26" s="269">
        <v>0</v>
      </c>
      <c r="AN26" s="269">
        <v>1</v>
      </c>
      <c r="AO26" s="127">
        <f t="shared" si="14"/>
        <v>1</v>
      </c>
      <c r="AP26" s="269">
        <v>1</v>
      </c>
      <c r="AQ26" s="269">
        <v>0</v>
      </c>
      <c r="AR26" s="127">
        <f t="shared" si="15"/>
        <v>6</v>
      </c>
      <c r="AS26" s="139">
        <v>0</v>
      </c>
      <c r="AT26" s="139">
        <v>6</v>
      </c>
      <c r="AU26" s="140"/>
    </row>
    <row r="27" spans="1:73" ht="19.5" customHeight="1">
      <c r="A27" s="138" t="s">
        <v>34</v>
      </c>
      <c r="B27" s="127">
        <f t="shared" si="1"/>
        <v>101</v>
      </c>
      <c r="C27" s="270">
        <v>55</v>
      </c>
      <c r="D27" s="270">
        <v>46</v>
      </c>
      <c r="E27" s="127">
        <f t="shared" si="2"/>
        <v>3</v>
      </c>
      <c r="F27" s="269">
        <v>0</v>
      </c>
      <c r="G27" s="269">
        <v>3</v>
      </c>
      <c r="H27" s="127">
        <f t="shared" si="3"/>
        <v>0</v>
      </c>
      <c r="I27" s="268">
        <v>0</v>
      </c>
      <c r="J27" s="268">
        <v>0</v>
      </c>
      <c r="K27" s="127">
        <f t="shared" si="4"/>
        <v>16</v>
      </c>
      <c r="L27" s="269">
        <v>3</v>
      </c>
      <c r="M27" s="269">
        <v>13</v>
      </c>
      <c r="N27" s="127">
        <f t="shared" si="5"/>
        <v>0</v>
      </c>
      <c r="O27" s="269">
        <v>0</v>
      </c>
      <c r="P27" s="269">
        <v>0</v>
      </c>
      <c r="Q27" s="127">
        <f t="shared" si="6"/>
        <v>1</v>
      </c>
      <c r="R27" s="269">
        <v>0</v>
      </c>
      <c r="S27" s="269">
        <v>1</v>
      </c>
      <c r="T27" s="127">
        <f t="shared" si="7"/>
        <v>12</v>
      </c>
      <c r="U27" s="269">
        <v>11</v>
      </c>
      <c r="V27" s="269">
        <v>1</v>
      </c>
      <c r="W27" s="127">
        <f t="shared" si="8"/>
        <v>31</v>
      </c>
      <c r="X27" s="268">
        <v>11</v>
      </c>
      <c r="Y27" s="268">
        <v>20</v>
      </c>
      <c r="Z27" s="127">
        <f t="shared" si="9"/>
        <v>2</v>
      </c>
      <c r="AA27" s="268">
        <v>2</v>
      </c>
      <c r="AB27" s="268">
        <v>0</v>
      </c>
      <c r="AC27" s="127">
        <f t="shared" si="10"/>
        <v>6</v>
      </c>
      <c r="AD27" s="268">
        <v>6</v>
      </c>
      <c r="AE27" s="268">
        <v>0</v>
      </c>
      <c r="AF27" s="127">
        <f t="shared" si="11"/>
        <v>6</v>
      </c>
      <c r="AG27" s="269">
        <v>6</v>
      </c>
      <c r="AH27" s="269">
        <v>0</v>
      </c>
      <c r="AI27" s="127">
        <f t="shared" si="12"/>
        <v>0</v>
      </c>
      <c r="AJ27" s="269">
        <v>0</v>
      </c>
      <c r="AK27" s="269">
        <v>0</v>
      </c>
      <c r="AL27" s="127">
        <f t="shared" si="13"/>
        <v>0</v>
      </c>
      <c r="AM27" s="269">
        <v>0</v>
      </c>
      <c r="AN27" s="269">
        <v>0</v>
      </c>
      <c r="AO27" s="127">
        <f t="shared" si="14"/>
        <v>18</v>
      </c>
      <c r="AP27" s="269">
        <v>15</v>
      </c>
      <c r="AQ27" s="269">
        <v>3</v>
      </c>
      <c r="AR27" s="127">
        <f t="shared" si="15"/>
        <v>6</v>
      </c>
      <c r="AS27" s="139">
        <v>1</v>
      </c>
      <c r="AT27" s="139">
        <v>5</v>
      </c>
      <c r="AU27" s="140"/>
    </row>
    <row r="28" spans="1:73" ht="19.5" customHeight="1">
      <c r="A28" s="138" t="s">
        <v>35</v>
      </c>
      <c r="B28" s="127">
        <f t="shared" si="1"/>
        <v>463</v>
      </c>
      <c r="C28" s="270">
        <v>341</v>
      </c>
      <c r="D28" s="270">
        <v>122</v>
      </c>
      <c r="E28" s="127">
        <f t="shared" si="2"/>
        <v>3</v>
      </c>
      <c r="F28" s="269">
        <v>2</v>
      </c>
      <c r="G28" s="269">
        <v>1</v>
      </c>
      <c r="H28" s="127">
        <f t="shared" si="3"/>
        <v>6</v>
      </c>
      <c r="I28" s="268">
        <v>4</v>
      </c>
      <c r="J28" s="268">
        <v>2</v>
      </c>
      <c r="K28" s="127">
        <f t="shared" si="4"/>
        <v>47</v>
      </c>
      <c r="L28" s="269">
        <v>18</v>
      </c>
      <c r="M28" s="269">
        <v>29</v>
      </c>
      <c r="N28" s="127">
        <f t="shared" si="5"/>
        <v>0</v>
      </c>
      <c r="O28" s="269">
        <v>0</v>
      </c>
      <c r="P28" s="269">
        <v>0</v>
      </c>
      <c r="Q28" s="127">
        <f t="shared" si="6"/>
        <v>42</v>
      </c>
      <c r="R28" s="269">
        <v>22</v>
      </c>
      <c r="S28" s="269">
        <v>20</v>
      </c>
      <c r="T28" s="127">
        <f t="shared" si="7"/>
        <v>55</v>
      </c>
      <c r="U28" s="269">
        <v>52</v>
      </c>
      <c r="V28" s="269">
        <v>3</v>
      </c>
      <c r="W28" s="127">
        <f t="shared" si="8"/>
        <v>80</v>
      </c>
      <c r="X28" s="268">
        <v>42</v>
      </c>
      <c r="Y28" s="268">
        <v>38</v>
      </c>
      <c r="Z28" s="127">
        <f t="shared" si="9"/>
        <v>26</v>
      </c>
      <c r="AA28" s="268">
        <v>26</v>
      </c>
      <c r="AB28" s="268">
        <v>0</v>
      </c>
      <c r="AC28" s="127">
        <f t="shared" si="10"/>
        <v>33</v>
      </c>
      <c r="AD28" s="268">
        <v>33</v>
      </c>
      <c r="AE28" s="268">
        <v>0</v>
      </c>
      <c r="AF28" s="127">
        <f t="shared" si="11"/>
        <v>35</v>
      </c>
      <c r="AG28" s="269">
        <v>30</v>
      </c>
      <c r="AH28" s="269">
        <v>5</v>
      </c>
      <c r="AI28" s="127">
        <f t="shared" si="12"/>
        <v>1</v>
      </c>
      <c r="AJ28" s="269">
        <v>0</v>
      </c>
      <c r="AK28" s="269">
        <v>1</v>
      </c>
      <c r="AL28" s="127">
        <f t="shared" si="13"/>
        <v>0</v>
      </c>
      <c r="AM28" s="269">
        <v>0</v>
      </c>
      <c r="AN28" s="269">
        <v>0</v>
      </c>
      <c r="AO28" s="127">
        <f t="shared" si="14"/>
        <v>58</v>
      </c>
      <c r="AP28" s="269">
        <v>49</v>
      </c>
      <c r="AQ28" s="269">
        <v>9</v>
      </c>
      <c r="AR28" s="127">
        <f t="shared" si="15"/>
        <v>77</v>
      </c>
      <c r="AS28" s="139">
        <v>63</v>
      </c>
      <c r="AT28" s="139">
        <v>14</v>
      </c>
      <c r="AU28" s="140"/>
    </row>
    <row r="29" spans="1:73" ht="19.5" customHeight="1">
      <c r="A29" s="138" t="s">
        <v>36</v>
      </c>
      <c r="B29" s="127">
        <f t="shared" si="1"/>
        <v>84</v>
      </c>
      <c r="C29" s="270">
        <v>23</v>
      </c>
      <c r="D29" s="270">
        <v>61</v>
      </c>
      <c r="E29" s="127">
        <f t="shared" si="2"/>
        <v>1</v>
      </c>
      <c r="F29" s="269">
        <v>0</v>
      </c>
      <c r="G29" s="269">
        <v>1</v>
      </c>
      <c r="H29" s="127">
        <f t="shared" si="3"/>
        <v>2</v>
      </c>
      <c r="I29" s="268">
        <v>2</v>
      </c>
      <c r="J29" s="268">
        <v>0</v>
      </c>
      <c r="K29" s="127">
        <f t="shared" si="4"/>
        <v>41</v>
      </c>
      <c r="L29" s="269">
        <v>12</v>
      </c>
      <c r="M29" s="269">
        <v>29</v>
      </c>
      <c r="N29" s="127">
        <f t="shared" si="5"/>
        <v>0</v>
      </c>
      <c r="O29" s="269">
        <v>0</v>
      </c>
      <c r="P29" s="269">
        <v>0</v>
      </c>
      <c r="Q29" s="127">
        <f t="shared" si="6"/>
        <v>6</v>
      </c>
      <c r="R29" s="269">
        <v>2</v>
      </c>
      <c r="S29" s="269">
        <v>4</v>
      </c>
      <c r="T29" s="127">
        <f t="shared" si="7"/>
        <v>0</v>
      </c>
      <c r="U29" s="269">
        <v>0</v>
      </c>
      <c r="V29" s="269">
        <v>0</v>
      </c>
      <c r="W29" s="127">
        <f t="shared" si="8"/>
        <v>21</v>
      </c>
      <c r="X29" s="268">
        <v>4</v>
      </c>
      <c r="Y29" s="268">
        <v>17</v>
      </c>
      <c r="Z29" s="127">
        <f t="shared" si="9"/>
        <v>0</v>
      </c>
      <c r="AA29" s="268">
        <v>0</v>
      </c>
      <c r="AB29" s="268">
        <v>0</v>
      </c>
      <c r="AC29" s="127">
        <f t="shared" si="10"/>
        <v>0</v>
      </c>
      <c r="AD29" s="268">
        <v>0</v>
      </c>
      <c r="AE29" s="268">
        <v>0</v>
      </c>
      <c r="AF29" s="127">
        <f t="shared" si="11"/>
        <v>0</v>
      </c>
      <c r="AG29" s="269">
        <v>0</v>
      </c>
      <c r="AH29" s="269">
        <v>0</v>
      </c>
      <c r="AI29" s="127">
        <f t="shared" si="12"/>
        <v>0</v>
      </c>
      <c r="AJ29" s="269">
        <v>0</v>
      </c>
      <c r="AK29" s="269"/>
      <c r="AL29" s="127">
        <f t="shared" si="13"/>
        <v>5</v>
      </c>
      <c r="AM29" s="269">
        <v>2</v>
      </c>
      <c r="AN29" s="269">
        <v>3</v>
      </c>
      <c r="AO29" s="127">
        <f t="shared" si="14"/>
        <v>1</v>
      </c>
      <c r="AP29" s="269">
        <v>1</v>
      </c>
      <c r="AQ29" s="269">
        <v>0</v>
      </c>
      <c r="AR29" s="127">
        <f t="shared" si="15"/>
        <v>7</v>
      </c>
      <c r="AS29" s="139">
        <v>0</v>
      </c>
      <c r="AT29" s="139">
        <v>7</v>
      </c>
      <c r="AU29" s="140"/>
    </row>
    <row r="30" spans="1:73" ht="15" customHeight="1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37"/>
      <c r="AG30" s="137"/>
      <c r="AH30" s="137"/>
      <c r="AI30" s="145"/>
      <c r="AJ30" s="145"/>
      <c r="AK30" s="145"/>
      <c r="AL30" s="145"/>
      <c r="AM30" s="145"/>
      <c r="AN30" s="145"/>
      <c r="AO30" s="145"/>
      <c r="AP30" s="145"/>
      <c r="AQ30" s="145"/>
      <c r="AR30" s="137"/>
      <c r="AS30" s="137"/>
      <c r="AT30" s="137"/>
      <c r="AU30" s="122"/>
      <c r="AV30" s="122"/>
      <c r="AW30" s="122"/>
      <c r="AX30" s="122"/>
      <c r="AY30" s="122"/>
      <c r="AZ30" s="122"/>
      <c r="BA30" s="122"/>
      <c r="BB30" s="122"/>
      <c r="BC30" s="146"/>
      <c r="BD30" s="146"/>
      <c r="BE30" s="146"/>
      <c r="BF30" s="146"/>
      <c r="BG30" s="146"/>
      <c r="BH30" s="122"/>
      <c r="BI30" s="146"/>
      <c r="BJ30" s="340"/>
      <c r="BK30" s="340"/>
      <c r="BL30" s="340"/>
      <c r="BM30" s="340"/>
      <c r="BN30" s="340"/>
      <c r="BO30" s="340"/>
      <c r="BP30" s="340"/>
      <c r="BQ30" s="340"/>
      <c r="BR30" s="340"/>
      <c r="BS30" s="340"/>
      <c r="BT30" s="340"/>
      <c r="BU30" s="340"/>
    </row>
    <row r="31" spans="1:73" ht="20.100000000000001" customHeight="1">
      <c r="A31" s="147" t="s">
        <v>267</v>
      </c>
    </row>
  </sheetData>
  <mergeCells count="18">
    <mergeCell ref="K4:M4"/>
    <mergeCell ref="A1:F1"/>
    <mergeCell ref="A4:A5"/>
    <mergeCell ref="B4:D4"/>
    <mergeCell ref="E4:G4"/>
    <mergeCell ref="H4:J4"/>
    <mergeCell ref="BE4:BG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</mergeCells>
  <phoneticPr fontId="1" type="noConversion"/>
  <pageMargins left="0.31496062992125984" right="0.31496062992125984" top="0.82677165354330717" bottom="0.31496062992125984" header="0.70866141732283472" footer="0.51181102362204722"/>
  <pageSetup paperSize="9" scale="5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>
      <selection activeCell="B30" sqref="B30"/>
    </sheetView>
  </sheetViews>
  <sheetFormatPr defaultRowHeight="13.5"/>
  <cols>
    <col min="1" max="1" width="12.125" style="150" customWidth="1"/>
    <col min="2" max="2" width="16.625" style="150" customWidth="1"/>
    <col min="3" max="3" width="18.5" style="150" customWidth="1"/>
    <col min="4" max="4" width="16.625" style="150" customWidth="1"/>
    <col min="5" max="5" width="20.875" style="150" customWidth="1"/>
    <col min="6" max="256" width="9" style="150"/>
    <col min="257" max="257" width="12.125" style="150" customWidth="1"/>
    <col min="258" max="258" width="16.625" style="150" customWidth="1"/>
    <col min="259" max="259" width="18.5" style="150" customWidth="1"/>
    <col min="260" max="260" width="16.625" style="150" customWidth="1"/>
    <col min="261" max="261" width="20.875" style="150" customWidth="1"/>
    <col min="262" max="512" width="9" style="150"/>
    <col min="513" max="513" width="12.125" style="150" customWidth="1"/>
    <col min="514" max="514" width="16.625" style="150" customWidth="1"/>
    <col min="515" max="515" width="18.5" style="150" customWidth="1"/>
    <col min="516" max="516" width="16.625" style="150" customWidth="1"/>
    <col min="517" max="517" width="20.875" style="150" customWidth="1"/>
    <col min="518" max="768" width="9" style="150"/>
    <col min="769" max="769" width="12.125" style="150" customWidth="1"/>
    <col min="770" max="770" width="16.625" style="150" customWidth="1"/>
    <col min="771" max="771" width="18.5" style="150" customWidth="1"/>
    <col min="772" max="772" width="16.625" style="150" customWidth="1"/>
    <col min="773" max="773" width="20.875" style="150" customWidth="1"/>
    <col min="774" max="1024" width="9" style="150"/>
    <col min="1025" max="1025" width="12.125" style="150" customWidth="1"/>
    <col min="1026" max="1026" width="16.625" style="150" customWidth="1"/>
    <col min="1027" max="1027" width="18.5" style="150" customWidth="1"/>
    <col min="1028" max="1028" width="16.625" style="150" customWidth="1"/>
    <col min="1029" max="1029" width="20.875" style="150" customWidth="1"/>
    <col min="1030" max="1280" width="9" style="150"/>
    <col min="1281" max="1281" width="12.125" style="150" customWidth="1"/>
    <col min="1282" max="1282" width="16.625" style="150" customWidth="1"/>
    <col min="1283" max="1283" width="18.5" style="150" customWidth="1"/>
    <col min="1284" max="1284" width="16.625" style="150" customWidth="1"/>
    <col min="1285" max="1285" width="20.875" style="150" customWidth="1"/>
    <col min="1286" max="1536" width="9" style="150"/>
    <col min="1537" max="1537" width="12.125" style="150" customWidth="1"/>
    <col min="1538" max="1538" width="16.625" style="150" customWidth="1"/>
    <col min="1539" max="1539" width="18.5" style="150" customWidth="1"/>
    <col min="1540" max="1540" width="16.625" style="150" customWidth="1"/>
    <col min="1541" max="1541" width="20.875" style="150" customWidth="1"/>
    <col min="1542" max="1792" width="9" style="150"/>
    <col min="1793" max="1793" width="12.125" style="150" customWidth="1"/>
    <col min="1794" max="1794" width="16.625" style="150" customWidth="1"/>
    <col min="1795" max="1795" width="18.5" style="150" customWidth="1"/>
    <col min="1796" max="1796" width="16.625" style="150" customWidth="1"/>
    <col min="1797" max="1797" width="20.875" style="150" customWidth="1"/>
    <col min="1798" max="2048" width="9" style="150"/>
    <col min="2049" max="2049" width="12.125" style="150" customWidth="1"/>
    <col min="2050" max="2050" width="16.625" style="150" customWidth="1"/>
    <col min="2051" max="2051" width="18.5" style="150" customWidth="1"/>
    <col min="2052" max="2052" width="16.625" style="150" customWidth="1"/>
    <col min="2053" max="2053" width="20.875" style="150" customWidth="1"/>
    <col min="2054" max="2304" width="9" style="150"/>
    <col min="2305" max="2305" width="12.125" style="150" customWidth="1"/>
    <col min="2306" max="2306" width="16.625" style="150" customWidth="1"/>
    <col min="2307" max="2307" width="18.5" style="150" customWidth="1"/>
    <col min="2308" max="2308" width="16.625" style="150" customWidth="1"/>
    <col min="2309" max="2309" width="20.875" style="150" customWidth="1"/>
    <col min="2310" max="2560" width="9" style="150"/>
    <col min="2561" max="2561" width="12.125" style="150" customWidth="1"/>
    <col min="2562" max="2562" width="16.625" style="150" customWidth="1"/>
    <col min="2563" max="2563" width="18.5" style="150" customWidth="1"/>
    <col min="2564" max="2564" width="16.625" style="150" customWidth="1"/>
    <col min="2565" max="2565" width="20.875" style="150" customWidth="1"/>
    <col min="2566" max="2816" width="9" style="150"/>
    <col min="2817" max="2817" width="12.125" style="150" customWidth="1"/>
    <col min="2818" max="2818" width="16.625" style="150" customWidth="1"/>
    <col min="2819" max="2819" width="18.5" style="150" customWidth="1"/>
    <col min="2820" max="2820" width="16.625" style="150" customWidth="1"/>
    <col min="2821" max="2821" width="20.875" style="150" customWidth="1"/>
    <col min="2822" max="3072" width="9" style="150"/>
    <col min="3073" max="3073" width="12.125" style="150" customWidth="1"/>
    <col min="3074" max="3074" width="16.625" style="150" customWidth="1"/>
    <col min="3075" max="3075" width="18.5" style="150" customWidth="1"/>
    <col min="3076" max="3076" width="16.625" style="150" customWidth="1"/>
    <col min="3077" max="3077" width="20.875" style="150" customWidth="1"/>
    <col min="3078" max="3328" width="9" style="150"/>
    <col min="3329" max="3329" width="12.125" style="150" customWidth="1"/>
    <col min="3330" max="3330" width="16.625" style="150" customWidth="1"/>
    <col min="3331" max="3331" width="18.5" style="150" customWidth="1"/>
    <col min="3332" max="3332" width="16.625" style="150" customWidth="1"/>
    <col min="3333" max="3333" width="20.875" style="150" customWidth="1"/>
    <col min="3334" max="3584" width="9" style="150"/>
    <col min="3585" max="3585" width="12.125" style="150" customWidth="1"/>
    <col min="3586" max="3586" width="16.625" style="150" customWidth="1"/>
    <col min="3587" max="3587" width="18.5" style="150" customWidth="1"/>
    <col min="3588" max="3588" width="16.625" style="150" customWidth="1"/>
    <col min="3589" max="3589" width="20.875" style="150" customWidth="1"/>
    <col min="3590" max="3840" width="9" style="150"/>
    <col min="3841" max="3841" width="12.125" style="150" customWidth="1"/>
    <col min="3842" max="3842" width="16.625" style="150" customWidth="1"/>
    <col min="3843" max="3843" width="18.5" style="150" customWidth="1"/>
    <col min="3844" max="3844" width="16.625" style="150" customWidth="1"/>
    <col min="3845" max="3845" width="20.875" style="150" customWidth="1"/>
    <col min="3846" max="4096" width="9" style="150"/>
    <col min="4097" max="4097" width="12.125" style="150" customWidth="1"/>
    <col min="4098" max="4098" width="16.625" style="150" customWidth="1"/>
    <col min="4099" max="4099" width="18.5" style="150" customWidth="1"/>
    <col min="4100" max="4100" width="16.625" style="150" customWidth="1"/>
    <col min="4101" max="4101" width="20.875" style="150" customWidth="1"/>
    <col min="4102" max="4352" width="9" style="150"/>
    <col min="4353" max="4353" width="12.125" style="150" customWidth="1"/>
    <col min="4354" max="4354" width="16.625" style="150" customWidth="1"/>
    <col min="4355" max="4355" width="18.5" style="150" customWidth="1"/>
    <col min="4356" max="4356" width="16.625" style="150" customWidth="1"/>
    <col min="4357" max="4357" width="20.875" style="150" customWidth="1"/>
    <col min="4358" max="4608" width="9" style="150"/>
    <col min="4609" max="4609" width="12.125" style="150" customWidth="1"/>
    <col min="4610" max="4610" width="16.625" style="150" customWidth="1"/>
    <col min="4611" max="4611" width="18.5" style="150" customWidth="1"/>
    <col min="4612" max="4612" width="16.625" style="150" customWidth="1"/>
    <col min="4613" max="4613" width="20.875" style="150" customWidth="1"/>
    <col min="4614" max="4864" width="9" style="150"/>
    <col min="4865" max="4865" width="12.125" style="150" customWidth="1"/>
    <col min="4866" max="4866" width="16.625" style="150" customWidth="1"/>
    <col min="4867" max="4867" width="18.5" style="150" customWidth="1"/>
    <col min="4868" max="4868" width="16.625" style="150" customWidth="1"/>
    <col min="4869" max="4869" width="20.875" style="150" customWidth="1"/>
    <col min="4870" max="5120" width="9" style="150"/>
    <col min="5121" max="5121" width="12.125" style="150" customWidth="1"/>
    <col min="5122" max="5122" width="16.625" style="150" customWidth="1"/>
    <col min="5123" max="5123" width="18.5" style="150" customWidth="1"/>
    <col min="5124" max="5124" width="16.625" style="150" customWidth="1"/>
    <col min="5125" max="5125" width="20.875" style="150" customWidth="1"/>
    <col min="5126" max="5376" width="9" style="150"/>
    <col min="5377" max="5377" width="12.125" style="150" customWidth="1"/>
    <col min="5378" max="5378" width="16.625" style="150" customWidth="1"/>
    <col min="5379" max="5379" width="18.5" style="150" customWidth="1"/>
    <col min="5380" max="5380" width="16.625" style="150" customWidth="1"/>
    <col min="5381" max="5381" width="20.875" style="150" customWidth="1"/>
    <col min="5382" max="5632" width="9" style="150"/>
    <col min="5633" max="5633" width="12.125" style="150" customWidth="1"/>
    <col min="5634" max="5634" width="16.625" style="150" customWidth="1"/>
    <col min="5635" max="5635" width="18.5" style="150" customWidth="1"/>
    <col min="5636" max="5636" width="16.625" style="150" customWidth="1"/>
    <col min="5637" max="5637" width="20.875" style="150" customWidth="1"/>
    <col min="5638" max="5888" width="9" style="150"/>
    <col min="5889" max="5889" width="12.125" style="150" customWidth="1"/>
    <col min="5890" max="5890" width="16.625" style="150" customWidth="1"/>
    <col min="5891" max="5891" width="18.5" style="150" customWidth="1"/>
    <col min="5892" max="5892" width="16.625" style="150" customWidth="1"/>
    <col min="5893" max="5893" width="20.875" style="150" customWidth="1"/>
    <col min="5894" max="6144" width="9" style="150"/>
    <col min="6145" max="6145" width="12.125" style="150" customWidth="1"/>
    <col min="6146" max="6146" width="16.625" style="150" customWidth="1"/>
    <col min="6147" max="6147" width="18.5" style="150" customWidth="1"/>
    <col min="6148" max="6148" width="16.625" style="150" customWidth="1"/>
    <col min="6149" max="6149" width="20.875" style="150" customWidth="1"/>
    <col min="6150" max="6400" width="9" style="150"/>
    <col min="6401" max="6401" width="12.125" style="150" customWidth="1"/>
    <col min="6402" max="6402" width="16.625" style="150" customWidth="1"/>
    <col min="6403" max="6403" width="18.5" style="150" customWidth="1"/>
    <col min="6404" max="6404" width="16.625" style="150" customWidth="1"/>
    <col min="6405" max="6405" width="20.875" style="150" customWidth="1"/>
    <col min="6406" max="6656" width="9" style="150"/>
    <col min="6657" max="6657" width="12.125" style="150" customWidth="1"/>
    <col min="6658" max="6658" width="16.625" style="150" customWidth="1"/>
    <col min="6659" max="6659" width="18.5" style="150" customWidth="1"/>
    <col min="6660" max="6660" width="16.625" style="150" customWidth="1"/>
    <col min="6661" max="6661" width="20.875" style="150" customWidth="1"/>
    <col min="6662" max="6912" width="9" style="150"/>
    <col min="6913" max="6913" width="12.125" style="150" customWidth="1"/>
    <col min="6914" max="6914" width="16.625" style="150" customWidth="1"/>
    <col min="6915" max="6915" width="18.5" style="150" customWidth="1"/>
    <col min="6916" max="6916" width="16.625" style="150" customWidth="1"/>
    <col min="6917" max="6917" width="20.875" style="150" customWidth="1"/>
    <col min="6918" max="7168" width="9" style="150"/>
    <col min="7169" max="7169" width="12.125" style="150" customWidth="1"/>
    <col min="7170" max="7170" width="16.625" style="150" customWidth="1"/>
    <col min="7171" max="7171" width="18.5" style="150" customWidth="1"/>
    <col min="7172" max="7172" width="16.625" style="150" customWidth="1"/>
    <col min="7173" max="7173" width="20.875" style="150" customWidth="1"/>
    <col min="7174" max="7424" width="9" style="150"/>
    <col min="7425" max="7425" width="12.125" style="150" customWidth="1"/>
    <col min="7426" max="7426" width="16.625" style="150" customWidth="1"/>
    <col min="7427" max="7427" width="18.5" style="150" customWidth="1"/>
    <col min="7428" max="7428" width="16.625" style="150" customWidth="1"/>
    <col min="7429" max="7429" width="20.875" style="150" customWidth="1"/>
    <col min="7430" max="7680" width="9" style="150"/>
    <col min="7681" max="7681" width="12.125" style="150" customWidth="1"/>
    <col min="7682" max="7682" width="16.625" style="150" customWidth="1"/>
    <col min="7683" max="7683" width="18.5" style="150" customWidth="1"/>
    <col min="7684" max="7684" width="16.625" style="150" customWidth="1"/>
    <col min="7685" max="7685" width="20.875" style="150" customWidth="1"/>
    <col min="7686" max="7936" width="9" style="150"/>
    <col min="7937" max="7937" width="12.125" style="150" customWidth="1"/>
    <col min="7938" max="7938" width="16.625" style="150" customWidth="1"/>
    <col min="7939" max="7939" width="18.5" style="150" customWidth="1"/>
    <col min="7940" max="7940" width="16.625" style="150" customWidth="1"/>
    <col min="7941" max="7941" width="20.875" style="150" customWidth="1"/>
    <col min="7942" max="8192" width="9" style="150"/>
    <col min="8193" max="8193" width="12.125" style="150" customWidth="1"/>
    <col min="8194" max="8194" width="16.625" style="150" customWidth="1"/>
    <col min="8195" max="8195" width="18.5" style="150" customWidth="1"/>
    <col min="8196" max="8196" width="16.625" style="150" customWidth="1"/>
    <col min="8197" max="8197" width="20.875" style="150" customWidth="1"/>
    <col min="8198" max="8448" width="9" style="150"/>
    <col min="8449" max="8449" width="12.125" style="150" customWidth="1"/>
    <col min="8450" max="8450" width="16.625" style="150" customWidth="1"/>
    <col min="8451" max="8451" width="18.5" style="150" customWidth="1"/>
    <col min="8452" max="8452" width="16.625" style="150" customWidth="1"/>
    <col min="8453" max="8453" width="20.875" style="150" customWidth="1"/>
    <col min="8454" max="8704" width="9" style="150"/>
    <col min="8705" max="8705" width="12.125" style="150" customWidth="1"/>
    <col min="8706" max="8706" width="16.625" style="150" customWidth="1"/>
    <col min="8707" max="8707" width="18.5" style="150" customWidth="1"/>
    <col min="8708" max="8708" width="16.625" style="150" customWidth="1"/>
    <col min="8709" max="8709" width="20.875" style="150" customWidth="1"/>
    <col min="8710" max="8960" width="9" style="150"/>
    <col min="8961" max="8961" width="12.125" style="150" customWidth="1"/>
    <col min="8962" max="8962" width="16.625" style="150" customWidth="1"/>
    <col min="8963" max="8963" width="18.5" style="150" customWidth="1"/>
    <col min="8964" max="8964" width="16.625" style="150" customWidth="1"/>
    <col min="8965" max="8965" width="20.875" style="150" customWidth="1"/>
    <col min="8966" max="9216" width="9" style="150"/>
    <col min="9217" max="9217" width="12.125" style="150" customWidth="1"/>
    <col min="9218" max="9218" width="16.625" style="150" customWidth="1"/>
    <col min="9219" max="9219" width="18.5" style="150" customWidth="1"/>
    <col min="9220" max="9220" width="16.625" style="150" customWidth="1"/>
    <col min="9221" max="9221" width="20.875" style="150" customWidth="1"/>
    <col min="9222" max="9472" width="9" style="150"/>
    <col min="9473" max="9473" width="12.125" style="150" customWidth="1"/>
    <col min="9474" max="9474" width="16.625" style="150" customWidth="1"/>
    <col min="9475" max="9475" width="18.5" style="150" customWidth="1"/>
    <col min="9476" max="9476" width="16.625" style="150" customWidth="1"/>
    <col min="9477" max="9477" width="20.875" style="150" customWidth="1"/>
    <col min="9478" max="9728" width="9" style="150"/>
    <col min="9729" max="9729" width="12.125" style="150" customWidth="1"/>
    <col min="9730" max="9730" width="16.625" style="150" customWidth="1"/>
    <col min="9731" max="9731" width="18.5" style="150" customWidth="1"/>
    <col min="9732" max="9732" width="16.625" style="150" customWidth="1"/>
    <col min="9733" max="9733" width="20.875" style="150" customWidth="1"/>
    <col min="9734" max="9984" width="9" style="150"/>
    <col min="9985" max="9985" width="12.125" style="150" customWidth="1"/>
    <col min="9986" max="9986" width="16.625" style="150" customWidth="1"/>
    <col min="9987" max="9987" width="18.5" style="150" customWidth="1"/>
    <col min="9988" max="9988" width="16.625" style="150" customWidth="1"/>
    <col min="9989" max="9989" width="20.875" style="150" customWidth="1"/>
    <col min="9990" max="10240" width="9" style="150"/>
    <col min="10241" max="10241" width="12.125" style="150" customWidth="1"/>
    <col min="10242" max="10242" width="16.625" style="150" customWidth="1"/>
    <col min="10243" max="10243" width="18.5" style="150" customWidth="1"/>
    <col min="10244" max="10244" width="16.625" style="150" customWidth="1"/>
    <col min="10245" max="10245" width="20.875" style="150" customWidth="1"/>
    <col min="10246" max="10496" width="9" style="150"/>
    <col min="10497" max="10497" width="12.125" style="150" customWidth="1"/>
    <col min="10498" max="10498" width="16.625" style="150" customWidth="1"/>
    <col min="10499" max="10499" width="18.5" style="150" customWidth="1"/>
    <col min="10500" max="10500" width="16.625" style="150" customWidth="1"/>
    <col min="10501" max="10501" width="20.875" style="150" customWidth="1"/>
    <col min="10502" max="10752" width="9" style="150"/>
    <col min="10753" max="10753" width="12.125" style="150" customWidth="1"/>
    <col min="10754" max="10754" width="16.625" style="150" customWidth="1"/>
    <col min="10755" max="10755" width="18.5" style="150" customWidth="1"/>
    <col min="10756" max="10756" width="16.625" style="150" customWidth="1"/>
    <col min="10757" max="10757" width="20.875" style="150" customWidth="1"/>
    <col min="10758" max="11008" width="9" style="150"/>
    <col min="11009" max="11009" width="12.125" style="150" customWidth="1"/>
    <col min="11010" max="11010" width="16.625" style="150" customWidth="1"/>
    <col min="11011" max="11011" width="18.5" style="150" customWidth="1"/>
    <col min="11012" max="11012" width="16.625" style="150" customWidth="1"/>
    <col min="11013" max="11013" width="20.875" style="150" customWidth="1"/>
    <col min="11014" max="11264" width="9" style="150"/>
    <col min="11265" max="11265" width="12.125" style="150" customWidth="1"/>
    <col min="11266" max="11266" width="16.625" style="150" customWidth="1"/>
    <col min="11267" max="11267" width="18.5" style="150" customWidth="1"/>
    <col min="11268" max="11268" width="16.625" style="150" customWidth="1"/>
    <col min="11269" max="11269" width="20.875" style="150" customWidth="1"/>
    <col min="11270" max="11520" width="9" style="150"/>
    <col min="11521" max="11521" width="12.125" style="150" customWidth="1"/>
    <col min="11522" max="11522" width="16.625" style="150" customWidth="1"/>
    <col min="11523" max="11523" width="18.5" style="150" customWidth="1"/>
    <col min="11524" max="11524" width="16.625" style="150" customWidth="1"/>
    <col min="11525" max="11525" width="20.875" style="150" customWidth="1"/>
    <col min="11526" max="11776" width="9" style="150"/>
    <col min="11777" max="11777" width="12.125" style="150" customWidth="1"/>
    <col min="11778" max="11778" width="16.625" style="150" customWidth="1"/>
    <col min="11779" max="11779" width="18.5" style="150" customWidth="1"/>
    <col min="11780" max="11780" width="16.625" style="150" customWidth="1"/>
    <col min="11781" max="11781" width="20.875" style="150" customWidth="1"/>
    <col min="11782" max="12032" width="9" style="150"/>
    <col min="12033" max="12033" width="12.125" style="150" customWidth="1"/>
    <col min="12034" max="12034" width="16.625" style="150" customWidth="1"/>
    <col min="12035" max="12035" width="18.5" style="150" customWidth="1"/>
    <col min="12036" max="12036" width="16.625" style="150" customWidth="1"/>
    <col min="12037" max="12037" width="20.875" style="150" customWidth="1"/>
    <col min="12038" max="12288" width="9" style="150"/>
    <col min="12289" max="12289" width="12.125" style="150" customWidth="1"/>
    <col min="12290" max="12290" width="16.625" style="150" customWidth="1"/>
    <col min="12291" max="12291" width="18.5" style="150" customWidth="1"/>
    <col min="12292" max="12292" width="16.625" style="150" customWidth="1"/>
    <col min="12293" max="12293" width="20.875" style="150" customWidth="1"/>
    <col min="12294" max="12544" width="9" style="150"/>
    <col min="12545" max="12545" width="12.125" style="150" customWidth="1"/>
    <col min="12546" max="12546" width="16.625" style="150" customWidth="1"/>
    <col min="12547" max="12547" width="18.5" style="150" customWidth="1"/>
    <col min="12548" max="12548" width="16.625" style="150" customWidth="1"/>
    <col min="12549" max="12549" width="20.875" style="150" customWidth="1"/>
    <col min="12550" max="12800" width="9" style="150"/>
    <col min="12801" max="12801" width="12.125" style="150" customWidth="1"/>
    <col min="12802" max="12802" width="16.625" style="150" customWidth="1"/>
    <col min="12803" max="12803" width="18.5" style="150" customWidth="1"/>
    <col min="12804" max="12804" width="16.625" style="150" customWidth="1"/>
    <col min="12805" max="12805" width="20.875" style="150" customWidth="1"/>
    <col min="12806" max="13056" width="9" style="150"/>
    <col min="13057" max="13057" width="12.125" style="150" customWidth="1"/>
    <col min="13058" max="13058" width="16.625" style="150" customWidth="1"/>
    <col min="13059" max="13059" width="18.5" style="150" customWidth="1"/>
    <col min="13060" max="13060" width="16.625" style="150" customWidth="1"/>
    <col min="13061" max="13061" width="20.875" style="150" customWidth="1"/>
    <col min="13062" max="13312" width="9" style="150"/>
    <col min="13313" max="13313" width="12.125" style="150" customWidth="1"/>
    <col min="13314" max="13314" width="16.625" style="150" customWidth="1"/>
    <col min="13315" max="13315" width="18.5" style="150" customWidth="1"/>
    <col min="13316" max="13316" width="16.625" style="150" customWidth="1"/>
    <col min="13317" max="13317" width="20.875" style="150" customWidth="1"/>
    <col min="13318" max="13568" width="9" style="150"/>
    <col min="13569" max="13569" width="12.125" style="150" customWidth="1"/>
    <col min="13570" max="13570" width="16.625" style="150" customWidth="1"/>
    <col min="13571" max="13571" width="18.5" style="150" customWidth="1"/>
    <col min="13572" max="13572" width="16.625" style="150" customWidth="1"/>
    <col min="13573" max="13573" width="20.875" style="150" customWidth="1"/>
    <col min="13574" max="13824" width="9" style="150"/>
    <col min="13825" max="13825" width="12.125" style="150" customWidth="1"/>
    <col min="13826" max="13826" width="16.625" style="150" customWidth="1"/>
    <col min="13827" max="13827" width="18.5" style="150" customWidth="1"/>
    <col min="13828" max="13828" width="16.625" style="150" customWidth="1"/>
    <col min="13829" max="13829" width="20.875" style="150" customWidth="1"/>
    <col min="13830" max="14080" width="9" style="150"/>
    <col min="14081" max="14081" width="12.125" style="150" customWidth="1"/>
    <col min="14082" max="14082" width="16.625" style="150" customWidth="1"/>
    <col min="14083" max="14083" width="18.5" style="150" customWidth="1"/>
    <col min="14084" max="14084" width="16.625" style="150" customWidth="1"/>
    <col min="14085" max="14085" width="20.875" style="150" customWidth="1"/>
    <col min="14086" max="14336" width="9" style="150"/>
    <col min="14337" max="14337" width="12.125" style="150" customWidth="1"/>
    <col min="14338" max="14338" width="16.625" style="150" customWidth="1"/>
    <col min="14339" max="14339" width="18.5" style="150" customWidth="1"/>
    <col min="14340" max="14340" width="16.625" style="150" customWidth="1"/>
    <col min="14341" max="14341" width="20.875" style="150" customWidth="1"/>
    <col min="14342" max="14592" width="9" style="150"/>
    <col min="14593" max="14593" width="12.125" style="150" customWidth="1"/>
    <col min="14594" max="14594" width="16.625" style="150" customWidth="1"/>
    <col min="14595" max="14595" width="18.5" style="150" customWidth="1"/>
    <col min="14596" max="14596" width="16.625" style="150" customWidth="1"/>
    <col min="14597" max="14597" width="20.875" style="150" customWidth="1"/>
    <col min="14598" max="14848" width="9" style="150"/>
    <col min="14849" max="14849" width="12.125" style="150" customWidth="1"/>
    <col min="14850" max="14850" width="16.625" style="150" customWidth="1"/>
    <col min="14851" max="14851" width="18.5" style="150" customWidth="1"/>
    <col min="14852" max="14852" width="16.625" style="150" customWidth="1"/>
    <col min="14853" max="14853" width="20.875" style="150" customWidth="1"/>
    <col min="14854" max="15104" width="9" style="150"/>
    <col min="15105" max="15105" width="12.125" style="150" customWidth="1"/>
    <col min="15106" max="15106" width="16.625" style="150" customWidth="1"/>
    <col min="15107" max="15107" width="18.5" style="150" customWidth="1"/>
    <col min="15108" max="15108" width="16.625" style="150" customWidth="1"/>
    <col min="15109" max="15109" width="20.875" style="150" customWidth="1"/>
    <col min="15110" max="15360" width="9" style="150"/>
    <col min="15361" max="15361" width="12.125" style="150" customWidth="1"/>
    <col min="15362" max="15362" width="16.625" style="150" customWidth="1"/>
    <col min="15363" max="15363" width="18.5" style="150" customWidth="1"/>
    <col min="15364" max="15364" width="16.625" style="150" customWidth="1"/>
    <col min="15365" max="15365" width="20.875" style="150" customWidth="1"/>
    <col min="15366" max="15616" width="9" style="150"/>
    <col min="15617" max="15617" width="12.125" style="150" customWidth="1"/>
    <col min="15618" max="15618" width="16.625" style="150" customWidth="1"/>
    <col min="15619" max="15619" width="18.5" style="150" customWidth="1"/>
    <col min="15620" max="15620" width="16.625" style="150" customWidth="1"/>
    <col min="15621" max="15621" width="20.875" style="150" customWidth="1"/>
    <col min="15622" max="15872" width="9" style="150"/>
    <col min="15873" max="15873" width="12.125" style="150" customWidth="1"/>
    <col min="15874" max="15874" width="16.625" style="150" customWidth="1"/>
    <col min="15875" max="15875" width="18.5" style="150" customWidth="1"/>
    <col min="15876" max="15876" width="16.625" style="150" customWidth="1"/>
    <col min="15877" max="15877" width="20.875" style="150" customWidth="1"/>
    <col min="15878" max="16128" width="9" style="150"/>
    <col min="16129" max="16129" width="12.125" style="150" customWidth="1"/>
    <col min="16130" max="16130" width="16.625" style="150" customWidth="1"/>
    <col min="16131" max="16131" width="18.5" style="150" customWidth="1"/>
    <col min="16132" max="16132" width="16.625" style="150" customWidth="1"/>
    <col min="16133" max="16133" width="20.875" style="150" customWidth="1"/>
    <col min="16134" max="16384" width="9" style="150"/>
  </cols>
  <sheetData>
    <row r="1" spans="1:5" ht="24" customHeight="1">
      <c r="A1" s="447" t="s">
        <v>156</v>
      </c>
      <c r="B1" s="447"/>
      <c r="C1" s="447"/>
      <c r="D1" s="149"/>
      <c r="E1" s="149"/>
    </row>
    <row r="2" spans="1:5" ht="15" customHeight="1">
      <c r="A2" s="149"/>
      <c r="B2" s="149"/>
      <c r="C2" s="149"/>
      <c r="D2" s="149"/>
      <c r="E2" s="149"/>
    </row>
    <row r="3" spans="1:5" s="42" customFormat="1" ht="16.5" customHeight="1">
      <c r="A3" s="151" t="s">
        <v>157</v>
      </c>
      <c r="B3" s="118"/>
      <c r="C3" s="118"/>
      <c r="D3" s="118"/>
      <c r="E3" s="118"/>
    </row>
    <row r="4" spans="1:5" s="42" customFormat="1" ht="27" customHeight="1">
      <c r="A4" s="152" t="s">
        <v>158</v>
      </c>
      <c r="B4" s="124" t="s">
        <v>159</v>
      </c>
      <c r="C4" s="124" t="s">
        <v>160</v>
      </c>
      <c r="D4" s="124" t="s">
        <v>161</v>
      </c>
      <c r="E4" s="153" t="s">
        <v>162</v>
      </c>
    </row>
    <row r="5" spans="1:5" s="11" customFormat="1" ht="27" customHeight="1">
      <c r="A5" s="126" t="s">
        <v>48</v>
      </c>
      <c r="B5" s="64">
        <v>1145</v>
      </c>
      <c r="C5" s="13">
        <v>93</v>
      </c>
      <c r="D5" s="13">
        <v>1419</v>
      </c>
      <c r="E5" s="67">
        <v>11</v>
      </c>
    </row>
    <row r="6" spans="1:5" s="11" customFormat="1" ht="27" customHeight="1">
      <c r="A6" s="126" t="s">
        <v>49</v>
      </c>
      <c r="B6" s="33">
        <v>1231</v>
      </c>
      <c r="C6" s="33">
        <v>108</v>
      </c>
      <c r="D6" s="33">
        <v>1412</v>
      </c>
      <c r="E6" s="109">
        <v>16</v>
      </c>
    </row>
    <row r="7" spans="1:5" s="11" customFormat="1" ht="27" customHeight="1">
      <c r="A7" s="132" t="s">
        <v>17</v>
      </c>
      <c r="B7" s="154">
        <v>1326</v>
      </c>
      <c r="C7" s="154">
        <v>112</v>
      </c>
      <c r="D7" s="154">
        <v>1449</v>
      </c>
      <c r="E7" s="155">
        <v>19</v>
      </c>
    </row>
    <row r="8" spans="1:5" s="11" customFormat="1" ht="27" customHeight="1">
      <c r="A8" s="132" t="s">
        <v>18</v>
      </c>
      <c r="B8" s="154">
        <v>1623</v>
      </c>
      <c r="C8" s="154">
        <v>116</v>
      </c>
      <c r="D8" s="154">
        <v>1623</v>
      </c>
      <c r="E8" s="155">
        <v>19</v>
      </c>
    </row>
    <row r="9" spans="1:5" s="11" customFormat="1" ht="27" customHeight="1">
      <c r="A9" s="132" t="s">
        <v>271</v>
      </c>
      <c r="B9" s="154">
        <v>1511</v>
      </c>
      <c r="C9" s="154">
        <v>113</v>
      </c>
      <c r="D9" s="154">
        <v>1511</v>
      </c>
      <c r="E9" s="155">
        <v>16</v>
      </c>
    </row>
    <row r="10" spans="1:5" s="11" customFormat="1" ht="27" customHeight="1">
      <c r="A10" s="132" t="s">
        <v>294</v>
      </c>
      <c r="B10" s="154">
        <v>1137</v>
      </c>
      <c r="C10" s="154">
        <v>68</v>
      </c>
      <c r="D10" s="154">
        <v>1305</v>
      </c>
      <c r="E10" s="155">
        <v>21</v>
      </c>
    </row>
    <row r="11" spans="1:5" s="42" customFormat="1" ht="15" customHeight="1">
      <c r="A11" s="156"/>
      <c r="B11" s="339"/>
      <c r="C11" s="339"/>
      <c r="D11" s="339"/>
      <c r="E11" s="339"/>
    </row>
    <row r="12" spans="1:5" s="42" customFormat="1" ht="16.5" customHeight="1">
      <c r="A12" s="448" t="s">
        <v>163</v>
      </c>
      <c r="B12" s="448"/>
      <c r="C12" s="448"/>
      <c r="D12" s="338"/>
      <c r="E12" s="338"/>
    </row>
    <row r="13" spans="1:5" s="42" customFormat="1" ht="15" customHeight="1">
      <c r="A13" s="322" t="s">
        <v>164</v>
      </c>
      <c r="B13" s="322"/>
      <c r="C13" s="322"/>
      <c r="D13" s="338"/>
      <c r="E13" s="338"/>
    </row>
    <row r="14" spans="1:5" s="42" customFormat="1" ht="13.5" customHeight="1">
      <c r="A14" s="113" t="s">
        <v>165</v>
      </c>
      <c r="B14" s="113"/>
      <c r="C14" s="113"/>
      <c r="D14" s="113"/>
    </row>
    <row r="15" spans="1:5" s="42" customFormat="1" ht="11.25"/>
  </sheetData>
  <mergeCells count="2">
    <mergeCell ref="A1:C1"/>
    <mergeCell ref="A12:C1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BV48"/>
  <sheetViews>
    <sheetView workbookViewId="0">
      <selection activeCell="H13" sqref="H13"/>
    </sheetView>
  </sheetViews>
  <sheetFormatPr defaultRowHeight="13.5"/>
  <cols>
    <col min="1" max="1" width="9" style="251"/>
    <col min="2" max="2" width="9.25" style="251" customWidth="1"/>
    <col min="3" max="4" width="7.625" style="251" customWidth="1"/>
    <col min="5" max="61" width="8" style="251" customWidth="1"/>
    <col min="62" max="257" width="9" style="251"/>
    <col min="258" max="258" width="9.25" style="251" customWidth="1"/>
    <col min="259" max="260" width="7.625" style="251" customWidth="1"/>
    <col min="261" max="317" width="8" style="251" customWidth="1"/>
    <col min="318" max="513" width="9" style="251"/>
    <col min="514" max="514" width="9.25" style="251" customWidth="1"/>
    <col min="515" max="516" width="7.625" style="251" customWidth="1"/>
    <col min="517" max="573" width="8" style="251" customWidth="1"/>
    <col min="574" max="769" width="9" style="251"/>
    <col min="770" max="770" width="9.25" style="251" customWidth="1"/>
    <col min="771" max="772" width="7.625" style="251" customWidth="1"/>
    <col min="773" max="829" width="8" style="251" customWidth="1"/>
    <col min="830" max="1025" width="9" style="251"/>
    <col min="1026" max="1026" width="9.25" style="251" customWidth="1"/>
    <col min="1027" max="1028" width="7.625" style="251" customWidth="1"/>
    <col min="1029" max="1085" width="8" style="251" customWidth="1"/>
    <col min="1086" max="1281" width="9" style="251"/>
    <col min="1282" max="1282" width="9.25" style="251" customWidth="1"/>
    <col min="1283" max="1284" width="7.625" style="251" customWidth="1"/>
    <col min="1285" max="1341" width="8" style="251" customWidth="1"/>
    <col min="1342" max="1537" width="9" style="251"/>
    <col min="1538" max="1538" width="9.25" style="251" customWidth="1"/>
    <col min="1539" max="1540" width="7.625" style="251" customWidth="1"/>
    <col min="1541" max="1597" width="8" style="251" customWidth="1"/>
    <col min="1598" max="1793" width="9" style="251"/>
    <col min="1794" max="1794" width="9.25" style="251" customWidth="1"/>
    <col min="1795" max="1796" width="7.625" style="251" customWidth="1"/>
    <col min="1797" max="1853" width="8" style="251" customWidth="1"/>
    <col min="1854" max="2049" width="9" style="251"/>
    <col min="2050" max="2050" width="9.25" style="251" customWidth="1"/>
    <col min="2051" max="2052" width="7.625" style="251" customWidth="1"/>
    <col min="2053" max="2109" width="8" style="251" customWidth="1"/>
    <col min="2110" max="2305" width="9" style="251"/>
    <col min="2306" max="2306" width="9.25" style="251" customWidth="1"/>
    <col min="2307" max="2308" width="7.625" style="251" customWidth="1"/>
    <col min="2309" max="2365" width="8" style="251" customWidth="1"/>
    <col min="2366" max="2561" width="9" style="251"/>
    <col min="2562" max="2562" width="9.25" style="251" customWidth="1"/>
    <col min="2563" max="2564" width="7.625" style="251" customWidth="1"/>
    <col min="2565" max="2621" width="8" style="251" customWidth="1"/>
    <col min="2622" max="2817" width="9" style="251"/>
    <col min="2818" max="2818" width="9.25" style="251" customWidth="1"/>
    <col min="2819" max="2820" width="7.625" style="251" customWidth="1"/>
    <col min="2821" max="2877" width="8" style="251" customWidth="1"/>
    <col min="2878" max="3073" width="9" style="251"/>
    <col min="3074" max="3074" width="9.25" style="251" customWidth="1"/>
    <col min="3075" max="3076" width="7.625" style="251" customWidth="1"/>
    <col min="3077" max="3133" width="8" style="251" customWidth="1"/>
    <col min="3134" max="3329" width="9" style="251"/>
    <col min="3330" max="3330" width="9.25" style="251" customWidth="1"/>
    <col min="3331" max="3332" width="7.625" style="251" customWidth="1"/>
    <col min="3333" max="3389" width="8" style="251" customWidth="1"/>
    <col min="3390" max="3585" width="9" style="251"/>
    <col min="3586" max="3586" width="9.25" style="251" customWidth="1"/>
    <col min="3587" max="3588" width="7.625" style="251" customWidth="1"/>
    <col min="3589" max="3645" width="8" style="251" customWidth="1"/>
    <col min="3646" max="3841" width="9" style="251"/>
    <col min="3842" max="3842" width="9.25" style="251" customWidth="1"/>
    <col min="3843" max="3844" width="7.625" style="251" customWidth="1"/>
    <col min="3845" max="3901" width="8" style="251" customWidth="1"/>
    <col min="3902" max="4097" width="9" style="251"/>
    <col min="4098" max="4098" width="9.25" style="251" customWidth="1"/>
    <col min="4099" max="4100" width="7.625" style="251" customWidth="1"/>
    <col min="4101" max="4157" width="8" style="251" customWidth="1"/>
    <col min="4158" max="4353" width="9" style="251"/>
    <col min="4354" max="4354" width="9.25" style="251" customWidth="1"/>
    <col min="4355" max="4356" width="7.625" style="251" customWidth="1"/>
    <col min="4357" max="4413" width="8" style="251" customWidth="1"/>
    <col min="4414" max="4609" width="9" style="251"/>
    <col min="4610" max="4610" width="9.25" style="251" customWidth="1"/>
    <col min="4611" max="4612" width="7.625" style="251" customWidth="1"/>
    <col min="4613" max="4669" width="8" style="251" customWidth="1"/>
    <col min="4670" max="4865" width="9" style="251"/>
    <col min="4866" max="4866" width="9.25" style="251" customWidth="1"/>
    <col min="4867" max="4868" width="7.625" style="251" customWidth="1"/>
    <col min="4869" max="4925" width="8" style="251" customWidth="1"/>
    <col min="4926" max="5121" width="9" style="251"/>
    <col min="5122" max="5122" width="9.25" style="251" customWidth="1"/>
    <col min="5123" max="5124" width="7.625" style="251" customWidth="1"/>
    <col min="5125" max="5181" width="8" style="251" customWidth="1"/>
    <col min="5182" max="5377" width="9" style="251"/>
    <col min="5378" max="5378" width="9.25" style="251" customWidth="1"/>
    <col min="5379" max="5380" width="7.625" style="251" customWidth="1"/>
    <col min="5381" max="5437" width="8" style="251" customWidth="1"/>
    <col min="5438" max="5633" width="9" style="251"/>
    <col min="5634" max="5634" width="9.25" style="251" customWidth="1"/>
    <col min="5635" max="5636" width="7.625" style="251" customWidth="1"/>
    <col min="5637" max="5693" width="8" style="251" customWidth="1"/>
    <col min="5694" max="5889" width="9" style="251"/>
    <col min="5890" max="5890" width="9.25" style="251" customWidth="1"/>
    <col min="5891" max="5892" width="7.625" style="251" customWidth="1"/>
    <col min="5893" max="5949" width="8" style="251" customWidth="1"/>
    <col min="5950" max="6145" width="9" style="251"/>
    <col min="6146" max="6146" width="9.25" style="251" customWidth="1"/>
    <col min="6147" max="6148" width="7.625" style="251" customWidth="1"/>
    <col min="6149" max="6205" width="8" style="251" customWidth="1"/>
    <col min="6206" max="6401" width="9" style="251"/>
    <col min="6402" max="6402" width="9.25" style="251" customWidth="1"/>
    <col min="6403" max="6404" width="7.625" style="251" customWidth="1"/>
    <col min="6405" max="6461" width="8" style="251" customWidth="1"/>
    <col min="6462" max="6657" width="9" style="251"/>
    <col min="6658" max="6658" width="9.25" style="251" customWidth="1"/>
    <col min="6659" max="6660" width="7.625" style="251" customWidth="1"/>
    <col min="6661" max="6717" width="8" style="251" customWidth="1"/>
    <col min="6718" max="6913" width="9" style="251"/>
    <col min="6914" max="6914" width="9.25" style="251" customWidth="1"/>
    <col min="6915" max="6916" width="7.625" style="251" customWidth="1"/>
    <col min="6917" max="6973" width="8" style="251" customWidth="1"/>
    <col min="6974" max="7169" width="9" style="251"/>
    <col min="7170" max="7170" width="9.25" style="251" customWidth="1"/>
    <col min="7171" max="7172" width="7.625" style="251" customWidth="1"/>
    <col min="7173" max="7229" width="8" style="251" customWidth="1"/>
    <col min="7230" max="7425" width="9" style="251"/>
    <col min="7426" max="7426" width="9.25" style="251" customWidth="1"/>
    <col min="7427" max="7428" width="7.625" style="251" customWidth="1"/>
    <col min="7429" max="7485" width="8" style="251" customWidth="1"/>
    <col min="7486" max="7681" width="9" style="251"/>
    <col min="7682" max="7682" width="9.25" style="251" customWidth="1"/>
    <col min="7683" max="7684" width="7.625" style="251" customWidth="1"/>
    <col min="7685" max="7741" width="8" style="251" customWidth="1"/>
    <col min="7742" max="7937" width="9" style="251"/>
    <col min="7938" max="7938" width="9.25" style="251" customWidth="1"/>
    <col min="7939" max="7940" width="7.625" style="251" customWidth="1"/>
    <col min="7941" max="7997" width="8" style="251" customWidth="1"/>
    <col min="7998" max="8193" width="9" style="251"/>
    <col min="8194" max="8194" width="9.25" style="251" customWidth="1"/>
    <col min="8195" max="8196" width="7.625" style="251" customWidth="1"/>
    <col min="8197" max="8253" width="8" style="251" customWidth="1"/>
    <col min="8254" max="8449" width="9" style="251"/>
    <col min="8450" max="8450" width="9.25" style="251" customWidth="1"/>
    <col min="8451" max="8452" width="7.625" style="251" customWidth="1"/>
    <col min="8453" max="8509" width="8" style="251" customWidth="1"/>
    <col min="8510" max="8705" width="9" style="251"/>
    <col min="8706" max="8706" width="9.25" style="251" customWidth="1"/>
    <col min="8707" max="8708" width="7.625" style="251" customWidth="1"/>
    <col min="8709" max="8765" width="8" style="251" customWidth="1"/>
    <col min="8766" max="8961" width="9" style="251"/>
    <col min="8962" max="8962" width="9.25" style="251" customWidth="1"/>
    <col min="8963" max="8964" width="7.625" style="251" customWidth="1"/>
    <col min="8965" max="9021" width="8" style="251" customWidth="1"/>
    <col min="9022" max="9217" width="9" style="251"/>
    <col min="9218" max="9218" width="9.25" style="251" customWidth="1"/>
    <col min="9219" max="9220" width="7.625" style="251" customWidth="1"/>
    <col min="9221" max="9277" width="8" style="251" customWidth="1"/>
    <col min="9278" max="9473" width="9" style="251"/>
    <col min="9474" max="9474" width="9.25" style="251" customWidth="1"/>
    <col min="9475" max="9476" width="7.625" style="251" customWidth="1"/>
    <col min="9477" max="9533" width="8" style="251" customWidth="1"/>
    <col min="9534" max="9729" width="9" style="251"/>
    <col min="9730" max="9730" width="9.25" style="251" customWidth="1"/>
    <col min="9731" max="9732" width="7.625" style="251" customWidth="1"/>
    <col min="9733" max="9789" width="8" style="251" customWidth="1"/>
    <col min="9790" max="9985" width="9" style="251"/>
    <col min="9986" max="9986" width="9.25" style="251" customWidth="1"/>
    <col min="9987" max="9988" width="7.625" style="251" customWidth="1"/>
    <col min="9989" max="10045" width="8" style="251" customWidth="1"/>
    <col min="10046" max="10241" width="9" style="251"/>
    <col min="10242" max="10242" width="9.25" style="251" customWidth="1"/>
    <col min="10243" max="10244" width="7.625" style="251" customWidth="1"/>
    <col min="10245" max="10301" width="8" style="251" customWidth="1"/>
    <col min="10302" max="10497" width="9" style="251"/>
    <col min="10498" max="10498" width="9.25" style="251" customWidth="1"/>
    <col min="10499" max="10500" width="7.625" style="251" customWidth="1"/>
    <col min="10501" max="10557" width="8" style="251" customWidth="1"/>
    <col min="10558" max="10753" width="9" style="251"/>
    <col min="10754" max="10754" width="9.25" style="251" customWidth="1"/>
    <col min="10755" max="10756" width="7.625" style="251" customWidth="1"/>
    <col min="10757" max="10813" width="8" style="251" customWidth="1"/>
    <col min="10814" max="11009" width="9" style="251"/>
    <col min="11010" max="11010" width="9.25" style="251" customWidth="1"/>
    <col min="11011" max="11012" width="7.625" style="251" customWidth="1"/>
    <col min="11013" max="11069" width="8" style="251" customWidth="1"/>
    <col min="11070" max="11265" width="9" style="251"/>
    <col min="11266" max="11266" width="9.25" style="251" customWidth="1"/>
    <col min="11267" max="11268" width="7.625" style="251" customWidth="1"/>
    <col min="11269" max="11325" width="8" style="251" customWidth="1"/>
    <col min="11326" max="11521" width="9" style="251"/>
    <col min="11522" max="11522" width="9.25" style="251" customWidth="1"/>
    <col min="11523" max="11524" width="7.625" style="251" customWidth="1"/>
    <col min="11525" max="11581" width="8" style="251" customWidth="1"/>
    <col min="11582" max="11777" width="9" style="251"/>
    <col min="11778" max="11778" width="9.25" style="251" customWidth="1"/>
    <col min="11779" max="11780" width="7.625" style="251" customWidth="1"/>
    <col min="11781" max="11837" width="8" style="251" customWidth="1"/>
    <col min="11838" max="12033" width="9" style="251"/>
    <col min="12034" max="12034" width="9.25" style="251" customWidth="1"/>
    <col min="12035" max="12036" width="7.625" style="251" customWidth="1"/>
    <col min="12037" max="12093" width="8" style="251" customWidth="1"/>
    <col min="12094" max="12289" width="9" style="251"/>
    <col min="12290" max="12290" width="9.25" style="251" customWidth="1"/>
    <col min="12291" max="12292" width="7.625" style="251" customWidth="1"/>
    <col min="12293" max="12349" width="8" style="251" customWidth="1"/>
    <col min="12350" max="12545" width="9" style="251"/>
    <col min="12546" max="12546" width="9.25" style="251" customWidth="1"/>
    <col min="12547" max="12548" width="7.625" style="251" customWidth="1"/>
    <col min="12549" max="12605" width="8" style="251" customWidth="1"/>
    <col min="12606" max="12801" width="9" style="251"/>
    <col min="12802" max="12802" width="9.25" style="251" customWidth="1"/>
    <col min="12803" max="12804" width="7.625" style="251" customWidth="1"/>
    <col min="12805" max="12861" width="8" style="251" customWidth="1"/>
    <col min="12862" max="13057" width="9" style="251"/>
    <col min="13058" max="13058" width="9.25" style="251" customWidth="1"/>
    <col min="13059" max="13060" width="7.625" style="251" customWidth="1"/>
    <col min="13061" max="13117" width="8" style="251" customWidth="1"/>
    <col min="13118" max="13313" width="9" style="251"/>
    <col min="13314" max="13314" width="9.25" style="251" customWidth="1"/>
    <col min="13315" max="13316" width="7.625" style="251" customWidth="1"/>
    <col min="13317" max="13373" width="8" style="251" customWidth="1"/>
    <col min="13374" max="13569" width="9" style="251"/>
    <col min="13570" max="13570" width="9.25" style="251" customWidth="1"/>
    <col min="13571" max="13572" width="7.625" style="251" customWidth="1"/>
    <col min="13573" max="13629" width="8" style="251" customWidth="1"/>
    <col min="13630" max="13825" width="9" style="251"/>
    <col min="13826" max="13826" width="9.25" style="251" customWidth="1"/>
    <col min="13827" max="13828" width="7.625" style="251" customWidth="1"/>
    <col min="13829" max="13885" width="8" style="251" customWidth="1"/>
    <col min="13886" max="14081" width="9" style="251"/>
    <col min="14082" max="14082" width="9.25" style="251" customWidth="1"/>
    <col min="14083" max="14084" width="7.625" style="251" customWidth="1"/>
    <col min="14085" max="14141" width="8" style="251" customWidth="1"/>
    <col min="14142" max="14337" width="9" style="251"/>
    <col min="14338" max="14338" width="9.25" style="251" customWidth="1"/>
    <col min="14339" max="14340" width="7.625" style="251" customWidth="1"/>
    <col min="14341" max="14397" width="8" style="251" customWidth="1"/>
    <col min="14398" max="14593" width="9" style="251"/>
    <col min="14594" max="14594" width="9.25" style="251" customWidth="1"/>
    <col min="14595" max="14596" width="7.625" style="251" customWidth="1"/>
    <col min="14597" max="14653" width="8" style="251" customWidth="1"/>
    <col min="14654" max="14849" width="9" style="251"/>
    <col min="14850" max="14850" width="9.25" style="251" customWidth="1"/>
    <col min="14851" max="14852" width="7.625" style="251" customWidth="1"/>
    <col min="14853" max="14909" width="8" style="251" customWidth="1"/>
    <col min="14910" max="15105" width="9" style="251"/>
    <col min="15106" max="15106" width="9.25" style="251" customWidth="1"/>
    <col min="15107" max="15108" width="7.625" style="251" customWidth="1"/>
    <col min="15109" max="15165" width="8" style="251" customWidth="1"/>
    <col min="15166" max="15361" width="9" style="251"/>
    <col min="15362" max="15362" width="9.25" style="251" customWidth="1"/>
    <col min="15363" max="15364" width="7.625" style="251" customWidth="1"/>
    <col min="15365" max="15421" width="8" style="251" customWidth="1"/>
    <col min="15422" max="15617" width="9" style="251"/>
    <col min="15618" max="15618" width="9.25" style="251" customWidth="1"/>
    <col min="15619" max="15620" width="7.625" style="251" customWidth="1"/>
    <col min="15621" max="15677" width="8" style="251" customWidth="1"/>
    <col min="15678" max="15873" width="9" style="251"/>
    <col min="15874" max="15874" width="9.25" style="251" customWidth="1"/>
    <col min="15875" max="15876" width="7.625" style="251" customWidth="1"/>
    <col min="15877" max="15933" width="8" style="251" customWidth="1"/>
    <col min="15934" max="16129" width="9" style="251"/>
    <col min="16130" max="16130" width="9.25" style="251" customWidth="1"/>
    <col min="16131" max="16132" width="7.625" style="251" customWidth="1"/>
    <col min="16133" max="16189" width="8" style="251" customWidth="1"/>
    <col min="16190" max="16384" width="9" style="251"/>
  </cols>
  <sheetData>
    <row r="1" spans="1:74" s="1" customFormat="1" ht="27.75" customHeight="1">
      <c r="A1" s="252" t="s">
        <v>242</v>
      </c>
      <c r="D1" s="249"/>
    </row>
    <row r="2" spans="1:74" s="1" customFormat="1" ht="13.5" customHeight="1"/>
    <row r="3" spans="1:74" s="1" customFormat="1" ht="18.75" customHeight="1">
      <c r="A3" s="1" t="s">
        <v>40</v>
      </c>
    </row>
    <row r="4" spans="1:74" s="1" customFormat="1" ht="27.75" customHeight="1">
      <c r="A4" s="432" t="s">
        <v>243</v>
      </c>
      <c r="B4" s="451" t="s">
        <v>201</v>
      </c>
      <c r="C4" s="449"/>
      <c r="D4" s="379"/>
      <c r="E4" s="436" t="s">
        <v>244</v>
      </c>
      <c r="F4" s="449"/>
      <c r="G4" s="379"/>
      <c r="H4" s="429" t="s">
        <v>245</v>
      </c>
      <c r="I4" s="449"/>
      <c r="J4" s="379"/>
      <c r="K4" s="436" t="s">
        <v>246</v>
      </c>
      <c r="L4" s="449"/>
      <c r="M4" s="379"/>
      <c r="N4" s="436" t="s">
        <v>247</v>
      </c>
      <c r="O4" s="449"/>
      <c r="P4" s="379"/>
      <c r="Q4" s="429" t="s">
        <v>248</v>
      </c>
      <c r="R4" s="449"/>
      <c r="S4" s="379"/>
      <c r="T4" s="429" t="s">
        <v>249</v>
      </c>
      <c r="U4" s="449"/>
      <c r="V4" s="379"/>
      <c r="W4" s="429" t="s">
        <v>250</v>
      </c>
      <c r="X4" s="449"/>
      <c r="Y4" s="379"/>
      <c r="Z4" s="429" t="s">
        <v>251</v>
      </c>
      <c r="AA4" s="449"/>
      <c r="AB4" s="379"/>
      <c r="AC4" s="429" t="s">
        <v>252</v>
      </c>
      <c r="AD4" s="449"/>
      <c r="AE4" s="379"/>
      <c r="AF4" s="429" t="s">
        <v>253</v>
      </c>
      <c r="AG4" s="449"/>
      <c r="AH4" s="379"/>
      <c r="AI4" s="429" t="s">
        <v>254</v>
      </c>
      <c r="AJ4" s="449"/>
      <c r="AK4" s="379"/>
      <c r="AL4" s="436" t="s">
        <v>255</v>
      </c>
      <c r="AM4" s="449"/>
      <c r="AN4" s="379"/>
      <c r="AO4" s="436" t="s">
        <v>256</v>
      </c>
      <c r="AP4" s="449"/>
      <c r="AQ4" s="379"/>
      <c r="AR4" s="429" t="s">
        <v>257</v>
      </c>
      <c r="AS4" s="449"/>
      <c r="AT4" s="379"/>
      <c r="AU4" s="429" t="s">
        <v>258</v>
      </c>
      <c r="AV4" s="449"/>
      <c r="AW4" s="379"/>
      <c r="AX4" s="436" t="s">
        <v>259</v>
      </c>
      <c r="AY4" s="449"/>
      <c r="AZ4" s="379"/>
      <c r="BA4" s="436" t="s">
        <v>260</v>
      </c>
      <c r="BB4" s="449"/>
      <c r="BC4" s="379"/>
      <c r="BD4" s="436" t="s">
        <v>261</v>
      </c>
      <c r="BE4" s="449"/>
      <c r="BF4" s="379"/>
      <c r="BG4" s="429" t="s">
        <v>262</v>
      </c>
      <c r="BH4" s="449"/>
      <c r="BI4" s="449"/>
    </row>
    <row r="5" spans="1:74" s="1" customFormat="1" ht="17.25" customHeight="1">
      <c r="A5" s="450"/>
      <c r="B5" s="236"/>
      <c r="C5" s="231" t="s">
        <v>46</v>
      </c>
      <c r="D5" s="231" t="s">
        <v>47</v>
      </c>
      <c r="E5" s="235"/>
      <c r="F5" s="231" t="s">
        <v>46</v>
      </c>
      <c r="G5" s="231" t="s">
        <v>47</v>
      </c>
      <c r="H5" s="235"/>
      <c r="I5" s="231" t="s">
        <v>46</v>
      </c>
      <c r="J5" s="231" t="s">
        <v>47</v>
      </c>
      <c r="K5" s="235"/>
      <c r="L5" s="231" t="s">
        <v>46</v>
      </c>
      <c r="M5" s="231" t="s">
        <v>47</v>
      </c>
      <c r="N5" s="235"/>
      <c r="O5" s="231" t="s">
        <v>46</v>
      </c>
      <c r="P5" s="231" t="s">
        <v>47</v>
      </c>
      <c r="Q5" s="235"/>
      <c r="R5" s="231" t="s">
        <v>46</v>
      </c>
      <c r="S5" s="231" t="s">
        <v>47</v>
      </c>
      <c r="T5" s="235"/>
      <c r="U5" s="231" t="s">
        <v>46</v>
      </c>
      <c r="V5" s="231" t="s">
        <v>47</v>
      </c>
      <c r="W5" s="235"/>
      <c r="X5" s="231" t="s">
        <v>46</v>
      </c>
      <c r="Y5" s="231" t="s">
        <v>47</v>
      </c>
      <c r="Z5" s="235"/>
      <c r="AA5" s="231" t="s">
        <v>46</v>
      </c>
      <c r="AB5" s="231" t="s">
        <v>47</v>
      </c>
      <c r="AC5" s="235"/>
      <c r="AD5" s="231" t="s">
        <v>46</v>
      </c>
      <c r="AE5" s="231" t="s">
        <v>47</v>
      </c>
      <c r="AF5" s="235"/>
      <c r="AG5" s="231" t="s">
        <v>46</v>
      </c>
      <c r="AH5" s="231" t="s">
        <v>47</v>
      </c>
      <c r="AI5" s="235"/>
      <c r="AJ5" s="231" t="s">
        <v>46</v>
      </c>
      <c r="AK5" s="231" t="s">
        <v>47</v>
      </c>
      <c r="AL5" s="235"/>
      <c r="AM5" s="231" t="s">
        <v>46</v>
      </c>
      <c r="AN5" s="231" t="s">
        <v>47</v>
      </c>
      <c r="AO5" s="235"/>
      <c r="AP5" s="231" t="s">
        <v>46</v>
      </c>
      <c r="AQ5" s="231" t="s">
        <v>47</v>
      </c>
      <c r="AR5" s="235"/>
      <c r="AS5" s="231" t="s">
        <v>46</v>
      </c>
      <c r="AT5" s="231" t="s">
        <v>47</v>
      </c>
      <c r="AU5" s="235"/>
      <c r="AV5" s="231" t="s">
        <v>46</v>
      </c>
      <c r="AW5" s="231" t="s">
        <v>47</v>
      </c>
      <c r="AX5" s="235"/>
      <c r="AY5" s="231" t="s">
        <v>46</v>
      </c>
      <c r="AZ5" s="231" t="s">
        <v>47</v>
      </c>
      <c r="BA5" s="235"/>
      <c r="BB5" s="231" t="s">
        <v>46</v>
      </c>
      <c r="BC5" s="231" t="s">
        <v>47</v>
      </c>
      <c r="BD5" s="235"/>
      <c r="BE5" s="231" t="s">
        <v>46</v>
      </c>
      <c r="BF5" s="231" t="s">
        <v>47</v>
      </c>
      <c r="BG5" s="235"/>
      <c r="BH5" s="231" t="s">
        <v>46</v>
      </c>
      <c r="BI5" s="237" t="s">
        <v>47</v>
      </c>
    </row>
    <row r="6" spans="1:74" s="254" customFormat="1" ht="27" customHeight="1">
      <c r="A6" s="250" t="s">
        <v>14</v>
      </c>
      <c r="B6" s="158">
        <f>SUM(C6:D6)</f>
        <v>1213</v>
      </c>
      <c r="C6" s="158">
        <f t="shared" ref="C6:C9" si="0">F6+I6+L6+O6+R6+U6+X6+AA6+AD6+AG6+AJ6+AM6+AP6+AS6+AV6+AY6+BB6+BE6+BH6</f>
        <v>716</v>
      </c>
      <c r="D6" s="158">
        <f t="shared" ref="D6:D9" si="1">G6+J6+M6+P6+S6+V6+Y6+AB6+AE6+AH6+AK6+AN6+AQ6+AT6+AW6+AZ6+BC6+BF6+BI6</f>
        <v>497</v>
      </c>
      <c r="E6" s="159">
        <f t="shared" ref="E6:E11" si="2">SUM(F6:G6)</f>
        <v>31</v>
      </c>
      <c r="F6" s="159">
        <v>17</v>
      </c>
      <c r="G6" s="159">
        <v>14</v>
      </c>
      <c r="H6" s="159">
        <f t="shared" ref="H6:H11" si="3">SUM(I6:J6)</f>
        <v>357</v>
      </c>
      <c r="I6" s="159">
        <v>243</v>
      </c>
      <c r="J6" s="159">
        <v>114</v>
      </c>
      <c r="K6" s="159">
        <f t="shared" ref="K6:K11" si="4">SUM(L6:M6)</f>
        <v>2</v>
      </c>
      <c r="L6" s="159">
        <v>0</v>
      </c>
      <c r="M6" s="159">
        <v>2</v>
      </c>
      <c r="N6" s="159">
        <f t="shared" ref="N6:N11" si="5">SUM(O6:P6)</f>
        <v>78</v>
      </c>
      <c r="O6" s="159">
        <v>44</v>
      </c>
      <c r="P6" s="159">
        <v>34</v>
      </c>
      <c r="Q6" s="159">
        <f t="shared" ref="Q6:Q11" si="6">SUM(R6:S6)</f>
        <v>31</v>
      </c>
      <c r="R6" s="159">
        <v>21</v>
      </c>
      <c r="S6" s="159">
        <v>10</v>
      </c>
      <c r="T6" s="159">
        <f>SUM(U6:V6)</f>
        <v>20</v>
      </c>
      <c r="U6" s="159">
        <v>9</v>
      </c>
      <c r="V6" s="159">
        <v>11</v>
      </c>
      <c r="W6" s="159">
        <f>SUM(X6:Y6)</f>
        <v>0</v>
      </c>
      <c r="X6" s="159">
        <v>0</v>
      </c>
      <c r="Y6" s="159">
        <v>0</v>
      </c>
      <c r="Z6" s="159">
        <f>SUM(AA6:AB6)</f>
        <v>0</v>
      </c>
      <c r="AA6" s="159">
        <v>0</v>
      </c>
      <c r="AB6" s="159">
        <v>0</v>
      </c>
      <c r="AC6" s="159">
        <f>SUM(AD6:AE6)</f>
        <v>302</v>
      </c>
      <c r="AD6" s="159">
        <v>154</v>
      </c>
      <c r="AE6" s="159">
        <v>148</v>
      </c>
      <c r="AF6" s="159">
        <f>SUM(AG6:AH6)</f>
        <v>60</v>
      </c>
      <c r="AG6" s="159">
        <v>27</v>
      </c>
      <c r="AH6" s="159">
        <v>33</v>
      </c>
      <c r="AI6" s="159">
        <f>SUM(AJ6:AK6)</f>
        <v>58</v>
      </c>
      <c r="AJ6" s="159">
        <v>43</v>
      </c>
      <c r="AK6" s="159">
        <v>15</v>
      </c>
      <c r="AL6" s="159">
        <f>SUM(AM6:AN6)</f>
        <v>0</v>
      </c>
      <c r="AM6" s="159">
        <v>0</v>
      </c>
      <c r="AN6" s="159">
        <v>0</v>
      </c>
      <c r="AO6" s="159">
        <f>SUM(AP6:AQ6)</f>
        <v>11</v>
      </c>
      <c r="AP6" s="159">
        <v>3</v>
      </c>
      <c r="AQ6" s="159">
        <v>8</v>
      </c>
      <c r="AR6" s="159">
        <f>SUM(AS6:AT6)</f>
        <v>11</v>
      </c>
      <c r="AS6" s="159">
        <v>6</v>
      </c>
      <c r="AT6" s="159">
        <v>5</v>
      </c>
      <c r="AU6" s="159">
        <f>SUM(AV6:AW6)</f>
        <v>0</v>
      </c>
      <c r="AV6" s="159">
        <v>0</v>
      </c>
      <c r="AW6" s="159">
        <v>0</v>
      </c>
      <c r="AX6" s="159">
        <f>SUM(AY6:AZ6)</f>
        <v>5</v>
      </c>
      <c r="AY6" s="159">
        <v>3</v>
      </c>
      <c r="AZ6" s="159">
        <v>2</v>
      </c>
      <c r="BA6" s="159">
        <f>SUM(BB6:BC6)</f>
        <v>2</v>
      </c>
      <c r="BB6" s="159">
        <v>2</v>
      </c>
      <c r="BC6" s="159">
        <v>0</v>
      </c>
      <c r="BD6" s="159">
        <f>SUM(BE6:BF6)</f>
        <v>98</v>
      </c>
      <c r="BE6" s="159">
        <v>48</v>
      </c>
      <c r="BF6" s="159">
        <v>50</v>
      </c>
      <c r="BG6" s="159">
        <f>SUM(BH6:BI6)</f>
        <v>147</v>
      </c>
      <c r="BH6" s="159">
        <v>96</v>
      </c>
      <c r="BI6" s="253">
        <v>51</v>
      </c>
    </row>
    <row r="7" spans="1:74" s="254" customFormat="1" ht="27" customHeight="1">
      <c r="A7" s="250" t="s">
        <v>15</v>
      </c>
      <c r="B7" s="158">
        <f>SUM(C7:D7)</f>
        <v>1264</v>
      </c>
      <c r="C7" s="158">
        <f t="shared" si="0"/>
        <v>738</v>
      </c>
      <c r="D7" s="158">
        <f t="shared" si="1"/>
        <v>526</v>
      </c>
      <c r="E7" s="159">
        <f t="shared" si="2"/>
        <v>34</v>
      </c>
      <c r="F7" s="159">
        <v>25</v>
      </c>
      <c r="G7" s="159">
        <v>9</v>
      </c>
      <c r="H7" s="159">
        <f t="shared" si="3"/>
        <v>356</v>
      </c>
      <c r="I7" s="159">
        <v>234</v>
      </c>
      <c r="J7" s="159">
        <v>122</v>
      </c>
      <c r="K7" s="159">
        <f t="shared" si="4"/>
        <v>3</v>
      </c>
      <c r="L7" s="159">
        <v>2</v>
      </c>
      <c r="M7" s="159">
        <v>1</v>
      </c>
      <c r="N7" s="159">
        <f t="shared" si="5"/>
        <v>70</v>
      </c>
      <c r="O7" s="159">
        <v>41</v>
      </c>
      <c r="P7" s="159">
        <v>29</v>
      </c>
      <c r="Q7" s="159">
        <f t="shared" si="6"/>
        <v>26</v>
      </c>
      <c r="R7" s="159">
        <v>8</v>
      </c>
      <c r="S7" s="159">
        <v>18</v>
      </c>
      <c r="T7" s="159">
        <f>SUM(U7:V7)</f>
        <v>27</v>
      </c>
      <c r="U7" s="159">
        <v>13</v>
      </c>
      <c r="V7" s="159">
        <v>14</v>
      </c>
      <c r="W7" s="159">
        <f>SUM(X7:Y7)</f>
        <v>0</v>
      </c>
      <c r="X7" s="159">
        <v>0</v>
      </c>
      <c r="Y7" s="159">
        <v>0</v>
      </c>
      <c r="Z7" s="159">
        <f>SUM(AA7:AB7)</f>
        <v>1</v>
      </c>
      <c r="AA7" s="159">
        <v>0</v>
      </c>
      <c r="AB7" s="159">
        <v>1</v>
      </c>
      <c r="AC7" s="159">
        <f>SUM(AD7:AE7)</f>
        <v>274</v>
      </c>
      <c r="AD7" s="159">
        <v>132</v>
      </c>
      <c r="AE7" s="159">
        <v>142</v>
      </c>
      <c r="AF7" s="159">
        <f>SUM(AG7:AH7)</f>
        <v>62</v>
      </c>
      <c r="AG7" s="159">
        <v>31</v>
      </c>
      <c r="AH7" s="159">
        <v>31</v>
      </c>
      <c r="AI7" s="159">
        <f>SUM(AJ7:AK7)</f>
        <v>63</v>
      </c>
      <c r="AJ7" s="159">
        <v>45</v>
      </c>
      <c r="AK7" s="159">
        <v>18</v>
      </c>
      <c r="AL7" s="159">
        <f>SUM(AM7:AN7)</f>
        <v>2</v>
      </c>
      <c r="AM7" s="159">
        <v>1</v>
      </c>
      <c r="AN7" s="159">
        <v>1</v>
      </c>
      <c r="AO7" s="159">
        <f>SUM(AP7:AQ7)</f>
        <v>14</v>
      </c>
      <c r="AP7" s="159">
        <v>4</v>
      </c>
      <c r="AQ7" s="159">
        <v>10</v>
      </c>
      <c r="AR7" s="159">
        <f>SUM(AS7:AT7)</f>
        <v>23</v>
      </c>
      <c r="AS7" s="159">
        <v>12</v>
      </c>
      <c r="AT7" s="159">
        <v>11</v>
      </c>
      <c r="AU7" s="159">
        <f>SUM(AV7:AW7)</f>
        <v>2</v>
      </c>
      <c r="AV7" s="159">
        <v>0</v>
      </c>
      <c r="AW7" s="159">
        <v>2</v>
      </c>
      <c r="AX7" s="159">
        <f>SUM(AY7:AZ7)</f>
        <v>1</v>
      </c>
      <c r="AY7" s="159">
        <v>0</v>
      </c>
      <c r="AZ7" s="159">
        <v>1</v>
      </c>
      <c r="BA7" s="159">
        <f>SUM(BB7:BC7)</f>
        <v>3</v>
      </c>
      <c r="BB7" s="159">
        <v>3</v>
      </c>
      <c r="BC7" s="159">
        <v>0</v>
      </c>
      <c r="BD7" s="159">
        <f>SUM(BE7:BF7)</f>
        <v>127</v>
      </c>
      <c r="BE7" s="159">
        <v>65</v>
      </c>
      <c r="BF7" s="159">
        <v>62</v>
      </c>
      <c r="BG7" s="159">
        <f>SUM(BH7:BI7)</f>
        <v>176</v>
      </c>
      <c r="BH7" s="159">
        <v>122</v>
      </c>
      <c r="BI7" s="253">
        <v>54</v>
      </c>
    </row>
    <row r="8" spans="1:74" s="254" customFormat="1" ht="27" customHeight="1">
      <c r="A8" s="250" t="s">
        <v>16</v>
      </c>
      <c r="B8" s="158">
        <f>SUM(C8:D8)</f>
        <v>1340</v>
      </c>
      <c r="C8" s="158">
        <f t="shared" si="0"/>
        <v>778</v>
      </c>
      <c r="D8" s="158">
        <f t="shared" si="1"/>
        <v>562</v>
      </c>
      <c r="E8" s="159">
        <f t="shared" si="2"/>
        <v>31</v>
      </c>
      <c r="F8" s="159">
        <v>16</v>
      </c>
      <c r="G8" s="159">
        <v>15</v>
      </c>
      <c r="H8" s="159">
        <f t="shared" si="3"/>
        <v>374</v>
      </c>
      <c r="I8" s="159">
        <v>237</v>
      </c>
      <c r="J8" s="159">
        <v>137</v>
      </c>
      <c r="K8" s="159">
        <f t="shared" si="4"/>
        <v>2</v>
      </c>
      <c r="L8" s="159">
        <v>0</v>
      </c>
      <c r="M8" s="159">
        <v>2</v>
      </c>
      <c r="N8" s="159">
        <f t="shared" si="5"/>
        <v>79</v>
      </c>
      <c r="O8" s="159">
        <v>38</v>
      </c>
      <c r="P8" s="159">
        <v>41</v>
      </c>
      <c r="Q8" s="159">
        <f t="shared" si="6"/>
        <v>24</v>
      </c>
      <c r="R8" s="159">
        <v>11</v>
      </c>
      <c r="S8" s="159">
        <v>13</v>
      </c>
      <c r="T8" s="159">
        <f>SUM(U8:V8)</f>
        <v>39</v>
      </c>
      <c r="U8" s="159">
        <v>18</v>
      </c>
      <c r="V8" s="159">
        <v>21</v>
      </c>
      <c r="W8" s="159">
        <f>SUM(X8:Y8)</f>
        <v>0</v>
      </c>
      <c r="X8" s="159">
        <v>0</v>
      </c>
      <c r="Y8" s="159">
        <v>0</v>
      </c>
      <c r="Z8" s="159">
        <f>SUM(AA8:AB8)</f>
        <v>0</v>
      </c>
      <c r="AA8" s="159">
        <v>0</v>
      </c>
      <c r="AB8" s="159">
        <v>0</v>
      </c>
      <c r="AC8" s="159">
        <f>SUM(AD8:AE8)</f>
        <v>311</v>
      </c>
      <c r="AD8" s="159">
        <v>160</v>
      </c>
      <c r="AE8" s="159">
        <v>151</v>
      </c>
      <c r="AF8" s="159">
        <f>SUM(AG8:AH8)</f>
        <v>81</v>
      </c>
      <c r="AG8" s="159">
        <v>38</v>
      </c>
      <c r="AH8" s="159">
        <v>43</v>
      </c>
      <c r="AI8" s="159">
        <f>SUM(AJ8:AK8)</f>
        <v>71</v>
      </c>
      <c r="AJ8" s="159">
        <v>55</v>
      </c>
      <c r="AK8" s="159">
        <v>16</v>
      </c>
      <c r="AL8" s="159">
        <f>SUM(AM8:AN8)</f>
        <v>2</v>
      </c>
      <c r="AM8" s="159">
        <v>1</v>
      </c>
      <c r="AN8" s="159">
        <v>1</v>
      </c>
      <c r="AO8" s="159">
        <f>SUM(AP8:AQ8)</f>
        <v>12</v>
      </c>
      <c r="AP8" s="159">
        <v>4</v>
      </c>
      <c r="AQ8" s="159">
        <v>8</v>
      </c>
      <c r="AR8" s="159">
        <f>SUM(AS8:AT8)</f>
        <v>34</v>
      </c>
      <c r="AS8" s="159">
        <v>14</v>
      </c>
      <c r="AT8" s="159">
        <v>20</v>
      </c>
      <c r="AU8" s="159">
        <f>SUM(AV8:AW8)</f>
        <v>0</v>
      </c>
      <c r="AV8" s="159">
        <v>0</v>
      </c>
      <c r="AW8" s="159">
        <v>0</v>
      </c>
      <c r="AX8" s="159">
        <f>SUM(AY8:AZ8)</f>
        <v>2</v>
      </c>
      <c r="AY8" s="159">
        <v>1</v>
      </c>
      <c r="AZ8" s="159">
        <v>1</v>
      </c>
      <c r="BA8" s="159">
        <f>SUM(BB8:BC8)</f>
        <v>2</v>
      </c>
      <c r="BB8" s="159">
        <v>2</v>
      </c>
      <c r="BC8" s="159">
        <v>0</v>
      </c>
      <c r="BD8" s="159">
        <f>SUM(BE8:BF8)</f>
        <v>112</v>
      </c>
      <c r="BE8" s="159">
        <v>55</v>
      </c>
      <c r="BF8" s="159">
        <v>57</v>
      </c>
      <c r="BG8" s="159">
        <f>SUM(BH8:BI8)</f>
        <v>164</v>
      </c>
      <c r="BH8" s="159">
        <v>128</v>
      </c>
      <c r="BI8" s="253">
        <v>36</v>
      </c>
    </row>
    <row r="9" spans="1:74" s="254" customFormat="1" ht="27" customHeight="1">
      <c r="A9" s="250" t="s">
        <v>17</v>
      </c>
      <c r="B9" s="158">
        <f>SUM(C9:D9)</f>
        <v>1364</v>
      </c>
      <c r="C9" s="158">
        <f t="shared" si="0"/>
        <v>784</v>
      </c>
      <c r="D9" s="158">
        <f t="shared" si="1"/>
        <v>580</v>
      </c>
      <c r="E9" s="158">
        <f t="shared" si="2"/>
        <v>33</v>
      </c>
      <c r="F9" s="159">
        <v>16</v>
      </c>
      <c r="G9" s="159">
        <v>17</v>
      </c>
      <c r="H9" s="159">
        <f t="shared" si="3"/>
        <v>356</v>
      </c>
      <c r="I9" s="159">
        <v>240</v>
      </c>
      <c r="J9" s="159">
        <v>116</v>
      </c>
      <c r="K9" s="159">
        <f t="shared" si="4"/>
        <v>2</v>
      </c>
      <c r="L9" s="159">
        <v>0</v>
      </c>
      <c r="M9" s="159">
        <v>2</v>
      </c>
      <c r="N9" s="159">
        <f t="shared" si="5"/>
        <v>54</v>
      </c>
      <c r="O9" s="159">
        <v>25</v>
      </c>
      <c r="P9" s="159">
        <v>29</v>
      </c>
      <c r="Q9" s="159">
        <f t="shared" si="6"/>
        <v>26</v>
      </c>
      <c r="R9" s="159">
        <v>13</v>
      </c>
      <c r="S9" s="159">
        <v>13</v>
      </c>
      <c r="T9" s="159">
        <v>37</v>
      </c>
      <c r="U9" s="159">
        <v>17</v>
      </c>
      <c r="V9" s="159">
        <v>20</v>
      </c>
      <c r="W9" s="159">
        <v>0</v>
      </c>
      <c r="X9" s="159">
        <v>0</v>
      </c>
      <c r="Y9" s="159">
        <v>0</v>
      </c>
      <c r="Z9" s="159">
        <v>0</v>
      </c>
      <c r="AA9" s="159">
        <v>0</v>
      </c>
      <c r="AB9" s="159">
        <v>0</v>
      </c>
      <c r="AC9" s="159">
        <f>AD9+AE9</f>
        <v>338</v>
      </c>
      <c r="AD9" s="159">
        <v>167</v>
      </c>
      <c r="AE9" s="159">
        <v>171</v>
      </c>
      <c r="AF9" s="159">
        <v>108</v>
      </c>
      <c r="AG9" s="159">
        <v>57</v>
      </c>
      <c r="AH9" s="159">
        <v>51</v>
      </c>
      <c r="AI9" s="159">
        <v>101</v>
      </c>
      <c r="AJ9" s="159">
        <v>75</v>
      </c>
      <c r="AK9" s="159">
        <v>26</v>
      </c>
      <c r="AL9" s="159">
        <v>2</v>
      </c>
      <c r="AM9" s="159">
        <v>0</v>
      </c>
      <c r="AN9" s="159">
        <v>2</v>
      </c>
      <c r="AO9" s="159">
        <v>10</v>
      </c>
      <c r="AP9" s="159">
        <v>1</v>
      </c>
      <c r="AQ9" s="159">
        <v>9</v>
      </c>
      <c r="AR9" s="159">
        <v>33</v>
      </c>
      <c r="AS9" s="159">
        <v>16</v>
      </c>
      <c r="AT9" s="159">
        <v>17</v>
      </c>
      <c r="AU9" s="159">
        <v>0</v>
      </c>
      <c r="AV9" s="159">
        <v>0</v>
      </c>
      <c r="AW9" s="159">
        <v>0</v>
      </c>
      <c r="AX9" s="159">
        <v>2</v>
      </c>
      <c r="AY9" s="159">
        <v>1</v>
      </c>
      <c r="AZ9" s="159">
        <v>1</v>
      </c>
      <c r="BA9" s="159">
        <v>1</v>
      </c>
      <c r="BB9" s="159">
        <v>1</v>
      </c>
      <c r="BC9" s="159">
        <v>0</v>
      </c>
      <c r="BD9" s="159">
        <v>96</v>
      </c>
      <c r="BE9" s="159">
        <v>43</v>
      </c>
      <c r="BF9" s="159">
        <v>53</v>
      </c>
      <c r="BG9" s="159">
        <v>165</v>
      </c>
      <c r="BH9" s="159">
        <v>112</v>
      </c>
      <c r="BI9" s="253">
        <v>53</v>
      </c>
    </row>
    <row r="10" spans="1:74" s="3" customFormat="1" ht="27" customHeight="1">
      <c r="A10" s="98" t="s">
        <v>18</v>
      </c>
      <c r="B10" s="158">
        <v>1253</v>
      </c>
      <c r="C10" s="63">
        <v>716</v>
      </c>
      <c r="D10" s="63">
        <v>537</v>
      </c>
      <c r="E10" s="158">
        <f t="shared" si="2"/>
        <v>41</v>
      </c>
      <c r="F10" s="63">
        <v>23</v>
      </c>
      <c r="G10" s="63">
        <v>18</v>
      </c>
      <c r="H10" s="63">
        <f t="shared" si="3"/>
        <v>380</v>
      </c>
      <c r="I10" s="63">
        <v>236</v>
      </c>
      <c r="J10" s="63">
        <v>144</v>
      </c>
      <c r="K10" s="63">
        <f t="shared" si="4"/>
        <v>2</v>
      </c>
      <c r="L10" s="63">
        <v>1</v>
      </c>
      <c r="M10" s="63">
        <v>1</v>
      </c>
      <c r="N10" s="63">
        <f t="shared" si="5"/>
        <v>65</v>
      </c>
      <c r="O10" s="63">
        <v>29</v>
      </c>
      <c r="P10" s="63">
        <v>36</v>
      </c>
      <c r="Q10" s="63">
        <f t="shared" si="6"/>
        <v>29</v>
      </c>
      <c r="R10" s="63">
        <v>10</v>
      </c>
      <c r="S10" s="63">
        <v>19</v>
      </c>
      <c r="T10" s="63">
        <f>SUM(U10:V10)</f>
        <v>35</v>
      </c>
      <c r="U10" s="63">
        <v>15</v>
      </c>
      <c r="V10" s="63">
        <v>20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f>SUM(AD10:AE10)</f>
        <v>288</v>
      </c>
      <c r="AD10" s="63">
        <v>157</v>
      </c>
      <c r="AE10" s="63">
        <v>131</v>
      </c>
      <c r="AF10" s="63">
        <f>SUM(AG10:AH10)</f>
        <v>86</v>
      </c>
      <c r="AG10" s="63">
        <v>45</v>
      </c>
      <c r="AH10" s="63">
        <v>41</v>
      </c>
      <c r="AI10" s="63">
        <f>SUM(AJ10:AK10)</f>
        <v>63</v>
      </c>
      <c r="AJ10" s="63">
        <v>53</v>
      </c>
      <c r="AK10" s="63">
        <v>10</v>
      </c>
      <c r="AL10" s="63">
        <f>SUM(AM10:AN10)</f>
        <v>1</v>
      </c>
      <c r="AM10" s="63">
        <v>0</v>
      </c>
      <c r="AN10" s="63">
        <v>1</v>
      </c>
      <c r="AO10" s="63">
        <f>SUM(AP10:AQ10)</f>
        <v>14</v>
      </c>
      <c r="AP10" s="63">
        <v>6</v>
      </c>
      <c r="AQ10" s="63">
        <v>8</v>
      </c>
      <c r="AR10" s="63">
        <f>SUM(AS10:AT10)</f>
        <v>24</v>
      </c>
      <c r="AS10" s="63">
        <v>10</v>
      </c>
      <c r="AT10" s="63">
        <v>14</v>
      </c>
      <c r="AU10" s="63">
        <v>0</v>
      </c>
      <c r="AV10" s="63">
        <v>0</v>
      </c>
      <c r="AW10" s="63">
        <v>0</v>
      </c>
      <c r="AX10" s="63">
        <f>SUM(AY10:AZ10)</f>
        <v>7</v>
      </c>
      <c r="AY10" s="63">
        <v>3</v>
      </c>
      <c r="AZ10" s="63">
        <v>4</v>
      </c>
      <c r="BA10" s="63">
        <f>SUM(BB10:BC10)</f>
        <v>0</v>
      </c>
      <c r="BB10" s="63">
        <v>0</v>
      </c>
      <c r="BC10" s="63">
        <v>0</v>
      </c>
      <c r="BD10" s="63">
        <f>SUM(BE10:BF10)</f>
        <v>90</v>
      </c>
      <c r="BE10" s="63">
        <v>44</v>
      </c>
      <c r="BF10" s="63">
        <v>46</v>
      </c>
      <c r="BG10" s="63">
        <f>SUM(BH10:BI10)</f>
        <v>128</v>
      </c>
      <c r="BH10" s="63">
        <v>84</v>
      </c>
      <c r="BI10" s="255">
        <v>44</v>
      </c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</row>
    <row r="11" spans="1:74" s="3" customFormat="1" ht="27" customHeight="1">
      <c r="A11" s="98" t="s">
        <v>266</v>
      </c>
      <c r="B11" s="158">
        <f>C11+D11</f>
        <v>1341</v>
      </c>
      <c r="C11" s="63">
        <v>766</v>
      </c>
      <c r="D11" s="63">
        <v>575</v>
      </c>
      <c r="E11" s="158">
        <f t="shared" si="2"/>
        <v>29</v>
      </c>
      <c r="F11" s="63">
        <v>13</v>
      </c>
      <c r="G11" s="63">
        <v>16</v>
      </c>
      <c r="H11" s="63">
        <f t="shared" si="3"/>
        <v>365</v>
      </c>
      <c r="I11" s="63">
        <v>231</v>
      </c>
      <c r="J11" s="63">
        <v>134</v>
      </c>
      <c r="K11" s="63">
        <f t="shared" si="4"/>
        <v>3</v>
      </c>
      <c r="L11" s="63">
        <v>0</v>
      </c>
      <c r="M11" s="63">
        <v>3</v>
      </c>
      <c r="N11" s="63">
        <f t="shared" si="5"/>
        <v>80</v>
      </c>
      <c r="O11" s="63">
        <v>41</v>
      </c>
      <c r="P11" s="63">
        <v>39</v>
      </c>
      <c r="Q11" s="63">
        <f t="shared" si="6"/>
        <v>16</v>
      </c>
      <c r="R11" s="63">
        <v>6</v>
      </c>
      <c r="S11" s="63">
        <v>10</v>
      </c>
      <c r="T11" s="63">
        <f>SUM(U11:V11)</f>
        <v>53</v>
      </c>
      <c r="U11" s="63">
        <v>25</v>
      </c>
      <c r="V11" s="63">
        <v>28</v>
      </c>
      <c r="W11" s="63">
        <v>1</v>
      </c>
      <c r="X11" s="63">
        <v>0</v>
      </c>
      <c r="Y11" s="63">
        <v>0</v>
      </c>
      <c r="Z11" s="63">
        <v>1</v>
      </c>
      <c r="AA11" s="63">
        <v>0</v>
      </c>
      <c r="AB11" s="63">
        <v>0</v>
      </c>
      <c r="AC11" s="63">
        <f>SUM(AD11:AE11)</f>
        <v>328</v>
      </c>
      <c r="AD11" s="63">
        <v>157</v>
      </c>
      <c r="AE11" s="63">
        <v>171</v>
      </c>
      <c r="AF11" s="63">
        <f>SUM(AG11:AH11)</f>
        <v>117</v>
      </c>
      <c r="AG11" s="63">
        <v>64</v>
      </c>
      <c r="AH11" s="63">
        <v>53</v>
      </c>
      <c r="AI11" s="63">
        <f>SUM(AJ11:AK11)</f>
        <v>79</v>
      </c>
      <c r="AJ11" s="63">
        <v>65</v>
      </c>
      <c r="AK11" s="63">
        <v>14</v>
      </c>
      <c r="AL11" s="63">
        <f>SUM(AM11:AN11)</f>
        <v>2</v>
      </c>
      <c r="AM11" s="63">
        <v>1</v>
      </c>
      <c r="AN11" s="63">
        <v>1</v>
      </c>
      <c r="AO11" s="63">
        <f>SUM(AP11:AQ11)</f>
        <v>8</v>
      </c>
      <c r="AP11" s="63">
        <v>4</v>
      </c>
      <c r="AQ11" s="63">
        <v>4</v>
      </c>
      <c r="AR11" s="63">
        <f>SUM(AS11:AT11)</f>
        <v>27</v>
      </c>
      <c r="AS11" s="63">
        <v>13</v>
      </c>
      <c r="AT11" s="63">
        <v>14</v>
      </c>
      <c r="AU11" s="63">
        <v>1</v>
      </c>
      <c r="AV11" s="63">
        <v>0</v>
      </c>
      <c r="AW11" s="63">
        <v>0</v>
      </c>
      <c r="AX11" s="63">
        <f>SUM(AY11:AZ11)</f>
        <v>4</v>
      </c>
      <c r="AY11" s="63">
        <v>3</v>
      </c>
      <c r="AZ11" s="63">
        <v>1</v>
      </c>
      <c r="BA11" s="63">
        <f>SUM(BB11:BC11)</f>
        <v>2</v>
      </c>
      <c r="BB11" s="63">
        <v>0</v>
      </c>
      <c r="BC11" s="63">
        <v>2</v>
      </c>
      <c r="BD11" s="63">
        <f>SUM(BE11:BF11)</f>
        <v>84</v>
      </c>
      <c r="BE11" s="63">
        <v>39</v>
      </c>
      <c r="BF11" s="63">
        <v>45</v>
      </c>
      <c r="BG11" s="63">
        <f>SUM(BH11:BI11)</f>
        <v>144</v>
      </c>
      <c r="BH11" s="63">
        <v>104</v>
      </c>
      <c r="BI11" s="255">
        <v>40</v>
      </c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</row>
    <row r="12" spans="1:74" s="288" customFormat="1" ht="21.75" customHeight="1">
      <c r="A12" s="98" t="s">
        <v>269</v>
      </c>
      <c r="B12" s="282">
        <f t="shared" ref="B12" si="7">SUM(C12:D12)</f>
        <v>1379</v>
      </c>
      <c r="C12" s="283">
        <f t="shared" ref="C12:D12" si="8">F12+I12+L12+O12+R12+U12+X12+AA12+AD12+AG12+AJ12+AM12+AP12+AS12+AV12+AY12+BB12+BE12+BH12</f>
        <v>777</v>
      </c>
      <c r="D12" s="283">
        <f t="shared" si="8"/>
        <v>602</v>
      </c>
      <c r="E12" s="282">
        <f t="shared" ref="E12" si="9">SUM(F12:G12)</f>
        <v>36</v>
      </c>
      <c r="F12" s="284">
        <v>14</v>
      </c>
      <c r="G12" s="284">
        <v>22</v>
      </c>
      <c r="H12" s="282">
        <f t="shared" ref="H12" si="10">SUM(I12:J12)</f>
        <v>387</v>
      </c>
      <c r="I12" s="284">
        <v>230</v>
      </c>
      <c r="J12" s="284">
        <v>157</v>
      </c>
      <c r="K12" s="282">
        <f t="shared" ref="K12" si="11">SUM(L12:M12)</f>
        <v>2</v>
      </c>
      <c r="L12" s="284">
        <v>0</v>
      </c>
      <c r="M12" s="284">
        <v>2</v>
      </c>
      <c r="N12" s="282">
        <f t="shared" ref="N12" si="12">SUM(O12:P12)</f>
        <v>72</v>
      </c>
      <c r="O12" s="284">
        <v>33</v>
      </c>
      <c r="P12" s="284">
        <v>39</v>
      </c>
      <c r="Q12" s="282">
        <f t="shared" ref="Q12" si="13">SUM(R12:S12)</f>
        <v>22</v>
      </c>
      <c r="R12" s="284">
        <v>10</v>
      </c>
      <c r="S12" s="284">
        <v>12</v>
      </c>
      <c r="T12" s="282">
        <f t="shared" ref="T12" si="14">SUM(U12:V12)</f>
        <v>38</v>
      </c>
      <c r="U12" s="284">
        <v>19</v>
      </c>
      <c r="V12" s="284">
        <v>19</v>
      </c>
      <c r="W12" s="282">
        <f t="shared" ref="W12" si="15">SUM(X12:Y12)</f>
        <v>0</v>
      </c>
      <c r="X12" s="284">
        <v>0</v>
      </c>
      <c r="Y12" s="284">
        <v>0</v>
      </c>
      <c r="Z12" s="282">
        <f t="shared" ref="Z12" si="16">SUM(AA12:AB12)</f>
        <v>0</v>
      </c>
      <c r="AA12" s="284">
        <v>0</v>
      </c>
      <c r="AB12" s="284">
        <v>0</v>
      </c>
      <c r="AC12" s="282">
        <f t="shared" ref="AC12" si="17">SUM(AD12:AE12)</f>
        <v>325</v>
      </c>
      <c r="AD12" s="284">
        <v>169</v>
      </c>
      <c r="AE12" s="284">
        <v>156</v>
      </c>
      <c r="AF12" s="282">
        <f t="shared" ref="AF12" si="18">SUM(AG12:AH12)</f>
        <v>135</v>
      </c>
      <c r="AG12" s="284">
        <v>88</v>
      </c>
      <c r="AH12" s="284">
        <v>47</v>
      </c>
      <c r="AI12" s="282">
        <f t="shared" ref="AI12" si="19">SUM(AJ12:AK12)</f>
        <v>74</v>
      </c>
      <c r="AJ12" s="284">
        <v>57</v>
      </c>
      <c r="AK12" s="284">
        <v>17</v>
      </c>
      <c r="AL12" s="282">
        <f t="shared" ref="AL12" si="20">SUM(AM12:AN12)</f>
        <v>4</v>
      </c>
      <c r="AM12" s="284">
        <v>2</v>
      </c>
      <c r="AN12" s="284">
        <v>2</v>
      </c>
      <c r="AO12" s="282">
        <f t="shared" ref="AO12" si="21">SUM(AP12:AQ12)</f>
        <v>4</v>
      </c>
      <c r="AP12" s="284">
        <v>3</v>
      </c>
      <c r="AQ12" s="284">
        <v>1</v>
      </c>
      <c r="AR12" s="282">
        <f t="shared" ref="AR12" si="22">SUM(AS12:AT12)</f>
        <v>25</v>
      </c>
      <c r="AS12" s="284">
        <v>9</v>
      </c>
      <c r="AT12" s="284">
        <v>16</v>
      </c>
      <c r="AU12" s="282">
        <f t="shared" ref="AU12" si="23">SUM(AV12:AW12)</f>
        <v>0</v>
      </c>
      <c r="AV12" s="284">
        <v>0</v>
      </c>
      <c r="AW12" s="284">
        <v>0</v>
      </c>
      <c r="AX12" s="282">
        <f t="shared" ref="AX12" si="24">SUM(AY12:AZ12)</f>
        <v>6</v>
      </c>
      <c r="AY12" s="284">
        <v>2</v>
      </c>
      <c r="AZ12" s="284">
        <v>4</v>
      </c>
      <c r="BA12" s="282">
        <f t="shared" ref="BA12" si="25">SUM(BB12:BC12)</f>
        <v>3</v>
      </c>
      <c r="BB12" s="284">
        <v>2</v>
      </c>
      <c r="BC12" s="284">
        <v>1</v>
      </c>
      <c r="BD12" s="282">
        <f t="shared" ref="BD12" si="26">SUM(BE12:BF12)</f>
        <v>99</v>
      </c>
      <c r="BE12" s="284">
        <v>35</v>
      </c>
      <c r="BF12" s="284">
        <v>64</v>
      </c>
      <c r="BG12" s="282">
        <f t="shared" ref="BG12" si="27">SUM(BH12:BI12)</f>
        <v>147</v>
      </c>
      <c r="BH12" s="284">
        <v>104</v>
      </c>
      <c r="BI12" s="285">
        <v>43</v>
      </c>
      <c r="BJ12" s="286"/>
      <c r="BK12" s="286"/>
      <c r="BL12" s="286"/>
      <c r="BM12" s="286"/>
      <c r="BN12" s="286"/>
      <c r="BO12" s="286"/>
      <c r="BP12" s="287"/>
      <c r="BQ12" s="287"/>
      <c r="BR12" s="287"/>
      <c r="BS12" s="287"/>
      <c r="BT12" s="287"/>
      <c r="BU12" s="287"/>
      <c r="BV12" s="287"/>
    </row>
    <row r="13" spans="1:74" s="1" customFormat="1" ht="22.5" customHeight="1">
      <c r="A13" s="116" t="s">
        <v>185</v>
      </c>
      <c r="E13" s="37"/>
    </row>
    <row r="14" spans="1:74" s="1" customFormat="1" ht="11.25">
      <c r="E14" s="37"/>
    </row>
    <row r="15" spans="1:74" s="1" customFormat="1" ht="11.25">
      <c r="E15" s="37"/>
    </row>
    <row r="16" spans="1:74">
      <c r="E16" s="256"/>
    </row>
    <row r="17" spans="5:5">
      <c r="E17" s="256"/>
    </row>
    <row r="18" spans="5:5">
      <c r="E18" s="256"/>
    </row>
    <row r="19" spans="5:5">
      <c r="E19" s="256"/>
    </row>
    <row r="20" spans="5:5">
      <c r="E20" s="256"/>
    </row>
    <row r="21" spans="5:5">
      <c r="E21" s="256"/>
    </row>
    <row r="22" spans="5:5">
      <c r="E22" s="256"/>
    </row>
    <row r="23" spans="5:5">
      <c r="E23" s="256"/>
    </row>
    <row r="24" spans="5:5">
      <c r="E24" s="256"/>
    </row>
    <row r="25" spans="5:5">
      <c r="E25" s="256"/>
    </row>
    <row r="26" spans="5:5">
      <c r="E26" s="256"/>
    </row>
    <row r="27" spans="5:5">
      <c r="E27" s="256"/>
    </row>
    <row r="28" spans="5:5">
      <c r="E28" s="256"/>
    </row>
    <row r="29" spans="5:5">
      <c r="E29" s="256"/>
    </row>
    <row r="30" spans="5:5">
      <c r="E30" s="256"/>
    </row>
    <row r="31" spans="5:5">
      <c r="E31" s="256"/>
    </row>
    <row r="32" spans="5:5">
      <c r="E32" s="256"/>
    </row>
    <row r="33" spans="5:5">
      <c r="E33" s="256"/>
    </row>
    <row r="34" spans="5:5">
      <c r="E34" s="256"/>
    </row>
    <row r="35" spans="5:5">
      <c r="E35" s="256"/>
    </row>
    <row r="36" spans="5:5">
      <c r="E36" s="256"/>
    </row>
    <row r="37" spans="5:5">
      <c r="E37" s="256"/>
    </row>
    <row r="38" spans="5:5">
      <c r="E38" s="256"/>
    </row>
    <row r="39" spans="5:5">
      <c r="E39" s="256"/>
    </row>
    <row r="40" spans="5:5">
      <c r="E40" s="256"/>
    </row>
    <row r="41" spans="5:5">
      <c r="E41" s="256"/>
    </row>
    <row r="42" spans="5:5">
      <c r="E42" s="256"/>
    </row>
    <row r="43" spans="5:5">
      <c r="E43" s="256"/>
    </row>
    <row r="44" spans="5:5">
      <c r="E44" s="256"/>
    </row>
    <row r="45" spans="5:5">
      <c r="E45" s="256"/>
    </row>
    <row r="46" spans="5:5">
      <c r="E46" s="256"/>
    </row>
    <row r="47" spans="5:5">
      <c r="E47" s="256"/>
    </row>
    <row r="48" spans="5:5">
      <c r="E48" s="256"/>
    </row>
  </sheetData>
  <mergeCells count="21">
    <mergeCell ref="BA4:BC4"/>
    <mergeCell ref="BD4:BF4"/>
    <mergeCell ref="BG4:BI4"/>
    <mergeCell ref="AI4:AK4"/>
    <mergeCell ref="AL4:AN4"/>
    <mergeCell ref="AO4:AQ4"/>
    <mergeCell ref="AR4:AT4"/>
    <mergeCell ref="AU4:AW4"/>
    <mergeCell ref="AX4:AZ4"/>
    <mergeCell ref="AF4:AH4"/>
    <mergeCell ref="A4:A5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5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2"/>
  <sheetViews>
    <sheetView workbookViewId="0">
      <selection activeCell="B19" sqref="B19"/>
    </sheetView>
  </sheetViews>
  <sheetFormatPr defaultRowHeight="13.5"/>
  <cols>
    <col min="1" max="1" width="11.625" style="273" customWidth="1"/>
    <col min="2" max="5" width="24.25" style="273" customWidth="1"/>
    <col min="6" max="8" width="9" style="273"/>
    <col min="9" max="9" width="14.125" style="273" customWidth="1"/>
    <col min="10" max="256" width="9" style="273"/>
    <col min="257" max="257" width="11.625" style="273" customWidth="1"/>
    <col min="258" max="261" width="24.25" style="273" customWidth="1"/>
    <col min="262" max="512" width="9" style="273"/>
    <col min="513" max="513" width="11.625" style="273" customWidth="1"/>
    <col min="514" max="517" width="24.25" style="273" customWidth="1"/>
    <col min="518" max="768" width="9" style="273"/>
    <col min="769" max="769" width="11.625" style="273" customWidth="1"/>
    <col min="770" max="773" width="24.25" style="273" customWidth="1"/>
    <col min="774" max="1024" width="9" style="273"/>
    <col min="1025" max="1025" width="11.625" style="273" customWidth="1"/>
    <col min="1026" max="1029" width="24.25" style="273" customWidth="1"/>
    <col min="1030" max="1280" width="9" style="273"/>
    <col min="1281" max="1281" width="11.625" style="273" customWidth="1"/>
    <col min="1282" max="1285" width="24.25" style="273" customWidth="1"/>
    <col min="1286" max="1536" width="9" style="273"/>
    <col min="1537" max="1537" width="11.625" style="273" customWidth="1"/>
    <col min="1538" max="1541" width="24.25" style="273" customWidth="1"/>
    <col min="1542" max="1792" width="9" style="273"/>
    <col min="1793" max="1793" width="11.625" style="273" customWidth="1"/>
    <col min="1794" max="1797" width="24.25" style="273" customWidth="1"/>
    <col min="1798" max="2048" width="9" style="273"/>
    <col min="2049" max="2049" width="11.625" style="273" customWidth="1"/>
    <col min="2050" max="2053" width="24.25" style="273" customWidth="1"/>
    <col min="2054" max="2304" width="9" style="273"/>
    <col min="2305" max="2305" width="11.625" style="273" customWidth="1"/>
    <col min="2306" max="2309" width="24.25" style="273" customWidth="1"/>
    <col min="2310" max="2560" width="9" style="273"/>
    <col min="2561" max="2561" width="11.625" style="273" customWidth="1"/>
    <col min="2562" max="2565" width="24.25" style="273" customWidth="1"/>
    <col min="2566" max="2816" width="9" style="273"/>
    <col min="2817" max="2817" width="11.625" style="273" customWidth="1"/>
    <col min="2818" max="2821" width="24.25" style="273" customWidth="1"/>
    <col min="2822" max="3072" width="9" style="273"/>
    <col min="3073" max="3073" width="11.625" style="273" customWidth="1"/>
    <col min="3074" max="3077" width="24.25" style="273" customWidth="1"/>
    <col min="3078" max="3328" width="9" style="273"/>
    <col min="3329" max="3329" width="11.625" style="273" customWidth="1"/>
    <col min="3330" max="3333" width="24.25" style="273" customWidth="1"/>
    <col min="3334" max="3584" width="9" style="273"/>
    <col min="3585" max="3585" width="11.625" style="273" customWidth="1"/>
    <col min="3586" max="3589" width="24.25" style="273" customWidth="1"/>
    <col min="3590" max="3840" width="9" style="273"/>
    <col min="3841" max="3841" width="11.625" style="273" customWidth="1"/>
    <col min="3842" max="3845" width="24.25" style="273" customWidth="1"/>
    <col min="3846" max="4096" width="9" style="273"/>
    <col min="4097" max="4097" width="11.625" style="273" customWidth="1"/>
    <col min="4098" max="4101" width="24.25" style="273" customWidth="1"/>
    <col min="4102" max="4352" width="9" style="273"/>
    <col min="4353" max="4353" width="11.625" style="273" customWidth="1"/>
    <col min="4354" max="4357" width="24.25" style="273" customWidth="1"/>
    <col min="4358" max="4608" width="9" style="273"/>
    <col min="4609" max="4609" width="11.625" style="273" customWidth="1"/>
    <col min="4610" max="4613" width="24.25" style="273" customWidth="1"/>
    <col min="4614" max="4864" width="9" style="273"/>
    <col min="4865" max="4865" width="11.625" style="273" customWidth="1"/>
    <col min="4866" max="4869" width="24.25" style="273" customWidth="1"/>
    <col min="4870" max="5120" width="9" style="273"/>
    <col min="5121" max="5121" width="11.625" style="273" customWidth="1"/>
    <col min="5122" max="5125" width="24.25" style="273" customWidth="1"/>
    <col min="5126" max="5376" width="9" style="273"/>
    <col min="5377" max="5377" width="11.625" style="273" customWidth="1"/>
    <col min="5378" max="5381" width="24.25" style="273" customWidth="1"/>
    <col min="5382" max="5632" width="9" style="273"/>
    <col min="5633" max="5633" width="11.625" style="273" customWidth="1"/>
    <col min="5634" max="5637" width="24.25" style="273" customWidth="1"/>
    <col min="5638" max="5888" width="9" style="273"/>
    <col min="5889" max="5889" width="11.625" style="273" customWidth="1"/>
    <col min="5890" max="5893" width="24.25" style="273" customWidth="1"/>
    <col min="5894" max="6144" width="9" style="273"/>
    <col min="6145" max="6145" width="11.625" style="273" customWidth="1"/>
    <col min="6146" max="6149" width="24.25" style="273" customWidth="1"/>
    <col min="6150" max="6400" width="9" style="273"/>
    <col min="6401" max="6401" width="11.625" style="273" customWidth="1"/>
    <col min="6402" max="6405" width="24.25" style="273" customWidth="1"/>
    <col min="6406" max="6656" width="9" style="273"/>
    <col min="6657" max="6657" width="11.625" style="273" customWidth="1"/>
    <col min="6658" max="6661" width="24.25" style="273" customWidth="1"/>
    <col min="6662" max="6912" width="9" style="273"/>
    <col min="6913" max="6913" width="11.625" style="273" customWidth="1"/>
    <col min="6914" max="6917" width="24.25" style="273" customWidth="1"/>
    <col min="6918" max="7168" width="9" style="273"/>
    <col min="7169" max="7169" width="11.625" style="273" customWidth="1"/>
    <col min="7170" max="7173" width="24.25" style="273" customWidth="1"/>
    <col min="7174" max="7424" width="9" style="273"/>
    <col min="7425" max="7425" width="11.625" style="273" customWidth="1"/>
    <col min="7426" max="7429" width="24.25" style="273" customWidth="1"/>
    <col min="7430" max="7680" width="9" style="273"/>
    <col min="7681" max="7681" width="11.625" style="273" customWidth="1"/>
    <col min="7682" max="7685" width="24.25" style="273" customWidth="1"/>
    <col min="7686" max="7936" width="9" style="273"/>
    <col min="7937" max="7937" width="11.625" style="273" customWidth="1"/>
    <col min="7938" max="7941" width="24.25" style="273" customWidth="1"/>
    <col min="7942" max="8192" width="9" style="273"/>
    <col min="8193" max="8193" width="11.625" style="273" customWidth="1"/>
    <col min="8194" max="8197" width="24.25" style="273" customWidth="1"/>
    <col min="8198" max="8448" width="9" style="273"/>
    <col min="8449" max="8449" width="11.625" style="273" customWidth="1"/>
    <col min="8450" max="8453" width="24.25" style="273" customWidth="1"/>
    <col min="8454" max="8704" width="9" style="273"/>
    <col min="8705" max="8705" width="11.625" style="273" customWidth="1"/>
    <col min="8706" max="8709" width="24.25" style="273" customWidth="1"/>
    <col min="8710" max="8960" width="9" style="273"/>
    <col min="8961" max="8961" width="11.625" style="273" customWidth="1"/>
    <col min="8962" max="8965" width="24.25" style="273" customWidth="1"/>
    <col min="8966" max="9216" width="9" style="273"/>
    <col min="9217" max="9217" width="11.625" style="273" customWidth="1"/>
    <col min="9218" max="9221" width="24.25" style="273" customWidth="1"/>
    <col min="9222" max="9472" width="9" style="273"/>
    <col min="9473" max="9473" width="11.625" style="273" customWidth="1"/>
    <col min="9474" max="9477" width="24.25" style="273" customWidth="1"/>
    <col min="9478" max="9728" width="9" style="273"/>
    <col min="9729" max="9729" width="11.625" style="273" customWidth="1"/>
    <col min="9730" max="9733" width="24.25" style="273" customWidth="1"/>
    <col min="9734" max="9984" width="9" style="273"/>
    <col min="9985" max="9985" width="11.625" style="273" customWidth="1"/>
    <col min="9986" max="9989" width="24.25" style="273" customWidth="1"/>
    <col min="9990" max="10240" width="9" style="273"/>
    <col min="10241" max="10241" width="11.625" style="273" customWidth="1"/>
    <col min="10242" max="10245" width="24.25" style="273" customWidth="1"/>
    <col min="10246" max="10496" width="9" style="273"/>
    <col min="10497" max="10497" width="11.625" style="273" customWidth="1"/>
    <col min="10498" max="10501" width="24.25" style="273" customWidth="1"/>
    <col min="10502" max="10752" width="9" style="273"/>
    <col min="10753" max="10753" width="11.625" style="273" customWidth="1"/>
    <col min="10754" max="10757" width="24.25" style="273" customWidth="1"/>
    <col min="10758" max="11008" width="9" style="273"/>
    <col min="11009" max="11009" width="11.625" style="273" customWidth="1"/>
    <col min="11010" max="11013" width="24.25" style="273" customWidth="1"/>
    <col min="11014" max="11264" width="9" style="273"/>
    <col min="11265" max="11265" width="11.625" style="273" customWidth="1"/>
    <col min="11266" max="11269" width="24.25" style="273" customWidth="1"/>
    <col min="11270" max="11520" width="9" style="273"/>
    <col min="11521" max="11521" width="11.625" style="273" customWidth="1"/>
    <col min="11522" max="11525" width="24.25" style="273" customWidth="1"/>
    <col min="11526" max="11776" width="9" style="273"/>
    <col min="11777" max="11777" width="11.625" style="273" customWidth="1"/>
    <col min="11778" max="11781" width="24.25" style="273" customWidth="1"/>
    <col min="11782" max="12032" width="9" style="273"/>
    <col min="12033" max="12033" width="11.625" style="273" customWidth="1"/>
    <col min="12034" max="12037" width="24.25" style="273" customWidth="1"/>
    <col min="12038" max="12288" width="9" style="273"/>
    <col min="12289" max="12289" width="11.625" style="273" customWidth="1"/>
    <col min="12290" max="12293" width="24.25" style="273" customWidth="1"/>
    <col min="12294" max="12544" width="9" style="273"/>
    <col min="12545" max="12545" width="11.625" style="273" customWidth="1"/>
    <col min="12546" max="12549" width="24.25" style="273" customWidth="1"/>
    <col min="12550" max="12800" width="9" style="273"/>
    <col min="12801" max="12801" width="11.625" style="273" customWidth="1"/>
    <col min="12802" max="12805" width="24.25" style="273" customWidth="1"/>
    <col min="12806" max="13056" width="9" style="273"/>
    <col min="13057" max="13057" width="11.625" style="273" customWidth="1"/>
    <col min="13058" max="13061" width="24.25" style="273" customWidth="1"/>
    <col min="13062" max="13312" width="9" style="273"/>
    <col min="13313" max="13313" width="11.625" style="273" customWidth="1"/>
    <col min="13314" max="13317" width="24.25" style="273" customWidth="1"/>
    <col min="13318" max="13568" width="9" style="273"/>
    <col min="13569" max="13569" width="11.625" style="273" customWidth="1"/>
    <col min="13570" max="13573" width="24.25" style="273" customWidth="1"/>
    <col min="13574" max="13824" width="9" style="273"/>
    <col min="13825" max="13825" width="11.625" style="273" customWidth="1"/>
    <col min="13826" max="13829" width="24.25" style="273" customWidth="1"/>
    <col min="13830" max="14080" width="9" style="273"/>
    <col min="14081" max="14081" width="11.625" style="273" customWidth="1"/>
    <col min="14082" max="14085" width="24.25" style="273" customWidth="1"/>
    <col min="14086" max="14336" width="9" style="273"/>
    <col min="14337" max="14337" width="11.625" style="273" customWidth="1"/>
    <col min="14338" max="14341" width="24.25" style="273" customWidth="1"/>
    <col min="14342" max="14592" width="9" style="273"/>
    <col min="14593" max="14593" width="11.625" style="273" customWidth="1"/>
    <col min="14594" max="14597" width="24.25" style="273" customWidth="1"/>
    <col min="14598" max="14848" width="9" style="273"/>
    <col min="14849" max="14849" width="11.625" style="273" customWidth="1"/>
    <col min="14850" max="14853" width="24.25" style="273" customWidth="1"/>
    <col min="14854" max="15104" width="9" style="273"/>
    <col min="15105" max="15105" width="11.625" style="273" customWidth="1"/>
    <col min="15106" max="15109" width="24.25" style="273" customWidth="1"/>
    <col min="15110" max="15360" width="9" style="273"/>
    <col min="15361" max="15361" width="11.625" style="273" customWidth="1"/>
    <col min="15362" max="15365" width="24.25" style="273" customWidth="1"/>
    <col min="15366" max="15616" width="9" style="273"/>
    <col min="15617" max="15617" width="11.625" style="273" customWidth="1"/>
    <col min="15618" max="15621" width="24.25" style="273" customWidth="1"/>
    <col min="15622" max="15872" width="9" style="273"/>
    <col min="15873" max="15873" width="11.625" style="273" customWidth="1"/>
    <col min="15874" max="15877" width="24.25" style="273" customWidth="1"/>
    <col min="15878" max="16128" width="9" style="273"/>
    <col min="16129" max="16129" width="11.625" style="273" customWidth="1"/>
    <col min="16130" max="16133" width="24.25" style="273" customWidth="1"/>
    <col min="16134" max="16384" width="9" style="273"/>
  </cols>
  <sheetData>
    <row r="1" spans="1:11" ht="18.75">
      <c r="A1" s="248" t="s">
        <v>241</v>
      </c>
      <c r="B1" s="320"/>
      <c r="C1" s="320"/>
      <c r="D1" s="320"/>
      <c r="E1" s="320"/>
      <c r="F1" s="320"/>
      <c r="G1" s="320"/>
      <c r="H1" s="320"/>
      <c r="I1" s="320"/>
    </row>
    <row r="3" spans="1:11" ht="22.5" customHeight="1">
      <c r="A3" s="273" t="s">
        <v>276</v>
      </c>
    </row>
    <row r="4" spans="1:11" s="311" customFormat="1" ht="22.5" customHeight="1">
      <c r="A4" s="310"/>
      <c r="B4" s="452" t="s">
        <v>277</v>
      </c>
      <c r="C4" s="452" t="s">
        <v>278</v>
      </c>
      <c r="D4" s="452"/>
      <c r="E4" s="452"/>
      <c r="F4" s="452"/>
      <c r="G4" s="452"/>
      <c r="H4" s="452"/>
      <c r="I4" s="453" t="s">
        <v>279</v>
      </c>
    </row>
    <row r="5" spans="1:11" s="311" customFormat="1" ht="27" customHeight="1">
      <c r="A5" s="310"/>
      <c r="B5" s="452"/>
      <c r="C5" s="310" t="s">
        <v>280</v>
      </c>
      <c r="D5" s="310" t="s">
        <v>281</v>
      </c>
      <c r="E5" s="310" t="s">
        <v>282</v>
      </c>
      <c r="F5" s="310" t="s">
        <v>283</v>
      </c>
      <c r="G5" s="310" t="s">
        <v>284</v>
      </c>
      <c r="H5" s="310" t="s">
        <v>285</v>
      </c>
      <c r="I5" s="452"/>
    </row>
    <row r="6" spans="1:11" ht="18.75" customHeight="1">
      <c r="A6" s="310" t="s">
        <v>286</v>
      </c>
      <c r="B6" s="317">
        <v>89079</v>
      </c>
      <c r="C6" s="317">
        <v>18231</v>
      </c>
      <c r="D6" s="321" t="s">
        <v>270</v>
      </c>
      <c r="E6" s="321" t="s">
        <v>270</v>
      </c>
      <c r="F6" s="321" t="s">
        <v>270</v>
      </c>
      <c r="G6" s="321" t="s">
        <v>270</v>
      </c>
      <c r="H6" s="321" t="s">
        <v>270</v>
      </c>
      <c r="I6" s="318">
        <v>20.5</v>
      </c>
    </row>
    <row r="7" spans="1:11" ht="18.75" customHeight="1">
      <c r="A7" s="310" t="s">
        <v>287</v>
      </c>
      <c r="B7" s="317">
        <v>83952</v>
      </c>
      <c r="C7" s="317">
        <v>20361</v>
      </c>
      <c r="D7" s="321" t="s">
        <v>270</v>
      </c>
      <c r="E7" s="321" t="s">
        <v>270</v>
      </c>
      <c r="F7" s="321" t="s">
        <v>270</v>
      </c>
      <c r="G7" s="321" t="s">
        <v>270</v>
      </c>
      <c r="H7" s="321" t="s">
        <v>270</v>
      </c>
      <c r="I7" s="318">
        <v>24.3</v>
      </c>
    </row>
    <row r="8" spans="1:11" ht="18.75" customHeight="1">
      <c r="A8" s="310" t="s">
        <v>288</v>
      </c>
      <c r="B8" s="317">
        <v>79686</v>
      </c>
      <c r="C8" s="317">
        <v>23094</v>
      </c>
      <c r="D8" s="317">
        <v>4361</v>
      </c>
      <c r="E8" s="317">
        <v>10742</v>
      </c>
      <c r="F8" s="317">
        <v>4730</v>
      </c>
      <c r="G8" s="317">
        <v>3261</v>
      </c>
      <c r="H8" s="317">
        <v>0</v>
      </c>
      <c r="I8" s="318">
        <f t="shared" ref="I8" si="0">C8/B8*100</f>
        <v>28.981251411791281</v>
      </c>
      <c r="K8" s="314"/>
    </row>
    <row r="9" spans="1:11" ht="15" customHeight="1">
      <c r="A9" s="319"/>
      <c r="B9" s="312"/>
      <c r="C9" s="312"/>
      <c r="D9" s="312"/>
      <c r="E9" s="312"/>
      <c r="F9" s="312"/>
      <c r="G9" s="312"/>
      <c r="H9" s="312"/>
      <c r="I9" s="313"/>
    </row>
    <row r="10" spans="1:11" s="315" customFormat="1" ht="11.25">
      <c r="A10" s="315" t="s">
        <v>289</v>
      </c>
      <c r="B10" s="316"/>
      <c r="C10" s="316"/>
      <c r="D10" s="316"/>
      <c r="E10" s="316"/>
      <c r="F10" s="316"/>
      <c r="G10" s="316"/>
      <c r="H10" s="316"/>
      <c r="I10" s="316"/>
    </row>
    <row r="11" spans="1:11" s="315" customFormat="1" ht="11.25">
      <c r="A11" s="315" t="s">
        <v>290</v>
      </c>
    </row>
    <row r="12" spans="1:11" s="315" customFormat="1" ht="11.25">
      <c r="A12" s="315" t="s">
        <v>291</v>
      </c>
    </row>
  </sheetData>
  <mergeCells count="3">
    <mergeCell ref="B4:B5"/>
    <mergeCell ref="C4:H4"/>
    <mergeCell ref="I4:I5"/>
  </mergeCells>
  <phoneticPr fontId="1" type="noConversion"/>
  <pageMargins left="0.5" right="0.2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workbookViewId="0">
      <selection activeCell="L12" sqref="L12"/>
    </sheetView>
  </sheetViews>
  <sheetFormatPr defaultRowHeight="13.5"/>
  <cols>
    <col min="1" max="1" width="12.5" style="5" customWidth="1"/>
    <col min="2" max="11" width="8.875" style="5" customWidth="1"/>
    <col min="12" max="12" width="8.875" style="52" customWidth="1"/>
    <col min="13" max="13" width="8.875" style="53" customWidth="1"/>
    <col min="14" max="14" width="8.875" style="4" customWidth="1"/>
    <col min="15" max="15" width="8.875" style="5" customWidth="1"/>
    <col min="16" max="256" width="9" style="5"/>
    <col min="257" max="257" width="12.5" style="5" customWidth="1"/>
    <col min="258" max="258" width="7.625" style="5" customWidth="1"/>
    <col min="259" max="264" width="8.75" style="5" customWidth="1"/>
    <col min="265" max="267" width="7.125" style="5" customWidth="1"/>
    <col min="268" max="271" width="7.625" style="5" customWidth="1"/>
    <col min="272" max="512" width="9" style="5"/>
    <col min="513" max="513" width="12.5" style="5" customWidth="1"/>
    <col min="514" max="514" width="7.625" style="5" customWidth="1"/>
    <col min="515" max="520" width="8.75" style="5" customWidth="1"/>
    <col min="521" max="523" width="7.125" style="5" customWidth="1"/>
    <col min="524" max="527" width="7.625" style="5" customWidth="1"/>
    <col min="528" max="768" width="9" style="5"/>
    <col min="769" max="769" width="12.5" style="5" customWidth="1"/>
    <col min="770" max="770" width="7.625" style="5" customWidth="1"/>
    <col min="771" max="776" width="8.75" style="5" customWidth="1"/>
    <col min="777" max="779" width="7.125" style="5" customWidth="1"/>
    <col min="780" max="783" width="7.625" style="5" customWidth="1"/>
    <col min="784" max="1024" width="9" style="5"/>
    <col min="1025" max="1025" width="12.5" style="5" customWidth="1"/>
    <col min="1026" max="1026" width="7.625" style="5" customWidth="1"/>
    <col min="1027" max="1032" width="8.75" style="5" customWidth="1"/>
    <col min="1033" max="1035" width="7.125" style="5" customWidth="1"/>
    <col min="1036" max="1039" width="7.625" style="5" customWidth="1"/>
    <col min="1040" max="1280" width="9" style="5"/>
    <col min="1281" max="1281" width="12.5" style="5" customWidth="1"/>
    <col min="1282" max="1282" width="7.625" style="5" customWidth="1"/>
    <col min="1283" max="1288" width="8.75" style="5" customWidth="1"/>
    <col min="1289" max="1291" width="7.125" style="5" customWidth="1"/>
    <col min="1292" max="1295" width="7.625" style="5" customWidth="1"/>
    <col min="1296" max="1536" width="9" style="5"/>
    <col min="1537" max="1537" width="12.5" style="5" customWidth="1"/>
    <col min="1538" max="1538" width="7.625" style="5" customWidth="1"/>
    <col min="1539" max="1544" width="8.75" style="5" customWidth="1"/>
    <col min="1545" max="1547" width="7.125" style="5" customWidth="1"/>
    <col min="1548" max="1551" width="7.625" style="5" customWidth="1"/>
    <col min="1552" max="1792" width="9" style="5"/>
    <col min="1793" max="1793" width="12.5" style="5" customWidth="1"/>
    <col min="1794" max="1794" width="7.625" style="5" customWidth="1"/>
    <col min="1795" max="1800" width="8.75" style="5" customWidth="1"/>
    <col min="1801" max="1803" width="7.125" style="5" customWidth="1"/>
    <col min="1804" max="1807" width="7.625" style="5" customWidth="1"/>
    <col min="1808" max="2048" width="9" style="5"/>
    <col min="2049" max="2049" width="12.5" style="5" customWidth="1"/>
    <col min="2050" max="2050" width="7.625" style="5" customWidth="1"/>
    <col min="2051" max="2056" width="8.75" style="5" customWidth="1"/>
    <col min="2057" max="2059" width="7.125" style="5" customWidth="1"/>
    <col min="2060" max="2063" width="7.625" style="5" customWidth="1"/>
    <col min="2064" max="2304" width="9" style="5"/>
    <col min="2305" max="2305" width="12.5" style="5" customWidth="1"/>
    <col min="2306" max="2306" width="7.625" style="5" customWidth="1"/>
    <col min="2307" max="2312" width="8.75" style="5" customWidth="1"/>
    <col min="2313" max="2315" width="7.125" style="5" customWidth="1"/>
    <col min="2316" max="2319" width="7.625" style="5" customWidth="1"/>
    <col min="2320" max="2560" width="9" style="5"/>
    <col min="2561" max="2561" width="12.5" style="5" customWidth="1"/>
    <col min="2562" max="2562" width="7.625" style="5" customWidth="1"/>
    <col min="2563" max="2568" width="8.75" style="5" customWidth="1"/>
    <col min="2569" max="2571" width="7.125" style="5" customWidth="1"/>
    <col min="2572" max="2575" width="7.625" style="5" customWidth="1"/>
    <col min="2576" max="2816" width="9" style="5"/>
    <col min="2817" max="2817" width="12.5" style="5" customWidth="1"/>
    <col min="2818" max="2818" width="7.625" style="5" customWidth="1"/>
    <col min="2819" max="2824" width="8.75" style="5" customWidth="1"/>
    <col min="2825" max="2827" width="7.125" style="5" customWidth="1"/>
    <col min="2828" max="2831" width="7.625" style="5" customWidth="1"/>
    <col min="2832" max="3072" width="9" style="5"/>
    <col min="3073" max="3073" width="12.5" style="5" customWidth="1"/>
    <col min="3074" max="3074" width="7.625" style="5" customWidth="1"/>
    <col min="3075" max="3080" width="8.75" style="5" customWidth="1"/>
    <col min="3081" max="3083" width="7.125" style="5" customWidth="1"/>
    <col min="3084" max="3087" width="7.625" style="5" customWidth="1"/>
    <col min="3088" max="3328" width="9" style="5"/>
    <col min="3329" max="3329" width="12.5" style="5" customWidth="1"/>
    <col min="3330" max="3330" width="7.625" style="5" customWidth="1"/>
    <col min="3331" max="3336" width="8.75" style="5" customWidth="1"/>
    <col min="3337" max="3339" width="7.125" style="5" customWidth="1"/>
    <col min="3340" max="3343" width="7.625" style="5" customWidth="1"/>
    <col min="3344" max="3584" width="9" style="5"/>
    <col min="3585" max="3585" width="12.5" style="5" customWidth="1"/>
    <col min="3586" max="3586" width="7.625" style="5" customWidth="1"/>
    <col min="3587" max="3592" width="8.75" style="5" customWidth="1"/>
    <col min="3593" max="3595" width="7.125" style="5" customWidth="1"/>
    <col min="3596" max="3599" width="7.625" style="5" customWidth="1"/>
    <col min="3600" max="3840" width="9" style="5"/>
    <col min="3841" max="3841" width="12.5" style="5" customWidth="1"/>
    <col min="3842" max="3842" width="7.625" style="5" customWidth="1"/>
    <col min="3843" max="3848" width="8.75" style="5" customWidth="1"/>
    <col min="3849" max="3851" width="7.125" style="5" customWidth="1"/>
    <col min="3852" max="3855" width="7.625" style="5" customWidth="1"/>
    <col min="3856" max="4096" width="9" style="5"/>
    <col min="4097" max="4097" width="12.5" style="5" customWidth="1"/>
    <col min="4098" max="4098" width="7.625" style="5" customWidth="1"/>
    <col min="4099" max="4104" width="8.75" style="5" customWidth="1"/>
    <col min="4105" max="4107" width="7.125" style="5" customWidth="1"/>
    <col min="4108" max="4111" width="7.625" style="5" customWidth="1"/>
    <col min="4112" max="4352" width="9" style="5"/>
    <col min="4353" max="4353" width="12.5" style="5" customWidth="1"/>
    <col min="4354" max="4354" width="7.625" style="5" customWidth="1"/>
    <col min="4355" max="4360" width="8.75" style="5" customWidth="1"/>
    <col min="4361" max="4363" width="7.125" style="5" customWidth="1"/>
    <col min="4364" max="4367" width="7.625" style="5" customWidth="1"/>
    <col min="4368" max="4608" width="9" style="5"/>
    <col min="4609" max="4609" width="12.5" style="5" customWidth="1"/>
    <col min="4610" max="4610" width="7.625" style="5" customWidth="1"/>
    <col min="4611" max="4616" width="8.75" style="5" customWidth="1"/>
    <col min="4617" max="4619" width="7.125" style="5" customWidth="1"/>
    <col min="4620" max="4623" width="7.625" style="5" customWidth="1"/>
    <col min="4624" max="4864" width="9" style="5"/>
    <col min="4865" max="4865" width="12.5" style="5" customWidth="1"/>
    <col min="4866" max="4866" width="7.625" style="5" customWidth="1"/>
    <col min="4867" max="4872" width="8.75" style="5" customWidth="1"/>
    <col min="4873" max="4875" width="7.125" style="5" customWidth="1"/>
    <col min="4876" max="4879" width="7.625" style="5" customWidth="1"/>
    <col min="4880" max="5120" width="9" style="5"/>
    <col min="5121" max="5121" width="12.5" style="5" customWidth="1"/>
    <col min="5122" max="5122" width="7.625" style="5" customWidth="1"/>
    <col min="5123" max="5128" width="8.75" style="5" customWidth="1"/>
    <col min="5129" max="5131" width="7.125" style="5" customWidth="1"/>
    <col min="5132" max="5135" width="7.625" style="5" customWidth="1"/>
    <col min="5136" max="5376" width="9" style="5"/>
    <col min="5377" max="5377" width="12.5" style="5" customWidth="1"/>
    <col min="5378" max="5378" width="7.625" style="5" customWidth="1"/>
    <col min="5379" max="5384" width="8.75" style="5" customWidth="1"/>
    <col min="5385" max="5387" width="7.125" style="5" customWidth="1"/>
    <col min="5388" max="5391" width="7.625" style="5" customWidth="1"/>
    <col min="5392" max="5632" width="9" style="5"/>
    <col min="5633" max="5633" width="12.5" style="5" customWidth="1"/>
    <col min="5634" max="5634" width="7.625" style="5" customWidth="1"/>
    <col min="5635" max="5640" width="8.75" style="5" customWidth="1"/>
    <col min="5641" max="5643" width="7.125" style="5" customWidth="1"/>
    <col min="5644" max="5647" width="7.625" style="5" customWidth="1"/>
    <col min="5648" max="5888" width="9" style="5"/>
    <col min="5889" max="5889" width="12.5" style="5" customWidth="1"/>
    <col min="5890" max="5890" width="7.625" style="5" customWidth="1"/>
    <col min="5891" max="5896" width="8.75" style="5" customWidth="1"/>
    <col min="5897" max="5899" width="7.125" style="5" customWidth="1"/>
    <col min="5900" max="5903" width="7.625" style="5" customWidth="1"/>
    <col min="5904" max="6144" width="9" style="5"/>
    <col min="6145" max="6145" width="12.5" style="5" customWidth="1"/>
    <col min="6146" max="6146" width="7.625" style="5" customWidth="1"/>
    <col min="6147" max="6152" width="8.75" style="5" customWidth="1"/>
    <col min="6153" max="6155" width="7.125" style="5" customWidth="1"/>
    <col min="6156" max="6159" width="7.625" style="5" customWidth="1"/>
    <col min="6160" max="6400" width="9" style="5"/>
    <col min="6401" max="6401" width="12.5" style="5" customWidth="1"/>
    <col min="6402" max="6402" width="7.625" style="5" customWidth="1"/>
    <col min="6403" max="6408" width="8.75" style="5" customWidth="1"/>
    <col min="6409" max="6411" width="7.125" style="5" customWidth="1"/>
    <col min="6412" max="6415" width="7.625" style="5" customWidth="1"/>
    <col min="6416" max="6656" width="9" style="5"/>
    <col min="6657" max="6657" width="12.5" style="5" customWidth="1"/>
    <col min="6658" max="6658" width="7.625" style="5" customWidth="1"/>
    <col min="6659" max="6664" width="8.75" style="5" customWidth="1"/>
    <col min="6665" max="6667" width="7.125" style="5" customWidth="1"/>
    <col min="6668" max="6671" width="7.625" style="5" customWidth="1"/>
    <col min="6672" max="6912" width="9" style="5"/>
    <col min="6913" max="6913" width="12.5" style="5" customWidth="1"/>
    <col min="6914" max="6914" width="7.625" style="5" customWidth="1"/>
    <col min="6915" max="6920" width="8.75" style="5" customWidth="1"/>
    <col min="6921" max="6923" width="7.125" style="5" customWidth="1"/>
    <col min="6924" max="6927" width="7.625" style="5" customWidth="1"/>
    <col min="6928" max="7168" width="9" style="5"/>
    <col min="7169" max="7169" width="12.5" style="5" customWidth="1"/>
    <col min="7170" max="7170" width="7.625" style="5" customWidth="1"/>
    <col min="7171" max="7176" width="8.75" style="5" customWidth="1"/>
    <col min="7177" max="7179" width="7.125" style="5" customWidth="1"/>
    <col min="7180" max="7183" width="7.625" style="5" customWidth="1"/>
    <col min="7184" max="7424" width="9" style="5"/>
    <col min="7425" max="7425" width="12.5" style="5" customWidth="1"/>
    <col min="7426" max="7426" width="7.625" style="5" customWidth="1"/>
    <col min="7427" max="7432" width="8.75" style="5" customWidth="1"/>
    <col min="7433" max="7435" width="7.125" style="5" customWidth="1"/>
    <col min="7436" max="7439" width="7.625" style="5" customWidth="1"/>
    <col min="7440" max="7680" width="9" style="5"/>
    <col min="7681" max="7681" width="12.5" style="5" customWidth="1"/>
    <col min="7682" max="7682" width="7.625" style="5" customWidth="1"/>
    <col min="7683" max="7688" width="8.75" style="5" customWidth="1"/>
    <col min="7689" max="7691" width="7.125" style="5" customWidth="1"/>
    <col min="7692" max="7695" width="7.625" style="5" customWidth="1"/>
    <col min="7696" max="7936" width="9" style="5"/>
    <col min="7937" max="7937" width="12.5" style="5" customWidth="1"/>
    <col min="7938" max="7938" width="7.625" style="5" customWidth="1"/>
    <col min="7939" max="7944" width="8.75" style="5" customWidth="1"/>
    <col min="7945" max="7947" width="7.125" style="5" customWidth="1"/>
    <col min="7948" max="7951" width="7.625" style="5" customWidth="1"/>
    <col min="7952" max="8192" width="9" style="5"/>
    <col min="8193" max="8193" width="12.5" style="5" customWidth="1"/>
    <col min="8194" max="8194" width="7.625" style="5" customWidth="1"/>
    <col min="8195" max="8200" width="8.75" style="5" customWidth="1"/>
    <col min="8201" max="8203" width="7.125" style="5" customWidth="1"/>
    <col min="8204" max="8207" width="7.625" style="5" customWidth="1"/>
    <col min="8208" max="8448" width="9" style="5"/>
    <col min="8449" max="8449" width="12.5" style="5" customWidth="1"/>
    <col min="8450" max="8450" width="7.625" style="5" customWidth="1"/>
    <col min="8451" max="8456" width="8.75" style="5" customWidth="1"/>
    <col min="8457" max="8459" width="7.125" style="5" customWidth="1"/>
    <col min="8460" max="8463" width="7.625" style="5" customWidth="1"/>
    <col min="8464" max="8704" width="9" style="5"/>
    <col min="8705" max="8705" width="12.5" style="5" customWidth="1"/>
    <col min="8706" max="8706" width="7.625" style="5" customWidth="1"/>
    <col min="8707" max="8712" width="8.75" style="5" customWidth="1"/>
    <col min="8713" max="8715" width="7.125" style="5" customWidth="1"/>
    <col min="8716" max="8719" width="7.625" style="5" customWidth="1"/>
    <col min="8720" max="8960" width="9" style="5"/>
    <col min="8961" max="8961" width="12.5" style="5" customWidth="1"/>
    <col min="8962" max="8962" width="7.625" style="5" customWidth="1"/>
    <col min="8963" max="8968" width="8.75" style="5" customWidth="1"/>
    <col min="8969" max="8971" width="7.125" style="5" customWidth="1"/>
    <col min="8972" max="8975" width="7.625" style="5" customWidth="1"/>
    <col min="8976" max="9216" width="9" style="5"/>
    <col min="9217" max="9217" width="12.5" style="5" customWidth="1"/>
    <col min="9218" max="9218" width="7.625" style="5" customWidth="1"/>
    <col min="9219" max="9224" width="8.75" style="5" customWidth="1"/>
    <col min="9225" max="9227" width="7.125" style="5" customWidth="1"/>
    <col min="9228" max="9231" width="7.625" style="5" customWidth="1"/>
    <col min="9232" max="9472" width="9" style="5"/>
    <col min="9473" max="9473" width="12.5" style="5" customWidth="1"/>
    <col min="9474" max="9474" width="7.625" style="5" customWidth="1"/>
    <col min="9475" max="9480" width="8.75" style="5" customWidth="1"/>
    <col min="9481" max="9483" width="7.125" style="5" customWidth="1"/>
    <col min="9484" max="9487" width="7.625" style="5" customWidth="1"/>
    <col min="9488" max="9728" width="9" style="5"/>
    <col min="9729" max="9729" width="12.5" style="5" customWidth="1"/>
    <col min="9730" max="9730" width="7.625" style="5" customWidth="1"/>
    <col min="9731" max="9736" width="8.75" style="5" customWidth="1"/>
    <col min="9737" max="9739" width="7.125" style="5" customWidth="1"/>
    <col min="9740" max="9743" width="7.625" style="5" customWidth="1"/>
    <col min="9744" max="9984" width="9" style="5"/>
    <col min="9985" max="9985" width="12.5" style="5" customWidth="1"/>
    <col min="9986" max="9986" width="7.625" style="5" customWidth="1"/>
    <col min="9987" max="9992" width="8.75" style="5" customWidth="1"/>
    <col min="9993" max="9995" width="7.125" style="5" customWidth="1"/>
    <col min="9996" max="9999" width="7.625" style="5" customWidth="1"/>
    <col min="10000" max="10240" width="9" style="5"/>
    <col min="10241" max="10241" width="12.5" style="5" customWidth="1"/>
    <col min="10242" max="10242" width="7.625" style="5" customWidth="1"/>
    <col min="10243" max="10248" width="8.75" style="5" customWidth="1"/>
    <col min="10249" max="10251" width="7.125" style="5" customWidth="1"/>
    <col min="10252" max="10255" width="7.625" style="5" customWidth="1"/>
    <col min="10256" max="10496" width="9" style="5"/>
    <col min="10497" max="10497" width="12.5" style="5" customWidth="1"/>
    <col min="10498" max="10498" width="7.625" style="5" customWidth="1"/>
    <col min="10499" max="10504" width="8.75" style="5" customWidth="1"/>
    <col min="10505" max="10507" width="7.125" style="5" customWidth="1"/>
    <col min="10508" max="10511" width="7.625" style="5" customWidth="1"/>
    <col min="10512" max="10752" width="9" style="5"/>
    <col min="10753" max="10753" width="12.5" style="5" customWidth="1"/>
    <col min="10754" max="10754" width="7.625" style="5" customWidth="1"/>
    <col min="10755" max="10760" width="8.75" style="5" customWidth="1"/>
    <col min="10761" max="10763" width="7.125" style="5" customWidth="1"/>
    <col min="10764" max="10767" width="7.625" style="5" customWidth="1"/>
    <col min="10768" max="11008" width="9" style="5"/>
    <col min="11009" max="11009" width="12.5" style="5" customWidth="1"/>
    <col min="11010" max="11010" width="7.625" style="5" customWidth="1"/>
    <col min="11011" max="11016" width="8.75" style="5" customWidth="1"/>
    <col min="11017" max="11019" width="7.125" style="5" customWidth="1"/>
    <col min="11020" max="11023" width="7.625" style="5" customWidth="1"/>
    <col min="11024" max="11264" width="9" style="5"/>
    <col min="11265" max="11265" width="12.5" style="5" customWidth="1"/>
    <col min="11266" max="11266" width="7.625" style="5" customWidth="1"/>
    <col min="11267" max="11272" width="8.75" style="5" customWidth="1"/>
    <col min="11273" max="11275" width="7.125" style="5" customWidth="1"/>
    <col min="11276" max="11279" width="7.625" style="5" customWidth="1"/>
    <col min="11280" max="11520" width="9" style="5"/>
    <col min="11521" max="11521" width="12.5" style="5" customWidth="1"/>
    <col min="11522" max="11522" width="7.625" style="5" customWidth="1"/>
    <col min="11523" max="11528" width="8.75" style="5" customWidth="1"/>
    <col min="11529" max="11531" width="7.125" style="5" customWidth="1"/>
    <col min="11532" max="11535" width="7.625" style="5" customWidth="1"/>
    <col min="11536" max="11776" width="9" style="5"/>
    <col min="11777" max="11777" width="12.5" style="5" customWidth="1"/>
    <col min="11778" max="11778" width="7.625" style="5" customWidth="1"/>
    <col min="11779" max="11784" width="8.75" style="5" customWidth="1"/>
    <col min="11785" max="11787" width="7.125" style="5" customWidth="1"/>
    <col min="11788" max="11791" width="7.625" style="5" customWidth="1"/>
    <col min="11792" max="12032" width="9" style="5"/>
    <col min="12033" max="12033" width="12.5" style="5" customWidth="1"/>
    <col min="12034" max="12034" width="7.625" style="5" customWidth="1"/>
    <col min="12035" max="12040" width="8.75" style="5" customWidth="1"/>
    <col min="12041" max="12043" width="7.125" style="5" customWidth="1"/>
    <col min="12044" max="12047" width="7.625" style="5" customWidth="1"/>
    <col min="12048" max="12288" width="9" style="5"/>
    <col min="12289" max="12289" width="12.5" style="5" customWidth="1"/>
    <col min="12290" max="12290" width="7.625" style="5" customWidth="1"/>
    <col min="12291" max="12296" width="8.75" style="5" customWidth="1"/>
    <col min="12297" max="12299" width="7.125" style="5" customWidth="1"/>
    <col min="12300" max="12303" width="7.625" style="5" customWidth="1"/>
    <col min="12304" max="12544" width="9" style="5"/>
    <col min="12545" max="12545" width="12.5" style="5" customWidth="1"/>
    <col min="12546" max="12546" width="7.625" style="5" customWidth="1"/>
    <col min="12547" max="12552" width="8.75" style="5" customWidth="1"/>
    <col min="12553" max="12555" width="7.125" style="5" customWidth="1"/>
    <col min="12556" max="12559" width="7.625" style="5" customWidth="1"/>
    <col min="12560" max="12800" width="9" style="5"/>
    <col min="12801" max="12801" width="12.5" style="5" customWidth="1"/>
    <col min="12802" max="12802" width="7.625" style="5" customWidth="1"/>
    <col min="12803" max="12808" width="8.75" style="5" customWidth="1"/>
    <col min="12809" max="12811" width="7.125" style="5" customWidth="1"/>
    <col min="12812" max="12815" width="7.625" style="5" customWidth="1"/>
    <col min="12816" max="13056" width="9" style="5"/>
    <col min="13057" max="13057" width="12.5" style="5" customWidth="1"/>
    <col min="13058" max="13058" width="7.625" style="5" customWidth="1"/>
    <col min="13059" max="13064" width="8.75" style="5" customWidth="1"/>
    <col min="13065" max="13067" width="7.125" style="5" customWidth="1"/>
    <col min="13068" max="13071" width="7.625" style="5" customWidth="1"/>
    <col min="13072" max="13312" width="9" style="5"/>
    <col min="13313" max="13313" width="12.5" style="5" customWidth="1"/>
    <col min="13314" max="13314" width="7.625" style="5" customWidth="1"/>
    <col min="13315" max="13320" width="8.75" style="5" customWidth="1"/>
    <col min="13321" max="13323" width="7.125" style="5" customWidth="1"/>
    <col min="13324" max="13327" width="7.625" style="5" customWidth="1"/>
    <col min="13328" max="13568" width="9" style="5"/>
    <col min="13569" max="13569" width="12.5" style="5" customWidth="1"/>
    <col min="13570" max="13570" width="7.625" style="5" customWidth="1"/>
    <col min="13571" max="13576" width="8.75" style="5" customWidth="1"/>
    <col min="13577" max="13579" width="7.125" style="5" customWidth="1"/>
    <col min="13580" max="13583" width="7.625" style="5" customWidth="1"/>
    <col min="13584" max="13824" width="9" style="5"/>
    <col min="13825" max="13825" width="12.5" style="5" customWidth="1"/>
    <col min="13826" max="13826" width="7.625" style="5" customWidth="1"/>
    <col min="13827" max="13832" width="8.75" style="5" customWidth="1"/>
    <col min="13833" max="13835" width="7.125" style="5" customWidth="1"/>
    <col min="13836" max="13839" width="7.625" style="5" customWidth="1"/>
    <col min="13840" max="14080" width="9" style="5"/>
    <col min="14081" max="14081" width="12.5" style="5" customWidth="1"/>
    <col min="14082" max="14082" width="7.625" style="5" customWidth="1"/>
    <col min="14083" max="14088" width="8.75" style="5" customWidth="1"/>
    <col min="14089" max="14091" width="7.125" style="5" customWidth="1"/>
    <col min="14092" max="14095" width="7.625" style="5" customWidth="1"/>
    <col min="14096" max="14336" width="9" style="5"/>
    <col min="14337" max="14337" width="12.5" style="5" customWidth="1"/>
    <col min="14338" max="14338" width="7.625" style="5" customWidth="1"/>
    <col min="14339" max="14344" width="8.75" style="5" customWidth="1"/>
    <col min="14345" max="14347" width="7.125" style="5" customWidth="1"/>
    <col min="14348" max="14351" width="7.625" style="5" customWidth="1"/>
    <col min="14352" max="14592" width="9" style="5"/>
    <col min="14593" max="14593" width="12.5" style="5" customWidth="1"/>
    <col min="14594" max="14594" width="7.625" style="5" customWidth="1"/>
    <col min="14595" max="14600" width="8.75" style="5" customWidth="1"/>
    <col min="14601" max="14603" width="7.125" style="5" customWidth="1"/>
    <col min="14604" max="14607" width="7.625" style="5" customWidth="1"/>
    <col min="14608" max="14848" width="9" style="5"/>
    <col min="14849" max="14849" width="12.5" style="5" customWidth="1"/>
    <col min="14850" max="14850" width="7.625" style="5" customWidth="1"/>
    <col min="14851" max="14856" width="8.75" style="5" customWidth="1"/>
    <col min="14857" max="14859" width="7.125" style="5" customWidth="1"/>
    <col min="14860" max="14863" width="7.625" style="5" customWidth="1"/>
    <col min="14864" max="15104" width="9" style="5"/>
    <col min="15105" max="15105" width="12.5" style="5" customWidth="1"/>
    <col min="15106" max="15106" width="7.625" style="5" customWidth="1"/>
    <col min="15107" max="15112" width="8.75" style="5" customWidth="1"/>
    <col min="15113" max="15115" width="7.125" style="5" customWidth="1"/>
    <col min="15116" max="15119" width="7.625" style="5" customWidth="1"/>
    <col min="15120" max="15360" width="9" style="5"/>
    <col min="15361" max="15361" width="12.5" style="5" customWidth="1"/>
    <col min="15362" max="15362" width="7.625" style="5" customWidth="1"/>
    <col min="15363" max="15368" width="8.75" style="5" customWidth="1"/>
    <col min="15369" max="15371" width="7.125" style="5" customWidth="1"/>
    <col min="15372" max="15375" width="7.625" style="5" customWidth="1"/>
    <col min="15376" max="15616" width="9" style="5"/>
    <col min="15617" max="15617" width="12.5" style="5" customWidth="1"/>
    <col min="15618" max="15618" width="7.625" style="5" customWidth="1"/>
    <col min="15619" max="15624" width="8.75" style="5" customWidth="1"/>
    <col min="15625" max="15627" width="7.125" style="5" customWidth="1"/>
    <col min="15628" max="15631" width="7.625" style="5" customWidth="1"/>
    <col min="15632" max="15872" width="9" style="5"/>
    <col min="15873" max="15873" width="12.5" style="5" customWidth="1"/>
    <col min="15874" max="15874" width="7.625" style="5" customWidth="1"/>
    <col min="15875" max="15880" width="8.75" style="5" customWidth="1"/>
    <col min="15881" max="15883" width="7.125" style="5" customWidth="1"/>
    <col min="15884" max="15887" width="7.625" style="5" customWidth="1"/>
    <col min="15888" max="16128" width="9" style="5"/>
    <col min="16129" max="16129" width="12.5" style="5" customWidth="1"/>
    <col min="16130" max="16130" width="7.625" style="5" customWidth="1"/>
    <col min="16131" max="16136" width="8.75" style="5" customWidth="1"/>
    <col min="16137" max="16139" width="7.125" style="5" customWidth="1"/>
    <col min="16140" max="16143" width="7.625" style="5" customWidth="1"/>
    <col min="16144" max="16384" width="9" style="5"/>
  </cols>
  <sheetData>
    <row r="1" spans="1:25" ht="20.25" customHeight="1">
      <c r="A1" s="368" t="s">
        <v>263</v>
      </c>
      <c r="B1" s="368"/>
      <c r="C1" s="368"/>
      <c r="D1" s="368"/>
      <c r="E1" s="368"/>
      <c r="F1" s="368"/>
      <c r="G1" s="1"/>
      <c r="H1" s="1"/>
      <c r="I1" s="1"/>
      <c r="J1" s="1"/>
      <c r="K1" s="1"/>
      <c r="L1" s="2"/>
      <c r="M1" s="3"/>
    </row>
    <row r="2" spans="1:25" ht="15" customHeight="1">
      <c r="A2" s="6"/>
      <c r="B2" s="6"/>
      <c r="C2" s="6"/>
      <c r="D2" s="6"/>
      <c r="E2" s="6"/>
      <c r="F2" s="6"/>
      <c r="G2" s="1"/>
      <c r="H2" s="1"/>
      <c r="I2" s="1"/>
      <c r="J2" s="1"/>
      <c r="K2" s="1"/>
      <c r="L2" s="2"/>
      <c r="M2" s="3"/>
    </row>
    <row r="3" spans="1:25" s="11" customFormat="1" ht="20.25" customHeigh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0"/>
      <c r="N3" s="10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1" customFormat="1" ht="22.5" customHeight="1">
      <c r="A4" s="371" t="s">
        <v>1</v>
      </c>
      <c r="B4" s="370" t="s">
        <v>2</v>
      </c>
      <c r="C4" s="370" t="s">
        <v>3</v>
      </c>
      <c r="D4" s="370"/>
      <c r="E4" s="370"/>
      <c r="F4" s="370"/>
      <c r="G4" s="370"/>
      <c r="H4" s="370"/>
      <c r="I4" s="370"/>
      <c r="J4" s="370"/>
      <c r="K4" s="370"/>
      <c r="L4" s="372" t="s">
        <v>4</v>
      </c>
      <c r="M4" s="373" t="s">
        <v>5</v>
      </c>
      <c r="N4" s="370" t="s">
        <v>6</v>
      </c>
      <c r="O4" s="370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11" customFormat="1" ht="21.75" customHeight="1">
      <c r="A5" s="371"/>
      <c r="B5" s="370"/>
      <c r="C5" s="370" t="s">
        <v>7</v>
      </c>
      <c r="D5" s="370"/>
      <c r="E5" s="370"/>
      <c r="F5" s="370" t="s">
        <v>8</v>
      </c>
      <c r="G5" s="370"/>
      <c r="H5" s="370"/>
      <c r="I5" s="370" t="s">
        <v>9</v>
      </c>
      <c r="J5" s="370"/>
      <c r="K5" s="370"/>
      <c r="L5" s="372"/>
      <c r="M5" s="373"/>
      <c r="N5" s="370"/>
      <c r="O5" s="370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11" customFormat="1" ht="19.5" customHeight="1">
      <c r="A6" s="371"/>
      <c r="B6" s="370"/>
      <c r="C6" s="354" t="s">
        <v>10</v>
      </c>
      <c r="D6" s="345" t="s">
        <v>11</v>
      </c>
      <c r="E6" s="345" t="s">
        <v>12</v>
      </c>
      <c r="F6" s="354" t="s">
        <v>10</v>
      </c>
      <c r="G6" s="345" t="s">
        <v>11</v>
      </c>
      <c r="H6" s="345" t="s">
        <v>12</v>
      </c>
      <c r="I6" s="355"/>
      <c r="J6" s="345" t="s">
        <v>11</v>
      </c>
      <c r="K6" s="345" t="s">
        <v>12</v>
      </c>
      <c r="L6" s="372"/>
      <c r="M6" s="373"/>
      <c r="N6" s="356"/>
      <c r="O6" s="345" t="s">
        <v>13</v>
      </c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18" customFormat="1" ht="20.100000000000001" customHeight="1">
      <c r="A7" s="20" t="s">
        <v>15</v>
      </c>
      <c r="B7" s="13">
        <v>88112</v>
      </c>
      <c r="C7" s="13">
        <v>227006</v>
      </c>
      <c r="D7" s="13">
        <v>115500</v>
      </c>
      <c r="E7" s="13">
        <v>111506</v>
      </c>
      <c r="F7" s="13">
        <v>225193</v>
      </c>
      <c r="G7" s="14">
        <v>114448</v>
      </c>
      <c r="H7" s="14">
        <v>110745</v>
      </c>
      <c r="I7" s="13">
        <v>1813</v>
      </c>
      <c r="J7" s="14">
        <v>1052</v>
      </c>
      <c r="K7" s="14">
        <v>761</v>
      </c>
      <c r="L7" s="15">
        <f>C7/B7</f>
        <v>2.5763346649718541</v>
      </c>
      <c r="M7" s="13">
        <v>24211</v>
      </c>
      <c r="N7" s="16">
        <f>C7/O7</f>
        <v>12986.613272311213</v>
      </c>
      <c r="O7" s="17">
        <v>17.48</v>
      </c>
    </row>
    <row r="8" spans="1:25" s="18" customFormat="1" ht="20.100000000000001" customHeight="1">
      <c r="A8" s="20" t="s">
        <v>16</v>
      </c>
      <c r="B8" s="13">
        <v>91134</v>
      </c>
      <c r="C8" s="13">
        <v>226394</v>
      </c>
      <c r="D8" s="13">
        <v>115341</v>
      </c>
      <c r="E8" s="13">
        <v>111053</v>
      </c>
      <c r="F8" s="13">
        <v>224618</v>
      </c>
      <c r="G8" s="19">
        <v>114300</v>
      </c>
      <c r="H8" s="14">
        <v>110318</v>
      </c>
      <c r="I8" s="13">
        <v>1776</v>
      </c>
      <c r="J8" s="14">
        <v>1041</v>
      </c>
      <c r="K8" s="14">
        <v>735</v>
      </c>
      <c r="L8" s="15">
        <f>C8/B8</f>
        <v>2.4841881185945969</v>
      </c>
      <c r="M8" s="13">
        <v>25367</v>
      </c>
      <c r="N8" s="16">
        <f t="shared" ref="N8:N11" si="0">C8/O8</f>
        <v>12951.601830663616</v>
      </c>
      <c r="O8" s="17">
        <v>17.48</v>
      </c>
    </row>
    <row r="9" spans="1:25" s="18" customFormat="1" ht="20.100000000000001" customHeight="1">
      <c r="A9" s="20" t="s">
        <v>17</v>
      </c>
      <c r="B9" s="13">
        <v>91355</v>
      </c>
      <c r="C9" s="13">
        <f>SUM(D9:E9)</f>
        <v>224552</v>
      </c>
      <c r="D9" s="13">
        <f>SUM(G9,J9)</f>
        <v>114271</v>
      </c>
      <c r="E9" s="13">
        <f>SUM(H9,K9)</f>
        <v>110281</v>
      </c>
      <c r="F9" s="13">
        <f>SUM(G9:H9)</f>
        <v>222619</v>
      </c>
      <c r="G9" s="19">
        <v>113135</v>
      </c>
      <c r="H9" s="14">
        <v>109484</v>
      </c>
      <c r="I9" s="13">
        <f>SUM(J9:K9)</f>
        <v>1933</v>
      </c>
      <c r="J9" s="14">
        <v>1136</v>
      </c>
      <c r="K9" s="14">
        <v>797</v>
      </c>
      <c r="L9" s="15">
        <f t="shared" ref="L9:L12" si="1">C9/B9</f>
        <v>2.4580154342947842</v>
      </c>
      <c r="M9" s="13">
        <v>26117</v>
      </c>
      <c r="N9" s="16">
        <f t="shared" si="0"/>
        <v>12846.224256292906</v>
      </c>
      <c r="O9" s="17">
        <v>17.48</v>
      </c>
    </row>
    <row r="10" spans="1:25" s="18" customFormat="1" ht="20.100000000000001" customHeight="1">
      <c r="A10" s="20" t="s">
        <v>18</v>
      </c>
      <c r="B10" s="13">
        <v>91162</v>
      </c>
      <c r="C10" s="13">
        <v>222173</v>
      </c>
      <c r="D10" s="13">
        <v>112870</v>
      </c>
      <c r="E10" s="13">
        <v>109303</v>
      </c>
      <c r="F10" s="13">
        <v>220211</v>
      </c>
      <c r="G10" s="19">
        <v>111782</v>
      </c>
      <c r="H10" s="14">
        <v>108429</v>
      </c>
      <c r="I10" s="13">
        <v>1962</v>
      </c>
      <c r="J10" s="14">
        <v>1088</v>
      </c>
      <c r="K10" s="14">
        <v>874</v>
      </c>
      <c r="L10" s="15">
        <f t="shared" si="1"/>
        <v>2.4371229240253616</v>
      </c>
      <c r="M10" s="13">
        <v>27670</v>
      </c>
      <c r="N10" s="16">
        <f t="shared" si="0"/>
        <v>12710.125858123569</v>
      </c>
      <c r="O10" s="17">
        <v>17.48</v>
      </c>
    </row>
    <row r="11" spans="1:25" s="18" customFormat="1" ht="20.100000000000001" customHeight="1">
      <c r="A11" s="20" t="s">
        <v>268</v>
      </c>
      <c r="B11" s="13">
        <v>90793</v>
      </c>
      <c r="C11" s="13">
        <v>218977</v>
      </c>
      <c r="D11" s="13">
        <v>110913</v>
      </c>
      <c r="E11" s="13">
        <v>108064</v>
      </c>
      <c r="F11" s="13">
        <v>215399</v>
      </c>
      <c r="G11" s="63">
        <v>109196</v>
      </c>
      <c r="H11" s="13">
        <v>106203</v>
      </c>
      <c r="I11" s="13">
        <v>3578</v>
      </c>
      <c r="J11" s="13">
        <v>1717</v>
      </c>
      <c r="K11" s="13">
        <v>1861</v>
      </c>
      <c r="L11" s="15">
        <f t="shared" si="1"/>
        <v>2.4118269029550738</v>
      </c>
      <c r="M11" s="13">
        <v>29148</v>
      </c>
      <c r="N11" s="16">
        <f t="shared" si="0"/>
        <v>12621.15273775216</v>
      </c>
      <c r="O11" s="17">
        <v>17.350000000000001</v>
      </c>
    </row>
    <row r="12" spans="1:25" s="328" customFormat="1" ht="20.100000000000001" customHeight="1">
      <c r="A12" s="323" t="s">
        <v>292</v>
      </c>
      <c r="B12" s="324">
        <v>90413</v>
      </c>
      <c r="C12" s="324">
        <v>213136</v>
      </c>
      <c r="D12" s="324">
        <v>108027</v>
      </c>
      <c r="E12" s="324">
        <v>105109</v>
      </c>
      <c r="F12" s="324">
        <v>210770</v>
      </c>
      <c r="G12" s="324">
        <v>106740</v>
      </c>
      <c r="H12" s="324">
        <v>104030</v>
      </c>
      <c r="I12" s="324">
        <v>2366</v>
      </c>
      <c r="J12" s="324">
        <v>1287</v>
      </c>
      <c r="K12" s="324">
        <v>1079</v>
      </c>
      <c r="L12" s="325">
        <f t="shared" si="1"/>
        <v>2.3573601141428777</v>
      </c>
      <c r="M12" s="324">
        <v>30708</v>
      </c>
      <c r="N12" s="326">
        <v>12299</v>
      </c>
      <c r="O12" s="327">
        <v>17.329999999999998</v>
      </c>
    </row>
    <row r="13" spans="1:25" s="1" customFormat="1" ht="20.100000000000001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22"/>
      <c r="N13" s="24"/>
      <c r="O13" s="25"/>
    </row>
    <row r="14" spans="1:25" s="18" customFormat="1" ht="20.100000000000001" customHeight="1">
      <c r="A14" s="26" t="s">
        <v>20</v>
      </c>
      <c r="B14" s="260">
        <v>5185</v>
      </c>
      <c r="C14" s="28">
        <f>SUM(D14:E14)</f>
        <v>12079</v>
      </c>
      <c r="D14" s="29">
        <f>G14+J14</f>
        <v>5990</v>
      </c>
      <c r="E14" s="29">
        <f>H14+K14</f>
        <v>6089</v>
      </c>
      <c r="F14" s="27">
        <f>SUM(G14:H14)</f>
        <v>12018</v>
      </c>
      <c r="G14" s="260">
        <v>5971</v>
      </c>
      <c r="H14" s="260">
        <v>6047</v>
      </c>
      <c r="I14" s="30">
        <f>SUM(J14:K14)</f>
        <v>61</v>
      </c>
      <c r="J14" s="261">
        <v>19</v>
      </c>
      <c r="K14" s="261">
        <v>42</v>
      </c>
      <c r="L14" s="15">
        <f t="shared" ref="L14:L30" si="2">C14/B14</f>
        <v>2.3296046287367407</v>
      </c>
      <c r="M14" s="13">
        <v>1665</v>
      </c>
      <c r="N14" s="16">
        <f t="shared" ref="N14:N30" si="3">C14/O14</f>
        <v>25700</v>
      </c>
      <c r="O14" s="32">
        <v>0.47</v>
      </c>
    </row>
    <row r="15" spans="1:25" s="18" customFormat="1" ht="20.100000000000001" customHeight="1">
      <c r="A15" s="26" t="s">
        <v>21</v>
      </c>
      <c r="B15" s="260">
        <v>5285</v>
      </c>
      <c r="C15" s="28">
        <f t="shared" ref="C15:C30" si="4">SUM(D15:E15)</f>
        <v>11897</v>
      </c>
      <c r="D15" s="29">
        <f t="shared" ref="D15:E30" si="5">G15+J15</f>
        <v>5895</v>
      </c>
      <c r="E15" s="29">
        <f t="shared" si="5"/>
        <v>6002</v>
      </c>
      <c r="F15" s="27">
        <f t="shared" ref="F15:F30" si="6">SUM(G15:H15)</f>
        <v>11841</v>
      </c>
      <c r="G15" s="260">
        <v>5874</v>
      </c>
      <c r="H15" s="260">
        <v>5967</v>
      </c>
      <c r="I15" s="30">
        <f t="shared" ref="I15:I30" si="7">SUM(J15:K15)</f>
        <v>56</v>
      </c>
      <c r="J15" s="261">
        <v>21</v>
      </c>
      <c r="K15" s="261">
        <v>35</v>
      </c>
      <c r="L15" s="15">
        <f t="shared" si="2"/>
        <v>2.2510879848628194</v>
      </c>
      <c r="M15" s="13">
        <v>2124</v>
      </c>
      <c r="N15" s="16">
        <f t="shared" si="3"/>
        <v>18303.076923076922</v>
      </c>
      <c r="O15" s="32">
        <v>0.65</v>
      </c>
    </row>
    <row r="16" spans="1:25" s="18" customFormat="1" ht="20.100000000000001" customHeight="1">
      <c r="A16" s="26" t="s">
        <v>22</v>
      </c>
      <c r="B16" s="260">
        <v>7809</v>
      </c>
      <c r="C16" s="28">
        <f t="shared" si="4"/>
        <v>19448</v>
      </c>
      <c r="D16" s="29">
        <f t="shared" si="5"/>
        <v>9544</v>
      </c>
      <c r="E16" s="29">
        <f t="shared" si="5"/>
        <v>9904</v>
      </c>
      <c r="F16" s="27">
        <f t="shared" si="6"/>
        <v>19355</v>
      </c>
      <c r="G16" s="260">
        <v>9513</v>
      </c>
      <c r="H16" s="260">
        <v>9842</v>
      </c>
      <c r="I16" s="30">
        <f t="shared" si="7"/>
        <v>93</v>
      </c>
      <c r="J16" s="261">
        <v>31</v>
      </c>
      <c r="K16" s="261">
        <v>62</v>
      </c>
      <c r="L16" s="15">
        <f t="shared" si="2"/>
        <v>2.490459725957229</v>
      </c>
      <c r="M16" s="259">
        <v>2429</v>
      </c>
      <c r="N16" s="16">
        <f t="shared" si="3"/>
        <v>25589.473684210527</v>
      </c>
      <c r="O16" s="32">
        <v>0.76</v>
      </c>
    </row>
    <row r="17" spans="1:15" s="18" customFormat="1" ht="20.100000000000001" customHeight="1">
      <c r="A17" s="26" t="s">
        <v>23</v>
      </c>
      <c r="B17" s="260">
        <v>5346</v>
      </c>
      <c r="C17" s="28">
        <f t="shared" si="4"/>
        <v>12367</v>
      </c>
      <c r="D17" s="29">
        <f t="shared" si="5"/>
        <v>6419</v>
      </c>
      <c r="E17" s="29">
        <f t="shared" si="5"/>
        <v>5948</v>
      </c>
      <c r="F17" s="27">
        <f t="shared" si="6"/>
        <v>12163</v>
      </c>
      <c r="G17" s="260">
        <v>6313</v>
      </c>
      <c r="H17" s="260">
        <v>5850</v>
      </c>
      <c r="I17" s="30">
        <f t="shared" si="7"/>
        <v>204</v>
      </c>
      <c r="J17" s="261">
        <v>106</v>
      </c>
      <c r="K17" s="261">
        <v>98</v>
      </c>
      <c r="L17" s="15">
        <f t="shared" si="2"/>
        <v>2.3133183688739245</v>
      </c>
      <c r="M17" s="259">
        <v>1895</v>
      </c>
      <c r="N17" s="16">
        <f t="shared" si="3"/>
        <v>19323.4375</v>
      </c>
      <c r="O17" s="32">
        <v>0.64</v>
      </c>
    </row>
    <row r="18" spans="1:15" s="18" customFormat="1" ht="20.100000000000001" customHeight="1">
      <c r="A18" s="26" t="s">
        <v>24</v>
      </c>
      <c r="B18" s="260">
        <v>5616</v>
      </c>
      <c r="C18" s="28">
        <f t="shared" si="4"/>
        <v>11892</v>
      </c>
      <c r="D18" s="29">
        <f t="shared" si="5"/>
        <v>5956</v>
      </c>
      <c r="E18" s="29">
        <f t="shared" si="5"/>
        <v>5936</v>
      </c>
      <c r="F18" s="27">
        <f t="shared" si="6"/>
        <v>11838</v>
      </c>
      <c r="G18" s="260">
        <v>5944</v>
      </c>
      <c r="H18" s="260">
        <v>5894</v>
      </c>
      <c r="I18" s="30">
        <f t="shared" si="7"/>
        <v>54</v>
      </c>
      <c r="J18" s="261">
        <v>12</v>
      </c>
      <c r="K18" s="261">
        <v>42</v>
      </c>
      <c r="L18" s="15">
        <f t="shared" si="2"/>
        <v>2.1175213675213675</v>
      </c>
      <c r="M18" s="259">
        <v>2489</v>
      </c>
      <c r="N18" s="16">
        <f t="shared" si="3"/>
        <v>24269.387755102041</v>
      </c>
      <c r="O18" s="32">
        <v>0.49</v>
      </c>
    </row>
    <row r="19" spans="1:15" s="18" customFormat="1" ht="20.100000000000001" customHeight="1">
      <c r="A19" s="26" t="s">
        <v>25</v>
      </c>
      <c r="B19" s="260">
        <v>4777</v>
      </c>
      <c r="C19" s="28">
        <f t="shared" si="4"/>
        <v>11635</v>
      </c>
      <c r="D19" s="29">
        <f t="shared" si="5"/>
        <v>5770</v>
      </c>
      <c r="E19" s="29">
        <f t="shared" si="5"/>
        <v>5865</v>
      </c>
      <c r="F19" s="27">
        <f t="shared" si="6"/>
        <v>11585</v>
      </c>
      <c r="G19" s="260">
        <v>5759</v>
      </c>
      <c r="H19" s="260">
        <v>5826</v>
      </c>
      <c r="I19" s="30">
        <f t="shared" si="7"/>
        <v>50</v>
      </c>
      <c r="J19" s="261">
        <v>11</v>
      </c>
      <c r="K19" s="261">
        <v>39</v>
      </c>
      <c r="L19" s="15">
        <f t="shared" si="2"/>
        <v>2.4356290558928197</v>
      </c>
      <c r="M19" s="259">
        <v>1734</v>
      </c>
      <c r="N19" s="16">
        <f t="shared" si="3"/>
        <v>29833.333333333332</v>
      </c>
      <c r="O19" s="32">
        <v>0.39</v>
      </c>
    </row>
    <row r="20" spans="1:15" s="18" customFormat="1" ht="20.100000000000001" customHeight="1">
      <c r="A20" s="26" t="s">
        <v>26</v>
      </c>
      <c r="B20" s="260">
        <v>3559</v>
      </c>
      <c r="C20" s="28">
        <f t="shared" si="4"/>
        <v>7673</v>
      </c>
      <c r="D20" s="29">
        <f t="shared" si="5"/>
        <v>3877</v>
      </c>
      <c r="E20" s="29">
        <f t="shared" si="5"/>
        <v>3796</v>
      </c>
      <c r="F20" s="27">
        <f t="shared" si="6"/>
        <v>7603</v>
      </c>
      <c r="G20" s="260">
        <v>3853</v>
      </c>
      <c r="H20" s="260">
        <v>3750</v>
      </c>
      <c r="I20" s="30">
        <f t="shared" si="7"/>
        <v>70</v>
      </c>
      <c r="J20" s="261">
        <v>24</v>
      </c>
      <c r="K20" s="261">
        <v>46</v>
      </c>
      <c r="L20" s="15">
        <f t="shared" si="2"/>
        <v>2.1559426805282382</v>
      </c>
      <c r="M20" s="259">
        <v>1399</v>
      </c>
      <c r="N20" s="16">
        <f t="shared" si="3"/>
        <v>27403.571428571428</v>
      </c>
      <c r="O20" s="32">
        <v>0.28000000000000003</v>
      </c>
    </row>
    <row r="21" spans="1:15" s="18" customFormat="1" ht="20.100000000000001" customHeight="1">
      <c r="A21" s="26" t="s">
        <v>27</v>
      </c>
      <c r="B21" s="260">
        <v>3892</v>
      </c>
      <c r="C21" s="28">
        <f t="shared" si="4"/>
        <v>9239</v>
      </c>
      <c r="D21" s="29">
        <f t="shared" si="5"/>
        <v>4655</v>
      </c>
      <c r="E21" s="29">
        <f t="shared" si="5"/>
        <v>4584</v>
      </c>
      <c r="F21" s="27">
        <f t="shared" si="6"/>
        <v>9186</v>
      </c>
      <c r="G21" s="260">
        <v>4638</v>
      </c>
      <c r="H21" s="260">
        <v>4548</v>
      </c>
      <c r="I21" s="30">
        <f t="shared" si="7"/>
        <v>53</v>
      </c>
      <c r="J21" s="261">
        <v>17</v>
      </c>
      <c r="K21" s="261">
        <v>36</v>
      </c>
      <c r="L21" s="15">
        <f t="shared" si="2"/>
        <v>2.3738437821171634</v>
      </c>
      <c r="M21" s="259">
        <v>1436</v>
      </c>
      <c r="N21" s="16">
        <f t="shared" si="3"/>
        <v>34218.518518518518</v>
      </c>
      <c r="O21" s="32">
        <v>0.27</v>
      </c>
    </row>
    <row r="22" spans="1:15" s="18" customFormat="1" ht="20.100000000000001" customHeight="1">
      <c r="A22" s="26" t="s">
        <v>28</v>
      </c>
      <c r="B22" s="260">
        <v>6343</v>
      </c>
      <c r="C22" s="28">
        <f t="shared" si="4"/>
        <v>13964</v>
      </c>
      <c r="D22" s="29">
        <f t="shared" si="5"/>
        <v>7468</v>
      </c>
      <c r="E22" s="29">
        <f t="shared" si="5"/>
        <v>6496</v>
      </c>
      <c r="F22" s="27">
        <f t="shared" si="6"/>
        <v>13232</v>
      </c>
      <c r="G22" s="260">
        <v>6962</v>
      </c>
      <c r="H22" s="260">
        <v>6270</v>
      </c>
      <c r="I22" s="30">
        <f t="shared" si="7"/>
        <v>732</v>
      </c>
      <c r="J22" s="261">
        <v>506</v>
      </c>
      <c r="K22" s="261">
        <v>226</v>
      </c>
      <c r="L22" s="15">
        <f t="shared" si="2"/>
        <v>2.2014819486047612</v>
      </c>
      <c r="M22" s="259">
        <v>2019</v>
      </c>
      <c r="N22" s="16">
        <f t="shared" si="3"/>
        <v>5096.3503649635031</v>
      </c>
      <c r="O22" s="32">
        <v>2.74</v>
      </c>
    </row>
    <row r="23" spans="1:15" s="18" customFormat="1" ht="20.100000000000001" customHeight="1">
      <c r="A23" s="26" t="s">
        <v>29</v>
      </c>
      <c r="B23" s="260">
        <v>3949</v>
      </c>
      <c r="C23" s="28">
        <f t="shared" si="4"/>
        <v>9083</v>
      </c>
      <c r="D23" s="29">
        <f t="shared" si="5"/>
        <v>4641</v>
      </c>
      <c r="E23" s="29">
        <f t="shared" si="5"/>
        <v>4442</v>
      </c>
      <c r="F23" s="27">
        <f t="shared" si="6"/>
        <v>8989</v>
      </c>
      <c r="G23" s="260">
        <v>4611</v>
      </c>
      <c r="H23" s="260">
        <v>4378</v>
      </c>
      <c r="I23" s="30">
        <f t="shared" si="7"/>
        <v>94</v>
      </c>
      <c r="J23" s="261">
        <v>30</v>
      </c>
      <c r="K23" s="261">
        <v>64</v>
      </c>
      <c r="L23" s="15">
        <f t="shared" si="2"/>
        <v>2.3000759685996455</v>
      </c>
      <c r="M23" s="259">
        <v>1484</v>
      </c>
      <c r="N23" s="16">
        <f t="shared" si="3"/>
        <v>23289.74358974359</v>
      </c>
      <c r="O23" s="32">
        <v>0.39</v>
      </c>
    </row>
    <row r="24" spans="1:15" s="18" customFormat="1" ht="20.100000000000001" customHeight="1">
      <c r="A24" s="26" t="s">
        <v>30</v>
      </c>
      <c r="B24" s="260">
        <v>3678</v>
      </c>
      <c r="C24" s="28">
        <f t="shared" si="4"/>
        <v>9361</v>
      </c>
      <c r="D24" s="29">
        <f t="shared" si="5"/>
        <v>4602</v>
      </c>
      <c r="E24" s="29">
        <f t="shared" si="5"/>
        <v>4759</v>
      </c>
      <c r="F24" s="27">
        <f t="shared" si="6"/>
        <v>9313</v>
      </c>
      <c r="G24" s="260">
        <v>4586</v>
      </c>
      <c r="H24" s="260">
        <v>4727</v>
      </c>
      <c r="I24" s="30">
        <f t="shared" si="7"/>
        <v>48</v>
      </c>
      <c r="J24" s="261">
        <v>16</v>
      </c>
      <c r="K24" s="261">
        <v>32</v>
      </c>
      <c r="L24" s="15">
        <f t="shared" si="2"/>
        <v>2.5451332245785752</v>
      </c>
      <c r="M24" s="259">
        <v>1107</v>
      </c>
      <c r="N24" s="16">
        <f t="shared" si="3"/>
        <v>32279.310344827587</v>
      </c>
      <c r="O24" s="32">
        <v>0.28999999999999998</v>
      </c>
    </row>
    <row r="25" spans="1:15" s="18" customFormat="1" ht="20.100000000000001" customHeight="1">
      <c r="A25" s="26" t="s">
        <v>31</v>
      </c>
      <c r="B25" s="260">
        <v>6132</v>
      </c>
      <c r="C25" s="28">
        <f t="shared" si="4"/>
        <v>14080</v>
      </c>
      <c r="D25" s="29">
        <f t="shared" si="5"/>
        <v>7210</v>
      </c>
      <c r="E25" s="29">
        <f t="shared" si="5"/>
        <v>6870</v>
      </c>
      <c r="F25" s="27">
        <f t="shared" si="6"/>
        <v>14005</v>
      </c>
      <c r="G25" s="260">
        <v>7181</v>
      </c>
      <c r="H25" s="260">
        <v>6824</v>
      </c>
      <c r="I25" s="30">
        <f t="shared" si="7"/>
        <v>75</v>
      </c>
      <c r="J25" s="261">
        <v>29</v>
      </c>
      <c r="K25" s="261">
        <v>46</v>
      </c>
      <c r="L25" s="15">
        <f t="shared" si="2"/>
        <v>2.2961513372472275</v>
      </c>
      <c r="M25" s="259">
        <v>1982</v>
      </c>
      <c r="N25" s="16">
        <f t="shared" si="3"/>
        <v>18051.282051282051</v>
      </c>
      <c r="O25" s="32">
        <v>0.78</v>
      </c>
    </row>
    <row r="26" spans="1:15" s="18" customFormat="1" ht="20.100000000000001" customHeight="1">
      <c r="A26" s="26" t="s">
        <v>32</v>
      </c>
      <c r="B26" s="260">
        <v>8291</v>
      </c>
      <c r="C26" s="28">
        <f t="shared" si="4"/>
        <v>20112</v>
      </c>
      <c r="D26" s="29">
        <f t="shared" si="5"/>
        <v>10106</v>
      </c>
      <c r="E26" s="29">
        <f t="shared" si="5"/>
        <v>10006</v>
      </c>
      <c r="F26" s="27">
        <f t="shared" si="6"/>
        <v>20038</v>
      </c>
      <c r="G26" s="260">
        <v>10082</v>
      </c>
      <c r="H26" s="260">
        <v>9956</v>
      </c>
      <c r="I26" s="30">
        <f t="shared" si="7"/>
        <v>74</v>
      </c>
      <c r="J26" s="261">
        <v>24</v>
      </c>
      <c r="K26" s="261">
        <v>50</v>
      </c>
      <c r="L26" s="15">
        <f t="shared" si="2"/>
        <v>2.4257628754070679</v>
      </c>
      <c r="M26" s="259">
        <v>2314</v>
      </c>
      <c r="N26" s="16">
        <f t="shared" si="3"/>
        <v>27178.37837837838</v>
      </c>
      <c r="O26" s="32">
        <v>0.74</v>
      </c>
    </row>
    <row r="27" spans="1:15" s="18" customFormat="1" ht="20.100000000000001" customHeight="1">
      <c r="A27" s="26" t="s">
        <v>33</v>
      </c>
      <c r="B27" s="260">
        <v>3254</v>
      </c>
      <c r="C27" s="28">
        <f t="shared" si="4"/>
        <v>7708</v>
      </c>
      <c r="D27" s="29">
        <f t="shared" si="5"/>
        <v>3992</v>
      </c>
      <c r="E27" s="29">
        <f t="shared" si="5"/>
        <v>3716</v>
      </c>
      <c r="F27" s="27">
        <f t="shared" si="6"/>
        <v>7654</v>
      </c>
      <c r="G27" s="260">
        <v>3970</v>
      </c>
      <c r="H27" s="260">
        <v>3684</v>
      </c>
      <c r="I27" s="30">
        <f t="shared" si="7"/>
        <v>54</v>
      </c>
      <c r="J27" s="262">
        <v>22</v>
      </c>
      <c r="K27" s="262">
        <v>32</v>
      </c>
      <c r="L27" s="15">
        <f t="shared" si="2"/>
        <v>2.3687768899815613</v>
      </c>
      <c r="M27" s="259">
        <v>1017</v>
      </c>
      <c r="N27" s="16">
        <f t="shared" si="3"/>
        <v>18352.380952380954</v>
      </c>
      <c r="O27" s="32">
        <v>0.42</v>
      </c>
    </row>
    <row r="28" spans="1:15" s="18" customFormat="1" ht="20.100000000000001" customHeight="1">
      <c r="A28" s="26" t="s">
        <v>34</v>
      </c>
      <c r="B28" s="260">
        <v>3894</v>
      </c>
      <c r="C28" s="28">
        <f t="shared" si="4"/>
        <v>9267</v>
      </c>
      <c r="D28" s="29">
        <f t="shared" si="5"/>
        <v>4868</v>
      </c>
      <c r="E28" s="29">
        <f t="shared" si="5"/>
        <v>4399</v>
      </c>
      <c r="F28" s="27">
        <f t="shared" si="6"/>
        <v>9166</v>
      </c>
      <c r="G28" s="260">
        <v>4813</v>
      </c>
      <c r="H28" s="260">
        <v>4353</v>
      </c>
      <c r="I28" s="30">
        <f t="shared" si="7"/>
        <v>101</v>
      </c>
      <c r="J28" s="262">
        <v>55</v>
      </c>
      <c r="K28" s="262">
        <v>46</v>
      </c>
      <c r="L28" s="15">
        <f t="shared" si="2"/>
        <v>2.379815100154083</v>
      </c>
      <c r="M28" s="259">
        <v>1274</v>
      </c>
      <c r="N28" s="16">
        <f t="shared" si="3"/>
        <v>12694.520547945205</v>
      </c>
      <c r="O28" s="32">
        <v>0.73</v>
      </c>
    </row>
    <row r="29" spans="1:15" s="18" customFormat="1" ht="20.100000000000001" customHeight="1">
      <c r="A29" s="26" t="s">
        <v>35</v>
      </c>
      <c r="B29" s="260">
        <v>8642</v>
      </c>
      <c r="C29" s="28">
        <f t="shared" si="4"/>
        <v>22982</v>
      </c>
      <c r="D29" s="29">
        <f t="shared" si="5"/>
        <v>11776</v>
      </c>
      <c r="E29" s="29">
        <f t="shared" si="5"/>
        <v>11206</v>
      </c>
      <c r="F29" s="27">
        <f t="shared" si="6"/>
        <v>22519</v>
      </c>
      <c r="G29" s="260">
        <v>11435</v>
      </c>
      <c r="H29" s="260">
        <v>11084</v>
      </c>
      <c r="I29" s="30">
        <f t="shared" si="7"/>
        <v>463</v>
      </c>
      <c r="J29" s="262">
        <v>341</v>
      </c>
      <c r="K29" s="262">
        <v>122</v>
      </c>
      <c r="L29" s="15">
        <f t="shared" si="2"/>
        <v>2.6593381161768108</v>
      </c>
      <c r="M29" s="259">
        <v>2513</v>
      </c>
      <c r="N29" s="16">
        <f t="shared" si="3"/>
        <v>3435.2765321375186</v>
      </c>
      <c r="O29" s="32">
        <v>6.69</v>
      </c>
    </row>
    <row r="30" spans="1:15" s="18" customFormat="1" ht="20.100000000000001" customHeight="1">
      <c r="A30" s="26" t="s">
        <v>36</v>
      </c>
      <c r="B30" s="260">
        <v>4761</v>
      </c>
      <c r="C30" s="28">
        <f t="shared" si="4"/>
        <v>10349</v>
      </c>
      <c r="D30" s="29">
        <f t="shared" si="5"/>
        <v>5258</v>
      </c>
      <c r="E30" s="29">
        <f t="shared" si="5"/>
        <v>5091</v>
      </c>
      <c r="F30" s="27">
        <f t="shared" si="6"/>
        <v>10265</v>
      </c>
      <c r="G30" s="260">
        <v>5235</v>
      </c>
      <c r="H30" s="260">
        <v>5030</v>
      </c>
      <c r="I30" s="30">
        <f t="shared" si="7"/>
        <v>84</v>
      </c>
      <c r="J30" s="263">
        <v>23</v>
      </c>
      <c r="K30" s="263">
        <v>61</v>
      </c>
      <c r="L30" s="15">
        <f t="shared" si="2"/>
        <v>2.1737030035706786</v>
      </c>
      <c r="M30" s="259">
        <v>1827</v>
      </c>
      <c r="N30" s="16">
        <f t="shared" si="3"/>
        <v>16691.93548387097</v>
      </c>
      <c r="O30" s="32">
        <v>0.62</v>
      </c>
    </row>
    <row r="31" spans="1:15" s="18" customFormat="1" ht="1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s="18" customFormat="1" ht="18.75" customHeight="1">
      <c r="A32" s="36" t="s">
        <v>267</v>
      </c>
      <c r="B32" s="1"/>
      <c r="C32" s="1"/>
      <c r="D32" s="1"/>
      <c r="E32" s="1"/>
      <c r="F32" s="1"/>
      <c r="G32" s="37"/>
      <c r="H32" s="37"/>
      <c r="I32" s="37"/>
      <c r="J32" s="37"/>
      <c r="K32" s="37"/>
      <c r="L32" s="38"/>
      <c r="M32" s="22"/>
      <c r="N32" s="39"/>
    </row>
    <row r="33" spans="1:15" s="42" customFormat="1" ht="16.5" customHeight="1">
      <c r="A33" s="40" t="s">
        <v>37</v>
      </c>
      <c r="B33" s="41"/>
      <c r="C33" s="41"/>
      <c r="D33" s="41"/>
      <c r="E33" s="41"/>
      <c r="F33" s="41"/>
      <c r="G33" s="41"/>
      <c r="H33" s="41"/>
      <c r="I33" s="41"/>
      <c r="J33" s="41"/>
      <c r="L33" s="43"/>
      <c r="M33" s="44"/>
      <c r="N33" s="45"/>
      <c r="O33" s="46"/>
    </row>
    <row r="34" spans="1:15" s="42" customFormat="1" ht="16.5" customHeight="1">
      <c r="A34" s="40" t="s">
        <v>38</v>
      </c>
      <c r="L34" s="43"/>
      <c r="M34" s="44"/>
      <c r="N34" s="45"/>
      <c r="O34" s="46"/>
    </row>
    <row r="35" spans="1:15" s="42" customFormat="1" ht="16.5" customHeight="1">
      <c r="A35" s="47" t="s">
        <v>39</v>
      </c>
      <c r="L35" s="43"/>
      <c r="M35" s="44"/>
      <c r="N35" s="45"/>
    </row>
    <row r="36" spans="1:15" s="48" customFormat="1">
      <c r="L36" s="49"/>
      <c r="M36" s="50"/>
      <c r="N36" s="51"/>
    </row>
  </sheetData>
  <mergeCells count="10">
    <mergeCell ref="N4:O5"/>
    <mergeCell ref="C5:E5"/>
    <mergeCell ref="F5:H5"/>
    <mergeCell ref="I5:K5"/>
    <mergeCell ref="A1:F1"/>
    <mergeCell ref="A4:A6"/>
    <mergeCell ref="B4:B6"/>
    <mergeCell ref="C4:K4"/>
    <mergeCell ref="L4:L6"/>
    <mergeCell ref="M4:M6"/>
  </mergeCells>
  <phoneticPr fontId="1" type="noConversion"/>
  <pageMargins left="0.47244094488188981" right="0.23622047244094491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14"/>
  <sheetViews>
    <sheetView topLeftCell="A4" workbookViewId="0">
      <selection activeCell="A12" sqref="A12:XFD12"/>
    </sheetView>
  </sheetViews>
  <sheetFormatPr defaultRowHeight="13.5"/>
  <cols>
    <col min="1" max="1" width="11.25" style="5" customWidth="1"/>
    <col min="2" max="10" width="12" style="5" customWidth="1"/>
    <col min="11" max="256" width="9" style="5"/>
    <col min="257" max="257" width="11.25" style="5" customWidth="1"/>
    <col min="258" max="266" width="12" style="5" customWidth="1"/>
    <col min="267" max="512" width="9" style="5"/>
    <col min="513" max="513" width="11.25" style="5" customWidth="1"/>
    <col min="514" max="522" width="12" style="5" customWidth="1"/>
    <col min="523" max="768" width="9" style="5"/>
    <col min="769" max="769" width="11.25" style="5" customWidth="1"/>
    <col min="770" max="778" width="12" style="5" customWidth="1"/>
    <col min="779" max="1024" width="9" style="5"/>
    <col min="1025" max="1025" width="11.25" style="5" customWidth="1"/>
    <col min="1026" max="1034" width="12" style="5" customWidth="1"/>
    <col min="1035" max="1280" width="9" style="5"/>
    <col min="1281" max="1281" width="11.25" style="5" customWidth="1"/>
    <col min="1282" max="1290" width="12" style="5" customWidth="1"/>
    <col min="1291" max="1536" width="9" style="5"/>
    <col min="1537" max="1537" width="11.25" style="5" customWidth="1"/>
    <col min="1538" max="1546" width="12" style="5" customWidth="1"/>
    <col min="1547" max="1792" width="9" style="5"/>
    <col min="1793" max="1793" width="11.25" style="5" customWidth="1"/>
    <col min="1794" max="1802" width="12" style="5" customWidth="1"/>
    <col min="1803" max="2048" width="9" style="5"/>
    <col min="2049" max="2049" width="11.25" style="5" customWidth="1"/>
    <col min="2050" max="2058" width="12" style="5" customWidth="1"/>
    <col min="2059" max="2304" width="9" style="5"/>
    <col min="2305" max="2305" width="11.25" style="5" customWidth="1"/>
    <col min="2306" max="2314" width="12" style="5" customWidth="1"/>
    <col min="2315" max="2560" width="9" style="5"/>
    <col min="2561" max="2561" width="11.25" style="5" customWidth="1"/>
    <col min="2562" max="2570" width="12" style="5" customWidth="1"/>
    <col min="2571" max="2816" width="9" style="5"/>
    <col min="2817" max="2817" width="11.25" style="5" customWidth="1"/>
    <col min="2818" max="2826" width="12" style="5" customWidth="1"/>
    <col min="2827" max="3072" width="9" style="5"/>
    <col min="3073" max="3073" width="11.25" style="5" customWidth="1"/>
    <col min="3074" max="3082" width="12" style="5" customWidth="1"/>
    <col min="3083" max="3328" width="9" style="5"/>
    <col min="3329" max="3329" width="11.25" style="5" customWidth="1"/>
    <col min="3330" max="3338" width="12" style="5" customWidth="1"/>
    <col min="3339" max="3584" width="9" style="5"/>
    <col min="3585" max="3585" width="11.25" style="5" customWidth="1"/>
    <col min="3586" max="3594" width="12" style="5" customWidth="1"/>
    <col min="3595" max="3840" width="9" style="5"/>
    <col min="3841" max="3841" width="11.25" style="5" customWidth="1"/>
    <col min="3842" max="3850" width="12" style="5" customWidth="1"/>
    <col min="3851" max="4096" width="9" style="5"/>
    <col min="4097" max="4097" width="11.25" style="5" customWidth="1"/>
    <col min="4098" max="4106" width="12" style="5" customWidth="1"/>
    <col min="4107" max="4352" width="9" style="5"/>
    <col min="4353" max="4353" width="11.25" style="5" customWidth="1"/>
    <col min="4354" max="4362" width="12" style="5" customWidth="1"/>
    <col min="4363" max="4608" width="9" style="5"/>
    <col min="4609" max="4609" width="11.25" style="5" customWidth="1"/>
    <col min="4610" max="4618" width="12" style="5" customWidth="1"/>
    <col min="4619" max="4864" width="9" style="5"/>
    <col min="4865" max="4865" width="11.25" style="5" customWidth="1"/>
    <col min="4866" max="4874" width="12" style="5" customWidth="1"/>
    <col min="4875" max="5120" width="9" style="5"/>
    <col min="5121" max="5121" width="11.25" style="5" customWidth="1"/>
    <col min="5122" max="5130" width="12" style="5" customWidth="1"/>
    <col min="5131" max="5376" width="9" style="5"/>
    <col min="5377" max="5377" width="11.25" style="5" customWidth="1"/>
    <col min="5378" max="5386" width="12" style="5" customWidth="1"/>
    <col min="5387" max="5632" width="9" style="5"/>
    <col min="5633" max="5633" width="11.25" style="5" customWidth="1"/>
    <col min="5634" max="5642" width="12" style="5" customWidth="1"/>
    <col min="5643" max="5888" width="9" style="5"/>
    <col min="5889" max="5889" width="11.25" style="5" customWidth="1"/>
    <col min="5890" max="5898" width="12" style="5" customWidth="1"/>
    <col min="5899" max="6144" width="9" style="5"/>
    <col min="6145" max="6145" width="11.25" style="5" customWidth="1"/>
    <col min="6146" max="6154" width="12" style="5" customWidth="1"/>
    <col min="6155" max="6400" width="9" style="5"/>
    <col min="6401" max="6401" width="11.25" style="5" customWidth="1"/>
    <col min="6402" max="6410" width="12" style="5" customWidth="1"/>
    <col min="6411" max="6656" width="9" style="5"/>
    <col min="6657" max="6657" width="11.25" style="5" customWidth="1"/>
    <col min="6658" max="6666" width="12" style="5" customWidth="1"/>
    <col min="6667" max="6912" width="9" style="5"/>
    <col min="6913" max="6913" width="11.25" style="5" customWidth="1"/>
    <col min="6914" max="6922" width="12" style="5" customWidth="1"/>
    <col min="6923" max="7168" width="9" style="5"/>
    <col min="7169" max="7169" width="11.25" style="5" customWidth="1"/>
    <col min="7170" max="7178" width="12" style="5" customWidth="1"/>
    <col min="7179" max="7424" width="9" style="5"/>
    <col min="7425" max="7425" width="11.25" style="5" customWidth="1"/>
    <col min="7426" max="7434" width="12" style="5" customWidth="1"/>
    <col min="7435" max="7680" width="9" style="5"/>
    <col min="7681" max="7681" width="11.25" style="5" customWidth="1"/>
    <col min="7682" max="7690" width="12" style="5" customWidth="1"/>
    <col min="7691" max="7936" width="9" style="5"/>
    <col min="7937" max="7937" width="11.25" style="5" customWidth="1"/>
    <col min="7938" max="7946" width="12" style="5" customWidth="1"/>
    <col min="7947" max="8192" width="9" style="5"/>
    <col min="8193" max="8193" width="11.25" style="5" customWidth="1"/>
    <col min="8194" max="8202" width="12" style="5" customWidth="1"/>
    <col min="8203" max="8448" width="9" style="5"/>
    <col min="8449" max="8449" width="11.25" style="5" customWidth="1"/>
    <col min="8450" max="8458" width="12" style="5" customWidth="1"/>
    <col min="8459" max="8704" width="9" style="5"/>
    <col min="8705" max="8705" width="11.25" style="5" customWidth="1"/>
    <col min="8706" max="8714" width="12" style="5" customWidth="1"/>
    <col min="8715" max="8960" width="9" style="5"/>
    <col min="8961" max="8961" width="11.25" style="5" customWidth="1"/>
    <col min="8962" max="8970" width="12" style="5" customWidth="1"/>
    <col min="8971" max="9216" width="9" style="5"/>
    <col min="9217" max="9217" width="11.25" style="5" customWidth="1"/>
    <col min="9218" max="9226" width="12" style="5" customWidth="1"/>
    <col min="9227" max="9472" width="9" style="5"/>
    <col min="9473" max="9473" width="11.25" style="5" customWidth="1"/>
    <col min="9474" max="9482" width="12" style="5" customWidth="1"/>
    <col min="9483" max="9728" width="9" style="5"/>
    <col min="9729" max="9729" width="11.25" style="5" customWidth="1"/>
    <col min="9730" max="9738" width="12" style="5" customWidth="1"/>
    <col min="9739" max="9984" width="9" style="5"/>
    <col min="9985" max="9985" width="11.25" style="5" customWidth="1"/>
    <col min="9986" max="9994" width="12" style="5" customWidth="1"/>
    <col min="9995" max="10240" width="9" style="5"/>
    <col min="10241" max="10241" width="11.25" style="5" customWidth="1"/>
    <col min="10242" max="10250" width="12" style="5" customWidth="1"/>
    <col min="10251" max="10496" width="9" style="5"/>
    <col min="10497" max="10497" width="11.25" style="5" customWidth="1"/>
    <col min="10498" max="10506" width="12" style="5" customWidth="1"/>
    <col min="10507" max="10752" width="9" style="5"/>
    <col min="10753" max="10753" width="11.25" style="5" customWidth="1"/>
    <col min="10754" max="10762" width="12" style="5" customWidth="1"/>
    <col min="10763" max="11008" width="9" style="5"/>
    <col min="11009" max="11009" width="11.25" style="5" customWidth="1"/>
    <col min="11010" max="11018" width="12" style="5" customWidth="1"/>
    <col min="11019" max="11264" width="9" style="5"/>
    <col min="11265" max="11265" width="11.25" style="5" customWidth="1"/>
    <col min="11266" max="11274" width="12" style="5" customWidth="1"/>
    <col min="11275" max="11520" width="9" style="5"/>
    <col min="11521" max="11521" width="11.25" style="5" customWidth="1"/>
    <col min="11522" max="11530" width="12" style="5" customWidth="1"/>
    <col min="11531" max="11776" width="9" style="5"/>
    <col min="11777" max="11777" width="11.25" style="5" customWidth="1"/>
    <col min="11778" max="11786" width="12" style="5" customWidth="1"/>
    <col min="11787" max="12032" width="9" style="5"/>
    <col min="12033" max="12033" width="11.25" style="5" customWidth="1"/>
    <col min="12034" max="12042" width="12" style="5" customWidth="1"/>
    <col min="12043" max="12288" width="9" style="5"/>
    <col min="12289" max="12289" width="11.25" style="5" customWidth="1"/>
    <col min="12290" max="12298" width="12" style="5" customWidth="1"/>
    <col min="12299" max="12544" width="9" style="5"/>
    <col min="12545" max="12545" width="11.25" style="5" customWidth="1"/>
    <col min="12546" max="12554" width="12" style="5" customWidth="1"/>
    <col min="12555" max="12800" width="9" style="5"/>
    <col min="12801" max="12801" width="11.25" style="5" customWidth="1"/>
    <col min="12802" max="12810" width="12" style="5" customWidth="1"/>
    <col min="12811" max="13056" width="9" style="5"/>
    <col min="13057" max="13057" width="11.25" style="5" customWidth="1"/>
    <col min="13058" max="13066" width="12" style="5" customWidth="1"/>
    <col min="13067" max="13312" width="9" style="5"/>
    <col min="13313" max="13313" width="11.25" style="5" customWidth="1"/>
    <col min="13314" max="13322" width="12" style="5" customWidth="1"/>
    <col min="13323" max="13568" width="9" style="5"/>
    <col min="13569" max="13569" width="11.25" style="5" customWidth="1"/>
    <col min="13570" max="13578" width="12" style="5" customWidth="1"/>
    <col min="13579" max="13824" width="9" style="5"/>
    <col min="13825" max="13825" width="11.25" style="5" customWidth="1"/>
    <col min="13826" max="13834" width="12" style="5" customWidth="1"/>
    <col min="13835" max="14080" width="9" style="5"/>
    <col min="14081" max="14081" width="11.25" style="5" customWidth="1"/>
    <col min="14082" max="14090" width="12" style="5" customWidth="1"/>
    <col min="14091" max="14336" width="9" style="5"/>
    <col min="14337" max="14337" width="11.25" style="5" customWidth="1"/>
    <col min="14338" max="14346" width="12" style="5" customWidth="1"/>
    <col min="14347" max="14592" width="9" style="5"/>
    <col min="14593" max="14593" width="11.25" style="5" customWidth="1"/>
    <col min="14594" max="14602" width="12" style="5" customWidth="1"/>
    <col min="14603" max="14848" width="9" style="5"/>
    <col min="14849" max="14849" width="11.25" style="5" customWidth="1"/>
    <col min="14850" max="14858" width="12" style="5" customWidth="1"/>
    <col min="14859" max="15104" width="9" style="5"/>
    <col min="15105" max="15105" width="11.25" style="5" customWidth="1"/>
    <col min="15106" max="15114" width="12" style="5" customWidth="1"/>
    <col min="15115" max="15360" width="9" style="5"/>
    <col min="15361" max="15361" width="11.25" style="5" customWidth="1"/>
    <col min="15362" max="15370" width="12" style="5" customWidth="1"/>
    <col min="15371" max="15616" width="9" style="5"/>
    <col min="15617" max="15617" width="11.25" style="5" customWidth="1"/>
    <col min="15618" max="15626" width="12" style="5" customWidth="1"/>
    <col min="15627" max="15872" width="9" style="5"/>
    <col min="15873" max="15873" width="11.25" style="5" customWidth="1"/>
    <col min="15874" max="15882" width="12" style="5" customWidth="1"/>
    <col min="15883" max="16128" width="9" style="5"/>
    <col min="16129" max="16129" width="11.25" style="5" customWidth="1"/>
    <col min="16130" max="16138" width="12" style="5" customWidth="1"/>
    <col min="16139" max="16384" width="9" style="5"/>
  </cols>
  <sheetData>
    <row r="1" spans="1:227" ht="21" customHeight="1">
      <c r="A1" s="374" t="s">
        <v>166</v>
      </c>
      <c r="B1" s="374"/>
      <c r="C1" s="374"/>
      <c r="D1" s="374"/>
      <c r="E1" s="374"/>
      <c r="F1" s="374"/>
      <c r="G1" s="54"/>
      <c r="H1" s="54"/>
      <c r="I1" s="54"/>
      <c r="J1" s="54"/>
      <c r="K1" s="68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</row>
    <row r="2" spans="1:227">
      <c r="A2" s="54"/>
      <c r="B2" s="55"/>
      <c r="C2" s="54"/>
      <c r="D2" s="56"/>
      <c r="E2" s="54"/>
      <c r="F2" s="54"/>
      <c r="G2" s="54"/>
      <c r="H2" s="54"/>
      <c r="I2" s="54"/>
      <c r="J2" s="54"/>
      <c r="K2" s="68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</row>
    <row r="3" spans="1:227" ht="21" customHeight="1">
      <c r="A3" s="57" t="s">
        <v>40</v>
      </c>
      <c r="B3" s="54"/>
      <c r="C3" s="54"/>
      <c r="D3" s="57" t="s">
        <v>10</v>
      </c>
      <c r="E3" s="57"/>
      <c r="F3" s="57"/>
      <c r="G3" s="57"/>
      <c r="H3" s="57"/>
      <c r="I3" s="57"/>
      <c r="J3" s="57"/>
      <c r="K3" s="68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</row>
    <row r="4" spans="1:227" ht="22.5" customHeight="1">
      <c r="A4" s="375" t="s">
        <v>41</v>
      </c>
      <c r="B4" s="376" t="s">
        <v>42</v>
      </c>
      <c r="C4" s="376"/>
      <c r="D4" s="376"/>
      <c r="E4" s="376"/>
      <c r="F4" s="376"/>
      <c r="G4" s="376"/>
      <c r="H4" s="376"/>
      <c r="I4" s="376"/>
      <c r="J4" s="376"/>
      <c r="K4" s="68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</row>
    <row r="5" spans="1:227" ht="21.75" customHeight="1">
      <c r="A5" s="375"/>
      <c r="B5" s="375" t="s">
        <v>43</v>
      </c>
      <c r="C5" s="358"/>
      <c r="D5" s="358"/>
      <c r="E5" s="377" t="s">
        <v>44</v>
      </c>
      <c r="F5" s="346"/>
      <c r="G5" s="346"/>
      <c r="H5" s="377" t="s">
        <v>45</v>
      </c>
      <c r="I5" s="377"/>
      <c r="J5" s="377"/>
      <c r="K5" s="70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71"/>
      <c r="AZ5" s="71"/>
      <c r="BA5" s="71"/>
      <c r="BB5" s="71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</row>
    <row r="6" spans="1:227" ht="27.75" customHeight="1">
      <c r="A6" s="375"/>
      <c r="B6" s="375"/>
      <c r="C6" s="346" t="s">
        <v>11</v>
      </c>
      <c r="D6" s="346" t="s">
        <v>12</v>
      </c>
      <c r="E6" s="375"/>
      <c r="F6" s="346" t="s">
        <v>46</v>
      </c>
      <c r="G6" s="346" t="s">
        <v>47</v>
      </c>
      <c r="H6" s="377"/>
      <c r="I6" s="347" t="s">
        <v>46</v>
      </c>
      <c r="J6" s="347" t="s">
        <v>47</v>
      </c>
      <c r="K6" s="70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71"/>
      <c r="AZ6" s="71"/>
      <c r="BA6" s="71"/>
      <c r="BB6" s="71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</row>
    <row r="7" spans="1:227" ht="42" customHeight="1">
      <c r="A7" s="58" t="s">
        <v>48</v>
      </c>
      <c r="B7" s="59">
        <f t="shared" ref="B7:B11" si="0">E7+H7</f>
        <v>6</v>
      </c>
      <c r="C7" s="59">
        <f t="shared" ref="C7:C11" si="1">F7+I7</f>
        <v>4</v>
      </c>
      <c r="D7" s="59">
        <f t="shared" ref="D7:D11" si="2">G7+J7</f>
        <v>2</v>
      </c>
      <c r="E7" s="60">
        <v>0</v>
      </c>
      <c r="F7" s="60">
        <v>0</v>
      </c>
      <c r="G7" s="60">
        <v>0</v>
      </c>
      <c r="H7" s="60">
        <v>6</v>
      </c>
      <c r="I7" s="60">
        <v>4</v>
      </c>
      <c r="J7" s="60">
        <v>2</v>
      </c>
      <c r="K7" s="72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71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</row>
    <row r="8" spans="1:227" ht="42" customHeight="1">
      <c r="A8" s="58" t="s">
        <v>49</v>
      </c>
      <c r="B8" s="59">
        <f t="shared" si="0"/>
        <v>7</v>
      </c>
      <c r="C8" s="59">
        <f t="shared" si="1"/>
        <v>5</v>
      </c>
      <c r="D8" s="59">
        <f t="shared" si="2"/>
        <v>2</v>
      </c>
      <c r="E8" s="60">
        <v>1</v>
      </c>
      <c r="F8" s="60">
        <v>1</v>
      </c>
      <c r="G8" s="60">
        <v>0</v>
      </c>
      <c r="H8" s="60">
        <v>6</v>
      </c>
      <c r="I8" s="60">
        <v>4</v>
      </c>
      <c r="J8" s="60">
        <v>2</v>
      </c>
      <c r="K8" s="72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</row>
    <row r="9" spans="1:227" ht="42" customHeight="1">
      <c r="A9" s="58" t="s">
        <v>50</v>
      </c>
      <c r="B9" s="59">
        <f t="shared" si="0"/>
        <v>89</v>
      </c>
      <c r="C9" s="59">
        <f t="shared" si="1"/>
        <v>40</v>
      </c>
      <c r="D9" s="59">
        <f t="shared" si="2"/>
        <v>49</v>
      </c>
      <c r="E9" s="60">
        <v>32</v>
      </c>
      <c r="F9" s="60">
        <v>17</v>
      </c>
      <c r="G9" s="60">
        <v>15</v>
      </c>
      <c r="H9" s="60">
        <v>57</v>
      </c>
      <c r="I9" s="60">
        <v>23</v>
      </c>
      <c r="J9" s="60">
        <v>34</v>
      </c>
      <c r="K9" s="72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</row>
    <row r="10" spans="1:227" ht="42" customHeight="1">
      <c r="A10" s="58" t="s">
        <v>51</v>
      </c>
      <c r="B10" s="59">
        <f t="shared" si="0"/>
        <v>142</v>
      </c>
      <c r="C10" s="59">
        <f t="shared" si="1"/>
        <v>62</v>
      </c>
      <c r="D10" s="59">
        <f t="shared" si="2"/>
        <v>80</v>
      </c>
      <c r="E10" s="60">
        <v>73</v>
      </c>
      <c r="F10" s="60">
        <v>37</v>
      </c>
      <c r="G10" s="60">
        <v>36</v>
      </c>
      <c r="H10" s="60">
        <v>69</v>
      </c>
      <c r="I10" s="60">
        <v>25</v>
      </c>
      <c r="J10" s="60">
        <v>44</v>
      </c>
      <c r="K10" s="72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</row>
    <row r="11" spans="1:227" ht="42" customHeight="1">
      <c r="A11" s="58" t="s">
        <v>19</v>
      </c>
      <c r="B11" s="59">
        <f t="shared" si="0"/>
        <v>229</v>
      </c>
      <c r="C11" s="59">
        <f t="shared" si="1"/>
        <v>104</v>
      </c>
      <c r="D11" s="59">
        <f t="shared" si="2"/>
        <v>125</v>
      </c>
      <c r="E11" s="60">
        <v>147</v>
      </c>
      <c r="F11" s="60">
        <v>74</v>
      </c>
      <c r="G11" s="60">
        <v>73</v>
      </c>
      <c r="H11" s="59">
        <v>82</v>
      </c>
      <c r="I11" s="60">
        <v>30</v>
      </c>
      <c r="J11" s="60">
        <v>52</v>
      </c>
      <c r="K11" s="72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</row>
    <row r="12" spans="1:227" ht="42" customHeight="1">
      <c r="A12" s="329" t="s">
        <v>292</v>
      </c>
      <c r="B12" s="330">
        <f>SUM(E12,H12)</f>
        <v>396</v>
      </c>
      <c r="C12" s="330">
        <f>SUM(F12,I12)</f>
        <v>197</v>
      </c>
      <c r="D12" s="330">
        <f>SUM(G12,J12)</f>
        <v>199</v>
      </c>
      <c r="E12" s="331">
        <v>297</v>
      </c>
      <c r="F12" s="331">
        <v>160</v>
      </c>
      <c r="G12" s="331">
        <v>137</v>
      </c>
      <c r="H12" s="330">
        <v>99</v>
      </c>
      <c r="I12" s="60">
        <v>37</v>
      </c>
      <c r="J12" s="60">
        <v>62</v>
      </c>
      <c r="K12" s="72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</row>
    <row r="13" spans="1:227">
      <c r="A13" s="357"/>
      <c r="B13" s="271"/>
      <c r="C13" s="271"/>
      <c r="D13" s="271"/>
      <c r="E13" s="272"/>
      <c r="F13" s="273"/>
      <c r="G13" s="273"/>
      <c r="H13" s="272"/>
      <c r="I13" s="272"/>
      <c r="J13" s="272"/>
    </row>
    <row r="14" spans="1:227">
      <c r="A14" s="36" t="s">
        <v>267</v>
      </c>
    </row>
  </sheetData>
  <mergeCells count="7">
    <mergeCell ref="A1:F1"/>
    <mergeCell ref="A4:A6"/>
    <mergeCell ref="B4:J4"/>
    <mergeCell ref="B5:B6"/>
    <mergeCell ref="E5:E6"/>
    <mergeCell ref="H5:H6"/>
    <mergeCell ref="I5:J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workbookViewId="0">
      <selection activeCell="F75" sqref="F75"/>
    </sheetView>
  </sheetViews>
  <sheetFormatPr defaultRowHeight="13.5"/>
  <cols>
    <col min="1" max="7" width="8.75" style="5" customWidth="1"/>
    <col min="8" max="8" width="8.75" style="96" customWidth="1"/>
    <col min="9" max="9" width="8.75" style="5" customWidth="1"/>
    <col min="10" max="15" width="9" style="5"/>
    <col min="16" max="17" width="8.75" style="5"/>
    <col min="18" max="256" width="9" style="5"/>
    <col min="257" max="265" width="8.75" style="5" customWidth="1"/>
    <col min="266" max="512" width="9" style="5"/>
    <col min="513" max="521" width="8.75" style="5" customWidth="1"/>
    <col min="522" max="768" width="9" style="5"/>
    <col min="769" max="777" width="8.75" style="5" customWidth="1"/>
    <col min="778" max="1024" width="9" style="5"/>
    <col min="1025" max="1033" width="8.75" style="5" customWidth="1"/>
    <col min="1034" max="1280" width="9" style="5"/>
    <col min="1281" max="1289" width="8.75" style="5" customWidth="1"/>
    <col min="1290" max="1536" width="9" style="5"/>
    <col min="1537" max="1545" width="8.75" style="5" customWidth="1"/>
    <col min="1546" max="1792" width="9" style="5"/>
    <col min="1793" max="1801" width="8.75" style="5" customWidth="1"/>
    <col min="1802" max="2048" width="9" style="5"/>
    <col min="2049" max="2057" width="8.75" style="5" customWidth="1"/>
    <col min="2058" max="2304" width="9" style="5"/>
    <col min="2305" max="2313" width="8.75" style="5" customWidth="1"/>
    <col min="2314" max="2560" width="9" style="5"/>
    <col min="2561" max="2569" width="8.75" style="5" customWidth="1"/>
    <col min="2570" max="2816" width="9" style="5"/>
    <col min="2817" max="2825" width="8.75" style="5" customWidth="1"/>
    <col min="2826" max="3072" width="9" style="5"/>
    <col min="3073" max="3081" width="8.75" style="5" customWidth="1"/>
    <col min="3082" max="3328" width="9" style="5"/>
    <col min="3329" max="3337" width="8.75" style="5" customWidth="1"/>
    <col min="3338" max="3584" width="9" style="5"/>
    <col min="3585" max="3593" width="8.75" style="5" customWidth="1"/>
    <col min="3594" max="3840" width="9" style="5"/>
    <col min="3841" max="3849" width="8.75" style="5" customWidth="1"/>
    <col min="3850" max="4096" width="9" style="5"/>
    <col min="4097" max="4105" width="8.75" style="5" customWidth="1"/>
    <col min="4106" max="4352" width="9" style="5"/>
    <col min="4353" max="4361" width="8.75" style="5" customWidth="1"/>
    <col min="4362" max="4608" width="9" style="5"/>
    <col min="4609" max="4617" width="8.75" style="5" customWidth="1"/>
    <col min="4618" max="4864" width="9" style="5"/>
    <col min="4865" max="4873" width="8.75" style="5" customWidth="1"/>
    <col min="4874" max="5120" width="9" style="5"/>
    <col min="5121" max="5129" width="8.75" style="5" customWidth="1"/>
    <col min="5130" max="5376" width="9" style="5"/>
    <col min="5377" max="5385" width="8.75" style="5" customWidth="1"/>
    <col min="5386" max="5632" width="9" style="5"/>
    <col min="5633" max="5641" width="8.75" style="5" customWidth="1"/>
    <col min="5642" max="5888" width="9" style="5"/>
    <col min="5889" max="5897" width="8.75" style="5" customWidth="1"/>
    <col min="5898" max="6144" width="9" style="5"/>
    <col min="6145" max="6153" width="8.75" style="5" customWidth="1"/>
    <col min="6154" max="6400" width="9" style="5"/>
    <col min="6401" max="6409" width="8.75" style="5" customWidth="1"/>
    <col min="6410" max="6656" width="9" style="5"/>
    <col min="6657" max="6665" width="8.75" style="5" customWidth="1"/>
    <col min="6666" max="6912" width="9" style="5"/>
    <col min="6913" max="6921" width="8.75" style="5" customWidth="1"/>
    <col min="6922" max="7168" width="9" style="5"/>
    <col min="7169" max="7177" width="8.75" style="5" customWidth="1"/>
    <col min="7178" max="7424" width="9" style="5"/>
    <col min="7425" max="7433" width="8.75" style="5" customWidth="1"/>
    <col min="7434" max="7680" width="9" style="5"/>
    <col min="7681" max="7689" width="8.75" style="5" customWidth="1"/>
    <col min="7690" max="7936" width="9" style="5"/>
    <col min="7937" max="7945" width="8.75" style="5" customWidth="1"/>
    <col min="7946" max="8192" width="9" style="5"/>
    <col min="8193" max="8201" width="8.75" style="5" customWidth="1"/>
    <col min="8202" max="8448" width="9" style="5"/>
    <col min="8449" max="8457" width="8.75" style="5" customWidth="1"/>
    <col min="8458" max="8704" width="9" style="5"/>
    <col min="8705" max="8713" width="8.75" style="5" customWidth="1"/>
    <col min="8714" max="8960" width="9" style="5"/>
    <col min="8961" max="8969" width="8.75" style="5" customWidth="1"/>
    <col min="8970" max="9216" width="9" style="5"/>
    <col min="9217" max="9225" width="8.75" style="5" customWidth="1"/>
    <col min="9226" max="9472" width="9" style="5"/>
    <col min="9473" max="9481" width="8.75" style="5" customWidth="1"/>
    <col min="9482" max="9728" width="9" style="5"/>
    <col min="9729" max="9737" width="8.75" style="5" customWidth="1"/>
    <col min="9738" max="9984" width="9" style="5"/>
    <col min="9985" max="9993" width="8.75" style="5" customWidth="1"/>
    <col min="9994" max="10240" width="9" style="5"/>
    <col min="10241" max="10249" width="8.75" style="5" customWidth="1"/>
    <col min="10250" max="10496" width="9" style="5"/>
    <col min="10497" max="10505" width="8.75" style="5" customWidth="1"/>
    <col min="10506" max="10752" width="9" style="5"/>
    <col min="10753" max="10761" width="8.75" style="5" customWidth="1"/>
    <col min="10762" max="11008" width="9" style="5"/>
    <col min="11009" max="11017" width="8.75" style="5" customWidth="1"/>
    <col min="11018" max="11264" width="9" style="5"/>
    <col min="11265" max="11273" width="8.75" style="5" customWidth="1"/>
    <col min="11274" max="11520" width="9" style="5"/>
    <col min="11521" max="11529" width="8.75" style="5" customWidth="1"/>
    <col min="11530" max="11776" width="9" style="5"/>
    <col min="11777" max="11785" width="8.75" style="5" customWidth="1"/>
    <col min="11786" max="12032" width="9" style="5"/>
    <col min="12033" max="12041" width="8.75" style="5" customWidth="1"/>
    <col min="12042" max="12288" width="9" style="5"/>
    <col min="12289" max="12297" width="8.75" style="5" customWidth="1"/>
    <col min="12298" max="12544" width="9" style="5"/>
    <col min="12545" max="12553" width="8.75" style="5" customWidth="1"/>
    <col min="12554" max="12800" width="9" style="5"/>
    <col min="12801" max="12809" width="8.75" style="5" customWidth="1"/>
    <col min="12810" max="13056" width="9" style="5"/>
    <col min="13057" max="13065" width="8.75" style="5" customWidth="1"/>
    <col min="13066" max="13312" width="9" style="5"/>
    <col min="13313" max="13321" width="8.75" style="5" customWidth="1"/>
    <col min="13322" max="13568" width="9" style="5"/>
    <col min="13569" max="13577" width="8.75" style="5" customWidth="1"/>
    <col min="13578" max="13824" width="9" style="5"/>
    <col min="13825" max="13833" width="8.75" style="5" customWidth="1"/>
    <col min="13834" max="14080" width="9" style="5"/>
    <col min="14081" max="14089" width="8.75" style="5" customWidth="1"/>
    <col min="14090" max="14336" width="9" style="5"/>
    <col min="14337" max="14345" width="8.75" style="5" customWidth="1"/>
    <col min="14346" max="14592" width="9" style="5"/>
    <col min="14593" max="14601" width="8.75" style="5" customWidth="1"/>
    <col min="14602" max="14848" width="9" style="5"/>
    <col min="14849" max="14857" width="8.75" style="5" customWidth="1"/>
    <col min="14858" max="15104" width="9" style="5"/>
    <col min="15105" max="15113" width="8.75" style="5" customWidth="1"/>
    <col min="15114" max="15360" width="9" style="5"/>
    <col min="15361" max="15369" width="8.75" style="5" customWidth="1"/>
    <col min="15370" max="15616" width="9" style="5"/>
    <col min="15617" max="15625" width="8.75" style="5" customWidth="1"/>
    <col min="15626" max="15872" width="9" style="5"/>
    <col min="15873" max="15881" width="8.75" style="5" customWidth="1"/>
    <col min="15882" max="16128" width="9" style="5"/>
    <col min="16129" max="16137" width="8.75" style="5" customWidth="1"/>
    <col min="16138" max="16384" width="9" style="5"/>
  </cols>
  <sheetData>
    <row r="1" spans="1:17" ht="20.25" customHeight="1">
      <c r="A1" s="368" t="s">
        <v>96</v>
      </c>
      <c r="B1" s="368"/>
      <c r="C1" s="368"/>
      <c r="D1" s="368"/>
      <c r="E1" s="368"/>
      <c r="F1" s="368"/>
      <c r="G1" s="368"/>
    </row>
    <row r="2" spans="1:17" ht="15" customHeight="1">
      <c r="A2" s="6"/>
      <c r="B2" s="6"/>
      <c r="C2" s="6"/>
      <c r="D2" s="6"/>
      <c r="E2" s="6"/>
      <c r="F2" s="6"/>
      <c r="G2" s="6"/>
    </row>
    <row r="3" spans="1:17" ht="20.25" customHeight="1">
      <c r="A3" s="1" t="s">
        <v>97</v>
      </c>
      <c r="B3" s="1"/>
      <c r="C3" s="1"/>
      <c r="D3" s="1"/>
      <c r="E3" s="1"/>
      <c r="F3" s="1"/>
      <c r="G3" s="1"/>
    </row>
    <row r="4" spans="1:17" ht="19.5" customHeight="1">
      <c r="A4" s="382" t="s">
        <v>98</v>
      </c>
      <c r="B4" s="380">
        <v>1995</v>
      </c>
      <c r="C4" s="380"/>
      <c r="D4" s="380">
        <v>2000</v>
      </c>
      <c r="E4" s="380"/>
      <c r="F4" s="380">
        <v>2005</v>
      </c>
      <c r="G4" s="380"/>
      <c r="H4" s="380">
        <v>2010</v>
      </c>
      <c r="I4" s="381"/>
      <c r="J4" s="380">
        <v>2011</v>
      </c>
      <c r="K4" s="380"/>
      <c r="L4" s="380">
        <v>2012</v>
      </c>
      <c r="M4" s="380"/>
      <c r="N4" s="378">
        <v>2013</v>
      </c>
      <c r="O4" s="379"/>
      <c r="P4" s="378">
        <v>2014</v>
      </c>
      <c r="Q4" s="379"/>
    </row>
    <row r="5" spans="1:17" ht="18.75" customHeight="1">
      <c r="A5" s="383"/>
      <c r="B5" s="62" t="s">
        <v>99</v>
      </c>
      <c r="C5" s="62" t="s">
        <v>100</v>
      </c>
      <c r="D5" s="62" t="s">
        <v>101</v>
      </c>
      <c r="E5" s="62" t="s">
        <v>102</v>
      </c>
      <c r="F5" s="62" t="s">
        <v>101</v>
      </c>
      <c r="G5" s="62" t="s">
        <v>100</v>
      </c>
      <c r="H5" s="62" t="s">
        <v>101</v>
      </c>
      <c r="I5" s="97" t="s">
        <v>100</v>
      </c>
      <c r="J5" s="62" t="s">
        <v>103</v>
      </c>
      <c r="K5" s="62" t="s">
        <v>100</v>
      </c>
      <c r="L5" s="62" t="s">
        <v>104</v>
      </c>
      <c r="M5" s="62" t="s">
        <v>100</v>
      </c>
      <c r="N5" s="231" t="s">
        <v>105</v>
      </c>
      <c r="O5" s="231" t="s">
        <v>106</v>
      </c>
      <c r="P5" s="231" t="s">
        <v>105</v>
      </c>
      <c r="Q5" s="231" t="s">
        <v>100</v>
      </c>
    </row>
    <row r="6" spans="1:17">
      <c r="A6" s="98" t="s">
        <v>107</v>
      </c>
      <c r="B6" s="99">
        <v>342018</v>
      </c>
      <c r="C6" s="99">
        <v>100</v>
      </c>
      <c r="D6" s="99">
        <v>286197</v>
      </c>
      <c r="E6" s="99">
        <v>100</v>
      </c>
      <c r="F6" s="99">
        <v>243409</v>
      </c>
      <c r="G6" s="99">
        <v>100</v>
      </c>
      <c r="H6" s="100">
        <v>210409</v>
      </c>
      <c r="I6" s="90">
        <f>SUM(I7:I24)</f>
        <v>100.00000000000001</v>
      </c>
      <c r="J6" s="100">
        <f>SUM(J7:J24)</f>
        <v>222619</v>
      </c>
      <c r="K6" s="99">
        <v>100</v>
      </c>
      <c r="L6" s="101">
        <v>220211</v>
      </c>
      <c r="M6" s="102">
        <v>100</v>
      </c>
      <c r="N6" s="99">
        <f>SUM(N7:N24)</f>
        <v>215399</v>
      </c>
      <c r="O6" s="103">
        <f>SUM(O7:O24)</f>
        <v>100</v>
      </c>
      <c r="P6" s="99">
        <f>SUM(P7:P24)</f>
        <v>210770</v>
      </c>
      <c r="Q6" s="103">
        <f>SUM(Q7:Q24)</f>
        <v>100.00018551027189</v>
      </c>
    </row>
    <row r="7" spans="1:17">
      <c r="A7" s="98" t="s">
        <v>108</v>
      </c>
      <c r="B7" s="104">
        <v>26644</v>
      </c>
      <c r="C7" s="105">
        <f t="shared" ref="C7:C24" si="0">B7/$B$6*100</f>
        <v>7.7902332625768231</v>
      </c>
      <c r="D7" s="104">
        <v>16364</v>
      </c>
      <c r="E7" s="105">
        <f t="shared" ref="E7:E24" si="1">D7/$D$6*100</f>
        <v>5.7177398784753164</v>
      </c>
      <c r="F7" s="104">
        <v>9118</v>
      </c>
      <c r="G7" s="105">
        <v>3.75</v>
      </c>
      <c r="H7" s="100">
        <v>6121</v>
      </c>
      <c r="I7" s="106">
        <f t="shared" ref="I7:I24" si="2">H7/$H$6*100</f>
        <v>2.9090960937982691</v>
      </c>
      <c r="J7" s="100">
        <f t="shared" ref="J7:J24" si="3">SUM(J26,J45)</f>
        <v>6576</v>
      </c>
      <c r="K7" s="105">
        <f t="shared" ref="K7:K24" si="4">J7/$J$6*100</f>
        <v>2.9539257655456184</v>
      </c>
      <c r="L7" s="101">
        <v>6817</v>
      </c>
      <c r="M7" s="107">
        <v>3.0621824731941119</v>
      </c>
      <c r="N7" s="104">
        <v>6602</v>
      </c>
      <c r="O7" s="103">
        <f>N7/N6*100</f>
        <v>3.0650095868597345</v>
      </c>
      <c r="P7" s="264">
        <v>6431</v>
      </c>
      <c r="Q7" s="265">
        <v>3.05119324382028</v>
      </c>
    </row>
    <row r="8" spans="1:17">
      <c r="A8" s="98" t="s">
        <v>109</v>
      </c>
      <c r="B8" s="104">
        <v>22841</v>
      </c>
      <c r="C8" s="105">
        <f t="shared" si="0"/>
        <v>6.6783034811033346</v>
      </c>
      <c r="D8" s="104">
        <v>18903</v>
      </c>
      <c r="E8" s="105">
        <f t="shared" si="1"/>
        <v>6.6048910365936759</v>
      </c>
      <c r="F8" s="104">
        <v>13352</v>
      </c>
      <c r="G8" s="105">
        <v>5.49</v>
      </c>
      <c r="H8" s="100">
        <v>7421</v>
      </c>
      <c r="I8" s="106">
        <f t="shared" si="2"/>
        <v>3.5269403875309515</v>
      </c>
      <c r="J8" s="100">
        <f t="shared" si="3"/>
        <v>6962</v>
      </c>
      <c r="K8" s="105">
        <f t="shared" si="4"/>
        <v>3.1273161769660272</v>
      </c>
      <c r="L8" s="101">
        <v>6671</v>
      </c>
      <c r="M8" s="107">
        <v>2.9965995714651488</v>
      </c>
      <c r="N8" s="104">
        <v>6132</v>
      </c>
      <c r="O8" s="103">
        <f>N8/N6*100</f>
        <v>2.8468098737691445</v>
      </c>
      <c r="P8" s="264">
        <v>5847</v>
      </c>
      <c r="Q8" s="265">
        <v>2.7741139630877298</v>
      </c>
    </row>
    <row r="9" spans="1:17">
      <c r="A9" s="98" t="s">
        <v>110</v>
      </c>
      <c r="B9" s="104">
        <v>28636</v>
      </c>
      <c r="C9" s="105">
        <f t="shared" si="0"/>
        <v>8.3726587489547342</v>
      </c>
      <c r="D9" s="104">
        <v>17870</v>
      </c>
      <c r="E9" s="105">
        <f t="shared" si="1"/>
        <v>6.2439508450472925</v>
      </c>
      <c r="F9" s="104">
        <v>16614</v>
      </c>
      <c r="G9" s="105">
        <v>6.83</v>
      </c>
      <c r="H9" s="100">
        <v>11669</v>
      </c>
      <c r="I9" s="106">
        <f t="shared" si="2"/>
        <v>5.5458654335128248</v>
      </c>
      <c r="J9" s="100">
        <f t="shared" si="3"/>
        <v>10740</v>
      </c>
      <c r="K9" s="105">
        <f t="shared" si="4"/>
        <v>4.8243860586922054</v>
      </c>
      <c r="L9" s="101">
        <v>9622</v>
      </c>
      <c r="M9" s="107">
        <v>4.3221827427128865</v>
      </c>
      <c r="N9" s="104">
        <v>8797</v>
      </c>
      <c r="O9" s="103">
        <f>N9/N6*100</f>
        <v>4.08404867246366</v>
      </c>
      <c r="P9" s="264">
        <v>7929</v>
      </c>
      <c r="Q9" s="265">
        <v>3.7619205769322002</v>
      </c>
    </row>
    <row r="10" spans="1:17">
      <c r="A10" s="98" t="s">
        <v>111</v>
      </c>
      <c r="B10" s="104">
        <v>31764</v>
      </c>
      <c r="C10" s="105">
        <f t="shared" si="0"/>
        <v>9.287230496640527</v>
      </c>
      <c r="D10" s="104">
        <v>24388</v>
      </c>
      <c r="E10" s="105">
        <f t="shared" si="1"/>
        <v>8.521403089480323</v>
      </c>
      <c r="F10" s="104">
        <v>16487</v>
      </c>
      <c r="G10" s="105">
        <v>6.77</v>
      </c>
      <c r="H10" s="100">
        <v>14905</v>
      </c>
      <c r="I10" s="106">
        <f t="shared" si="2"/>
        <v>7.0838224600658721</v>
      </c>
      <c r="J10" s="100">
        <f t="shared" si="3"/>
        <v>15152</v>
      </c>
      <c r="K10" s="105">
        <f t="shared" si="4"/>
        <v>6.8062474451866191</v>
      </c>
      <c r="L10" s="101">
        <v>14360</v>
      </c>
      <c r="M10" s="107">
        <v>6.4504826632048484</v>
      </c>
      <c r="N10" s="104">
        <v>13342</v>
      </c>
      <c r="O10" s="103">
        <f>N10/N6*100</f>
        <v>6.1940863235205361</v>
      </c>
      <c r="P10" s="264">
        <v>12420</v>
      </c>
      <c r="Q10" s="265">
        <v>5.8926792237984502</v>
      </c>
    </row>
    <row r="11" spans="1:17">
      <c r="A11" s="98" t="s">
        <v>112</v>
      </c>
      <c r="B11" s="104">
        <v>37192</v>
      </c>
      <c r="C11" s="105">
        <f t="shared" si="0"/>
        <v>10.874281470565876</v>
      </c>
      <c r="D11" s="104">
        <v>28912</v>
      </c>
      <c r="E11" s="105">
        <f t="shared" si="1"/>
        <v>10.102132447230403</v>
      </c>
      <c r="F11" s="104">
        <v>21945</v>
      </c>
      <c r="G11" s="105">
        <v>9.02</v>
      </c>
      <c r="H11" s="100">
        <v>14450</v>
      </c>
      <c r="I11" s="106">
        <f t="shared" si="2"/>
        <v>6.8675769572594332</v>
      </c>
      <c r="J11" s="100">
        <f t="shared" si="3"/>
        <v>15349</v>
      </c>
      <c r="K11" s="105">
        <f t="shared" si="4"/>
        <v>6.8947394427250144</v>
      </c>
      <c r="L11" s="101">
        <v>15609</v>
      </c>
      <c r="M11" s="107">
        <v>7.0115309115574149</v>
      </c>
      <c r="N11" s="104">
        <v>15594</v>
      </c>
      <c r="O11" s="103">
        <f>$N$11/$N$6*100</f>
        <v>7.2395879275205548</v>
      </c>
      <c r="P11" s="264">
        <v>15233</v>
      </c>
      <c r="Q11" s="265">
        <v>7.2273093893817899</v>
      </c>
    </row>
    <row r="12" spans="1:17">
      <c r="A12" s="98" t="s">
        <v>113</v>
      </c>
      <c r="B12" s="104">
        <v>38703</v>
      </c>
      <c r="C12" s="105">
        <f t="shared" si="0"/>
        <v>11.316071083978036</v>
      </c>
      <c r="D12" s="104">
        <v>29512</v>
      </c>
      <c r="E12" s="105">
        <f t="shared" si="1"/>
        <v>10.311778250645535</v>
      </c>
      <c r="F12" s="104">
        <v>20962</v>
      </c>
      <c r="G12" s="105">
        <v>8.61</v>
      </c>
      <c r="H12" s="100">
        <v>16356</v>
      </c>
      <c r="I12" s="106">
        <f t="shared" si="2"/>
        <v>7.7734317448398125</v>
      </c>
      <c r="J12" s="100">
        <f t="shared" si="3"/>
        <v>16562</v>
      </c>
      <c r="K12" s="105">
        <f t="shared" si="4"/>
        <v>7.439616564623865</v>
      </c>
      <c r="L12" s="101">
        <v>15052</v>
      </c>
      <c r="M12" s="107">
        <v>6.7613276494818502</v>
      </c>
      <c r="N12" s="104">
        <v>13741</v>
      </c>
      <c r="O12" s="103">
        <f>N12/N6*100</f>
        <v>6.3793239522931868</v>
      </c>
      <c r="P12" s="264">
        <v>13354</v>
      </c>
      <c r="Q12" s="265">
        <v>6.3358162926412698</v>
      </c>
    </row>
    <row r="13" spans="1:17">
      <c r="A13" s="98" t="s">
        <v>114</v>
      </c>
      <c r="B13" s="104">
        <v>34244</v>
      </c>
      <c r="C13" s="105">
        <f t="shared" si="0"/>
        <v>10.012338531890135</v>
      </c>
      <c r="D13" s="104">
        <v>25717</v>
      </c>
      <c r="E13" s="105">
        <f t="shared" si="1"/>
        <v>8.985768544044836</v>
      </c>
      <c r="F13" s="104">
        <v>18953</v>
      </c>
      <c r="G13" s="105">
        <v>7.79</v>
      </c>
      <c r="H13" s="100">
        <v>14639</v>
      </c>
      <c r="I13" s="106">
        <f t="shared" si="2"/>
        <v>6.9574020122713378</v>
      </c>
      <c r="J13" s="100">
        <f t="shared" si="3"/>
        <v>16609</v>
      </c>
      <c r="K13" s="105">
        <f t="shared" si="4"/>
        <v>7.4607288686051056</v>
      </c>
      <c r="L13" s="101">
        <v>16625</v>
      </c>
      <c r="M13" s="107">
        <v>7.4679160359178685</v>
      </c>
      <c r="N13" s="104">
        <f t="shared" ref="N13:N24" si="5">N32+N51</f>
        <v>16156</v>
      </c>
      <c r="O13" s="103">
        <f>N13/N6*100</f>
        <v>7.5004990738118558</v>
      </c>
      <c r="P13" s="264">
        <v>14673</v>
      </c>
      <c r="Q13" s="265">
        <v>6.9616169284053697</v>
      </c>
    </row>
    <row r="14" spans="1:17">
      <c r="A14" s="98" t="s">
        <v>115</v>
      </c>
      <c r="B14" s="104">
        <v>30013</v>
      </c>
      <c r="C14" s="105">
        <f t="shared" si="0"/>
        <v>8.7752691378816312</v>
      </c>
      <c r="D14" s="104">
        <v>25314</v>
      </c>
      <c r="E14" s="105">
        <f t="shared" si="1"/>
        <v>8.8449564460843391</v>
      </c>
      <c r="F14" s="104">
        <v>19247</v>
      </c>
      <c r="G14" s="105">
        <v>7.91</v>
      </c>
      <c r="H14" s="100">
        <v>14958</v>
      </c>
      <c r="I14" s="106">
        <f t="shared" si="2"/>
        <v>7.1090114966565112</v>
      </c>
      <c r="J14" s="100">
        <f t="shared" si="3"/>
        <v>15883</v>
      </c>
      <c r="K14" s="105">
        <f t="shared" si="4"/>
        <v>7.1346111517884818</v>
      </c>
      <c r="L14" s="101">
        <v>15215</v>
      </c>
      <c r="M14" s="107">
        <v>6.8345469164806243</v>
      </c>
      <c r="N14" s="104">
        <f t="shared" si="5"/>
        <v>14020</v>
      </c>
      <c r="O14" s="103">
        <f>N14/N6*100</f>
        <v>6.5088510160214303</v>
      </c>
      <c r="P14" s="264">
        <v>13443</v>
      </c>
      <c r="Q14" s="265">
        <v>6.3780424159035896</v>
      </c>
    </row>
    <row r="15" spans="1:17">
      <c r="A15" s="98" t="s">
        <v>116</v>
      </c>
      <c r="B15" s="104">
        <v>23980</v>
      </c>
      <c r="C15" s="105">
        <f t="shared" si="0"/>
        <v>7.0113268892280516</v>
      </c>
      <c r="D15" s="104">
        <v>24074</v>
      </c>
      <c r="E15" s="105">
        <f t="shared" si="1"/>
        <v>8.4116884523597371</v>
      </c>
      <c r="F15" s="104">
        <v>21485</v>
      </c>
      <c r="G15" s="105">
        <v>8.83</v>
      </c>
      <c r="H15" s="100">
        <v>16979</v>
      </c>
      <c r="I15" s="106">
        <f t="shared" si="2"/>
        <v>8.0695217409901669</v>
      </c>
      <c r="J15" s="100">
        <f t="shared" si="3"/>
        <v>18813</v>
      </c>
      <c r="K15" s="105">
        <f t="shared" si="4"/>
        <v>8.4507611659382178</v>
      </c>
      <c r="L15" s="101">
        <v>18015</v>
      </c>
      <c r="M15" s="107">
        <v>8.0923011962141587</v>
      </c>
      <c r="N15" s="104">
        <f t="shared" si="5"/>
        <v>17102</v>
      </c>
      <c r="O15" s="103">
        <f>N15/N6*100</f>
        <v>7.9396840282452574</v>
      </c>
      <c r="P15" s="264">
        <v>16089</v>
      </c>
      <c r="Q15" s="265">
        <v>7.6334392940171698</v>
      </c>
    </row>
    <row r="16" spans="1:17">
      <c r="A16" s="98" t="s">
        <v>117</v>
      </c>
      <c r="B16" s="104">
        <v>18539</v>
      </c>
      <c r="C16" s="105">
        <f t="shared" si="0"/>
        <v>5.4204749457630887</v>
      </c>
      <c r="D16" s="104">
        <v>20379</v>
      </c>
      <c r="E16" s="105">
        <f t="shared" si="1"/>
        <v>7.1206197129948956</v>
      </c>
      <c r="F16" s="104">
        <v>21103</v>
      </c>
      <c r="G16" s="105">
        <v>8.67</v>
      </c>
      <c r="H16" s="100">
        <v>19597</v>
      </c>
      <c r="I16" s="106">
        <f t="shared" si="2"/>
        <v>9.313765095599523</v>
      </c>
      <c r="J16" s="100">
        <f t="shared" si="3"/>
        <v>20480</v>
      </c>
      <c r="K16" s="105">
        <f t="shared" si="4"/>
        <v>9.1995741603367183</v>
      </c>
      <c r="L16" s="101">
        <v>19709</v>
      </c>
      <c r="M16" s="107">
        <v>8.8532425354529494</v>
      </c>
      <c r="N16" s="104">
        <f t="shared" si="5"/>
        <v>19593</v>
      </c>
      <c r="O16" s="103">
        <f>N16/N6*100</f>
        <v>9.0961425076253839</v>
      </c>
      <c r="P16" s="264">
        <v>19004</v>
      </c>
      <c r="Q16" s="265">
        <v>9.0164634435640707</v>
      </c>
    </row>
    <row r="17" spans="1:17">
      <c r="A17" s="98" t="s">
        <v>118</v>
      </c>
      <c r="B17" s="104">
        <v>15565</v>
      </c>
      <c r="C17" s="105">
        <f t="shared" si="0"/>
        <v>4.5509300680081166</v>
      </c>
      <c r="D17" s="104">
        <v>15891</v>
      </c>
      <c r="E17" s="105">
        <f t="shared" si="1"/>
        <v>5.552469103449722</v>
      </c>
      <c r="F17" s="104">
        <v>17737</v>
      </c>
      <c r="G17" s="105">
        <v>7.29</v>
      </c>
      <c r="H17" s="100">
        <v>19407</v>
      </c>
      <c r="I17" s="106">
        <f t="shared" si="2"/>
        <v>9.2234647757462849</v>
      </c>
      <c r="J17" s="100">
        <f t="shared" si="3"/>
        <v>22038</v>
      </c>
      <c r="K17" s="105">
        <f t="shared" si="4"/>
        <v>9.8994245774170224</v>
      </c>
      <c r="L17" s="101">
        <v>22422</v>
      </c>
      <c r="M17" s="107">
        <v>10.071916592923335</v>
      </c>
      <c r="N17" s="104">
        <f t="shared" si="5"/>
        <v>22160</v>
      </c>
      <c r="O17" s="103">
        <f>N17/N6*100</f>
        <v>10.287884344866969</v>
      </c>
      <c r="P17" s="264">
        <v>21193</v>
      </c>
      <c r="Q17" s="265">
        <v>10.055036295488</v>
      </c>
    </row>
    <row r="18" spans="1:17">
      <c r="A18" s="98" t="s">
        <v>119</v>
      </c>
      <c r="B18" s="104">
        <v>12499</v>
      </c>
      <c r="C18" s="105">
        <f t="shared" si="0"/>
        <v>3.6544860212035624</v>
      </c>
      <c r="D18" s="104">
        <v>13187</v>
      </c>
      <c r="E18" s="105">
        <f t="shared" si="1"/>
        <v>4.6076653493922013</v>
      </c>
      <c r="F18" s="104">
        <v>14554</v>
      </c>
      <c r="G18" s="105">
        <v>5.98</v>
      </c>
      <c r="H18" s="100">
        <v>16061</v>
      </c>
      <c r="I18" s="106">
        <f t="shared" si="2"/>
        <v>7.6332286166466261</v>
      </c>
      <c r="J18" s="100">
        <f t="shared" si="3"/>
        <v>17913</v>
      </c>
      <c r="K18" s="105">
        <f t="shared" si="4"/>
        <v>8.0464830045952951</v>
      </c>
      <c r="L18" s="101">
        <v>18168</v>
      </c>
      <c r="M18" s="107">
        <v>8.1610284836424558</v>
      </c>
      <c r="N18" s="104">
        <f t="shared" si="5"/>
        <v>18540</v>
      </c>
      <c r="O18" s="103">
        <f>N18/N6*100</f>
        <v>8.6072822993607225</v>
      </c>
      <c r="P18" s="264">
        <v>19668</v>
      </c>
      <c r="Q18" s="265">
        <v>9.3314987901504001</v>
      </c>
    </row>
    <row r="19" spans="1:17">
      <c r="A19" s="98" t="s">
        <v>120</v>
      </c>
      <c r="B19" s="104">
        <v>8534</v>
      </c>
      <c r="C19" s="105">
        <f t="shared" si="0"/>
        <v>2.4951903116210259</v>
      </c>
      <c r="D19" s="104">
        <v>10347</v>
      </c>
      <c r="E19" s="105">
        <f t="shared" si="1"/>
        <v>3.6153418798939194</v>
      </c>
      <c r="F19" s="104">
        <v>11368</v>
      </c>
      <c r="G19" s="105">
        <v>4.67</v>
      </c>
      <c r="H19" s="100">
        <v>12595</v>
      </c>
      <c r="I19" s="106">
        <f t="shared" si="2"/>
        <v>5.9859606765870277</v>
      </c>
      <c r="J19" s="100">
        <f t="shared" si="3"/>
        <v>13425</v>
      </c>
      <c r="K19" s="105">
        <f t="shared" si="4"/>
        <v>6.0304825733652558</v>
      </c>
      <c r="L19" s="101">
        <v>14256</v>
      </c>
      <c r="M19" s="107">
        <v>6.4037660756718875</v>
      </c>
      <c r="N19" s="104">
        <f t="shared" si="5"/>
        <v>14472</v>
      </c>
      <c r="O19" s="103">
        <f>N19/N6*100</f>
        <v>6.7186941443553598</v>
      </c>
      <c r="P19" s="264">
        <v>14778</v>
      </c>
      <c r="Q19" s="265">
        <v>7.0114342648384502</v>
      </c>
    </row>
    <row r="20" spans="1:17">
      <c r="A20" s="98" t="s">
        <v>121</v>
      </c>
      <c r="B20" s="104">
        <v>5242</v>
      </c>
      <c r="C20" s="105">
        <f t="shared" si="0"/>
        <v>1.5326678712816284</v>
      </c>
      <c r="D20" s="104">
        <v>6802</v>
      </c>
      <c r="E20" s="105">
        <f t="shared" si="1"/>
        <v>2.3766845913828587</v>
      </c>
      <c r="F20" s="104">
        <v>9001</v>
      </c>
      <c r="G20" s="105">
        <v>3.7</v>
      </c>
      <c r="H20" s="100">
        <v>9779</v>
      </c>
      <c r="I20" s="106">
        <f t="shared" si="2"/>
        <v>4.6476148833937714</v>
      </c>
      <c r="J20" s="100">
        <f t="shared" si="3"/>
        <v>9750</v>
      </c>
      <c r="K20" s="105">
        <f t="shared" si="4"/>
        <v>4.3796800812149908</v>
      </c>
      <c r="L20" s="101">
        <v>9720</v>
      </c>
      <c r="M20" s="107">
        <v>4.3662041425035598</v>
      </c>
      <c r="N20" s="104">
        <f t="shared" si="5"/>
        <v>10206</v>
      </c>
      <c r="O20" s="103">
        <f>N20/N6*100</f>
        <v>4.7381835570267272</v>
      </c>
      <c r="P20" s="264">
        <v>10832</v>
      </c>
      <c r="Q20" s="265">
        <v>5.1392513166010296</v>
      </c>
    </row>
    <row r="21" spans="1:17">
      <c r="A21" s="98" t="s">
        <v>122</v>
      </c>
      <c r="B21" s="104">
        <v>3604</v>
      </c>
      <c r="C21" s="105">
        <f t="shared" si="0"/>
        <v>1.0537457092901543</v>
      </c>
      <c r="D21" s="104">
        <v>3987</v>
      </c>
      <c r="E21" s="105">
        <f t="shared" si="1"/>
        <v>1.3930963636935398</v>
      </c>
      <c r="F21" s="104">
        <v>5789</v>
      </c>
      <c r="G21" s="105">
        <v>2.38</v>
      </c>
      <c r="H21" s="100">
        <v>7490</v>
      </c>
      <c r="I21" s="106">
        <f t="shared" si="2"/>
        <v>3.5597336615829174</v>
      </c>
      <c r="J21" s="100">
        <f t="shared" si="3"/>
        <v>7853</v>
      </c>
      <c r="K21" s="105">
        <f t="shared" si="4"/>
        <v>3.5275515566955198</v>
      </c>
      <c r="L21" s="101">
        <v>8682</v>
      </c>
      <c r="M21" s="107">
        <v>3.8999366630880563</v>
      </c>
      <c r="N21" s="104">
        <f t="shared" si="5"/>
        <v>9073</v>
      </c>
      <c r="O21" s="103">
        <f>N21/N6*100</f>
        <v>4.2121829720657944</v>
      </c>
      <c r="P21" s="264">
        <v>9130</v>
      </c>
      <c r="Q21" s="265">
        <v>4.3317360155619902</v>
      </c>
    </row>
    <row r="22" spans="1:17">
      <c r="A22" s="98" t="s">
        <v>123</v>
      </c>
      <c r="B22" s="104">
        <v>2212</v>
      </c>
      <c r="C22" s="105">
        <f t="shared" si="0"/>
        <v>0.64674958627908474</v>
      </c>
      <c r="D22" s="104">
        <v>2558</v>
      </c>
      <c r="E22" s="105">
        <f t="shared" si="1"/>
        <v>0.89378994189317151</v>
      </c>
      <c r="F22" s="104">
        <v>3159</v>
      </c>
      <c r="G22" s="105">
        <v>1.3</v>
      </c>
      <c r="H22" s="100">
        <v>4616</v>
      </c>
      <c r="I22" s="106">
        <f t="shared" si="2"/>
        <v>2.1938225075923556</v>
      </c>
      <c r="J22" s="100">
        <f t="shared" si="3"/>
        <v>4880</v>
      </c>
      <c r="K22" s="105">
        <f t="shared" si="4"/>
        <v>2.1920860303927339</v>
      </c>
      <c r="L22" s="101">
        <v>5192</v>
      </c>
      <c r="M22" s="107">
        <v>2.3322357929916135</v>
      </c>
      <c r="N22" s="104">
        <f t="shared" si="5"/>
        <v>5547</v>
      </c>
      <c r="O22" s="103">
        <f>N22/N6*100</f>
        <v>2.5752208691776657</v>
      </c>
      <c r="P22" s="264">
        <v>6013</v>
      </c>
      <c r="Q22" s="265">
        <v>2.85287279973431</v>
      </c>
    </row>
    <row r="23" spans="1:17">
      <c r="A23" s="98" t="s">
        <v>124</v>
      </c>
      <c r="B23" s="104">
        <v>1179</v>
      </c>
      <c r="C23" s="105">
        <f t="shared" si="0"/>
        <v>0.34471869901584129</v>
      </c>
      <c r="D23" s="104">
        <v>1280</v>
      </c>
      <c r="E23" s="105">
        <f t="shared" si="1"/>
        <v>0.44724438061894428</v>
      </c>
      <c r="F23" s="104">
        <v>1701</v>
      </c>
      <c r="G23" s="105">
        <v>0.7</v>
      </c>
      <c r="H23" s="100">
        <v>2143</v>
      </c>
      <c r="I23" s="106">
        <f t="shared" si="2"/>
        <v>1.0184925549762605</v>
      </c>
      <c r="J23" s="100">
        <f t="shared" si="3"/>
        <v>2233</v>
      </c>
      <c r="K23" s="105">
        <f t="shared" si="4"/>
        <v>1.0030590380874949</v>
      </c>
      <c r="L23" s="101">
        <v>2526</v>
      </c>
      <c r="M23" s="107">
        <v>1.1346740395024684</v>
      </c>
      <c r="N23" s="104">
        <f t="shared" si="5"/>
        <v>2683</v>
      </c>
      <c r="O23" s="103">
        <f>N23/N6*100</f>
        <v>1.2455953834511766</v>
      </c>
      <c r="P23" s="264">
        <v>2984</v>
      </c>
      <c r="Q23" s="265">
        <v>1.41576125634578</v>
      </c>
    </row>
    <row r="24" spans="1:17">
      <c r="A24" s="98" t="s">
        <v>125</v>
      </c>
      <c r="B24" s="104">
        <v>627</v>
      </c>
      <c r="C24" s="105">
        <f t="shared" si="0"/>
        <v>0.18332368471834815</v>
      </c>
      <c r="D24" s="104">
        <v>712</v>
      </c>
      <c r="E24" s="105">
        <f t="shared" si="1"/>
        <v>0.24877968671928774</v>
      </c>
      <c r="F24" s="104">
        <v>834</v>
      </c>
      <c r="G24" s="105">
        <v>0.34</v>
      </c>
      <c r="H24" s="100">
        <v>1223</v>
      </c>
      <c r="I24" s="106">
        <f t="shared" si="2"/>
        <v>0.58124890095005444</v>
      </c>
      <c r="J24" s="100">
        <f t="shared" si="3"/>
        <v>1401</v>
      </c>
      <c r="K24" s="105">
        <f t="shared" si="4"/>
        <v>0.62932633782381553</v>
      </c>
      <c r="L24" s="101">
        <v>1550</v>
      </c>
      <c r="M24" s="107">
        <v>0.69625683342392164</v>
      </c>
      <c r="N24" s="104">
        <f t="shared" si="5"/>
        <v>1639</v>
      </c>
      <c r="O24" s="103">
        <f>N24/N6*100</f>
        <v>0.76091346756484479</v>
      </c>
      <c r="P24" s="104">
        <v>1749</v>
      </c>
      <c r="Q24" s="103">
        <v>0.83</v>
      </c>
    </row>
    <row r="25" spans="1:17">
      <c r="A25" s="108" t="s">
        <v>126</v>
      </c>
      <c r="B25" s="99">
        <v>174119</v>
      </c>
      <c r="C25" s="99">
        <v>100</v>
      </c>
      <c r="D25" s="99">
        <v>145654</v>
      </c>
      <c r="E25" s="99">
        <v>100</v>
      </c>
      <c r="F25" s="99">
        <v>122467</v>
      </c>
      <c r="G25" s="99">
        <v>100</v>
      </c>
      <c r="H25" s="104">
        <v>105230</v>
      </c>
      <c r="I25" s="109">
        <f>SUM(I26:I43)</f>
        <v>99.999999999999986</v>
      </c>
      <c r="J25" s="104">
        <f>SUM(J26:J43)</f>
        <v>113135</v>
      </c>
      <c r="K25" s="33">
        <v>100</v>
      </c>
      <c r="L25" s="110">
        <v>111782</v>
      </c>
      <c r="M25" s="111">
        <v>100</v>
      </c>
      <c r="N25" s="104">
        <f>SUM(N26:N43)</f>
        <v>109196</v>
      </c>
      <c r="O25" s="103">
        <f>SUM(O26:O43)</f>
        <v>100.00000000000001</v>
      </c>
      <c r="P25" s="104">
        <f>SUM(P26:P43)</f>
        <v>106740</v>
      </c>
      <c r="Q25" s="103">
        <f>SUM(Q26:Q43)</f>
        <v>99.996499906314426</v>
      </c>
    </row>
    <row r="26" spans="1:17">
      <c r="A26" s="98" t="s">
        <v>127</v>
      </c>
      <c r="B26" s="104">
        <v>14668</v>
      </c>
      <c r="C26" s="105">
        <f t="shared" ref="C26:C43" si="6">B26/$B$25*100</f>
        <v>8.4241237314710062</v>
      </c>
      <c r="D26" s="104">
        <v>8657</v>
      </c>
      <c r="E26" s="105">
        <f t="shared" ref="E26:E43" si="7">D26/$D$25*100</f>
        <v>5.9435374243069186</v>
      </c>
      <c r="F26" s="104">
        <v>4773</v>
      </c>
      <c r="G26" s="105">
        <v>3.9</v>
      </c>
      <c r="H26" s="100">
        <v>3155</v>
      </c>
      <c r="I26" s="106">
        <f t="shared" ref="I26:I43" si="8">H26/$H$25*100</f>
        <v>2.9981944312458424</v>
      </c>
      <c r="J26" s="100">
        <v>3359</v>
      </c>
      <c r="K26" s="105">
        <f t="shared" ref="K26:K43" si="9">J26/$J$25*100</f>
        <v>2.9690193132098823</v>
      </c>
      <c r="L26" s="101">
        <v>3449</v>
      </c>
      <c r="M26" s="107">
        <v>3.0485702921288724</v>
      </c>
      <c r="N26" s="104">
        <v>3350</v>
      </c>
      <c r="O26" s="103">
        <f>N26/$N$25*100</f>
        <v>3.0678779442470421</v>
      </c>
      <c r="P26" s="264">
        <v>3256</v>
      </c>
      <c r="Q26" s="265">
        <v>3.05040284804197</v>
      </c>
    </row>
    <row r="27" spans="1:17">
      <c r="A27" s="98" t="s">
        <v>128</v>
      </c>
      <c r="B27" s="104">
        <v>12848</v>
      </c>
      <c r="C27" s="105">
        <f t="shared" si="6"/>
        <v>7.3788615831701305</v>
      </c>
      <c r="D27" s="104">
        <v>10490</v>
      </c>
      <c r="E27" s="105">
        <f t="shared" si="7"/>
        <v>7.2019992585167589</v>
      </c>
      <c r="F27" s="104">
        <v>7081</v>
      </c>
      <c r="G27" s="105">
        <v>5.78</v>
      </c>
      <c r="H27" s="100">
        <v>3863</v>
      </c>
      <c r="I27" s="106">
        <f t="shared" si="8"/>
        <v>3.6710063670056066</v>
      </c>
      <c r="J27" s="100">
        <v>3656</v>
      </c>
      <c r="K27" s="105">
        <f t="shared" si="9"/>
        <v>3.2315375436425509</v>
      </c>
      <c r="L27" s="101">
        <v>3451</v>
      </c>
      <c r="M27" s="107">
        <v>3.0503380916604055</v>
      </c>
      <c r="N27" s="104">
        <v>3149</v>
      </c>
      <c r="O27" s="103">
        <f t="shared" ref="O27:O43" si="10">N27/$N$25*100</f>
        <v>2.8838052675922197</v>
      </c>
      <c r="P27" s="264">
        <v>2942</v>
      </c>
      <c r="Q27" s="265">
        <v>2.7562300918118798</v>
      </c>
    </row>
    <row r="28" spans="1:17">
      <c r="A28" s="98" t="s">
        <v>129</v>
      </c>
      <c r="B28" s="104">
        <v>15395</v>
      </c>
      <c r="C28" s="105">
        <f t="shared" si="6"/>
        <v>8.8416542709296504</v>
      </c>
      <c r="D28" s="104">
        <v>10183</v>
      </c>
      <c r="E28" s="105">
        <f t="shared" si="7"/>
        <v>6.9912257816469161</v>
      </c>
      <c r="F28" s="104">
        <v>9206</v>
      </c>
      <c r="G28" s="105">
        <v>7.52</v>
      </c>
      <c r="H28" s="100">
        <v>6191</v>
      </c>
      <c r="I28" s="106">
        <f t="shared" si="8"/>
        <v>5.8833032405207639</v>
      </c>
      <c r="J28" s="100">
        <v>5656</v>
      </c>
      <c r="K28" s="105">
        <f t="shared" si="9"/>
        <v>4.9993370751756752</v>
      </c>
      <c r="L28" s="101">
        <v>5077</v>
      </c>
      <c r="M28" s="107">
        <v>4.4875591107968358</v>
      </c>
      <c r="N28" s="104">
        <v>4642</v>
      </c>
      <c r="O28" s="103">
        <f t="shared" si="10"/>
        <v>4.251071467819334</v>
      </c>
      <c r="P28" s="264">
        <v>4235</v>
      </c>
      <c r="Q28" s="265">
        <v>3.9675847854600002</v>
      </c>
    </row>
    <row r="29" spans="1:17">
      <c r="A29" s="98" t="s">
        <v>130</v>
      </c>
      <c r="B29" s="104">
        <v>16679</v>
      </c>
      <c r="C29" s="105">
        <f t="shared" si="6"/>
        <v>9.5790809733573017</v>
      </c>
      <c r="D29" s="104">
        <v>13015</v>
      </c>
      <c r="E29" s="105">
        <f t="shared" si="7"/>
        <v>8.9355596138794677</v>
      </c>
      <c r="F29" s="104">
        <v>9376</v>
      </c>
      <c r="G29" s="105">
        <v>7.66</v>
      </c>
      <c r="H29" s="100">
        <v>8374</v>
      </c>
      <c r="I29" s="106">
        <f t="shared" si="8"/>
        <v>7.9578067091133713</v>
      </c>
      <c r="J29" s="100">
        <v>8430</v>
      </c>
      <c r="K29" s="105">
        <f t="shared" si="9"/>
        <v>7.4512750254121185</v>
      </c>
      <c r="L29" s="101">
        <v>7917</v>
      </c>
      <c r="M29" s="107">
        <v>6.9978344455738721</v>
      </c>
      <c r="N29" s="104">
        <v>7284</v>
      </c>
      <c r="O29" s="103">
        <f t="shared" si="10"/>
        <v>6.6705740137001355</v>
      </c>
      <c r="P29" s="264">
        <v>6677</v>
      </c>
      <c r="Q29" s="265">
        <v>6.2553869214914801</v>
      </c>
    </row>
    <row r="30" spans="1:17">
      <c r="A30" s="98" t="s">
        <v>131</v>
      </c>
      <c r="B30" s="104">
        <v>18577</v>
      </c>
      <c r="C30" s="105">
        <f t="shared" si="6"/>
        <v>10.669140070871071</v>
      </c>
      <c r="D30" s="104">
        <v>14857</v>
      </c>
      <c r="E30" s="105">
        <f t="shared" si="7"/>
        <v>10.200200475098521</v>
      </c>
      <c r="F30" s="104">
        <v>11645</v>
      </c>
      <c r="G30" s="105">
        <v>9.51</v>
      </c>
      <c r="H30" s="100">
        <v>8373</v>
      </c>
      <c r="I30" s="106">
        <f t="shared" si="8"/>
        <v>7.9568564097690766</v>
      </c>
      <c r="J30" s="100">
        <v>8686</v>
      </c>
      <c r="K30" s="105">
        <f t="shared" si="9"/>
        <v>7.6775533654483583</v>
      </c>
      <c r="L30" s="101">
        <v>8879</v>
      </c>
      <c r="M30" s="107">
        <v>7.8481460202413045</v>
      </c>
      <c r="N30" s="104">
        <v>8773</v>
      </c>
      <c r="O30" s="103">
        <f t="shared" si="10"/>
        <v>8.0341770760833739</v>
      </c>
      <c r="P30" s="264">
        <v>8614</v>
      </c>
      <c r="Q30" s="265">
        <v>8.0700768221847508</v>
      </c>
    </row>
    <row r="31" spans="1:17">
      <c r="A31" s="98" t="s">
        <v>132</v>
      </c>
      <c r="B31" s="104">
        <v>20268</v>
      </c>
      <c r="C31" s="105">
        <f t="shared" si="6"/>
        <v>11.640314957012158</v>
      </c>
      <c r="D31" s="104">
        <v>15570</v>
      </c>
      <c r="E31" s="105">
        <f t="shared" si="7"/>
        <v>10.689716725939554</v>
      </c>
      <c r="F31" s="104">
        <v>10884</v>
      </c>
      <c r="G31" s="105">
        <v>8.89</v>
      </c>
      <c r="H31" s="100">
        <v>8463</v>
      </c>
      <c r="I31" s="106">
        <f t="shared" si="8"/>
        <v>8.0423833507554878</v>
      </c>
      <c r="J31" s="100">
        <v>8942</v>
      </c>
      <c r="K31" s="105">
        <f t="shared" si="9"/>
        <v>7.903831705484599</v>
      </c>
      <c r="L31" s="101">
        <v>8164</v>
      </c>
      <c r="M31" s="107">
        <v>7.2161576877182121</v>
      </c>
      <c r="N31" s="104">
        <v>7610</v>
      </c>
      <c r="O31" s="103">
        <f t="shared" si="10"/>
        <v>6.9691197479761158</v>
      </c>
      <c r="P31" s="264">
        <v>7439</v>
      </c>
      <c r="Q31" s="265">
        <v>6.9692711261008098</v>
      </c>
    </row>
    <row r="32" spans="1:17">
      <c r="A32" s="98" t="s">
        <v>133</v>
      </c>
      <c r="B32" s="104">
        <v>18142</v>
      </c>
      <c r="C32" s="105">
        <f t="shared" si="6"/>
        <v>10.419310931029928</v>
      </c>
      <c r="D32" s="104">
        <v>13705</v>
      </c>
      <c r="E32" s="105">
        <f t="shared" si="7"/>
        <v>9.4092850179191778</v>
      </c>
      <c r="F32" s="104">
        <v>10097</v>
      </c>
      <c r="G32" s="105">
        <v>8.24</v>
      </c>
      <c r="H32" s="100">
        <v>7804</v>
      </c>
      <c r="I32" s="106">
        <f t="shared" si="8"/>
        <v>7.4161360828661023</v>
      </c>
      <c r="J32" s="100">
        <v>8961</v>
      </c>
      <c r="K32" s="105">
        <f t="shared" si="9"/>
        <v>7.9206258010341628</v>
      </c>
      <c r="L32" s="101">
        <v>8996</v>
      </c>
      <c r="M32" s="107">
        <v>7.9515622928359928</v>
      </c>
      <c r="N32" s="104">
        <v>8692</v>
      </c>
      <c r="O32" s="103">
        <f t="shared" si="10"/>
        <v>7.9599985347448623</v>
      </c>
      <c r="P32" s="264">
        <v>7937</v>
      </c>
      <c r="Q32" s="265">
        <v>7.4358253700580903</v>
      </c>
    </row>
    <row r="33" spans="1:17">
      <c r="A33" s="98" t="s">
        <v>134</v>
      </c>
      <c r="B33" s="104">
        <v>15192</v>
      </c>
      <c r="C33" s="105">
        <f t="shared" si="6"/>
        <v>8.7250673390037843</v>
      </c>
      <c r="D33" s="104">
        <v>13000</v>
      </c>
      <c r="E33" s="105">
        <f t="shared" si="7"/>
        <v>8.9252612355307779</v>
      </c>
      <c r="F33" s="104">
        <v>9779</v>
      </c>
      <c r="G33" s="105">
        <v>7.99</v>
      </c>
      <c r="H33" s="100">
        <v>7888</v>
      </c>
      <c r="I33" s="106">
        <f t="shared" si="8"/>
        <v>7.4959612277867533</v>
      </c>
      <c r="J33" s="100">
        <v>8666</v>
      </c>
      <c r="K33" s="105">
        <f t="shared" si="9"/>
        <v>7.659875370133026</v>
      </c>
      <c r="L33" s="101">
        <v>8370</v>
      </c>
      <c r="M33" s="107">
        <v>7.3982410394661251</v>
      </c>
      <c r="N33" s="104">
        <v>7779</v>
      </c>
      <c r="O33" s="103">
        <f t="shared" si="10"/>
        <v>7.1238873218799226</v>
      </c>
      <c r="P33" s="264">
        <v>7339</v>
      </c>
      <c r="Q33" s="265">
        <v>6.8755855349447197</v>
      </c>
    </row>
    <row r="34" spans="1:17">
      <c r="A34" s="98" t="s">
        <v>135</v>
      </c>
      <c r="B34" s="104">
        <v>11607</v>
      </c>
      <c r="C34" s="105">
        <f t="shared" si="6"/>
        <v>6.666130634795743</v>
      </c>
      <c r="D34" s="104">
        <v>11820</v>
      </c>
      <c r="E34" s="105">
        <f t="shared" si="7"/>
        <v>8.1151221387672159</v>
      </c>
      <c r="F34" s="104">
        <v>10592</v>
      </c>
      <c r="G34" s="105">
        <v>8.65</v>
      </c>
      <c r="H34" s="100">
        <v>8493</v>
      </c>
      <c r="I34" s="106">
        <f t="shared" si="8"/>
        <v>8.0708923310842913</v>
      </c>
      <c r="J34" s="100">
        <v>9723</v>
      </c>
      <c r="K34" s="105">
        <f t="shared" si="9"/>
        <v>8.5941574225482835</v>
      </c>
      <c r="L34" s="101">
        <v>9433</v>
      </c>
      <c r="M34" s="107">
        <v>8.3378264904759796</v>
      </c>
      <c r="N34" s="104">
        <v>9005</v>
      </c>
      <c r="O34" s="103">
        <f t="shared" si="10"/>
        <v>8.2466390710282429</v>
      </c>
      <c r="P34" s="264">
        <v>8680</v>
      </c>
      <c r="Q34" s="265">
        <v>8.1319093123477604</v>
      </c>
    </row>
    <row r="35" spans="1:17">
      <c r="A35" s="98" t="s">
        <v>136</v>
      </c>
      <c r="B35" s="104">
        <v>9262</v>
      </c>
      <c r="C35" s="105">
        <f t="shared" si="6"/>
        <v>5.3193505591003856</v>
      </c>
      <c r="D35" s="104">
        <v>9697</v>
      </c>
      <c r="E35" s="105">
        <f t="shared" si="7"/>
        <v>6.6575583231493818</v>
      </c>
      <c r="F35" s="104">
        <v>10197</v>
      </c>
      <c r="G35" s="105">
        <v>8.33</v>
      </c>
      <c r="H35" s="100">
        <v>9555</v>
      </c>
      <c r="I35" s="106">
        <f t="shared" si="8"/>
        <v>9.0801102347239393</v>
      </c>
      <c r="J35" s="100">
        <v>10491</v>
      </c>
      <c r="K35" s="105">
        <f t="shared" si="9"/>
        <v>9.272992442657003</v>
      </c>
      <c r="L35" s="101">
        <v>10058</v>
      </c>
      <c r="M35" s="107">
        <v>8.8902638440800814</v>
      </c>
      <c r="N35" s="104">
        <v>10001</v>
      </c>
      <c r="O35" s="103">
        <f t="shared" si="10"/>
        <v>9.1587603941536333</v>
      </c>
      <c r="P35" s="264">
        <v>9627</v>
      </c>
      <c r="Q35" s="265">
        <v>9.0191118605958405</v>
      </c>
    </row>
    <row r="36" spans="1:17">
      <c r="A36" s="98" t="s">
        <v>118</v>
      </c>
      <c r="B36" s="104">
        <v>7565</v>
      </c>
      <c r="C36" s="105">
        <f t="shared" si="6"/>
        <v>4.3447297537890757</v>
      </c>
      <c r="D36" s="104">
        <v>7812</v>
      </c>
      <c r="E36" s="105">
        <f t="shared" si="7"/>
        <v>5.363395443997419</v>
      </c>
      <c r="F36" s="104">
        <v>8279</v>
      </c>
      <c r="G36" s="105">
        <v>6.76</v>
      </c>
      <c r="H36" s="100">
        <v>9273</v>
      </c>
      <c r="I36" s="106">
        <f t="shared" si="8"/>
        <v>8.8121258196331844</v>
      </c>
      <c r="J36" s="100">
        <v>10800</v>
      </c>
      <c r="K36" s="105">
        <f t="shared" si="9"/>
        <v>9.5461174702788689</v>
      </c>
      <c r="L36" s="101">
        <v>10995</v>
      </c>
      <c r="M36" s="107">
        <v>9.7184779246033504</v>
      </c>
      <c r="N36" s="104">
        <v>10947</v>
      </c>
      <c r="O36" s="103">
        <f t="shared" si="10"/>
        <v>10.025092494230558</v>
      </c>
      <c r="P36" s="264">
        <v>10616</v>
      </c>
      <c r="Q36" s="265">
        <v>9.9456623571294696</v>
      </c>
    </row>
    <row r="37" spans="1:17">
      <c r="A37" s="98" t="s">
        <v>119</v>
      </c>
      <c r="B37" s="104">
        <v>5949</v>
      </c>
      <c r="C37" s="105">
        <f t="shared" si="6"/>
        <v>3.416628857275771</v>
      </c>
      <c r="D37" s="104">
        <v>6444</v>
      </c>
      <c r="E37" s="105">
        <f t="shared" si="7"/>
        <v>4.4241833385969489</v>
      </c>
      <c r="F37" s="104">
        <v>7094</v>
      </c>
      <c r="G37" s="105">
        <v>5.79</v>
      </c>
      <c r="H37" s="100">
        <v>7447</v>
      </c>
      <c r="I37" s="106">
        <f t="shared" si="8"/>
        <v>7.0768792169533397</v>
      </c>
      <c r="J37" s="100">
        <v>8469</v>
      </c>
      <c r="K37" s="105">
        <f t="shared" si="9"/>
        <v>7.4857471162770137</v>
      </c>
      <c r="L37" s="101">
        <v>8680</v>
      </c>
      <c r="M37" s="107">
        <v>7.6722499668537587</v>
      </c>
      <c r="N37" s="104">
        <v>8893</v>
      </c>
      <c r="O37" s="103">
        <f t="shared" si="10"/>
        <v>8.1440712113996856</v>
      </c>
      <c r="P37" s="264">
        <v>9475</v>
      </c>
      <c r="Q37" s="265">
        <v>8.8767097620385993</v>
      </c>
    </row>
    <row r="38" spans="1:17">
      <c r="A38" s="98" t="s">
        <v>120</v>
      </c>
      <c r="B38" s="104">
        <v>3807</v>
      </c>
      <c r="C38" s="105">
        <f t="shared" si="6"/>
        <v>2.1864357135062802</v>
      </c>
      <c r="D38" s="104">
        <v>4868</v>
      </c>
      <c r="E38" s="105">
        <f t="shared" si="7"/>
        <v>3.3421670534279873</v>
      </c>
      <c r="F38" s="104">
        <v>5401</v>
      </c>
      <c r="G38" s="105">
        <v>4.41</v>
      </c>
      <c r="H38" s="100">
        <v>6096</v>
      </c>
      <c r="I38" s="106">
        <f t="shared" si="8"/>
        <v>5.7930248028128863</v>
      </c>
      <c r="J38" s="100">
        <v>6577</v>
      </c>
      <c r="K38" s="105">
        <f t="shared" si="9"/>
        <v>5.8134087594466788</v>
      </c>
      <c r="L38" s="101">
        <v>6889</v>
      </c>
      <c r="M38" s="107">
        <v>6.0891854863658459</v>
      </c>
      <c r="N38" s="104">
        <v>6959</v>
      </c>
      <c r="O38" s="103">
        <f t="shared" si="10"/>
        <v>6.3729440638851234</v>
      </c>
      <c r="P38" s="264">
        <v>7062</v>
      </c>
      <c r="Q38" s="265">
        <v>6.6160764474423797</v>
      </c>
    </row>
    <row r="39" spans="1:17">
      <c r="A39" s="98" t="s">
        <v>121</v>
      </c>
      <c r="B39" s="104">
        <v>1961</v>
      </c>
      <c r="C39" s="105">
        <f t="shared" si="6"/>
        <v>1.1262412488011073</v>
      </c>
      <c r="D39" s="104">
        <v>2942</v>
      </c>
      <c r="E39" s="105">
        <f t="shared" si="7"/>
        <v>2.0198552734562734</v>
      </c>
      <c r="F39" s="104">
        <v>4094</v>
      </c>
      <c r="G39" s="105">
        <v>3.34</v>
      </c>
      <c r="H39" s="100">
        <v>4475</v>
      </c>
      <c r="I39" s="106">
        <f t="shared" si="8"/>
        <v>4.2525895657131993</v>
      </c>
      <c r="J39" s="100">
        <v>4529</v>
      </c>
      <c r="K39" s="105">
        <f t="shared" si="9"/>
        <v>4.0031820391567594</v>
      </c>
      <c r="L39" s="101">
        <v>4504</v>
      </c>
      <c r="M39" s="107">
        <v>3.9810845450125956</v>
      </c>
      <c r="N39" s="104">
        <v>4747</v>
      </c>
      <c r="O39" s="103">
        <f t="shared" si="10"/>
        <v>4.3472288362211069</v>
      </c>
      <c r="P39" s="264">
        <v>5098</v>
      </c>
      <c r="Q39" s="265">
        <v>4.7760914371369703</v>
      </c>
    </row>
    <row r="40" spans="1:17">
      <c r="A40" s="98" t="s">
        <v>122</v>
      </c>
      <c r="B40" s="104">
        <v>1160</v>
      </c>
      <c r="C40" s="105">
        <f t="shared" si="6"/>
        <v>0.66621103957638161</v>
      </c>
      <c r="D40" s="104">
        <v>1387</v>
      </c>
      <c r="E40" s="105">
        <f t="shared" si="7"/>
        <v>0.95225671797547606</v>
      </c>
      <c r="F40" s="104">
        <v>2325</v>
      </c>
      <c r="G40" s="105">
        <v>1.9</v>
      </c>
      <c r="H40" s="100">
        <v>3232</v>
      </c>
      <c r="I40" s="106">
        <f t="shared" si="8"/>
        <v>3.0713674807564382</v>
      </c>
      <c r="J40" s="100">
        <v>3420</v>
      </c>
      <c r="K40" s="105">
        <f t="shared" si="9"/>
        <v>3.022937198921642</v>
      </c>
      <c r="L40" s="101">
        <v>3843</v>
      </c>
      <c r="M40" s="107">
        <v>3.3968267998408983</v>
      </c>
      <c r="N40" s="104">
        <v>4001</v>
      </c>
      <c r="O40" s="103">
        <f t="shared" si="10"/>
        <v>3.6640536283380341</v>
      </c>
      <c r="P40" s="264">
        <v>3998</v>
      </c>
      <c r="Q40" s="265">
        <v>3.7455499344200902</v>
      </c>
    </row>
    <row r="41" spans="1:17">
      <c r="A41" s="98" t="s">
        <v>123</v>
      </c>
      <c r="B41" s="104">
        <v>618</v>
      </c>
      <c r="C41" s="105">
        <f t="shared" si="6"/>
        <v>0.35492967453293439</v>
      </c>
      <c r="D41" s="104">
        <v>728</v>
      </c>
      <c r="E41" s="105">
        <f t="shared" si="7"/>
        <v>0.49981462918972358</v>
      </c>
      <c r="F41" s="104">
        <v>1048</v>
      </c>
      <c r="G41" s="105">
        <v>0.86</v>
      </c>
      <c r="H41" s="100">
        <v>1697</v>
      </c>
      <c r="I41" s="106">
        <f t="shared" si="8"/>
        <v>1.6126579872659887</v>
      </c>
      <c r="J41" s="100">
        <v>1851</v>
      </c>
      <c r="K41" s="105">
        <f t="shared" si="9"/>
        <v>1.6360984664339064</v>
      </c>
      <c r="L41" s="101">
        <v>1999</v>
      </c>
      <c r="M41" s="107">
        <v>1.7669156317673578</v>
      </c>
      <c r="N41" s="104">
        <v>2215</v>
      </c>
      <c r="O41" s="103">
        <f t="shared" si="10"/>
        <v>2.0284625810469246</v>
      </c>
      <c r="P41" s="264">
        <v>2439</v>
      </c>
      <c r="Q41" s="265">
        <v>2.2849915682968001</v>
      </c>
    </row>
    <row r="42" spans="1:17">
      <c r="A42" s="98" t="s">
        <v>124</v>
      </c>
      <c r="B42" s="104">
        <v>300</v>
      </c>
      <c r="C42" s="105">
        <f t="shared" si="6"/>
        <v>0.17229595851113319</v>
      </c>
      <c r="D42" s="104">
        <v>317</v>
      </c>
      <c r="E42" s="105">
        <f t="shared" si="7"/>
        <v>0.21763906243563511</v>
      </c>
      <c r="F42" s="104">
        <v>412</v>
      </c>
      <c r="G42" s="105">
        <v>0.34</v>
      </c>
      <c r="H42" s="100">
        <v>595</v>
      </c>
      <c r="I42" s="106">
        <f t="shared" si="8"/>
        <v>0.56542810985460412</v>
      </c>
      <c r="J42" s="100">
        <v>623</v>
      </c>
      <c r="K42" s="105">
        <f t="shared" si="9"/>
        <v>0.55066955407256823</v>
      </c>
      <c r="L42" s="101">
        <v>751</v>
      </c>
      <c r="M42" s="107">
        <v>0.66380872409068814</v>
      </c>
      <c r="N42" s="104">
        <v>783</v>
      </c>
      <c r="O42" s="103">
        <f t="shared" si="10"/>
        <v>0.71705923293893548</v>
      </c>
      <c r="P42" s="264">
        <v>918</v>
      </c>
      <c r="Q42" s="265">
        <v>0.86003372681281598</v>
      </c>
    </row>
    <row r="43" spans="1:17">
      <c r="A43" s="98" t="s">
        <v>125</v>
      </c>
      <c r="B43" s="104">
        <v>121</v>
      </c>
      <c r="C43" s="105">
        <f t="shared" si="6"/>
        <v>6.9492703266157058E-2</v>
      </c>
      <c r="D43" s="104">
        <v>162</v>
      </c>
      <c r="E43" s="105">
        <f t="shared" si="7"/>
        <v>0.1112224861658451</v>
      </c>
      <c r="F43" s="104">
        <v>184</v>
      </c>
      <c r="G43" s="105">
        <v>0.15</v>
      </c>
      <c r="H43" s="100">
        <v>256</v>
      </c>
      <c r="I43" s="106">
        <f t="shared" si="8"/>
        <v>0.24327663213912382</v>
      </c>
      <c r="J43" s="100">
        <v>296</v>
      </c>
      <c r="K43" s="105">
        <f t="shared" si="9"/>
        <v>0.26163433066690234</v>
      </c>
      <c r="L43" s="101">
        <v>327</v>
      </c>
      <c r="M43" s="107">
        <v>0.28903522340566579</v>
      </c>
      <c r="N43" s="104">
        <v>366</v>
      </c>
      <c r="O43" s="103">
        <f t="shared" si="10"/>
        <v>0.33517711271475148</v>
      </c>
      <c r="P43" s="104">
        <v>388</v>
      </c>
      <c r="Q43" s="103">
        <v>0.36</v>
      </c>
    </row>
    <row r="44" spans="1:17">
      <c r="A44" s="108" t="s">
        <v>137</v>
      </c>
      <c r="B44" s="99">
        <v>167899</v>
      </c>
      <c r="C44" s="99">
        <v>100</v>
      </c>
      <c r="D44" s="99">
        <v>140543</v>
      </c>
      <c r="E44" s="99">
        <v>100</v>
      </c>
      <c r="F44" s="99">
        <v>120942</v>
      </c>
      <c r="G44" s="99">
        <v>100</v>
      </c>
      <c r="H44" s="100">
        <v>105179</v>
      </c>
      <c r="I44" s="109">
        <f>SUM(I45:I62)</f>
        <v>100.00000000000001</v>
      </c>
      <c r="J44" s="100">
        <f>SUM(J45:J62)</f>
        <v>109484</v>
      </c>
      <c r="K44" s="33">
        <v>100</v>
      </c>
      <c r="L44" s="101">
        <v>108429</v>
      </c>
      <c r="M44" s="111">
        <v>100</v>
      </c>
      <c r="N44" s="104">
        <f>SUM(N45:N62)</f>
        <v>106203</v>
      </c>
      <c r="O44" s="103">
        <f>SUM(O45:O62)</f>
        <v>100</v>
      </c>
      <c r="P44" s="104">
        <f>SUM(P45:P62)</f>
        <v>104030</v>
      </c>
      <c r="Q44" s="103">
        <f>SUM(Q45:Q62)</f>
        <v>100.00172354128613</v>
      </c>
    </row>
    <row r="45" spans="1:17">
      <c r="A45" s="98" t="s">
        <v>127</v>
      </c>
      <c r="B45" s="104">
        <v>11976</v>
      </c>
      <c r="C45" s="105">
        <f t="shared" ref="C45:C62" si="11">B45/$B$44*100</f>
        <v>7.1328596358525065</v>
      </c>
      <c r="D45" s="104">
        <v>7707</v>
      </c>
      <c r="E45" s="105">
        <f t="shared" ref="E45:E62" si="12">D45/$D$44*100</f>
        <v>5.4837309577851618</v>
      </c>
      <c r="F45" s="104">
        <v>4345</v>
      </c>
      <c r="G45" s="105">
        <v>3.59</v>
      </c>
      <c r="H45" s="100">
        <v>2966</v>
      </c>
      <c r="I45" s="106">
        <f t="shared" ref="I45:I62" si="13">H45/$H$44*100</f>
        <v>2.8199545536656556</v>
      </c>
      <c r="J45" s="100">
        <v>3217</v>
      </c>
      <c r="K45" s="105">
        <f t="shared" ref="K45:K62" si="14">J45/$J$44*100</f>
        <v>2.9383288882393774</v>
      </c>
      <c r="L45" s="101">
        <v>3368</v>
      </c>
      <c r="M45" s="107">
        <v>3.0762485842680212</v>
      </c>
      <c r="N45" s="104">
        <v>3252</v>
      </c>
      <c r="O45" s="103">
        <f>N45/$N$44*100</f>
        <v>3.0620603937741868</v>
      </c>
      <c r="P45" s="264">
        <v>3175</v>
      </c>
      <c r="Q45" s="265">
        <v>3.0520042295491701</v>
      </c>
    </row>
    <row r="46" spans="1:17">
      <c r="A46" s="98" t="s">
        <v>128</v>
      </c>
      <c r="B46" s="104">
        <v>9993</v>
      </c>
      <c r="C46" s="105">
        <f t="shared" si="11"/>
        <v>5.951792446649474</v>
      </c>
      <c r="D46" s="104">
        <v>8413</v>
      </c>
      <c r="E46" s="105">
        <f t="shared" si="12"/>
        <v>5.9860683207274636</v>
      </c>
      <c r="F46" s="104">
        <v>6271</v>
      </c>
      <c r="G46" s="105">
        <v>5.19</v>
      </c>
      <c r="H46" s="100">
        <v>3558</v>
      </c>
      <c r="I46" s="106">
        <f t="shared" si="13"/>
        <v>3.3828045522395156</v>
      </c>
      <c r="J46" s="100">
        <v>3306</v>
      </c>
      <c r="K46" s="105">
        <f t="shared" si="14"/>
        <v>3.0196193051039422</v>
      </c>
      <c r="L46" s="101">
        <v>3220</v>
      </c>
      <c r="M46" s="107">
        <v>2.9410690146505427</v>
      </c>
      <c r="N46" s="104">
        <v>2983</v>
      </c>
      <c r="O46" s="103">
        <f t="shared" ref="O46:O62" si="15">N46/$N$44*100</f>
        <v>2.8087718802670358</v>
      </c>
      <c r="P46" s="264">
        <v>2905</v>
      </c>
      <c r="Q46" s="265">
        <v>2.7924637123906599</v>
      </c>
    </row>
    <row r="47" spans="1:17">
      <c r="A47" s="98" t="s">
        <v>129</v>
      </c>
      <c r="B47" s="104">
        <v>13241</v>
      </c>
      <c r="C47" s="105">
        <f t="shared" si="11"/>
        <v>7.8862887807550965</v>
      </c>
      <c r="D47" s="104">
        <v>7687</v>
      </c>
      <c r="E47" s="105">
        <f t="shared" si="12"/>
        <v>5.4695004375884961</v>
      </c>
      <c r="F47" s="104">
        <v>7408</v>
      </c>
      <c r="G47" s="105">
        <v>6.13</v>
      </c>
      <c r="H47" s="100">
        <v>5478</v>
      </c>
      <c r="I47" s="106">
        <f t="shared" si="13"/>
        <v>5.2082640070736552</v>
      </c>
      <c r="J47" s="100">
        <v>5084</v>
      </c>
      <c r="K47" s="105">
        <f t="shared" si="14"/>
        <v>4.6436008914544598</v>
      </c>
      <c r="L47" s="101">
        <v>4545</v>
      </c>
      <c r="M47" s="107">
        <v>4.1512915129151295</v>
      </c>
      <c r="N47" s="104">
        <v>4155</v>
      </c>
      <c r="O47" s="103">
        <f t="shared" si="15"/>
        <v>3.9123188610491231</v>
      </c>
      <c r="P47" s="264">
        <v>3694</v>
      </c>
      <c r="Q47" s="265">
        <v>3.55089877919831</v>
      </c>
    </row>
    <row r="48" spans="1:17">
      <c r="A48" s="98" t="s">
        <v>130</v>
      </c>
      <c r="B48" s="104">
        <v>15085</v>
      </c>
      <c r="C48" s="105">
        <f t="shared" si="11"/>
        <v>8.9845681034431415</v>
      </c>
      <c r="D48" s="104">
        <v>11373</v>
      </c>
      <c r="E48" s="105">
        <f t="shared" si="12"/>
        <v>8.0921853098340009</v>
      </c>
      <c r="F48" s="104">
        <v>7111</v>
      </c>
      <c r="G48" s="105">
        <v>5.88</v>
      </c>
      <c r="H48" s="100">
        <v>6531</v>
      </c>
      <c r="I48" s="106">
        <f t="shared" si="13"/>
        <v>6.2094144268342539</v>
      </c>
      <c r="J48" s="100">
        <v>6722</v>
      </c>
      <c r="K48" s="105">
        <f t="shared" si="14"/>
        <v>6.1397099119506047</v>
      </c>
      <c r="L48" s="101">
        <v>6443</v>
      </c>
      <c r="M48" s="107">
        <v>5.8848781557122507</v>
      </c>
      <c r="N48" s="104">
        <v>6058</v>
      </c>
      <c r="O48" s="103">
        <f t="shared" si="15"/>
        <v>5.7041703153394918</v>
      </c>
      <c r="P48" s="264">
        <v>5743</v>
      </c>
      <c r="Q48" s="265">
        <v>5.5205229260790203</v>
      </c>
    </row>
    <row r="49" spans="1:17">
      <c r="A49" s="98" t="s">
        <v>131</v>
      </c>
      <c r="B49" s="104">
        <v>18615</v>
      </c>
      <c r="C49" s="105">
        <f t="shared" si="11"/>
        <v>11.087022555226653</v>
      </c>
      <c r="D49" s="104">
        <v>14055</v>
      </c>
      <c r="E49" s="105">
        <f t="shared" si="12"/>
        <v>10.000498068206884</v>
      </c>
      <c r="F49" s="104">
        <v>10300</v>
      </c>
      <c r="G49" s="105">
        <v>8.52</v>
      </c>
      <c r="H49" s="100">
        <v>6077</v>
      </c>
      <c r="I49" s="106">
        <f t="shared" si="13"/>
        <v>5.7777693265765979</v>
      </c>
      <c r="J49" s="100">
        <v>6663</v>
      </c>
      <c r="K49" s="105">
        <f t="shared" si="14"/>
        <v>6.0858207591976914</v>
      </c>
      <c r="L49" s="101">
        <v>6730</v>
      </c>
      <c r="M49" s="107">
        <v>6.1470169157137118</v>
      </c>
      <c r="N49" s="104">
        <v>6821</v>
      </c>
      <c r="O49" s="103">
        <f t="shared" si="15"/>
        <v>6.4226057644322667</v>
      </c>
      <c r="P49" s="264">
        <v>6619</v>
      </c>
      <c r="Q49" s="265">
        <v>6.3625877150821903</v>
      </c>
    </row>
    <row r="50" spans="1:17">
      <c r="A50" s="98" t="s">
        <v>132</v>
      </c>
      <c r="B50" s="104">
        <v>18435</v>
      </c>
      <c r="C50" s="105">
        <f t="shared" si="11"/>
        <v>10.979815246070554</v>
      </c>
      <c r="D50" s="104">
        <v>13942</v>
      </c>
      <c r="E50" s="105">
        <f t="shared" si="12"/>
        <v>9.9200956290957212</v>
      </c>
      <c r="F50" s="104">
        <v>10078</v>
      </c>
      <c r="G50" s="105">
        <v>8.33</v>
      </c>
      <c r="H50" s="100">
        <v>7893</v>
      </c>
      <c r="I50" s="106">
        <f t="shared" si="13"/>
        <v>7.504349727607222</v>
      </c>
      <c r="J50" s="100">
        <v>7620</v>
      </c>
      <c r="K50" s="105">
        <f t="shared" si="14"/>
        <v>6.9599210843593582</v>
      </c>
      <c r="L50" s="101">
        <v>6888</v>
      </c>
      <c r="M50" s="107">
        <v>6.2913302400350739</v>
      </c>
      <c r="N50" s="104">
        <v>6131</v>
      </c>
      <c r="O50" s="103">
        <f t="shared" si="15"/>
        <v>5.7729066033916174</v>
      </c>
      <c r="P50" s="264">
        <v>5915</v>
      </c>
      <c r="Q50" s="265">
        <v>5.6858598481207299</v>
      </c>
    </row>
    <row r="51" spans="1:17">
      <c r="A51" s="98" t="s">
        <v>133</v>
      </c>
      <c r="B51" s="104">
        <v>16102</v>
      </c>
      <c r="C51" s="105">
        <f t="shared" si="11"/>
        <v>9.590289400175104</v>
      </c>
      <c r="D51" s="104">
        <v>12012</v>
      </c>
      <c r="E51" s="105">
        <f t="shared" si="12"/>
        <v>8.5468504301174733</v>
      </c>
      <c r="F51" s="104">
        <v>8856</v>
      </c>
      <c r="G51" s="105">
        <v>7.32</v>
      </c>
      <c r="H51" s="100">
        <v>6835</v>
      </c>
      <c r="I51" s="106">
        <f t="shared" si="13"/>
        <v>6.4984455071829927</v>
      </c>
      <c r="J51" s="100">
        <v>7648</v>
      </c>
      <c r="K51" s="105">
        <f t="shared" si="14"/>
        <v>6.9854955975302317</v>
      </c>
      <c r="L51" s="101">
        <v>7629</v>
      </c>
      <c r="M51" s="107">
        <v>6.968141463592854</v>
      </c>
      <c r="N51" s="104">
        <v>7464</v>
      </c>
      <c r="O51" s="103">
        <f t="shared" si="15"/>
        <v>7.0280500550831899</v>
      </c>
      <c r="P51" s="264">
        <v>6736</v>
      </c>
      <c r="Q51" s="265">
        <v>6.4750552725175403</v>
      </c>
    </row>
    <row r="52" spans="1:17">
      <c r="A52" s="98" t="s">
        <v>134</v>
      </c>
      <c r="B52" s="104">
        <v>14821</v>
      </c>
      <c r="C52" s="105">
        <f t="shared" si="11"/>
        <v>8.8273307166808621</v>
      </c>
      <c r="D52" s="104">
        <v>12314</v>
      </c>
      <c r="E52" s="105">
        <f t="shared" si="12"/>
        <v>8.7617312850871265</v>
      </c>
      <c r="F52" s="104">
        <v>9468</v>
      </c>
      <c r="G52" s="105">
        <v>7.83</v>
      </c>
      <c r="H52" s="100">
        <v>7070</v>
      </c>
      <c r="I52" s="106">
        <f t="shared" si="13"/>
        <v>6.7218741383736287</v>
      </c>
      <c r="J52" s="100">
        <v>7217</v>
      </c>
      <c r="K52" s="105">
        <f t="shared" si="14"/>
        <v>6.5918307697928462</v>
      </c>
      <c r="L52" s="101">
        <v>6845</v>
      </c>
      <c r="M52" s="107">
        <v>6.2520550948083748</v>
      </c>
      <c r="N52" s="104">
        <v>6241</v>
      </c>
      <c r="O52" s="103">
        <f t="shared" si="15"/>
        <v>5.8764818319633161</v>
      </c>
      <c r="P52" s="264">
        <v>6104</v>
      </c>
      <c r="Q52" s="265">
        <v>5.8675382101316904</v>
      </c>
    </row>
    <row r="53" spans="1:17">
      <c r="A53" s="98" t="s">
        <v>135</v>
      </c>
      <c r="B53" s="104">
        <v>12373</v>
      </c>
      <c r="C53" s="105">
        <f t="shared" si="11"/>
        <v>7.3693113121579046</v>
      </c>
      <c r="D53" s="104">
        <v>12254</v>
      </c>
      <c r="E53" s="105">
        <f t="shared" si="12"/>
        <v>8.7190397244971294</v>
      </c>
      <c r="F53" s="104">
        <v>10893</v>
      </c>
      <c r="G53" s="105">
        <v>9.01</v>
      </c>
      <c r="H53" s="100">
        <v>8486</v>
      </c>
      <c r="I53" s="106">
        <f t="shared" si="13"/>
        <v>8.068150486313808</v>
      </c>
      <c r="J53" s="100">
        <v>9090</v>
      </c>
      <c r="K53" s="105">
        <f t="shared" si="14"/>
        <v>8.3025830258302591</v>
      </c>
      <c r="L53" s="101">
        <v>8582</v>
      </c>
      <c r="M53" s="107">
        <v>7.8385882868729677</v>
      </c>
      <c r="N53" s="104">
        <v>8097</v>
      </c>
      <c r="O53" s="103">
        <f t="shared" si="15"/>
        <v>7.6240784158639583</v>
      </c>
      <c r="P53" s="264">
        <v>7409</v>
      </c>
      <c r="Q53" s="265">
        <v>7.1219840430644998</v>
      </c>
    </row>
    <row r="54" spans="1:17">
      <c r="A54" s="98" t="s">
        <v>136</v>
      </c>
      <c r="B54" s="104">
        <v>9277</v>
      </c>
      <c r="C54" s="105">
        <f t="shared" si="11"/>
        <v>5.5253455946729879</v>
      </c>
      <c r="D54" s="104">
        <v>10682</v>
      </c>
      <c r="E54" s="105">
        <f t="shared" si="12"/>
        <v>7.6005208370391983</v>
      </c>
      <c r="F54" s="104">
        <v>10906</v>
      </c>
      <c r="G54" s="105">
        <v>9.02</v>
      </c>
      <c r="H54" s="100">
        <v>10042</v>
      </c>
      <c r="I54" s="106">
        <f t="shared" si="13"/>
        <v>9.5475332528356418</v>
      </c>
      <c r="J54" s="100">
        <v>9989</v>
      </c>
      <c r="K54" s="105">
        <f t="shared" si="14"/>
        <v>9.1237075737093996</v>
      </c>
      <c r="L54" s="101">
        <v>9651</v>
      </c>
      <c r="M54" s="107">
        <v>8.8149866647181323</v>
      </c>
      <c r="N54" s="104">
        <v>9592</v>
      </c>
      <c r="O54" s="103">
        <f t="shared" si="15"/>
        <v>9.0317599314520312</v>
      </c>
      <c r="P54" s="264">
        <v>9377</v>
      </c>
      <c r="Q54" s="265">
        <v>9.0137460347976504</v>
      </c>
    </row>
    <row r="55" spans="1:17">
      <c r="A55" s="98" t="s">
        <v>118</v>
      </c>
      <c r="B55" s="104">
        <v>8000</v>
      </c>
      <c r="C55" s="105">
        <f t="shared" si="11"/>
        <v>4.7647692958266576</v>
      </c>
      <c r="D55" s="104">
        <v>8079</v>
      </c>
      <c r="E55" s="105">
        <f t="shared" si="12"/>
        <v>5.7484186334431451</v>
      </c>
      <c r="F55" s="104">
        <v>9458</v>
      </c>
      <c r="G55" s="105">
        <v>7.82</v>
      </c>
      <c r="H55" s="100">
        <v>10134</v>
      </c>
      <c r="I55" s="106">
        <f t="shared" si="13"/>
        <v>9.635003185046445</v>
      </c>
      <c r="J55" s="100">
        <v>11238</v>
      </c>
      <c r="K55" s="105">
        <f t="shared" si="14"/>
        <v>10.26451353622447</v>
      </c>
      <c r="L55" s="101">
        <v>11427</v>
      </c>
      <c r="M55" s="107">
        <v>10.437141500127872</v>
      </c>
      <c r="N55" s="104">
        <v>11213</v>
      </c>
      <c r="O55" s="103">
        <f t="shared" si="15"/>
        <v>10.558082163404046</v>
      </c>
      <c r="P55" s="264">
        <v>10577</v>
      </c>
      <c r="Q55" s="265">
        <v>10.167259444391</v>
      </c>
    </row>
    <row r="56" spans="1:17">
      <c r="A56" s="98" t="s">
        <v>119</v>
      </c>
      <c r="B56" s="104">
        <v>6550</v>
      </c>
      <c r="C56" s="105">
        <f t="shared" si="11"/>
        <v>3.901154860958076</v>
      </c>
      <c r="D56" s="104">
        <v>6743</v>
      </c>
      <c r="E56" s="105">
        <f t="shared" si="12"/>
        <v>4.7978198843058708</v>
      </c>
      <c r="F56" s="104">
        <v>7460</v>
      </c>
      <c r="G56" s="105">
        <v>6.17</v>
      </c>
      <c r="H56" s="100">
        <v>8614</v>
      </c>
      <c r="I56" s="106">
        <f t="shared" si="13"/>
        <v>8.189847783302751</v>
      </c>
      <c r="J56" s="100">
        <v>9444</v>
      </c>
      <c r="K56" s="105">
        <f t="shared" si="14"/>
        <v>8.6259179423477406</v>
      </c>
      <c r="L56" s="101">
        <v>9488</v>
      </c>
      <c r="M56" s="107">
        <v>8.6661064630448283</v>
      </c>
      <c r="N56" s="104">
        <v>9647</v>
      </c>
      <c r="O56" s="103">
        <f t="shared" si="15"/>
        <v>9.0835475457378791</v>
      </c>
      <c r="P56" s="264">
        <v>10193</v>
      </c>
      <c r="Q56" s="265">
        <v>9.7981351533211605</v>
      </c>
    </row>
    <row r="57" spans="1:17">
      <c r="A57" s="98" t="s">
        <v>120</v>
      </c>
      <c r="B57" s="104">
        <v>4727</v>
      </c>
      <c r="C57" s="105">
        <f t="shared" si="11"/>
        <v>2.8153830576715762</v>
      </c>
      <c r="D57" s="104">
        <v>5479</v>
      </c>
      <c r="E57" s="105">
        <f t="shared" si="12"/>
        <v>3.8984510078765933</v>
      </c>
      <c r="F57" s="104">
        <v>5967</v>
      </c>
      <c r="G57" s="105">
        <v>4.93</v>
      </c>
      <c r="H57" s="100">
        <v>6499</v>
      </c>
      <c r="I57" s="106">
        <f t="shared" si="13"/>
        <v>6.1789901025870186</v>
      </c>
      <c r="J57" s="100">
        <v>6848</v>
      </c>
      <c r="K57" s="105">
        <f t="shared" si="14"/>
        <v>6.2547952212195392</v>
      </c>
      <c r="L57" s="101">
        <v>7367</v>
      </c>
      <c r="M57" s="107">
        <v>6.7288370903511012</v>
      </c>
      <c r="N57" s="104">
        <v>7513</v>
      </c>
      <c r="O57" s="103">
        <f t="shared" si="15"/>
        <v>7.0741881114469454</v>
      </c>
      <c r="P57" s="264">
        <v>7716</v>
      </c>
      <c r="Q57" s="265">
        <v>7.4170912236854702</v>
      </c>
    </row>
    <row r="58" spans="1:17">
      <c r="A58" s="98" t="s">
        <v>121</v>
      </c>
      <c r="B58" s="104">
        <v>3281</v>
      </c>
      <c r="C58" s="105">
        <f t="shared" si="11"/>
        <v>1.9541510074509081</v>
      </c>
      <c r="D58" s="104">
        <v>3860</v>
      </c>
      <c r="E58" s="105">
        <f t="shared" si="12"/>
        <v>2.7464903979564972</v>
      </c>
      <c r="F58" s="104">
        <v>4907</v>
      </c>
      <c r="G58" s="105">
        <v>4.0599999999999996</v>
      </c>
      <c r="H58" s="100">
        <v>5304</v>
      </c>
      <c r="I58" s="106">
        <f t="shared" si="13"/>
        <v>5.0428317439793116</v>
      </c>
      <c r="J58" s="100">
        <v>5221</v>
      </c>
      <c r="K58" s="105">
        <f t="shared" si="14"/>
        <v>4.7687333308976658</v>
      </c>
      <c r="L58" s="101">
        <v>5216</v>
      </c>
      <c r="M58" s="107">
        <v>4.7641664535457231</v>
      </c>
      <c r="N58" s="104">
        <v>5459</v>
      </c>
      <c r="O58" s="103">
        <f t="shared" si="15"/>
        <v>5.1401561161172467</v>
      </c>
      <c r="P58" s="264">
        <v>5734</v>
      </c>
      <c r="Q58" s="265">
        <v>5.5118715755070697</v>
      </c>
    </row>
    <row r="59" spans="1:17">
      <c r="A59" s="98" t="s">
        <v>122</v>
      </c>
      <c r="B59" s="104">
        <v>2444</v>
      </c>
      <c r="C59" s="105">
        <f t="shared" si="11"/>
        <v>1.4556370198750439</v>
      </c>
      <c r="D59" s="104">
        <v>2600</v>
      </c>
      <c r="E59" s="105">
        <f t="shared" si="12"/>
        <v>1.8499676255665527</v>
      </c>
      <c r="F59" s="104">
        <v>3464</v>
      </c>
      <c r="G59" s="105">
        <v>2.86</v>
      </c>
      <c r="H59" s="100">
        <v>4258</v>
      </c>
      <c r="I59" s="106">
        <f t="shared" si="13"/>
        <v>4.0483366451477956</v>
      </c>
      <c r="J59" s="100">
        <v>4433</v>
      </c>
      <c r="K59" s="105">
        <f t="shared" si="14"/>
        <v>4.0489934602316318</v>
      </c>
      <c r="L59" s="101">
        <v>4839</v>
      </c>
      <c r="M59" s="107">
        <v>4.419823901209309</v>
      </c>
      <c r="N59" s="104">
        <v>5072</v>
      </c>
      <c r="O59" s="103">
        <f t="shared" si="15"/>
        <v>4.7757596301422751</v>
      </c>
      <c r="P59" s="264">
        <v>5132</v>
      </c>
      <c r="Q59" s="265">
        <v>4.9331923483610503</v>
      </c>
    </row>
    <row r="60" spans="1:17">
      <c r="A60" s="98" t="s">
        <v>123</v>
      </c>
      <c r="B60" s="104">
        <v>1594</v>
      </c>
      <c r="C60" s="105">
        <f t="shared" si="11"/>
        <v>0.94938028219346149</v>
      </c>
      <c r="D60" s="104">
        <v>1830</v>
      </c>
      <c r="E60" s="105">
        <f t="shared" si="12"/>
        <v>1.3020925979949198</v>
      </c>
      <c r="F60" s="104">
        <v>2111</v>
      </c>
      <c r="G60" s="105">
        <v>1.75</v>
      </c>
      <c r="H60" s="100">
        <v>2919</v>
      </c>
      <c r="I60" s="106">
        <f t="shared" si="13"/>
        <v>2.7752688274275283</v>
      </c>
      <c r="J60" s="100">
        <v>3029</v>
      </c>
      <c r="K60" s="105">
        <f t="shared" si="14"/>
        <v>2.7666142998063643</v>
      </c>
      <c r="L60" s="101">
        <v>3193</v>
      </c>
      <c r="M60" s="107">
        <v>2.9164078769500565</v>
      </c>
      <c r="N60" s="104">
        <v>3332</v>
      </c>
      <c r="O60" s="103">
        <f t="shared" si="15"/>
        <v>3.1373878327354223</v>
      </c>
      <c r="P60" s="264">
        <v>3574</v>
      </c>
      <c r="Q60" s="265">
        <v>3.4355474382389701</v>
      </c>
    </row>
    <row r="61" spans="1:17">
      <c r="A61" s="98" t="s">
        <v>124</v>
      </c>
      <c r="B61" s="104">
        <v>879</v>
      </c>
      <c r="C61" s="105">
        <f t="shared" si="11"/>
        <v>0.52352902637895393</v>
      </c>
      <c r="D61" s="104">
        <v>963</v>
      </c>
      <c r="E61" s="105">
        <f t="shared" si="12"/>
        <v>0.68519954746945777</v>
      </c>
      <c r="F61" s="104">
        <v>1289</v>
      </c>
      <c r="G61" s="105">
        <v>1.07</v>
      </c>
      <c r="H61" s="100">
        <v>1548</v>
      </c>
      <c r="I61" s="106">
        <f t="shared" si="13"/>
        <v>1.4717766854600254</v>
      </c>
      <c r="J61" s="100">
        <v>1610</v>
      </c>
      <c r="K61" s="105">
        <f t="shared" si="14"/>
        <v>1.4705345073252714</v>
      </c>
      <c r="L61" s="101">
        <v>1775</v>
      </c>
      <c r="M61" s="107">
        <v>1.6212414599393519</v>
      </c>
      <c r="N61" s="104">
        <v>1900</v>
      </c>
      <c r="O61" s="103">
        <f t="shared" si="15"/>
        <v>1.789026675329322</v>
      </c>
      <c r="P61" s="264">
        <v>2066</v>
      </c>
      <c r="Q61" s="265">
        <v>1.9859655868499499</v>
      </c>
    </row>
    <row r="62" spans="1:17">
      <c r="A62" s="98" t="s">
        <v>125</v>
      </c>
      <c r="B62" s="104">
        <v>506</v>
      </c>
      <c r="C62" s="105">
        <f t="shared" si="11"/>
        <v>0.3013716579610361</v>
      </c>
      <c r="D62" s="104">
        <v>550</v>
      </c>
      <c r="E62" s="105">
        <f t="shared" si="12"/>
        <v>0.39133930540830925</v>
      </c>
      <c r="F62" s="104">
        <v>650</v>
      </c>
      <c r="G62" s="105">
        <v>0.54</v>
      </c>
      <c r="H62" s="100">
        <v>967</v>
      </c>
      <c r="I62" s="106">
        <f t="shared" si="13"/>
        <v>0.91938504834615276</v>
      </c>
      <c r="J62" s="100">
        <v>1105</v>
      </c>
      <c r="K62" s="105">
        <f t="shared" si="14"/>
        <v>1.0092798947791459</v>
      </c>
      <c r="L62" s="101">
        <v>1223</v>
      </c>
      <c r="M62" s="107">
        <v>1.1170582002849732</v>
      </c>
      <c r="N62" s="104">
        <v>1273</v>
      </c>
      <c r="O62" s="103">
        <f t="shared" si="15"/>
        <v>1.1986478724706457</v>
      </c>
      <c r="P62" s="104">
        <v>1361</v>
      </c>
      <c r="Q62" s="103">
        <v>1.31</v>
      </c>
    </row>
    <row r="63" spans="1:17" ht="15" customHeight="1">
      <c r="A63" s="112"/>
      <c r="B63" s="113"/>
      <c r="C63" s="114"/>
      <c r="D63" s="113"/>
      <c r="E63" s="114"/>
      <c r="F63" s="113"/>
      <c r="G63" s="114"/>
      <c r="H63" s="115"/>
      <c r="I63" s="114"/>
    </row>
    <row r="64" spans="1:17" ht="20.100000000000001" customHeight="1">
      <c r="A64" s="116" t="s">
        <v>272</v>
      </c>
      <c r="B64" s="65"/>
      <c r="C64" s="65"/>
      <c r="D64" s="65"/>
      <c r="E64" s="65"/>
      <c r="F64" s="65"/>
      <c r="G64" s="65"/>
    </row>
    <row r="65" spans="1:8" ht="19.5" customHeight="1">
      <c r="A65" s="37" t="s">
        <v>138</v>
      </c>
      <c r="B65" s="37"/>
      <c r="C65" s="37"/>
      <c r="D65" s="37"/>
      <c r="E65" s="37"/>
      <c r="F65" s="37"/>
      <c r="G65" s="37"/>
      <c r="H65" s="5"/>
    </row>
    <row r="66" spans="1:8">
      <c r="A66" s="365"/>
      <c r="B66" s="365"/>
      <c r="C66" s="365"/>
      <c r="D66" s="365"/>
      <c r="E66" s="365"/>
      <c r="F66" s="365"/>
      <c r="G66" s="365"/>
      <c r="H66" s="5"/>
    </row>
  </sheetData>
  <mergeCells count="11">
    <mergeCell ref="A1:G1"/>
    <mergeCell ref="A4:A5"/>
    <mergeCell ref="B4:C4"/>
    <mergeCell ref="D4:E4"/>
    <mergeCell ref="F4:G4"/>
    <mergeCell ref="P4:Q4"/>
    <mergeCell ref="J4:K4"/>
    <mergeCell ref="L4:M4"/>
    <mergeCell ref="N4:O4"/>
    <mergeCell ref="A66:G66"/>
    <mergeCell ref="H4:I4"/>
  </mergeCells>
  <phoneticPr fontId="1" type="noConversion"/>
  <pageMargins left="0.23622047244094491" right="0.19685039370078741" top="0.39370078740157483" bottom="0.39370078740157483" header="0.15748031496062992" footer="0.19685039370078741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5"/>
  <sheetViews>
    <sheetView workbookViewId="0">
      <selection activeCell="C20" sqref="C20"/>
    </sheetView>
  </sheetViews>
  <sheetFormatPr defaultRowHeight="13.5"/>
  <cols>
    <col min="1" max="1" width="10.25" style="192" customWidth="1"/>
    <col min="2" max="2" width="10.375" style="192" customWidth="1"/>
    <col min="3" max="3" width="11.125" style="192" customWidth="1"/>
    <col min="4" max="6" width="8.5" style="192" customWidth="1"/>
    <col min="7" max="7" width="8.625" style="192" customWidth="1"/>
    <col min="8" max="8" width="9.625" style="192" customWidth="1"/>
    <col min="9" max="13" width="8.5" style="192" customWidth="1"/>
    <col min="14" max="14" width="9.75" style="192" customWidth="1"/>
    <col min="15" max="18" width="8.5" style="192" customWidth="1"/>
    <col min="19" max="19" width="9.875" style="192" customWidth="1"/>
    <col min="20" max="256" width="9" style="192"/>
    <col min="257" max="257" width="10.25" style="192" customWidth="1"/>
    <col min="258" max="258" width="10.375" style="192" customWidth="1"/>
    <col min="259" max="259" width="11.125" style="192" customWidth="1"/>
    <col min="260" max="262" width="8.5" style="192" customWidth="1"/>
    <col min="263" max="263" width="8.625" style="192" customWidth="1"/>
    <col min="264" max="264" width="9.625" style="192" customWidth="1"/>
    <col min="265" max="269" width="8.5" style="192" customWidth="1"/>
    <col min="270" max="270" width="9.75" style="192" customWidth="1"/>
    <col min="271" max="274" width="8.5" style="192" customWidth="1"/>
    <col min="275" max="275" width="9.125" style="192" customWidth="1"/>
    <col min="276" max="512" width="9" style="192"/>
    <col min="513" max="513" width="10.25" style="192" customWidth="1"/>
    <col min="514" max="514" width="10.375" style="192" customWidth="1"/>
    <col min="515" max="515" width="11.125" style="192" customWidth="1"/>
    <col min="516" max="518" width="8.5" style="192" customWidth="1"/>
    <col min="519" max="519" width="8.625" style="192" customWidth="1"/>
    <col min="520" max="520" width="9.625" style="192" customWidth="1"/>
    <col min="521" max="525" width="8.5" style="192" customWidth="1"/>
    <col min="526" max="526" width="9.75" style="192" customWidth="1"/>
    <col min="527" max="530" width="8.5" style="192" customWidth="1"/>
    <col min="531" max="531" width="9.125" style="192" customWidth="1"/>
    <col min="532" max="768" width="9" style="192"/>
    <col min="769" max="769" width="10.25" style="192" customWidth="1"/>
    <col min="770" max="770" width="10.375" style="192" customWidth="1"/>
    <col min="771" max="771" width="11.125" style="192" customWidth="1"/>
    <col min="772" max="774" width="8.5" style="192" customWidth="1"/>
    <col min="775" max="775" width="8.625" style="192" customWidth="1"/>
    <col min="776" max="776" width="9.625" style="192" customWidth="1"/>
    <col min="777" max="781" width="8.5" style="192" customWidth="1"/>
    <col min="782" max="782" width="9.75" style="192" customWidth="1"/>
    <col min="783" max="786" width="8.5" style="192" customWidth="1"/>
    <col min="787" max="787" width="9.125" style="192" customWidth="1"/>
    <col min="788" max="1024" width="9" style="192"/>
    <col min="1025" max="1025" width="10.25" style="192" customWidth="1"/>
    <col min="1026" max="1026" width="10.375" style="192" customWidth="1"/>
    <col min="1027" max="1027" width="11.125" style="192" customWidth="1"/>
    <col min="1028" max="1030" width="8.5" style="192" customWidth="1"/>
    <col min="1031" max="1031" width="8.625" style="192" customWidth="1"/>
    <col min="1032" max="1032" width="9.625" style="192" customWidth="1"/>
    <col min="1033" max="1037" width="8.5" style="192" customWidth="1"/>
    <col min="1038" max="1038" width="9.75" style="192" customWidth="1"/>
    <col min="1039" max="1042" width="8.5" style="192" customWidth="1"/>
    <col min="1043" max="1043" width="9.125" style="192" customWidth="1"/>
    <col min="1044" max="1280" width="9" style="192"/>
    <col min="1281" max="1281" width="10.25" style="192" customWidth="1"/>
    <col min="1282" max="1282" width="10.375" style="192" customWidth="1"/>
    <col min="1283" max="1283" width="11.125" style="192" customWidth="1"/>
    <col min="1284" max="1286" width="8.5" style="192" customWidth="1"/>
    <col min="1287" max="1287" width="8.625" style="192" customWidth="1"/>
    <col min="1288" max="1288" width="9.625" style="192" customWidth="1"/>
    <col min="1289" max="1293" width="8.5" style="192" customWidth="1"/>
    <col min="1294" max="1294" width="9.75" style="192" customWidth="1"/>
    <col min="1295" max="1298" width="8.5" style="192" customWidth="1"/>
    <col min="1299" max="1299" width="9.125" style="192" customWidth="1"/>
    <col min="1300" max="1536" width="9" style="192"/>
    <col min="1537" max="1537" width="10.25" style="192" customWidth="1"/>
    <col min="1538" max="1538" width="10.375" style="192" customWidth="1"/>
    <col min="1539" max="1539" width="11.125" style="192" customWidth="1"/>
    <col min="1540" max="1542" width="8.5" style="192" customWidth="1"/>
    <col min="1543" max="1543" width="8.625" style="192" customWidth="1"/>
    <col min="1544" max="1544" width="9.625" style="192" customWidth="1"/>
    <col min="1545" max="1549" width="8.5" style="192" customWidth="1"/>
    <col min="1550" max="1550" width="9.75" style="192" customWidth="1"/>
    <col min="1551" max="1554" width="8.5" style="192" customWidth="1"/>
    <col min="1555" max="1555" width="9.125" style="192" customWidth="1"/>
    <col min="1556" max="1792" width="9" style="192"/>
    <col min="1793" max="1793" width="10.25" style="192" customWidth="1"/>
    <col min="1794" max="1794" width="10.375" style="192" customWidth="1"/>
    <col min="1795" max="1795" width="11.125" style="192" customWidth="1"/>
    <col min="1796" max="1798" width="8.5" style="192" customWidth="1"/>
    <col min="1799" max="1799" width="8.625" style="192" customWidth="1"/>
    <col min="1800" max="1800" width="9.625" style="192" customWidth="1"/>
    <col min="1801" max="1805" width="8.5" style="192" customWidth="1"/>
    <col min="1806" max="1806" width="9.75" style="192" customWidth="1"/>
    <col min="1807" max="1810" width="8.5" style="192" customWidth="1"/>
    <col min="1811" max="1811" width="9.125" style="192" customWidth="1"/>
    <col min="1812" max="2048" width="9" style="192"/>
    <col min="2049" max="2049" width="10.25" style="192" customWidth="1"/>
    <col min="2050" max="2050" width="10.375" style="192" customWidth="1"/>
    <col min="2051" max="2051" width="11.125" style="192" customWidth="1"/>
    <col min="2052" max="2054" width="8.5" style="192" customWidth="1"/>
    <col min="2055" max="2055" width="8.625" style="192" customWidth="1"/>
    <col min="2056" max="2056" width="9.625" style="192" customWidth="1"/>
    <col min="2057" max="2061" width="8.5" style="192" customWidth="1"/>
    <col min="2062" max="2062" width="9.75" style="192" customWidth="1"/>
    <col min="2063" max="2066" width="8.5" style="192" customWidth="1"/>
    <col min="2067" max="2067" width="9.125" style="192" customWidth="1"/>
    <col min="2068" max="2304" width="9" style="192"/>
    <col min="2305" max="2305" width="10.25" style="192" customWidth="1"/>
    <col min="2306" max="2306" width="10.375" style="192" customWidth="1"/>
    <col min="2307" max="2307" width="11.125" style="192" customWidth="1"/>
    <col min="2308" max="2310" width="8.5" style="192" customWidth="1"/>
    <col min="2311" max="2311" width="8.625" style="192" customWidth="1"/>
    <col min="2312" max="2312" width="9.625" style="192" customWidth="1"/>
    <col min="2313" max="2317" width="8.5" style="192" customWidth="1"/>
    <col min="2318" max="2318" width="9.75" style="192" customWidth="1"/>
    <col min="2319" max="2322" width="8.5" style="192" customWidth="1"/>
    <col min="2323" max="2323" width="9.125" style="192" customWidth="1"/>
    <col min="2324" max="2560" width="9" style="192"/>
    <col min="2561" max="2561" width="10.25" style="192" customWidth="1"/>
    <col min="2562" max="2562" width="10.375" style="192" customWidth="1"/>
    <col min="2563" max="2563" width="11.125" style="192" customWidth="1"/>
    <col min="2564" max="2566" width="8.5" style="192" customWidth="1"/>
    <col min="2567" max="2567" width="8.625" style="192" customWidth="1"/>
    <col min="2568" max="2568" width="9.625" style="192" customWidth="1"/>
    <col min="2569" max="2573" width="8.5" style="192" customWidth="1"/>
    <col min="2574" max="2574" width="9.75" style="192" customWidth="1"/>
    <col min="2575" max="2578" width="8.5" style="192" customWidth="1"/>
    <col min="2579" max="2579" width="9.125" style="192" customWidth="1"/>
    <col min="2580" max="2816" width="9" style="192"/>
    <col min="2817" max="2817" width="10.25" style="192" customWidth="1"/>
    <col min="2818" max="2818" width="10.375" style="192" customWidth="1"/>
    <col min="2819" max="2819" width="11.125" style="192" customWidth="1"/>
    <col min="2820" max="2822" width="8.5" style="192" customWidth="1"/>
    <col min="2823" max="2823" width="8.625" style="192" customWidth="1"/>
    <col min="2824" max="2824" width="9.625" style="192" customWidth="1"/>
    <col min="2825" max="2829" width="8.5" style="192" customWidth="1"/>
    <col min="2830" max="2830" width="9.75" style="192" customWidth="1"/>
    <col min="2831" max="2834" width="8.5" style="192" customWidth="1"/>
    <col min="2835" max="2835" width="9.125" style="192" customWidth="1"/>
    <col min="2836" max="3072" width="9" style="192"/>
    <col min="3073" max="3073" width="10.25" style="192" customWidth="1"/>
    <col min="3074" max="3074" width="10.375" style="192" customWidth="1"/>
    <col min="3075" max="3075" width="11.125" style="192" customWidth="1"/>
    <col min="3076" max="3078" width="8.5" style="192" customWidth="1"/>
    <col min="3079" max="3079" width="8.625" style="192" customWidth="1"/>
    <col min="3080" max="3080" width="9.625" style="192" customWidth="1"/>
    <col min="3081" max="3085" width="8.5" style="192" customWidth="1"/>
    <col min="3086" max="3086" width="9.75" style="192" customWidth="1"/>
    <col min="3087" max="3090" width="8.5" style="192" customWidth="1"/>
    <col min="3091" max="3091" width="9.125" style="192" customWidth="1"/>
    <col min="3092" max="3328" width="9" style="192"/>
    <col min="3329" max="3329" width="10.25" style="192" customWidth="1"/>
    <col min="3330" max="3330" width="10.375" style="192" customWidth="1"/>
    <col min="3331" max="3331" width="11.125" style="192" customWidth="1"/>
    <col min="3332" max="3334" width="8.5" style="192" customWidth="1"/>
    <col min="3335" max="3335" width="8.625" style="192" customWidth="1"/>
    <col min="3336" max="3336" width="9.625" style="192" customWidth="1"/>
    <col min="3337" max="3341" width="8.5" style="192" customWidth="1"/>
    <col min="3342" max="3342" width="9.75" style="192" customWidth="1"/>
    <col min="3343" max="3346" width="8.5" style="192" customWidth="1"/>
    <col min="3347" max="3347" width="9.125" style="192" customWidth="1"/>
    <col min="3348" max="3584" width="9" style="192"/>
    <col min="3585" max="3585" width="10.25" style="192" customWidth="1"/>
    <col min="3586" max="3586" width="10.375" style="192" customWidth="1"/>
    <col min="3587" max="3587" width="11.125" style="192" customWidth="1"/>
    <col min="3588" max="3590" width="8.5" style="192" customWidth="1"/>
    <col min="3591" max="3591" width="8.625" style="192" customWidth="1"/>
    <col min="3592" max="3592" width="9.625" style="192" customWidth="1"/>
    <col min="3593" max="3597" width="8.5" style="192" customWidth="1"/>
    <col min="3598" max="3598" width="9.75" style="192" customWidth="1"/>
    <col min="3599" max="3602" width="8.5" style="192" customWidth="1"/>
    <col min="3603" max="3603" width="9.125" style="192" customWidth="1"/>
    <col min="3604" max="3840" width="9" style="192"/>
    <col min="3841" max="3841" width="10.25" style="192" customWidth="1"/>
    <col min="3842" max="3842" width="10.375" style="192" customWidth="1"/>
    <col min="3843" max="3843" width="11.125" style="192" customWidth="1"/>
    <col min="3844" max="3846" width="8.5" style="192" customWidth="1"/>
    <col min="3847" max="3847" width="8.625" style="192" customWidth="1"/>
    <col min="3848" max="3848" width="9.625" style="192" customWidth="1"/>
    <col min="3849" max="3853" width="8.5" style="192" customWidth="1"/>
    <col min="3854" max="3854" width="9.75" style="192" customWidth="1"/>
    <col min="3855" max="3858" width="8.5" style="192" customWidth="1"/>
    <col min="3859" max="3859" width="9.125" style="192" customWidth="1"/>
    <col min="3860" max="4096" width="9" style="192"/>
    <col min="4097" max="4097" width="10.25" style="192" customWidth="1"/>
    <col min="4098" max="4098" width="10.375" style="192" customWidth="1"/>
    <col min="4099" max="4099" width="11.125" style="192" customWidth="1"/>
    <col min="4100" max="4102" width="8.5" style="192" customWidth="1"/>
    <col min="4103" max="4103" width="8.625" style="192" customWidth="1"/>
    <col min="4104" max="4104" width="9.625" style="192" customWidth="1"/>
    <col min="4105" max="4109" width="8.5" style="192" customWidth="1"/>
    <col min="4110" max="4110" width="9.75" style="192" customWidth="1"/>
    <col min="4111" max="4114" width="8.5" style="192" customWidth="1"/>
    <col min="4115" max="4115" width="9.125" style="192" customWidth="1"/>
    <col min="4116" max="4352" width="9" style="192"/>
    <col min="4353" max="4353" width="10.25" style="192" customWidth="1"/>
    <col min="4354" max="4354" width="10.375" style="192" customWidth="1"/>
    <col min="4355" max="4355" width="11.125" style="192" customWidth="1"/>
    <col min="4356" max="4358" width="8.5" style="192" customWidth="1"/>
    <col min="4359" max="4359" width="8.625" style="192" customWidth="1"/>
    <col min="4360" max="4360" width="9.625" style="192" customWidth="1"/>
    <col min="4361" max="4365" width="8.5" style="192" customWidth="1"/>
    <col min="4366" max="4366" width="9.75" style="192" customWidth="1"/>
    <col min="4367" max="4370" width="8.5" style="192" customWidth="1"/>
    <col min="4371" max="4371" width="9.125" style="192" customWidth="1"/>
    <col min="4372" max="4608" width="9" style="192"/>
    <col min="4609" max="4609" width="10.25" style="192" customWidth="1"/>
    <col min="4610" max="4610" width="10.375" style="192" customWidth="1"/>
    <col min="4611" max="4611" width="11.125" style="192" customWidth="1"/>
    <col min="4612" max="4614" width="8.5" style="192" customWidth="1"/>
    <col min="4615" max="4615" width="8.625" style="192" customWidth="1"/>
    <col min="4616" max="4616" width="9.625" style="192" customWidth="1"/>
    <col min="4617" max="4621" width="8.5" style="192" customWidth="1"/>
    <col min="4622" max="4622" width="9.75" style="192" customWidth="1"/>
    <col min="4623" max="4626" width="8.5" style="192" customWidth="1"/>
    <col min="4627" max="4627" width="9.125" style="192" customWidth="1"/>
    <col min="4628" max="4864" width="9" style="192"/>
    <col min="4865" max="4865" width="10.25" style="192" customWidth="1"/>
    <col min="4866" max="4866" width="10.375" style="192" customWidth="1"/>
    <col min="4867" max="4867" width="11.125" style="192" customWidth="1"/>
    <col min="4868" max="4870" width="8.5" style="192" customWidth="1"/>
    <col min="4871" max="4871" width="8.625" style="192" customWidth="1"/>
    <col min="4872" max="4872" width="9.625" style="192" customWidth="1"/>
    <col min="4873" max="4877" width="8.5" style="192" customWidth="1"/>
    <col min="4878" max="4878" width="9.75" style="192" customWidth="1"/>
    <col min="4879" max="4882" width="8.5" style="192" customWidth="1"/>
    <col min="4883" max="4883" width="9.125" style="192" customWidth="1"/>
    <col min="4884" max="5120" width="9" style="192"/>
    <col min="5121" max="5121" width="10.25" style="192" customWidth="1"/>
    <col min="5122" max="5122" width="10.375" style="192" customWidth="1"/>
    <col min="5123" max="5123" width="11.125" style="192" customWidth="1"/>
    <col min="5124" max="5126" width="8.5" style="192" customWidth="1"/>
    <col min="5127" max="5127" width="8.625" style="192" customWidth="1"/>
    <col min="5128" max="5128" width="9.625" style="192" customWidth="1"/>
    <col min="5129" max="5133" width="8.5" style="192" customWidth="1"/>
    <col min="5134" max="5134" width="9.75" style="192" customWidth="1"/>
    <col min="5135" max="5138" width="8.5" style="192" customWidth="1"/>
    <col min="5139" max="5139" width="9.125" style="192" customWidth="1"/>
    <col min="5140" max="5376" width="9" style="192"/>
    <col min="5377" max="5377" width="10.25" style="192" customWidth="1"/>
    <col min="5378" max="5378" width="10.375" style="192" customWidth="1"/>
    <col min="5379" max="5379" width="11.125" style="192" customWidth="1"/>
    <col min="5380" max="5382" width="8.5" style="192" customWidth="1"/>
    <col min="5383" max="5383" width="8.625" style="192" customWidth="1"/>
    <col min="5384" max="5384" width="9.625" style="192" customWidth="1"/>
    <col min="5385" max="5389" width="8.5" style="192" customWidth="1"/>
    <col min="5390" max="5390" width="9.75" style="192" customWidth="1"/>
    <col min="5391" max="5394" width="8.5" style="192" customWidth="1"/>
    <col min="5395" max="5395" width="9.125" style="192" customWidth="1"/>
    <col min="5396" max="5632" width="9" style="192"/>
    <col min="5633" max="5633" width="10.25" style="192" customWidth="1"/>
    <col min="5634" max="5634" width="10.375" style="192" customWidth="1"/>
    <col min="5635" max="5635" width="11.125" style="192" customWidth="1"/>
    <col min="5636" max="5638" width="8.5" style="192" customWidth="1"/>
    <col min="5639" max="5639" width="8.625" style="192" customWidth="1"/>
    <col min="5640" max="5640" width="9.625" style="192" customWidth="1"/>
    <col min="5641" max="5645" width="8.5" style="192" customWidth="1"/>
    <col min="5646" max="5646" width="9.75" style="192" customWidth="1"/>
    <col min="5647" max="5650" width="8.5" style="192" customWidth="1"/>
    <col min="5651" max="5651" width="9.125" style="192" customWidth="1"/>
    <col min="5652" max="5888" width="9" style="192"/>
    <col min="5889" max="5889" width="10.25" style="192" customWidth="1"/>
    <col min="5890" max="5890" width="10.375" style="192" customWidth="1"/>
    <col min="5891" max="5891" width="11.125" style="192" customWidth="1"/>
    <col min="5892" max="5894" width="8.5" style="192" customWidth="1"/>
    <col min="5895" max="5895" width="8.625" style="192" customWidth="1"/>
    <col min="5896" max="5896" width="9.625" style="192" customWidth="1"/>
    <col min="5897" max="5901" width="8.5" style="192" customWidth="1"/>
    <col min="5902" max="5902" width="9.75" style="192" customWidth="1"/>
    <col min="5903" max="5906" width="8.5" style="192" customWidth="1"/>
    <col min="5907" max="5907" width="9.125" style="192" customWidth="1"/>
    <col min="5908" max="6144" width="9" style="192"/>
    <col min="6145" max="6145" width="10.25" style="192" customWidth="1"/>
    <col min="6146" max="6146" width="10.375" style="192" customWidth="1"/>
    <col min="6147" max="6147" width="11.125" style="192" customWidth="1"/>
    <col min="6148" max="6150" width="8.5" style="192" customWidth="1"/>
    <col min="6151" max="6151" width="8.625" style="192" customWidth="1"/>
    <col min="6152" max="6152" width="9.625" style="192" customWidth="1"/>
    <col min="6153" max="6157" width="8.5" style="192" customWidth="1"/>
    <col min="6158" max="6158" width="9.75" style="192" customWidth="1"/>
    <col min="6159" max="6162" width="8.5" style="192" customWidth="1"/>
    <col min="6163" max="6163" width="9.125" style="192" customWidth="1"/>
    <col min="6164" max="6400" width="9" style="192"/>
    <col min="6401" max="6401" width="10.25" style="192" customWidth="1"/>
    <col min="6402" max="6402" width="10.375" style="192" customWidth="1"/>
    <col min="6403" max="6403" width="11.125" style="192" customWidth="1"/>
    <col min="6404" max="6406" width="8.5" style="192" customWidth="1"/>
    <col min="6407" max="6407" width="8.625" style="192" customWidth="1"/>
    <col min="6408" max="6408" width="9.625" style="192" customWidth="1"/>
    <col min="6409" max="6413" width="8.5" style="192" customWidth="1"/>
    <col min="6414" max="6414" width="9.75" style="192" customWidth="1"/>
    <col min="6415" max="6418" width="8.5" style="192" customWidth="1"/>
    <col min="6419" max="6419" width="9.125" style="192" customWidth="1"/>
    <col min="6420" max="6656" width="9" style="192"/>
    <col min="6657" max="6657" width="10.25" style="192" customWidth="1"/>
    <col min="6658" max="6658" width="10.375" style="192" customWidth="1"/>
    <col min="6659" max="6659" width="11.125" style="192" customWidth="1"/>
    <col min="6660" max="6662" width="8.5" style="192" customWidth="1"/>
    <col min="6663" max="6663" width="8.625" style="192" customWidth="1"/>
    <col min="6664" max="6664" width="9.625" style="192" customWidth="1"/>
    <col min="6665" max="6669" width="8.5" style="192" customWidth="1"/>
    <col min="6670" max="6670" width="9.75" style="192" customWidth="1"/>
    <col min="6671" max="6674" width="8.5" style="192" customWidth="1"/>
    <col min="6675" max="6675" width="9.125" style="192" customWidth="1"/>
    <col min="6676" max="6912" width="9" style="192"/>
    <col min="6913" max="6913" width="10.25" style="192" customWidth="1"/>
    <col min="6914" max="6914" width="10.375" style="192" customWidth="1"/>
    <col min="6915" max="6915" width="11.125" style="192" customWidth="1"/>
    <col min="6916" max="6918" width="8.5" style="192" customWidth="1"/>
    <col min="6919" max="6919" width="8.625" style="192" customWidth="1"/>
    <col min="6920" max="6920" width="9.625" style="192" customWidth="1"/>
    <col min="6921" max="6925" width="8.5" style="192" customWidth="1"/>
    <col min="6926" max="6926" width="9.75" style="192" customWidth="1"/>
    <col min="6927" max="6930" width="8.5" style="192" customWidth="1"/>
    <col min="6931" max="6931" width="9.125" style="192" customWidth="1"/>
    <col min="6932" max="7168" width="9" style="192"/>
    <col min="7169" max="7169" width="10.25" style="192" customWidth="1"/>
    <col min="7170" max="7170" width="10.375" style="192" customWidth="1"/>
    <col min="7171" max="7171" width="11.125" style="192" customWidth="1"/>
    <col min="7172" max="7174" width="8.5" style="192" customWidth="1"/>
    <col min="7175" max="7175" width="8.625" style="192" customWidth="1"/>
    <col min="7176" max="7176" width="9.625" style="192" customWidth="1"/>
    <col min="7177" max="7181" width="8.5" style="192" customWidth="1"/>
    <col min="7182" max="7182" width="9.75" style="192" customWidth="1"/>
    <col min="7183" max="7186" width="8.5" style="192" customWidth="1"/>
    <col min="7187" max="7187" width="9.125" style="192" customWidth="1"/>
    <col min="7188" max="7424" width="9" style="192"/>
    <col min="7425" max="7425" width="10.25" style="192" customWidth="1"/>
    <col min="7426" max="7426" width="10.375" style="192" customWidth="1"/>
    <col min="7427" max="7427" width="11.125" style="192" customWidth="1"/>
    <col min="7428" max="7430" width="8.5" style="192" customWidth="1"/>
    <col min="7431" max="7431" width="8.625" style="192" customWidth="1"/>
    <col min="7432" max="7432" width="9.625" style="192" customWidth="1"/>
    <col min="7433" max="7437" width="8.5" style="192" customWidth="1"/>
    <col min="7438" max="7438" width="9.75" style="192" customWidth="1"/>
    <col min="7439" max="7442" width="8.5" style="192" customWidth="1"/>
    <col min="7443" max="7443" width="9.125" style="192" customWidth="1"/>
    <col min="7444" max="7680" width="9" style="192"/>
    <col min="7681" max="7681" width="10.25" style="192" customWidth="1"/>
    <col min="7682" max="7682" width="10.375" style="192" customWidth="1"/>
    <col min="7683" max="7683" width="11.125" style="192" customWidth="1"/>
    <col min="7684" max="7686" width="8.5" style="192" customWidth="1"/>
    <col min="7687" max="7687" width="8.625" style="192" customWidth="1"/>
    <col min="7688" max="7688" width="9.625" style="192" customWidth="1"/>
    <col min="7689" max="7693" width="8.5" style="192" customWidth="1"/>
    <col min="7694" max="7694" width="9.75" style="192" customWidth="1"/>
    <col min="7695" max="7698" width="8.5" style="192" customWidth="1"/>
    <col min="7699" max="7699" width="9.125" style="192" customWidth="1"/>
    <col min="7700" max="7936" width="9" style="192"/>
    <col min="7937" max="7937" width="10.25" style="192" customWidth="1"/>
    <col min="7938" max="7938" width="10.375" style="192" customWidth="1"/>
    <col min="7939" max="7939" width="11.125" style="192" customWidth="1"/>
    <col min="7940" max="7942" width="8.5" style="192" customWidth="1"/>
    <col min="7943" max="7943" width="8.625" style="192" customWidth="1"/>
    <col min="7944" max="7944" width="9.625" style="192" customWidth="1"/>
    <col min="7945" max="7949" width="8.5" style="192" customWidth="1"/>
    <col min="7950" max="7950" width="9.75" style="192" customWidth="1"/>
    <col min="7951" max="7954" width="8.5" style="192" customWidth="1"/>
    <col min="7955" max="7955" width="9.125" style="192" customWidth="1"/>
    <col min="7956" max="8192" width="9" style="192"/>
    <col min="8193" max="8193" width="10.25" style="192" customWidth="1"/>
    <col min="8194" max="8194" width="10.375" style="192" customWidth="1"/>
    <col min="8195" max="8195" width="11.125" style="192" customWidth="1"/>
    <col min="8196" max="8198" width="8.5" style="192" customWidth="1"/>
    <col min="8199" max="8199" width="8.625" style="192" customWidth="1"/>
    <col min="8200" max="8200" width="9.625" style="192" customWidth="1"/>
    <col min="8201" max="8205" width="8.5" style="192" customWidth="1"/>
    <col min="8206" max="8206" width="9.75" style="192" customWidth="1"/>
    <col min="8207" max="8210" width="8.5" style="192" customWidth="1"/>
    <col min="8211" max="8211" width="9.125" style="192" customWidth="1"/>
    <col min="8212" max="8448" width="9" style="192"/>
    <col min="8449" max="8449" width="10.25" style="192" customWidth="1"/>
    <col min="8450" max="8450" width="10.375" style="192" customWidth="1"/>
    <col min="8451" max="8451" width="11.125" style="192" customWidth="1"/>
    <col min="8452" max="8454" width="8.5" style="192" customWidth="1"/>
    <col min="8455" max="8455" width="8.625" style="192" customWidth="1"/>
    <col min="8456" max="8456" width="9.625" style="192" customWidth="1"/>
    <col min="8457" max="8461" width="8.5" style="192" customWidth="1"/>
    <col min="8462" max="8462" width="9.75" style="192" customWidth="1"/>
    <col min="8463" max="8466" width="8.5" style="192" customWidth="1"/>
    <col min="8467" max="8467" width="9.125" style="192" customWidth="1"/>
    <col min="8468" max="8704" width="9" style="192"/>
    <col min="8705" max="8705" width="10.25" style="192" customWidth="1"/>
    <col min="8706" max="8706" width="10.375" style="192" customWidth="1"/>
    <col min="8707" max="8707" width="11.125" style="192" customWidth="1"/>
    <col min="8708" max="8710" width="8.5" style="192" customWidth="1"/>
    <col min="8711" max="8711" width="8.625" style="192" customWidth="1"/>
    <col min="8712" max="8712" width="9.625" style="192" customWidth="1"/>
    <col min="8713" max="8717" width="8.5" style="192" customWidth="1"/>
    <col min="8718" max="8718" width="9.75" style="192" customWidth="1"/>
    <col min="8719" max="8722" width="8.5" style="192" customWidth="1"/>
    <col min="8723" max="8723" width="9.125" style="192" customWidth="1"/>
    <col min="8724" max="8960" width="9" style="192"/>
    <col min="8961" max="8961" width="10.25" style="192" customWidth="1"/>
    <col min="8962" max="8962" width="10.375" style="192" customWidth="1"/>
    <col min="8963" max="8963" width="11.125" style="192" customWidth="1"/>
    <col min="8964" max="8966" width="8.5" style="192" customWidth="1"/>
    <col min="8967" max="8967" width="8.625" style="192" customWidth="1"/>
    <col min="8968" max="8968" width="9.625" style="192" customWidth="1"/>
    <col min="8969" max="8973" width="8.5" style="192" customWidth="1"/>
    <col min="8974" max="8974" width="9.75" style="192" customWidth="1"/>
    <col min="8975" max="8978" width="8.5" style="192" customWidth="1"/>
    <col min="8979" max="8979" width="9.125" style="192" customWidth="1"/>
    <col min="8980" max="9216" width="9" style="192"/>
    <col min="9217" max="9217" width="10.25" style="192" customWidth="1"/>
    <col min="9218" max="9218" width="10.375" style="192" customWidth="1"/>
    <col min="9219" max="9219" width="11.125" style="192" customWidth="1"/>
    <col min="9220" max="9222" width="8.5" style="192" customWidth="1"/>
    <col min="9223" max="9223" width="8.625" style="192" customWidth="1"/>
    <col min="9224" max="9224" width="9.625" style="192" customWidth="1"/>
    <col min="9225" max="9229" width="8.5" style="192" customWidth="1"/>
    <col min="9230" max="9230" width="9.75" style="192" customWidth="1"/>
    <col min="9231" max="9234" width="8.5" style="192" customWidth="1"/>
    <col min="9235" max="9235" width="9.125" style="192" customWidth="1"/>
    <col min="9236" max="9472" width="9" style="192"/>
    <col min="9473" max="9473" width="10.25" style="192" customWidth="1"/>
    <col min="9474" max="9474" width="10.375" style="192" customWidth="1"/>
    <col min="9475" max="9475" width="11.125" style="192" customWidth="1"/>
    <col min="9476" max="9478" width="8.5" style="192" customWidth="1"/>
    <col min="9479" max="9479" width="8.625" style="192" customWidth="1"/>
    <col min="9480" max="9480" width="9.625" style="192" customWidth="1"/>
    <col min="9481" max="9485" width="8.5" style="192" customWidth="1"/>
    <col min="9486" max="9486" width="9.75" style="192" customWidth="1"/>
    <col min="9487" max="9490" width="8.5" style="192" customWidth="1"/>
    <col min="9491" max="9491" width="9.125" style="192" customWidth="1"/>
    <col min="9492" max="9728" width="9" style="192"/>
    <col min="9729" max="9729" width="10.25" style="192" customWidth="1"/>
    <col min="9730" max="9730" width="10.375" style="192" customWidth="1"/>
    <col min="9731" max="9731" width="11.125" style="192" customWidth="1"/>
    <col min="9732" max="9734" width="8.5" style="192" customWidth="1"/>
    <col min="9735" max="9735" width="8.625" style="192" customWidth="1"/>
    <col min="9736" max="9736" width="9.625" style="192" customWidth="1"/>
    <col min="9737" max="9741" width="8.5" style="192" customWidth="1"/>
    <col min="9742" max="9742" width="9.75" style="192" customWidth="1"/>
    <col min="9743" max="9746" width="8.5" style="192" customWidth="1"/>
    <col min="9747" max="9747" width="9.125" style="192" customWidth="1"/>
    <col min="9748" max="9984" width="9" style="192"/>
    <col min="9985" max="9985" width="10.25" style="192" customWidth="1"/>
    <col min="9986" max="9986" width="10.375" style="192" customWidth="1"/>
    <col min="9987" max="9987" width="11.125" style="192" customWidth="1"/>
    <col min="9988" max="9990" width="8.5" style="192" customWidth="1"/>
    <col min="9991" max="9991" width="8.625" style="192" customWidth="1"/>
    <col min="9992" max="9992" width="9.625" style="192" customWidth="1"/>
    <col min="9993" max="9997" width="8.5" style="192" customWidth="1"/>
    <col min="9998" max="9998" width="9.75" style="192" customWidth="1"/>
    <col min="9999" max="10002" width="8.5" style="192" customWidth="1"/>
    <col min="10003" max="10003" width="9.125" style="192" customWidth="1"/>
    <col min="10004" max="10240" width="9" style="192"/>
    <col min="10241" max="10241" width="10.25" style="192" customWidth="1"/>
    <col min="10242" max="10242" width="10.375" style="192" customWidth="1"/>
    <col min="10243" max="10243" width="11.125" style="192" customWidth="1"/>
    <col min="10244" max="10246" width="8.5" style="192" customWidth="1"/>
    <col min="10247" max="10247" width="8.625" style="192" customWidth="1"/>
    <col min="10248" max="10248" width="9.625" style="192" customWidth="1"/>
    <col min="10249" max="10253" width="8.5" style="192" customWidth="1"/>
    <col min="10254" max="10254" width="9.75" style="192" customWidth="1"/>
    <col min="10255" max="10258" width="8.5" style="192" customWidth="1"/>
    <col min="10259" max="10259" width="9.125" style="192" customWidth="1"/>
    <col min="10260" max="10496" width="9" style="192"/>
    <col min="10497" max="10497" width="10.25" style="192" customWidth="1"/>
    <col min="10498" max="10498" width="10.375" style="192" customWidth="1"/>
    <col min="10499" max="10499" width="11.125" style="192" customWidth="1"/>
    <col min="10500" max="10502" width="8.5" style="192" customWidth="1"/>
    <col min="10503" max="10503" width="8.625" style="192" customWidth="1"/>
    <col min="10504" max="10504" width="9.625" style="192" customWidth="1"/>
    <col min="10505" max="10509" width="8.5" style="192" customWidth="1"/>
    <col min="10510" max="10510" width="9.75" style="192" customWidth="1"/>
    <col min="10511" max="10514" width="8.5" style="192" customWidth="1"/>
    <col min="10515" max="10515" width="9.125" style="192" customWidth="1"/>
    <col min="10516" max="10752" width="9" style="192"/>
    <col min="10753" max="10753" width="10.25" style="192" customWidth="1"/>
    <col min="10754" max="10754" width="10.375" style="192" customWidth="1"/>
    <col min="10755" max="10755" width="11.125" style="192" customWidth="1"/>
    <col min="10756" max="10758" width="8.5" style="192" customWidth="1"/>
    <col min="10759" max="10759" width="8.625" style="192" customWidth="1"/>
    <col min="10760" max="10760" width="9.625" style="192" customWidth="1"/>
    <col min="10761" max="10765" width="8.5" style="192" customWidth="1"/>
    <col min="10766" max="10766" width="9.75" style="192" customWidth="1"/>
    <col min="10767" max="10770" width="8.5" style="192" customWidth="1"/>
    <col min="10771" max="10771" width="9.125" style="192" customWidth="1"/>
    <col min="10772" max="11008" width="9" style="192"/>
    <col min="11009" max="11009" width="10.25" style="192" customWidth="1"/>
    <col min="11010" max="11010" width="10.375" style="192" customWidth="1"/>
    <col min="11011" max="11011" width="11.125" style="192" customWidth="1"/>
    <col min="11012" max="11014" width="8.5" style="192" customWidth="1"/>
    <col min="11015" max="11015" width="8.625" style="192" customWidth="1"/>
    <col min="11016" max="11016" width="9.625" style="192" customWidth="1"/>
    <col min="11017" max="11021" width="8.5" style="192" customWidth="1"/>
    <col min="11022" max="11022" width="9.75" style="192" customWidth="1"/>
    <col min="11023" max="11026" width="8.5" style="192" customWidth="1"/>
    <col min="11027" max="11027" width="9.125" style="192" customWidth="1"/>
    <col min="11028" max="11264" width="9" style="192"/>
    <col min="11265" max="11265" width="10.25" style="192" customWidth="1"/>
    <col min="11266" max="11266" width="10.375" style="192" customWidth="1"/>
    <col min="11267" max="11267" width="11.125" style="192" customWidth="1"/>
    <col min="11268" max="11270" width="8.5" style="192" customWidth="1"/>
    <col min="11271" max="11271" width="8.625" style="192" customWidth="1"/>
    <col min="11272" max="11272" width="9.625" style="192" customWidth="1"/>
    <col min="11273" max="11277" width="8.5" style="192" customWidth="1"/>
    <col min="11278" max="11278" width="9.75" style="192" customWidth="1"/>
    <col min="11279" max="11282" width="8.5" style="192" customWidth="1"/>
    <col min="11283" max="11283" width="9.125" style="192" customWidth="1"/>
    <col min="11284" max="11520" width="9" style="192"/>
    <col min="11521" max="11521" width="10.25" style="192" customWidth="1"/>
    <col min="11522" max="11522" width="10.375" style="192" customWidth="1"/>
    <col min="11523" max="11523" width="11.125" style="192" customWidth="1"/>
    <col min="11524" max="11526" width="8.5" style="192" customWidth="1"/>
    <col min="11527" max="11527" width="8.625" style="192" customWidth="1"/>
    <col min="11528" max="11528" width="9.625" style="192" customWidth="1"/>
    <col min="11529" max="11533" width="8.5" style="192" customWidth="1"/>
    <col min="11534" max="11534" width="9.75" style="192" customWidth="1"/>
    <col min="11535" max="11538" width="8.5" style="192" customWidth="1"/>
    <col min="11539" max="11539" width="9.125" style="192" customWidth="1"/>
    <col min="11540" max="11776" width="9" style="192"/>
    <col min="11777" max="11777" width="10.25" style="192" customWidth="1"/>
    <col min="11778" max="11778" width="10.375" style="192" customWidth="1"/>
    <col min="11779" max="11779" width="11.125" style="192" customWidth="1"/>
    <col min="11780" max="11782" width="8.5" style="192" customWidth="1"/>
    <col min="11783" max="11783" width="8.625" style="192" customWidth="1"/>
    <col min="11784" max="11784" width="9.625" style="192" customWidth="1"/>
    <col min="11785" max="11789" width="8.5" style="192" customWidth="1"/>
    <col min="11790" max="11790" width="9.75" style="192" customWidth="1"/>
    <col min="11791" max="11794" width="8.5" style="192" customWidth="1"/>
    <col min="11795" max="11795" width="9.125" style="192" customWidth="1"/>
    <col min="11796" max="12032" width="9" style="192"/>
    <col min="12033" max="12033" width="10.25" style="192" customWidth="1"/>
    <col min="12034" max="12034" width="10.375" style="192" customWidth="1"/>
    <col min="12035" max="12035" width="11.125" style="192" customWidth="1"/>
    <col min="12036" max="12038" width="8.5" style="192" customWidth="1"/>
    <col min="12039" max="12039" width="8.625" style="192" customWidth="1"/>
    <col min="12040" max="12040" width="9.625" style="192" customWidth="1"/>
    <col min="12041" max="12045" width="8.5" style="192" customWidth="1"/>
    <col min="12046" max="12046" width="9.75" style="192" customWidth="1"/>
    <col min="12047" max="12050" width="8.5" style="192" customWidth="1"/>
    <col min="12051" max="12051" width="9.125" style="192" customWidth="1"/>
    <col min="12052" max="12288" width="9" style="192"/>
    <col min="12289" max="12289" width="10.25" style="192" customWidth="1"/>
    <col min="12290" max="12290" width="10.375" style="192" customWidth="1"/>
    <col min="12291" max="12291" width="11.125" style="192" customWidth="1"/>
    <col min="12292" max="12294" width="8.5" style="192" customWidth="1"/>
    <col min="12295" max="12295" width="8.625" style="192" customWidth="1"/>
    <col min="12296" max="12296" width="9.625" style="192" customWidth="1"/>
    <col min="12297" max="12301" width="8.5" style="192" customWidth="1"/>
    <col min="12302" max="12302" width="9.75" style="192" customWidth="1"/>
    <col min="12303" max="12306" width="8.5" style="192" customWidth="1"/>
    <col min="12307" max="12307" width="9.125" style="192" customWidth="1"/>
    <col min="12308" max="12544" width="9" style="192"/>
    <col min="12545" max="12545" width="10.25" style="192" customWidth="1"/>
    <col min="12546" max="12546" width="10.375" style="192" customWidth="1"/>
    <col min="12547" max="12547" width="11.125" style="192" customWidth="1"/>
    <col min="12548" max="12550" width="8.5" style="192" customWidth="1"/>
    <col min="12551" max="12551" width="8.625" style="192" customWidth="1"/>
    <col min="12552" max="12552" width="9.625" style="192" customWidth="1"/>
    <col min="12553" max="12557" width="8.5" style="192" customWidth="1"/>
    <col min="12558" max="12558" width="9.75" style="192" customWidth="1"/>
    <col min="12559" max="12562" width="8.5" style="192" customWidth="1"/>
    <col min="12563" max="12563" width="9.125" style="192" customWidth="1"/>
    <col min="12564" max="12800" width="9" style="192"/>
    <col min="12801" max="12801" width="10.25" style="192" customWidth="1"/>
    <col min="12802" max="12802" width="10.375" style="192" customWidth="1"/>
    <col min="12803" max="12803" width="11.125" style="192" customWidth="1"/>
    <col min="12804" max="12806" width="8.5" style="192" customWidth="1"/>
    <col min="12807" max="12807" width="8.625" style="192" customWidth="1"/>
    <col min="12808" max="12808" width="9.625" style="192" customWidth="1"/>
    <col min="12809" max="12813" width="8.5" style="192" customWidth="1"/>
    <col min="12814" max="12814" width="9.75" style="192" customWidth="1"/>
    <col min="12815" max="12818" width="8.5" style="192" customWidth="1"/>
    <col min="12819" max="12819" width="9.125" style="192" customWidth="1"/>
    <col min="12820" max="13056" width="9" style="192"/>
    <col min="13057" max="13057" width="10.25" style="192" customWidth="1"/>
    <col min="13058" max="13058" width="10.375" style="192" customWidth="1"/>
    <col min="13059" max="13059" width="11.125" style="192" customWidth="1"/>
    <col min="13060" max="13062" width="8.5" style="192" customWidth="1"/>
    <col min="13063" max="13063" width="8.625" style="192" customWidth="1"/>
    <col min="13064" max="13064" width="9.625" style="192" customWidth="1"/>
    <col min="13065" max="13069" width="8.5" style="192" customWidth="1"/>
    <col min="13070" max="13070" width="9.75" style="192" customWidth="1"/>
    <col min="13071" max="13074" width="8.5" style="192" customWidth="1"/>
    <col min="13075" max="13075" width="9.125" style="192" customWidth="1"/>
    <col min="13076" max="13312" width="9" style="192"/>
    <col min="13313" max="13313" width="10.25" style="192" customWidth="1"/>
    <col min="13314" max="13314" width="10.375" style="192" customWidth="1"/>
    <col min="13315" max="13315" width="11.125" style="192" customWidth="1"/>
    <col min="13316" max="13318" width="8.5" style="192" customWidth="1"/>
    <col min="13319" max="13319" width="8.625" style="192" customWidth="1"/>
    <col min="13320" max="13320" width="9.625" style="192" customWidth="1"/>
    <col min="13321" max="13325" width="8.5" style="192" customWidth="1"/>
    <col min="13326" max="13326" width="9.75" style="192" customWidth="1"/>
    <col min="13327" max="13330" width="8.5" style="192" customWidth="1"/>
    <col min="13331" max="13331" width="9.125" style="192" customWidth="1"/>
    <col min="13332" max="13568" width="9" style="192"/>
    <col min="13569" max="13569" width="10.25" style="192" customWidth="1"/>
    <col min="13570" max="13570" width="10.375" style="192" customWidth="1"/>
    <col min="13571" max="13571" width="11.125" style="192" customWidth="1"/>
    <col min="13572" max="13574" width="8.5" style="192" customWidth="1"/>
    <col min="13575" max="13575" width="8.625" style="192" customWidth="1"/>
    <col min="13576" max="13576" width="9.625" style="192" customWidth="1"/>
    <col min="13577" max="13581" width="8.5" style="192" customWidth="1"/>
    <col min="13582" max="13582" width="9.75" style="192" customWidth="1"/>
    <col min="13583" max="13586" width="8.5" style="192" customWidth="1"/>
    <col min="13587" max="13587" width="9.125" style="192" customWidth="1"/>
    <col min="13588" max="13824" width="9" style="192"/>
    <col min="13825" max="13825" width="10.25" style="192" customWidth="1"/>
    <col min="13826" max="13826" width="10.375" style="192" customWidth="1"/>
    <col min="13827" max="13827" width="11.125" style="192" customWidth="1"/>
    <col min="13828" max="13830" width="8.5" style="192" customWidth="1"/>
    <col min="13831" max="13831" width="8.625" style="192" customWidth="1"/>
    <col min="13832" max="13832" width="9.625" style="192" customWidth="1"/>
    <col min="13833" max="13837" width="8.5" style="192" customWidth="1"/>
    <col min="13838" max="13838" width="9.75" style="192" customWidth="1"/>
    <col min="13839" max="13842" width="8.5" style="192" customWidth="1"/>
    <col min="13843" max="13843" width="9.125" style="192" customWidth="1"/>
    <col min="13844" max="14080" width="9" style="192"/>
    <col min="14081" max="14081" width="10.25" style="192" customWidth="1"/>
    <col min="14082" max="14082" width="10.375" style="192" customWidth="1"/>
    <col min="14083" max="14083" width="11.125" style="192" customWidth="1"/>
    <col min="14084" max="14086" width="8.5" style="192" customWidth="1"/>
    <col min="14087" max="14087" width="8.625" style="192" customWidth="1"/>
    <col min="14088" max="14088" width="9.625" style="192" customWidth="1"/>
    <col min="14089" max="14093" width="8.5" style="192" customWidth="1"/>
    <col min="14094" max="14094" width="9.75" style="192" customWidth="1"/>
    <col min="14095" max="14098" width="8.5" style="192" customWidth="1"/>
    <col min="14099" max="14099" width="9.125" style="192" customWidth="1"/>
    <col min="14100" max="14336" width="9" style="192"/>
    <col min="14337" max="14337" width="10.25" style="192" customWidth="1"/>
    <col min="14338" max="14338" width="10.375" style="192" customWidth="1"/>
    <col min="14339" max="14339" width="11.125" style="192" customWidth="1"/>
    <col min="14340" max="14342" width="8.5" style="192" customWidth="1"/>
    <col min="14343" max="14343" width="8.625" style="192" customWidth="1"/>
    <col min="14344" max="14344" width="9.625" style="192" customWidth="1"/>
    <col min="14345" max="14349" width="8.5" style="192" customWidth="1"/>
    <col min="14350" max="14350" width="9.75" style="192" customWidth="1"/>
    <col min="14351" max="14354" width="8.5" style="192" customWidth="1"/>
    <col min="14355" max="14355" width="9.125" style="192" customWidth="1"/>
    <col min="14356" max="14592" width="9" style="192"/>
    <col min="14593" max="14593" width="10.25" style="192" customWidth="1"/>
    <col min="14594" max="14594" width="10.375" style="192" customWidth="1"/>
    <col min="14595" max="14595" width="11.125" style="192" customWidth="1"/>
    <col min="14596" max="14598" width="8.5" style="192" customWidth="1"/>
    <col min="14599" max="14599" width="8.625" style="192" customWidth="1"/>
    <col min="14600" max="14600" width="9.625" style="192" customWidth="1"/>
    <col min="14601" max="14605" width="8.5" style="192" customWidth="1"/>
    <col min="14606" max="14606" width="9.75" style="192" customWidth="1"/>
    <col min="14607" max="14610" width="8.5" style="192" customWidth="1"/>
    <col min="14611" max="14611" width="9.125" style="192" customWidth="1"/>
    <col min="14612" max="14848" width="9" style="192"/>
    <col min="14849" max="14849" width="10.25" style="192" customWidth="1"/>
    <col min="14850" max="14850" width="10.375" style="192" customWidth="1"/>
    <col min="14851" max="14851" width="11.125" style="192" customWidth="1"/>
    <col min="14852" max="14854" width="8.5" style="192" customWidth="1"/>
    <col min="14855" max="14855" width="8.625" style="192" customWidth="1"/>
    <col min="14856" max="14856" width="9.625" style="192" customWidth="1"/>
    <col min="14857" max="14861" width="8.5" style="192" customWidth="1"/>
    <col min="14862" max="14862" width="9.75" style="192" customWidth="1"/>
    <col min="14863" max="14866" width="8.5" style="192" customWidth="1"/>
    <col min="14867" max="14867" width="9.125" style="192" customWidth="1"/>
    <col min="14868" max="15104" width="9" style="192"/>
    <col min="15105" max="15105" width="10.25" style="192" customWidth="1"/>
    <col min="15106" max="15106" width="10.375" style="192" customWidth="1"/>
    <col min="15107" max="15107" width="11.125" style="192" customWidth="1"/>
    <col min="15108" max="15110" width="8.5" style="192" customWidth="1"/>
    <col min="15111" max="15111" width="8.625" style="192" customWidth="1"/>
    <col min="15112" max="15112" width="9.625" style="192" customWidth="1"/>
    <col min="15113" max="15117" width="8.5" style="192" customWidth="1"/>
    <col min="15118" max="15118" width="9.75" style="192" customWidth="1"/>
    <col min="15119" max="15122" width="8.5" style="192" customWidth="1"/>
    <col min="15123" max="15123" width="9.125" style="192" customWidth="1"/>
    <col min="15124" max="15360" width="9" style="192"/>
    <col min="15361" max="15361" width="10.25" style="192" customWidth="1"/>
    <col min="15362" max="15362" width="10.375" style="192" customWidth="1"/>
    <col min="15363" max="15363" width="11.125" style="192" customWidth="1"/>
    <col min="15364" max="15366" width="8.5" style="192" customWidth="1"/>
    <col min="15367" max="15367" width="8.625" style="192" customWidth="1"/>
    <col min="15368" max="15368" width="9.625" style="192" customWidth="1"/>
    <col min="15369" max="15373" width="8.5" style="192" customWidth="1"/>
    <col min="15374" max="15374" width="9.75" style="192" customWidth="1"/>
    <col min="15375" max="15378" width="8.5" style="192" customWidth="1"/>
    <col min="15379" max="15379" width="9.125" style="192" customWidth="1"/>
    <col min="15380" max="15616" width="9" style="192"/>
    <col min="15617" max="15617" width="10.25" style="192" customWidth="1"/>
    <col min="15618" max="15618" width="10.375" style="192" customWidth="1"/>
    <col min="15619" max="15619" width="11.125" style="192" customWidth="1"/>
    <col min="15620" max="15622" width="8.5" style="192" customWidth="1"/>
    <col min="15623" max="15623" width="8.625" style="192" customWidth="1"/>
    <col min="15624" max="15624" width="9.625" style="192" customWidth="1"/>
    <col min="15625" max="15629" width="8.5" style="192" customWidth="1"/>
    <col min="15630" max="15630" width="9.75" style="192" customWidth="1"/>
    <col min="15631" max="15634" width="8.5" style="192" customWidth="1"/>
    <col min="15635" max="15635" width="9.125" style="192" customWidth="1"/>
    <col min="15636" max="15872" width="9" style="192"/>
    <col min="15873" max="15873" width="10.25" style="192" customWidth="1"/>
    <col min="15874" max="15874" width="10.375" style="192" customWidth="1"/>
    <col min="15875" max="15875" width="11.125" style="192" customWidth="1"/>
    <col min="15876" max="15878" width="8.5" style="192" customWidth="1"/>
    <col min="15879" max="15879" width="8.625" style="192" customWidth="1"/>
    <col min="15880" max="15880" width="9.625" style="192" customWidth="1"/>
    <col min="15881" max="15885" width="8.5" style="192" customWidth="1"/>
    <col min="15886" max="15886" width="9.75" style="192" customWidth="1"/>
    <col min="15887" max="15890" width="8.5" style="192" customWidth="1"/>
    <col min="15891" max="15891" width="9.125" style="192" customWidth="1"/>
    <col min="15892" max="16128" width="9" style="192"/>
    <col min="16129" max="16129" width="10.25" style="192" customWidth="1"/>
    <col min="16130" max="16130" width="10.375" style="192" customWidth="1"/>
    <col min="16131" max="16131" width="11.125" style="192" customWidth="1"/>
    <col min="16132" max="16134" width="8.5" style="192" customWidth="1"/>
    <col min="16135" max="16135" width="8.625" style="192" customWidth="1"/>
    <col min="16136" max="16136" width="9.625" style="192" customWidth="1"/>
    <col min="16137" max="16141" width="8.5" style="192" customWidth="1"/>
    <col min="16142" max="16142" width="9.75" style="192" customWidth="1"/>
    <col min="16143" max="16146" width="8.5" style="192" customWidth="1"/>
    <col min="16147" max="16147" width="9.125" style="192" customWidth="1"/>
    <col min="16148" max="16384" width="9" style="192"/>
  </cols>
  <sheetData>
    <row r="1" spans="1:84" s="165" customFormat="1" ht="15" customHeight="1">
      <c r="A1" s="164" t="s">
        <v>264</v>
      </c>
    </row>
    <row r="2" spans="1:84" s="165" customFormat="1" ht="15" customHeight="1"/>
    <row r="3" spans="1:84" s="165" customFormat="1" ht="18" customHeight="1">
      <c r="A3" s="65" t="s">
        <v>40</v>
      </c>
    </row>
    <row r="4" spans="1:84" s="165" customFormat="1" ht="21.75" customHeight="1">
      <c r="A4" s="384"/>
      <c r="B4" s="385" t="s">
        <v>176</v>
      </c>
      <c r="C4" s="386"/>
      <c r="D4" s="386"/>
      <c r="E4" s="386"/>
      <c r="F4" s="386"/>
      <c r="G4" s="386"/>
      <c r="H4" s="387" t="s">
        <v>177</v>
      </c>
      <c r="I4" s="386"/>
      <c r="J4" s="386"/>
      <c r="K4" s="386"/>
      <c r="L4" s="386"/>
      <c r="M4" s="386"/>
      <c r="N4" s="385" t="s">
        <v>178</v>
      </c>
      <c r="O4" s="386"/>
      <c r="P4" s="386"/>
      <c r="Q4" s="386"/>
      <c r="R4" s="386"/>
      <c r="S4" s="388"/>
    </row>
    <row r="5" spans="1:84" s="165" customFormat="1" ht="21.75" customHeight="1">
      <c r="A5" s="384"/>
      <c r="B5" s="234"/>
      <c r="C5" s="231" t="s">
        <v>179</v>
      </c>
      <c r="D5" s="231" t="s">
        <v>180</v>
      </c>
      <c r="E5" s="231" t="s">
        <v>181</v>
      </c>
      <c r="F5" s="231" t="s">
        <v>182</v>
      </c>
      <c r="G5" s="231" t="s">
        <v>183</v>
      </c>
      <c r="H5" s="235"/>
      <c r="I5" s="231" t="s">
        <v>179</v>
      </c>
      <c r="J5" s="231" t="s">
        <v>180</v>
      </c>
      <c r="K5" s="231" t="s">
        <v>181</v>
      </c>
      <c r="L5" s="231" t="s">
        <v>182</v>
      </c>
      <c r="M5" s="231" t="s">
        <v>183</v>
      </c>
      <c r="N5" s="236"/>
      <c r="O5" s="231" t="s">
        <v>179</v>
      </c>
      <c r="P5" s="231" t="s">
        <v>180</v>
      </c>
      <c r="Q5" s="231" t="s">
        <v>181</v>
      </c>
      <c r="R5" s="231" t="s">
        <v>182</v>
      </c>
      <c r="S5" s="237" t="s">
        <v>183</v>
      </c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</row>
    <row r="6" spans="1:84" s="5" customFormat="1" ht="20.100000000000001" customHeight="1">
      <c r="A6" s="167">
        <v>1985</v>
      </c>
      <c r="B6" s="168">
        <v>388880</v>
      </c>
      <c r="C6" s="169">
        <v>225725</v>
      </c>
      <c r="D6" s="169">
        <v>23004</v>
      </c>
      <c r="E6" s="169">
        <v>2164</v>
      </c>
      <c r="F6" s="169">
        <v>137986</v>
      </c>
      <c r="G6" s="169">
        <v>1</v>
      </c>
      <c r="H6" s="169">
        <v>187227</v>
      </c>
      <c r="I6" s="169">
        <v>110320</v>
      </c>
      <c r="J6" s="169">
        <v>2275</v>
      </c>
      <c r="K6" s="169">
        <v>766</v>
      </c>
      <c r="L6" s="169">
        <v>73865</v>
      </c>
      <c r="M6" s="170">
        <v>1</v>
      </c>
      <c r="N6" s="171">
        <v>201653</v>
      </c>
      <c r="O6" s="171">
        <v>115405</v>
      </c>
      <c r="P6" s="171">
        <v>20729</v>
      </c>
      <c r="Q6" s="171">
        <v>1398</v>
      </c>
      <c r="R6" s="171">
        <v>64121</v>
      </c>
      <c r="S6" s="172">
        <v>0</v>
      </c>
    </row>
    <row r="7" spans="1:84" s="5" customFormat="1" ht="20.100000000000001" customHeight="1">
      <c r="A7" s="167">
        <v>1990</v>
      </c>
      <c r="B7" s="171">
        <v>298208</v>
      </c>
      <c r="C7" s="169">
        <v>176192</v>
      </c>
      <c r="D7" s="169">
        <v>18830</v>
      </c>
      <c r="E7" s="169">
        <v>2156</v>
      </c>
      <c r="F7" s="169">
        <v>101030</v>
      </c>
      <c r="G7" s="173">
        <v>0</v>
      </c>
      <c r="H7" s="169">
        <v>146822</v>
      </c>
      <c r="I7" s="169">
        <v>87052</v>
      </c>
      <c r="J7" s="169">
        <v>2085</v>
      </c>
      <c r="K7" s="169">
        <v>889</v>
      </c>
      <c r="L7" s="169">
        <v>56796</v>
      </c>
      <c r="M7" s="173">
        <v>0</v>
      </c>
      <c r="N7" s="171">
        <v>151386</v>
      </c>
      <c r="O7" s="171">
        <v>89140</v>
      </c>
      <c r="P7" s="171">
        <v>16745</v>
      </c>
      <c r="Q7" s="171">
        <v>1267</v>
      </c>
      <c r="R7" s="171">
        <v>44234</v>
      </c>
      <c r="S7" s="172">
        <v>0</v>
      </c>
    </row>
    <row r="8" spans="1:84" s="5" customFormat="1" ht="20.100000000000001" customHeight="1">
      <c r="A8" s="167">
        <v>1995</v>
      </c>
      <c r="B8" s="174">
        <v>267177</v>
      </c>
      <c r="C8" s="174">
        <v>155139</v>
      </c>
      <c r="D8" s="174">
        <v>17424</v>
      </c>
      <c r="E8" s="174">
        <v>3009</v>
      </c>
      <c r="F8" s="174">
        <v>91604</v>
      </c>
      <c r="G8" s="174">
        <v>1</v>
      </c>
      <c r="H8" s="174">
        <v>133247</v>
      </c>
      <c r="I8" s="174">
        <v>76839</v>
      </c>
      <c r="J8" s="174">
        <v>1896</v>
      </c>
      <c r="K8" s="174">
        <v>1313</v>
      </c>
      <c r="L8" s="174">
        <v>53198</v>
      </c>
      <c r="M8" s="175">
        <v>1</v>
      </c>
      <c r="N8" s="174">
        <v>133930</v>
      </c>
      <c r="O8" s="174">
        <v>78300</v>
      </c>
      <c r="P8" s="174">
        <v>15528</v>
      </c>
      <c r="Q8" s="174">
        <v>1696</v>
      </c>
      <c r="R8" s="174">
        <v>38406</v>
      </c>
      <c r="S8" s="172">
        <v>0</v>
      </c>
    </row>
    <row r="9" spans="1:84" s="5" customFormat="1" ht="20.100000000000001" customHeight="1">
      <c r="A9" s="167">
        <v>2000</v>
      </c>
      <c r="B9" s="174">
        <v>229424</v>
      </c>
      <c r="C9" s="174">
        <v>78719</v>
      </c>
      <c r="D9" s="174">
        <v>128812</v>
      </c>
      <c r="E9" s="174">
        <v>16544</v>
      </c>
      <c r="F9" s="174">
        <v>5337</v>
      </c>
      <c r="G9" s="174">
        <v>12</v>
      </c>
      <c r="H9" s="174">
        <v>114174</v>
      </c>
      <c r="I9" s="174">
        <v>46001</v>
      </c>
      <c r="J9" s="174">
        <v>63922</v>
      </c>
      <c r="K9" s="174">
        <v>1917</v>
      </c>
      <c r="L9" s="174">
        <v>2328</v>
      </c>
      <c r="M9" s="175">
        <v>6</v>
      </c>
      <c r="N9" s="174">
        <v>115250</v>
      </c>
      <c r="O9" s="174">
        <v>32718</v>
      </c>
      <c r="P9" s="174">
        <v>64890</v>
      </c>
      <c r="Q9" s="174">
        <v>14627</v>
      </c>
      <c r="R9" s="174">
        <v>3009</v>
      </c>
      <c r="S9" s="176">
        <v>6</v>
      </c>
    </row>
    <row r="10" spans="1:84" s="5" customFormat="1" ht="20.100000000000001" customHeight="1">
      <c r="A10" s="167">
        <v>2005</v>
      </c>
      <c r="B10" s="171">
        <v>204325</v>
      </c>
      <c r="C10" s="169">
        <v>111494</v>
      </c>
      <c r="D10" s="169">
        <v>17155</v>
      </c>
      <c r="E10" s="169">
        <v>8259</v>
      </c>
      <c r="F10" s="169">
        <v>67417</v>
      </c>
      <c r="G10" s="173">
        <v>0</v>
      </c>
      <c r="H10" s="169">
        <v>101407</v>
      </c>
      <c r="I10" s="169">
        <v>55181</v>
      </c>
      <c r="J10" s="169">
        <v>2286</v>
      </c>
      <c r="K10" s="169">
        <v>3734</v>
      </c>
      <c r="L10" s="169">
        <v>40206</v>
      </c>
      <c r="M10" s="173">
        <v>0</v>
      </c>
      <c r="N10" s="171">
        <v>102918</v>
      </c>
      <c r="O10" s="171">
        <v>56313</v>
      </c>
      <c r="P10" s="171">
        <v>14869</v>
      </c>
      <c r="Q10" s="171">
        <v>4525</v>
      </c>
      <c r="R10" s="171">
        <v>27211</v>
      </c>
      <c r="S10" s="172">
        <v>0</v>
      </c>
    </row>
    <row r="11" spans="1:84" s="5" customFormat="1" ht="20.100000000000001" customHeight="1">
      <c r="A11" s="167">
        <v>2010</v>
      </c>
      <c r="B11" s="177">
        <v>185198</v>
      </c>
      <c r="C11" s="33">
        <v>97809</v>
      </c>
      <c r="D11" s="33">
        <v>17013</v>
      </c>
      <c r="E11" s="33">
        <v>10328</v>
      </c>
      <c r="F11" s="33">
        <v>60048</v>
      </c>
      <c r="G11" s="33">
        <v>0</v>
      </c>
      <c r="H11" s="33">
        <v>92021</v>
      </c>
      <c r="I11" s="33">
        <v>48424</v>
      </c>
      <c r="J11" s="33">
        <v>2366</v>
      </c>
      <c r="K11" s="33">
        <v>4869</v>
      </c>
      <c r="L11" s="33">
        <v>36362</v>
      </c>
      <c r="M11" s="33">
        <v>0</v>
      </c>
      <c r="N11" s="177">
        <v>93177</v>
      </c>
      <c r="O11" s="177">
        <v>49385</v>
      </c>
      <c r="P11" s="177">
        <v>14647</v>
      </c>
      <c r="Q11" s="177">
        <v>5459</v>
      </c>
      <c r="R11" s="177">
        <v>23686</v>
      </c>
      <c r="S11" s="178">
        <v>0</v>
      </c>
    </row>
    <row r="12" spans="1:84" s="165" customFormat="1" ht="17.25" customHeight="1">
      <c r="A12" s="179"/>
      <c r="B12" s="180"/>
      <c r="C12" s="181"/>
      <c r="D12" s="181"/>
      <c r="E12" s="181"/>
      <c r="F12" s="181"/>
      <c r="G12" s="180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</row>
    <row r="13" spans="1:84" s="5" customFormat="1" ht="20.100000000000001" customHeight="1">
      <c r="A13" s="182" t="s">
        <v>111</v>
      </c>
      <c r="B13" s="183">
        <v>14905</v>
      </c>
      <c r="C13" s="183">
        <v>42</v>
      </c>
      <c r="D13" s="183">
        <v>1</v>
      </c>
      <c r="E13" s="183">
        <v>3</v>
      </c>
      <c r="F13" s="183">
        <v>14859</v>
      </c>
      <c r="G13" s="184">
        <v>0</v>
      </c>
      <c r="H13" s="183">
        <v>8374</v>
      </c>
      <c r="I13" s="183">
        <v>18</v>
      </c>
      <c r="J13" s="183">
        <v>1</v>
      </c>
      <c r="K13" s="183">
        <v>2</v>
      </c>
      <c r="L13" s="183">
        <v>8353</v>
      </c>
      <c r="M13" s="184">
        <v>0</v>
      </c>
      <c r="N13" s="183">
        <v>6531</v>
      </c>
      <c r="O13" s="183">
        <v>24</v>
      </c>
      <c r="P13" s="183">
        <v>0</v>
      </c>
      <c r="Q13" s="183">
        <v>1</v>
      </c>
      <c r="R13" s="183">
        <v>6506</v>
      </c>
      <c r="S13" s="66">
        <v>0</v>
      </c>
    </row>
    <row r="14" spans="1:84" s="5" customFormat="1" ht="20.100000000000001" customHeight="1">
      <c r="A14" s="182" t="s">
        <v>112</v>
      </c>
      <c r="B14" s="185">
        <v>14450</v>
      </c>
      <c r="C14" s="185">
        <v>299</v>
      </c>
      <c r="D14" s="185">
        <v>1</v>
      </c>
      <c r="E14" s="185">
        <v>4</v>
      </c>
      <c r="F14" s="185">
        <v>14146</v>
      </c>
      <c r="G14" s="184">
        <v>0</v>
      </c>
      <c r="H14" s="185">
        <v>8373</v>
      </c>
      <c r="I14" s="185">
        <v>77</v>
      </c>
      <c r="J14" s="185">
        <v>1</v>
      </c>
      <c r="K14" s="185">
        <v>2</v>
      </c>
      <c r="L14" s="185">
        <v>8293</v>
      </c>
      <c r="M14" s="184">
        <v>0</v>
      </c>
      <c r="N14" s="185">
        <v>6077</v>
      </c>
      <c r="O14" s="185">
        <v>222</v>
      </c>
      <c r="P14" s="185">
        <v>0</v>
      </c>
      <c r="Q14" s="185">
        <v>2</v>
      </c>
      <c r="R14" s="185">
        <v>5853</v>
      </c>
      <c r="S14" s="66">
        <v>0</v>
      </c>
    </row>
    <row r="15" spans="1:84" s="5" customFormat="1" ht="20.100000000000001" customHeight="1">
      <c r="A15" s="182" t="s">
        <v>113</v>
      </c>
      <c r="B15" s="183">
        <v>16356</v>
      </c>
      <c r="C15" s="183">
        <v>2478</v>
      </c>
      <c r="D15" s="183">
        <v>8</v>
      </c>
      <c r="E15" s="183">
        <v>77</v>
      </c>
      <c r="F15" s="183">
        <v>13793</v>
      </c>
      <c r="G15" s="184">
        <v>0</v>
      </c>
      <c r="H15" s="183">
        <v>8463</v>
      </c>
      <c r="I15" s="183">
        <v>825</v>
      </c>
      <c r="J15" s="183">
        <v>3</v>
      </c>
      <c r="K15" s="183">
        <v>13</v>
      </c>
      <c r="L15" s="183">
        <v>7622</v>
      </c>
      <c r="M15" s="184">
        <v>0</v>
      </c>
      <c r="N15" s="183">
        <v>7893</v>
      </c>
      <c r="O15" s="183">
        <v>1653</v>
      </c>
      <c r="P15" s="183">
        <v>5</v>
      </c>
      <c r="Q15" s="183">
        <v>64</v>
      </c>
      <c r="R15" s="183">
        <v>6171</v>
      </c>
      <c r="S15" s="66">
        <v>0</v>
      </c>
    </row>
    <row r="16" spans="1:84" s="5" customFormat="1" ht="20.100000000000001" customHeight="1">
      <c r="A16" s="182" t="s">
        <v>114</v>
      </c>
      <c r="B16" s="185">
        <v>14639</v>
      </c>
      <c r="C16" s="185">
        <v>6387</v>
      </c>
      <c r="D16" s="185">
        <v>23</v>
      </c>
      <c r="E16" s="185">
        <v>325</v>
      </c>
      <c r="F16" s="185">
        <v>7904</v>
      </c>
      <c r="G16" s="184">
        <v>0</v>
      </c>
      <c r="H16" s="185">
        <v>7804</v>
      </c>
      <c r="I16" s="185">
        <v>2610</v>
      </c>
      <c r="J16" s="185">
        <v>8</v>
      </c>
      <c r="K16" s="185">
        <v>92</v>
      </c>
      <c r="L16" s="185">
        <v>5094</v>
      </c>
      <c r="M16" s="184">
        <v>0</v>
      </c>
      <c r="N16" s="185">
        <v>6835</v>
      </c>
      <c r="O16" s="185">
        <v>3777</v>
      </c>
      <c r="P16" s="185">
        <v>15</v>
      </c>
      <c r="Q16" s="185">
        <v>233</v>
      </c>
      <c r="R16" s="185">
        <v>2810</v>
      </c>
      <c r="S16" s="66">
        <v>0</v>
      </c>
    </row>
    <row r="17" spans="1:84" s="5" customFormat="1" ht="20.100000000000001" customHeight="1">
      <c r="A17" s="182" t="s">
        <v>115</v>
      </c>
      <c r="B17" s="183">
        <v>14958</v>
      </c>
      <c r="C17" s="183">
        <v>9358</v>
      </c>
      <c r="D17" s="183">
        <v>97</v>
      </c>
      <c r="E17" s="183">
        <v>947</v>
      </c>
      <c r="F17" s="183">
        <v>4556</v>
      </c>
      <c r="G17" s="184">
        <v>0</v>
      </c>
      <c r="H17" s="183">
        <v>7888</v>
      </c>
      <c r="I17" s="183">
        <v>4122</v>
      </c>
      <c r="J17" s="183">
        <v>30</v>
      </c>
      <c r="K17" s="183">
        <v>367</v>
      </c>
      <c r="L17" s="183">
        <v>3369</v>
      </c>
      <c r="M17" s="184">
        <v>0</v>
      </c>
      <c r="N17" s="183">
        <v>7070</v>
      </c>
      <c r="O17" s="183">
        <v>5236</v>
      </c>
      <c r="P17" s="183">
        <v>67</v>
      </c>
      <c r="Q17" s="183">
        <v>580</v>
      </c>
      <c r="R17" s="183">
        <v>1187</v>
      </c>
      <c r="S17" s="66">
        <v>0</v>
      </c>
    </row>
    <row r="18" spans="1:84" s="5" customFormat="1" ht="20.100000000000001" customHeight="1">
      <c r="A18" s="182" t="s">
        <v>116</v>
      </c>
      <c r="B18" s="185">
        <v>16979</v>
      </c>
      <c r="C18" s="185">
        <v>12361</v>
      </c>
      <c r="D18" s="185">
        <v>319</v>
      </c>
      <c r="E18" s="185">
        <v>1863</v>
      </c>
      <c r="F18" s="185">
        <v>2436</v>
      </c>
      <c r="G18" s="184">
        <v>0</v>
      </c>
      <c r="H18" s="185">
        <v>8493</v>
      </c>
      <c r="I18" s="185">
        <v>5640</v>
      </c>
      <c r="J18" s="185">
        <v>62</v>
      </c>
      <c r="K18" s="185">
        <v>840</v>
      </c>
      <c r="L18" s="185">
        <v>1951</v>
      </c>
      <c r="M18" s="184">
        <v>0</v>
      </c>
      <c r="N18" s="185">
        <v>8486</v>
      </c>
      <c r="O18" s="185">
        <v>6721</v>
      </c>
      <c r="P18" s="185">
        <v>257</v>
      </c>
      <c r="Q18" s="185">
        <v>1023</v>
      </c>
      <c r="R18" s="185">
        <v>485</v>
      </c>
      <c r="S18" s="66">
        <v>0</v>
      </c>
    </row>
    <row r="19" spans="1:84" s="5" customFormat="1" ht="20.100000000000001" customHeight="1">
      <c r="A19" s="182" t="s">
        <v>117</v>
      </c>
      <c r="B19" s="183">
        <v>19597</v>
      </c>
      <c r="C19" s="183">
        <v>15108</v>
      </c>
      <c r="D19" s="183">
        <v>754</v>
      </c>
      <c r="E19" s="183">
        <v>2433</v>
      </c>
      <c r="F19" s="183">
        <v>1302</v>
      </c>
      <c r="G19" s="184">
        <v>0</v>
      </c>
      <c r="H19" s="183">
        <v>9555</v>
      </c>
      <c r="I19" s="183">
        <v>7233</v>
      </c>
      <c r="J19" s="183">
        <v>152</v>
      </c>
      <c r="K19" s="183">
        <v>1141</v>
      </c>
      <c r="L19" s="183">
        <v>1029</v>
      </c>
      <c r="M19" s="184">
        <v>0</v>
      </c>
      <c r="N19" s="183">
        <v>10042</v>
      </c>
      <c r="O19" s="183">
        <v>7875</v>
      </c>
      <c r="P19" s="183">
        <v>602</v>
      </c>
      <c r="Q19" s="183">
        <v>1292</v>
      </c>
      <c r="R19" s="183">
        <v>273</v>
      </c>
      <c r="S19" s="66">
        <v>0</v>
      </c>
    </row>
    <row r="20" spans="1:84" s="5" customFormat="1" ht="20.100000000000001" customHeight="1">
      <c r="A20" s="182" t="s">
        <v>118</v>
      </c>
      <c r="B20" s="185">
        <v>19407</v>
      </c>
      <c r="C20" s="185">
        <v>15318</v>
      </c>
      <c r="D20" s="185">
        <v>1310</v>
      </c>
      <c r="E20" s="185">
        <v>2230</v>
      </c>
      <c r="F20" s="185">
        <v>549</v>
      </c>
      <c r="G20" s="184">
        <v>0</v>
      </c>
      <c r="H20" s="185">
        <v>9273</v>
      </c>
      <c r="I20" s="185">
        <v>7554</v>
      </c>
      <c r="J20" s="185">
        <v>236</v>
      </c>
      <c r="K20" s="185">
        <v>1080</v>
      </c>
      <c r="L20" s="185">
        <v>403</v>
      </c>
      <c r="M20" s="184">
        <v>0</v>
      </c>
      <c r="N20" s="185">
        <v>10134</v>
      </c>
      <c r="O20" s="185">
        <v>7764</v>
      </c>
      <c r="P20" s="185">
        <v>1074</v>
      </c>
      <c r="Q20" s="185">
        <v>1150</v>
      </c>
      <c r="R20" s="185">
        <v>146</v>
      </c>
      <c r="S20" s="66">
        <v>0</v>
      </c>
    </row>
    <row r="21" spans="1:84" s="5" customFormat="1" ht="20.100000000000001" customHeight="1">
      <c r="A21" s="182" t="s">
        <v>119</v>
      </c>
      <c r="B21" s="183">
        <v>16061</v>
      </c>
      <c r="C21" s="183">
        <v>12694</v>
      </c>
      <c r="D21" s="183">
        <v>1840</v>
      </c>
      <c r="E21" s="183">
        <v>1274</v>
      </c>
      <c r="F21" s="183">
        <v>253</v>
      </c>
      <c r="G21" s="184">
        <v>0</v>
      </c>
      <c r="H21" s="183">
        <v>7447</v>
      </c>
      <c r="I21" s="183">
        <v>6334</v>
      </c>
      <c r="J21" s="183">
        <v>298</v>
      </c>
      <c r="K21" s="183">
        <v>666</v>
      </c>
      <c r="L21" s="183">
        <v>149</v>
      </c>
      <c r="M21" s="184">
        <v>0</v>
      </c>
      <c r="N21" s="183">
        <v>8614</v>
      </c>
      <c r="O21" s="183">
        <v>6360</v>
      </c>
      <c r="P21" s="183">
        <v>1542</v>
      </c>
      <c r="Q21" s="183">
        <v>608</v>
      </c>
      <c r="R21" s="183">
        <v>104</v>
      </c>
      <c r="S21" s="66">
        <v>0</v>
      </c>
    </row>
    <row r="22" spans="1:84" s="5" customFormat="1" ht="20.100000000000001" customHeight="1">
      <c r="A22" s="182" t="s">
        <v>120</v>
      </c>
      <c r="B22" s="185">
        <v>12595</v>
      </c>
      <c r="C22" s="185">
        <v>9678</v>
      </c>
      <c r="D22" s="185">
        <v>2189</v>
      </c>
      <c r="E22" s="185">
        <v>640</v>
      </c>
      <c r="F22" s="185">
        <v>88</v>
      </c>
      <c r="G22" s="184">
        <v>0</v>
      </c>
      <c r="H22" s="185">
        <v>6096</v>
      </c>
      <c r="I22" s="185">
        <v>5336</v>
      </c>
      <c r="J22" s="185">
        <v>353</v>
      </c>
      <c r="K22" s="185">
        <v>368</v>
      </c>
      <c r="L22" s="185">
        <v>39</v>
      </c>
      <c r="M22" s="184">
        <v>0</v>
      </c>
      <c r="N22" s="185">
        <v>6499</v>
      </c>
      <c r="O22" s="185">
        <v>4342</v>
      </c>
      <c r="P22" s="185">
        <v>1836</v>
      </c>
      <c r="Q22" s="185">
        <v>272</v>
      </c>
      <c r="R22" s="185">
        <v>49</v>
      </c>
      <c r="S22" s="66">
        <v>0</v>
      </c>
    </row>
    <row r="23" spans="1:84" s="5" customFormat="1" ht="20.100000000000001" customHeight="1">
      <c r="A23" s="182" t="s">
        <v>121</v>
      </c>
      <c r="B23" s="183">
        <v>9779</v>
      </c>
      <c r="C23" s="183">
        <v>6837</v>
      </c>
      <c r="D23" s="183">
        <v>2568</v>
      </c>
      <c r="E23" s="183">
        <v>312</v>
      </c>
      <c r="F23" s="183">
        <v>62</v>
      </c>
      <c r="G23" s="184">
        <v>0</v>
      </c>
      <c r="H23" s="183">
        <v>4475</v>
      </c>
      <c r="I23" s="183">
        <v>3937</v>
      </c>
      <c r="J23" s="183">
        <v>327</v>
      </c>
      <c r="K23" s="183">
        <v>181</v>
      </c>
      <c r="L23" s="183">
        <v>30</v>
      </c>
      <c r="M23" s="184">
        <v>0</v>
      </c>
      <c r="N23" s="183">
        <v>5304</v>
      </c>
      <c r="O23" s="183">
        <v>2900</v>
      </c>
      <c r="P23" s="183">
        <v>2241</v>
      </c>
      <c r="Q23" s="183">
        <v>131</v>
      </c>
      <c r="R23" s="183">
        <v>32</v>
      </c>
      <c r="S23" s="66">
        <v>0</v>
      </c>
    </row>
    <row r="24" spans="1:84" s="5" customFormat="1" ht="20.100000000000001" customHeight="1">
      <c r="A24" s="182" t="s">
        <v>122</v>
      </c>
      <c r="B24" s="185">
        <v>7490</v>
      </c>
      <c r="C24" s="185">
        <v>4475</v>
      </c>
      <c r="D24" s="185">
        <v>2833</v>
      </c>
      <c r="E24" s="185">
        <v>143</v>
      </c>
      <c r="F24" s="185">
        <v>39</v>
      </c>
      <c r="G24" s="184">
        <v>0</v>
      </c>
      <c r="H24" s="185">
        <v>3232</v>
      </c>
      <c r="I24" s="185">
        <v>2774</v>
      </c>
      <c r="J24" s="185">
        <v>363</v>
      </c>
      <c r="K24" s="185">
        <v>80</v>
      </c>
      <c r="L24" s="185">
        <v>15</v>
      </c>
      <c r="M24" s="184">
        <v>0</v>
      </c>
      <c r="N24" s="185">
        <v>4258</v>
      </c>
      <c r="O24" s="185">
        <v>1701</v>
      </c>
      <c r="P24" s="185">
        <v>2470</v>
      </c>
      <c r="Q24" s="185">
        <v>63</v>
      </c>
      <c r="R24" s="185">
        <v>24</v>
      </c>
      <c r="S24" s="66">
        <v>0</v>
      </c>
    </row>
    <row r="25" spans="1:84" s="5" customFormat="1" ht="20.100000000000001" customHeight="1">
      <c r="A25" s="182" t="s">
        <v>123</v>
      </c>
      <c r="B25" s="183">
        <v>4616</v>
      </c>
      <c r="C25" s="183">
        <v>2003</v>
      </c>
      <c r="D25" s="183">
        <v>2532</v>
      </c>
      <c r="E25" s="183">
        <v>54</v>
      </c>
      <c r="F25" s="183">
        <v>27</v>
      </c>
      <c r="G25" s="184">
        <v>0</v>
      </c>
      <c r="H25" s="183">
        <v>1697</v>
      </c>
      <c r="I25" s="183">
        <v>1381</v>
      </c>
      <c r="J25" s="183">
        <v>283</v>
      </c>
      <c r="K25" s="183">
        <v>24</v>
      </c>
      <c r="L25" s="183">
        <v>9</v>
      </c>
      <c r="M25" s="184">
        <v>0</v>
      </c>
      <c r="N25" s="183">
        <v>2919</v>
      </c>
      <c r="O25" s="183">
        <v>622</v>
      </c>
      <c r="P25" s="183">
        <v>2249</v>
      </c>
      <c r="Q25" s="183">
        <v>30</v>
      </c>
      <c r="R25" s="183">
        <v>18</v>
      </c>
      <c r="S25" s="66">
        <v>0</v>
      </c>
    </row>
    <row r="26" spans="1:84" s="5" customFormat="1" ht="20.100000000000001" customHeight="1">
      <c r="A26" s="182" t="s">
        <v>124</v>
      </c>
      <c r="B26" s="185">
        <v>2143</v>
      </c>
      <c r="C26" s="185">
        <v>588</v>
      </c>
      <c r="D26" s="185">
        <v>1524</v>
      </c>
      <c r="E26" s="185">
        <v>13</v>
      </c>
      <c r="F26" s="185">
        <v>18</v>
      </c>
      <c r="G26" s="184">
        <v>0</v>
      </c>
      <c r="H26" s="185">
        <v>595</v>
      </c>
      <c r="I26" s="185">
        <v>434</v>
      </c>
      <c r="J26" s="185">
        <v>153</v>
      </c>
      <c r="K26" s="185">
        <v>7</v>
      </c>
      <c r="L26" s="185">
        <v>1</v>
      </c>
      <c r="M26" s="184">
        <v>0</v>
      </c>
      <c r="N26" s="185">
        <v>1548</v>
      </c>
      <c r="O26" s="185">
        <v>154</v>
      </c>
      <c r="P26" s="185">
        <v>1371</v>
      </c>
      <c r="Q26" s="185">
        <v>6</v>
      </c>
      <c r="R26" s="185">
        <v>17</v>
      </c>
      <c r="S26" s="66">
        <v>0</v>
      </c>
    </row>
    <row r="27" spans="1:84" s="5" customFormat="1" ht="20.100000000000001" customHeight="1">
      <c r="A27" s="182" t="s">
        <v>125</v>
      </c>
      <c r="B27" s="183">
        <v>1223</v>
      </c>
      <c r="C27" s="183">
        <v>183</v>
      </c>
      <c r="D27" s="183">
        <v>1014</v>
      </c>
      <c r="E27" s="183">
        <v>10</v>
      </c>
      <c r="F27" s="183">
        <v>16</v>
      </c>
      <c r="G27" s="184">
        <v>0</v>
      </c>
      <c r="H27" s="183">
        <v>256</v>
      </c>
      <c r="I27" s="183">
        <v>149</v>
      </c>
      <c r="J27" s="183">
        <v>96</v>
      </c>
      <c r="K27" s="183">
        <v>6</v>
      </c>
      <c r="L27" s="183">
        <v>5</v>
      </c>
      <c r="M27" s="184">
        <v>0</v>
      </c>
      <c r="N27" s="183">
        <v>967</v>
      </c>
      <c r="O27" s="183">
        <v>34</v>
      </c>
      <c r="P27" s="183">
        <v>918</v>
      </c>
      <c r="Q27" s="183">
        <v>4</v>
      </c>
      <c r="R27" s="183">
        <v>11</v>
      </c>
      <c r="S27" s="66">
        <v>0</v>
      </c>
    </row>
    <row r="28" spans="1:84" s="165" customFormat="1" ht="21.75" customHeight="1">
      <c r="A28" s="186" t="s">
        <v>184</v>
      </c>
      <c r="B28" s="187">
        <f>SUM(C28:G28)</f>
        <v>0</v>
      </c>
      <c r="C28" s="188">
        <f>I28+O28</f>
        <v>0</v>
      </c>
      <c r="D28" s="188">
        <f>J28+P28</f>
        <v>0</v>
      </c>
      <c r="E28" s="188">
        <f>K28+Q28</f>
        <v>0</v>
      </c>
      <c r="F28" s="188">
        <f>L28+R28</f>
        <v>0</v>
      </c>
      <c r="G28" s="188">
        <f>M28+S28</f>
        <v>0</v>
      </c>
      <c r="H28" s="189">
        <f>SUM(I28:M28)</f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0</v>
      </c>
      <c r="N28" s="189">
        <f>SUM(O28:S28)</f>
        <v>0</v>
      </c>
      <c r="O28" s="189">
        <v>0</v>
      </c>
      <c r="P28" s="189">
        <v>0</v>
      </c>
      <c r="Q28" s="189">
        <v>0</v>
      </c>
      <c r="R28" s="189">
        <v>0</v>
      </c>
      <c r="S28" s="190">
        <v>0</v>
      </c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</row>
    <row r="29" spans="1:84" s="165" customFormat="1" ht="16.5" customHeight="1">
      <c r="A29" s="116" t="s">
        <v>185</v>
      </c>
    </row>
    <row r="30" spans="1:84" s="165" customFormat="1" ht="16.5" customHeight="1">
      <c r="A30" s="165" t="s">
        <v>186</v>
      </c>
    </row>
    <row r="31" spans="1:84" s="165" customFormat="1" ht="11.25"/>
    <row r="32" spans="1:84" s="165" customFormat="1" ht="11.25"/>
    <row r="33" s="165" customFormat="1" ht="11.25"/>
    <row r="34" s="165" customFormat="1" ht="11.25"/>
    <row r="35" s="165" customFormat="1" ht="11.25"/>
  </sheetData>
  <mergeCells count="4">
    <mergeCell ref="A4:A5"/>
    <mergeCell ref="B4:G4"/>
    <mergeCell ref="H4:M4"/>
    <mergeCell ref="N4:S4"/>
  </mergeCells>
  <phoneticPr fontId="1" type="noConversion"/>
  <pageMargins left="0.48" right="0.35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opLeftCell="A10" workbookViewId="0">
      <selection activeCell="Q20" sqref="Q20"/>
    </sheetView>
  </sheetViews>
  <sheetFormatPr defaultRowHeight="13.5"/>
  <cols>
    <col min="1" max="1" width="10.25" style="205" customWidth="1"/>
    <col min="2" max="2" width="10.375" style="205" customWidth="1"/>
    <col min="3" max="3" width="11.125" style="205" customWidth="1"/>
    <col min="4" max="6" width="8.5" style="205" customWidth="1"/>
    <col min="7" max="8" width="8.625" style="205" customWidth="1"/>
    <col min="9" max="9" width="10.375" style="205" customWidth="1"/>
    <col min="10" max="10" width="11.125" style="205" customWidth="1"/>
    <col min="11" max="13" width="8.5" style="205" customWidth="1"/>
    <col min="14" max="15" width="8.625" style="205" customWidth="1"/>
    <col min="16" max="256" width="9" style="205"/>
    <col min="257" max="257" width="10.25" style="205" customWidth="1"/>
    <col min="258" max="258" width="10.375" style="205" customWidth="1"/>
    <col min="259" max="259" width="11.125" style="205" customWidth="1"/>
    <col min="260" max="262" width="8.5" style="205" customWidth="1"/>
    <col min="263" max="264" width="8.625" style="205" customWidth="1"/>
    <col min="265" max="265" width="10.375" style="205" customWidth="1"/>
    <col min="266" max="266" width="11.125" style="205" customWidth="1"/>
    <col min="267" max="269" width="8.5" style="205" customWidth="1"/>
    <col min="270" max="271" width="8.625" style="205" customWidth="1"/>
    <col min="272" max="512" width="9" style="205"/>
    <col min="513" max="513" width="10.25" style="205" customWidth="1"/>
    <col min="514" max="514" width="10.375" style="205" customWidth="1"/>
    <col min="515" max="515" width="11.125" style="205" customWidth="1"/>
    <col min="516" max="518" width="8.5" style="205" customWidth="1"/>
    <col min="519" max="520" width="8.625" style="205" customWidth="1"/>
    <col min="521" max="521" width="10.375" style="205" customWidth="1"/>
    <col min="522" max="522" width="11.125" style="205" customWidth="1"/>
    <col min="523" max="525" width="8.5" style="205" customWidth="1"/>
    <col min="526" max="527" width="8.625" style="205" customWidth="1"/>
    <col min="528" max="768" width="9" style="205"/>
    <col min="769" max="769" width="10.25" style="205" customWidth="1"/>
    <col min="770" max="770" width="10.375" style="205" customWidth="1"/>
    <col min="771" max="771" width="11.125" style="205" customWidth="1"/>
    <col min="772" max="774" width="8.5" style="205" customWidth="1"/>
    <col min="775" max="776" width="8.625" style="205" customWidth="1"/>
    <col min="777" max="777" width="10.375" style="205" customWidth="1"/>
    <col min="778" max="778" width="11.125" style="205" customWidth="1"/>
    <col min="779" max="781" width="8.5" style="205" customWidth="1"/>
    <col min="782" max="783" width="8.625" style="205" customWidth="1"/>
    <col min="784" max="1024" width="9" style="205"/>
    <col min="1025" max="1025" width="10.25" style="205" customWidth="1"/>
    <col min="1026" max="1026" width="10.375" style="205" customWidth="1"/>
    <col min="1027" max="1027" width="11.125" style="205" customWidth="1"/>
    <col min="1028" max="1030" width="8.5" style="205" customWidth="1"/>
    <col min="1031" max="1032" width="8.625" style="205" customWidth="1"/>
    <col min="1033" max="1033" width="10.375" style="205" customWidth="1"/>
    <col min="1034" max="1034" width="11.125" style="205" customWidth="1"/>
    <col min="1035" max="1037" width="8.5" style="205" customWidth="1"/>
    <col min="1038" max="1039" width="8.625" style="205" customWidth="1"/>
    <col min="1040" max="1280" width="9" style="205"/>
    <col min="1281" max="1281" width="10.25" style="205" customWidth="1"/>
    <col min="1282" max="1282" width="10.375" style="205" customWidth="1"/>
    <col min="1283" max="1283" width="11.125" style="205" customWidth="1"/>
    <col min="1284" max="1286" width="8.5" style="205" customWidth="1"/>
    <col min="1287" max="1288" width="8.625" style="205" customWidth="1"/>
    <col min="1289" max="1289" width="10.375" style="205" customWidth="1"/>
    <col min="1290" max="1290" width="11.125" style="205" customWidth="1"/>
    <col min="1291" max="1293" width="8.5" style="205" customWidth="1"/>
    <col min="1294" max="1295" width="8.625" style="205" customWidth="1"/>
    <col min="1296" max="1536" width="9" style="205"/>
    <col min="1537" max="1537" width="10.25" style="205" customWidth="1"/>
    <col min="1538" max="1538" width="10.375" style="205" customWidth="1"/>
    <col min="1539" max="1539" width="11.125" style="205" customWidth="1"/>
    <col min="1540" max="1542" width="8.5" style="205" customWidth="1"/>
    <col min="1543" max="1544" width="8.625" style="205" customWidth="1"/>
    <col min="1545" max="1545" width="10.375" style="205" customWidth="1"/>
    <col min="1546" max="1546" width="11.125" style="205" customWidth="1"/>
    <col min="1547" max="1549" width="8.5" style="205" customWidth="1"/>
    <col min="1550" max="1551" width="8.625" style="205" customWidth="1"/>
    <col min="1552" max="1792" width="9" style="205"/>
    <col min="1793" max="1793" width="10.25" style="205" customWidth="1"/>
    <col min="1794" max="1794" width="10.375" style="205" customWidth="1"/>
    <col min="1795" max="1795" width="11.125" style="205" customWidth="1"/>
    <col min="1796" max="1798" width="8.5" style="205" customWidth="1"/>
    <col min="1799" max="1800" width="8.625" style="205" customWidth="1"/>
    <col min="1801" max="1801" width="10.375" style="205" customWidth="1"/>
    <col min="1802" max="1802" width="11.125" style="205" customWidth="1"/>
    <col min="1803" max="1805" width="8.5" style="205" customWidth="1"/>
    <col min="1806" max="1807" width="8.625" style="205" customWidth="1"/>
    <col min="1808" max="2048" width="9" style="205"/>
    <col min="2049" max="2049" width="10.25" style="205" customWidth="1"/>
    <col min="2050" max="2050" width="10.375" style="205" customWidth="1"/>
    <col min="2051" max="2051" width="11.125" style="205" customWidth="1"/>
    <col min="2052" max="2054" width="8.5" style="205" customWidth="1"/>
    <col min="2055" max="2056" width="8.625" style="205" customWidth="1"/>
    <col min="2057" max="2057" width="10.375" style="205" customWidth="1"/>
    <col min="2058" max="2058" width="11.125" style="205" customWidth="1"/>
    <col min="2059" max="2061" width="8.5" style="205" customWidth="1"/>
    <col min="2062" max="2063" width="8.625" style="205" customWidth="1"/>
    <col min="2064" max="2304" width="9" style="205"/>
    <col min="2305" max="2305" width="10.25" style="205" customWidth="1"/>
    <col min="2306" max="2306" width="10.375" style="205" customWidth="1"/>
    <col min="2307" max="2307" width="11.125" style="205" customWidth="1"/>
    <col min="2308" max="2310" width="8.5" style="205" customWidth="1"/>
    <col min="2311" max="2312" width="8.625" style="205" customWidth="1"/>
    <col min="2313" max="2313" width="10.375" style="205" customWidth="1"/>
    <col min="2314" max="2314" width="11.125" style="205" customWidth="1"/>
    <col min="2315" max="2317" width="8.5" style="205" customWidth="1"/>
    <col min="2318" max="2319" width="8.625" style="205" customWidth="1"/>
    <col min="2320" max="2560" width="9" style="205"/>
    <col min="2561" max="2561" width="10.25" style="205" customWidth="1"/>
    <col min="2562" max="2562" width="10.375" style="205" customWidth="1"/>
    <col min="2563" max="2563" width="11.125" style="205" customWidth="1"/>
    <col min="2564" max="2566" width="8.5" style="205" customWidth="1"/>
    <col min="2567" max="2568" width="8.625" style="205" customWidth="1"/>
    <col min="2569" max="2569" width="10.375" style="205" customWidth="1"/>
    <col min="2570" max="2570" width="11.125" style="205" customWidth="1"/>
    <col min="2571" max="2573" width="8.5" style="205" customWidth="1"/>
    <col min="2574" max="2575" width="8.625" style="205" customWidth="1"/>
    <col min="2576" max="2816" width="9" style="205"/>
    <col min="2817" max="2817" width="10.25" style="205" customWidth="1"/>
    <col min="2818" max="2818" width="10.375" style="205" customWidth="1"/>
    <col min="2819" max="2819" width="11.125" style="205" customWidth="1"/>
    <col min="2820" max="2822" width="8.5" style="205" customWidth="1"/>
    <col min="2823" max="2824" width="8.625" style="205" customWidth="1"/>
    <col min="2825" max="2825" width="10.375" style="205" customWidth="1"/>
    <col min="2826" max="2826" width="11.125" style="205" customWidth="1"/>
    <col min="2827" max="2829" width="8.5" style="205" customWidth="1"/>
    <col min="2830" max="2831" width="8.625" style="205" customWidth="1"/>
    <col min="2832" max="3072" width="9" style="205"/>
    <col min="3073" max="3073" width="10.25" style="205" customWidth="1"/>
    <col min="3074" max="3074" width="10.375" style="205" customWidth="1"/>
    <col min="3075" max="3075" width="11.125" style="205" customWidth="1"/>
    <col min="3076" max="3078" width="8.5" style="205" customWidth="1"/>
    <col min="3079" max="3080" width="8.625" style="205" customWidth="1"/>
    <col min="3081" max="3081" width="10.375" style="205" customWidth="1"/>
    <col min="3082" max="3082" width="11.125" style="205" customWidth="1"/>
    <col min="3083" max="3085" width="8.5" style="205" customWidth="1"/>
    <col min="3086" max="3087" width="8.625" style="205" customWidth="1"/>
    <col min="3088" max="3328" width="9" style="205"/>
    <col min="3329" max="3329" width="10.25" style="205" customWidth="1"/>
    <col min="3330" max="3330" width="10.375" style="205" customWidth="1"/>
    <col min="3331" max="3331" width="11.125" style="205" customWidth="1"/>
    <col min="3332" max="3334" width="8.5" style="205" customWidth="1"/>
    <col min="3335" max="3336" width="8.625" style="205" customWidth="1"/>
    <col min="3337" max="3337" width="10.375" style="205" customWidth="1"/>
    <col min="3338" max="3338" width="11.125" style="205" customWidth="1"/>
    <col min="3339" max="3341" width="8.5" style="205" customWidth="1"/>
    <col min="3342" max="3343" width="8.625" style="205" customWidth="1"/>
    <col min="3344" max="3584" width="9" style="205"/>
    <col min="3585" max="3585" width="10.25" style="205" customWidth="1"/>
    <col min="3586" max="3586" width="10.375" style="205" customWidth="1"/>
    <col min="3587" max="3587" width="11.125" style="205" customWidth="1"/>
    <col min="3588" max="3590" width="8.5" style="205" customWidth="1"/>
    <col min="3591" max="3592" width="8.625" style="205" customWidth="1"/>
    <col min="3593" max="3593" width="10.375" style="205" customWidth="1"/>
    <col min="3594" max="3594" width="11.125" style="205" customWidth="1"/>
    <col min="3595" max="3597" width="8.5" style="205" customWidth="1"/>
    <col min="3598" max="3599" width="8.625" style="205" customWidth="1"/>
    <col min="3600" max="3840" width="9" style="205"/>
    <col min="3841" max="3841" width="10.25" style="205" customWidth="1"/>
    <col min="3842" max="3842" width="10.375" style="205" customWidth="1"/>
    <col min="3843" max="3843" width="11.125" style="205" customWidth="1"/>
    <col min="3844" max="3846" width="8.5" style="205" customWidth="1"/>
    <col min="3847" max="3848" width="8.625" style="205" customWidth="1"/>
    <col min="3849" max="3849" width="10.375" style="205" customWidth="1"/>
    <col min="3850" max="3850" width="11.125" style="205" customWidth="1"/>
    <col min="3851" max="3853" width="8.5" style="205" customWidth="1"/>
    <col min="3854" max="3855" width="8.625" style="205" customWidth="1"/>
    <col min="3856" max="4096" width="9" style="205"/>
    <col min="4097" max="4097" width="10.25" style="205" customWidth="1"/>
    <col min="4098" max="4098" width="10.375" style="205" customWidth="1"/>
    <col min="4099" max="4099" width="11.125" style="205" customWidth="1"/>
    <col min="4100" max="4102" width="8.5" style="205" customWidth="1"/>
    <col min="4103" max="4104" width="8.625" style="205" customWidth="1"/>
    <col min="4105" max="4105" width="10.375" style="205" customWidth="1"/>
    <col min="4106" max="4106" width="11.125" style="205" customWidth="1"/>
    <col min="4107" max="4109" width="8.5" style="205" customWidth="1"/>
    <col min="4110" max="4111" width="8.625" style="205" customWidth="1"/>
    <col min="4112" max="4352" width="9" style="205"/>
    <col min="4353" max="4353" width="10.25" style="205" customWidth="1"/>
    <col min="4354" max="4354" width="10.375" style="205" customWidth="1"/>
    <col min="4355" max="4355" width="11.125" style="205" customWidth="1"/>
    <col min="4356" max="4358" width="8.5" style="205" customWidth="1"/>
    <col min="4359" max="4360" width="8.625" style="205" customWidth="1"/>
    <col min="4361" max="4361" width="10.375" style="205" customWidth="1"/>
    <col min="4362" max="4362" width="11.125" style="205" customWidth="1"/>
    <col min="4363" max="4365" width="8.5" style="205" customWidth="1"/>
    <col min="4366" max="4367" width="8.625" style="205" customWidth="1"/>
    <col min="4368" max="4608" width="9" style="205"/>
    <col min="4609" max="4609" width="10.25" style="205" customWidth="1"/>
    <col min="4610" max="4610" width="10.375" style="205" customWidth="1"/>
    <col min="4611" max="4611" width="11.125" style="205" customWidth="1"/>
    <col min="4612" max="4614" width="8.5" style="205" customWidth="1"/>
    <col min="4615" max="4616" width="8.625" style="205" customWidth="1"/>
    <col min="4617" max="4617" width="10.375" style="205" customWidth="1"/>
    <col min="4618" max="4618" width="11.125" style="205" customWidth="1"/>
    <col min="4619" max="4621" width="8.5" style="205" customWidth="1"/>
    <col min="4622" max="4623" width="8.625" style="205" customWidth="1"/>
    <col min="4624" max="4864" width="9" style="205"/>
    <col min="4865" max="4865" width="10.25" style="205" customWidth="1"/>
    <col min="4866" max="4866" width="10.375" style="205" customWidth="1"/>
    <col min="4867" max="4867" width="11.125" style="205" customWidth="1"/>
    <col min="4868" max="4870" width="8.5" style="205" customWidth="1"/>
    <col min="4871" max="4872" width="8.625" style="205" customWidth="1"/>
    <col min="4873" max="4873" width="10.375" style="205" customWidth="1"/>
    <col min="4874" max="4874" width="11.125" style="205" customWidth="1"/>
    <col min="4875" max="4877" width="8.5" style="205" customWidth="1"/>
    <col min="4878" max="4879" width="8.625" style="205" customWidth="1"/>
    <col min="4880" max="5120" width="9" style="205"/>
    <col min="5121" max="5121" width="10.25" style="205" customWidth="1"/>
    <col min="5122" max="5122" width="10.375" style="205" customWidth="1"/>
    <col min="5123" max="5123" width="11.125" style="205" customWidth="1"/>
    <col min="5124" max="5126" width="8.5" style="205" customWidth="1"/>
    <col min="5127" max="5128" width="8.625" style="205" customWidth="1"/>
    <col min="5129" max="5129" width="10.375" style="205" customWidth="1"/>
    <col min="5130" max="5130" width="11.125" style="205" customWidth="1"/>
    <col min="5131" max="5133" width="8.5" style="205" customWidth="1"/>
    <col min="5134" max="5135" width="8.625" style="205" customWidth="1"/>
    <col min="5136" max="5376" width="9" style="205"/>
    <col min="5377" max="5377" width="10.25" style="205" customWidth="1"/>
    <col min="5378" max="5378" width="10.375" style="205" customWidth="1"/>
    <col min="5379" max="5379" width="11.125" style="205" customWidth="1"/>
    <col min="5380" max="5382" width="8.5" style="205" customWidth="1"/>
    <col min="5383" max="5384" width="8.625" style="205" customWidth="1"/>
    <col min="5385" max="5385" width="10.375" style="205" customWidth="1"/>
    <col min="5386" max="5386" width="11.125" style="205" customWidth="1"/>
    <col min="5387" max="5389" width="8.5" style="205" customWidth="1"/>
    <col min="5390" max="5391" width="8.625" style="205" customWidth="1"/>
    <col min="5392" max="5632" width="9" style="205"/>
    <col min="5633" max="5633" width="10.25" style="205" customWidth="1"/>
    <col min="5634" max="5634" width="10.375" style="205" customWidth="1"/>
    <col min="5635" max="5635" width="11.125" style="205" customWidth="1"/>
    <col min="5636" max="5638" width="8.5" style="205" customWidth="1"/>
    <col min="5639" max="5640" width="8.625" style="205" customWidth="1"/>
    <col min="5641" max="5641" width="10.375" style="205" customWidth="1"/>
    <col min="5642" max="5642" width="11.125" style="205" customWidth="1"/>
    <col min="5643" max="5645" width="8.5" style="205" customWidth="1"/>
    <col min="5646" max="5647" width="8.625" style="205" customWidth="1"/>
    <col min="5648" max="5888" width="9" style="205"/>
    <col min="5889" max="5889" width="10.25" style="205" customWidth="1"/>
    <col min="5890" max="5890" width="10.375" style="205" customWidth="1"/>
    <col min="5891" max="5891" width="11.125" style="205" customWidth="1"/>
    <col min="5892" max="5894" width="8.5" style="205" customWidth="1"/>
    <col min="5895" max="5896" width="8.625" style="205" customWidth="1"/>
    <col min="5897" max="5897" width="10.375" style="205" customWidth="1"/>
    <col min="5898" max="5898" width="11.125" style="205" customWidth="1"/>
    <col min="5899" max="5901" width="8.5" style="205" customWidth="1"/>
    <col min="5902" max="5903" width="8.625" style="205" customWidth="1"/>
    <col min="5904" max="6144" width="9" style="205"/>
    <col min="6145" max="6145" width="10.25" style="205" customWidth="1"/>
    <col min="6146" max="6146" width="10.375" style="205" customWidth="1"/>
    <col min="6147" max="6147" width="11.125" style="205" customWidth="1"/>
    <col min="6148" max="6150" width="8.5" style="205" customWidth="1"/>
    <col min="6151" max="6152" width="8.625" style="205" customWidth="1"/>
    <col min="6153" max="6153" width="10.375" style="205" customWidth="1"/>
    <col min="6154" max="6154" width="11.125" style="205" customWidth="1"/>
    <col min="6155" max="6157" width="8.5" style="205" customWidth="1"/>
    <col min="6158" max="6159" width="8.625" style="205" customWidth="1"/>
    <col min="6160" max="6400" width="9" style="205"/>
    <col min="6401" max="6401" width="10.25" style="205" customWidth="1"/>
    <col min="6402" max="6402" width="10.375" style="205" customWidth="1"/>
    <col min="6403" max="6403" width="11.125" style="205" customWidth="1"/>
    <col min="6404" max="6406" width="8.5" style="205" customWidth="1"/>
    <col min="6407" max="6408" width="8.625" style="205" customWidth="1"/>
    <col min="6409" max="6409" width="10.375" style="205" customWidth="1"/>
    <col min="6410" max="6410" width="11.125" style="205" customWidth="1"/>
    <col min="6411" max="6413" width="8.5" style="205" customWidth="1"/>
    <col min="6414" max="6415" width="8.625" style="205" customWidth="1"/>
    <col min="6416" max="6656" width="9" style="205"/>
    <col min="6657" max="6657" width="10.25" style="205" customWidth="1"/>
    <col min="6658" max="6658" width="10.375" style="205" customWidth="1"/>
    <col min="6659" max="6659" width="11.125" style="205" customWidth="1"/>
    <col min="6660" max="6662" width="8.5" style="205" customWidth="1"/>
    <col min="6663" max="6664" width="8.625" style="205" customWidth="1"/>
    <col min="6665" max="6665" width="10.375" style="205" customWidth="1"/>
    <col min="6666" max="6666" width="11.125" style="205" customWidth="1"/>
    <col min="6667" max="6669" width="8.5" style="205" customWidth="1"/>
    <col min="6670" max="6671" width="8.625" style="205" customWidth="1"/>
    <col min="6672" max="6912" width="9" style="205"/>
    <col min="6913" max="6913" width="10.25" style="205" customWidth="1"/>
    <col min="6914" max="6914" width="10.375" style="205" customWidth="1"/>
    <col min="6915" max="6915" width="11.125" style="205" customWidth="1"/>
    <col min="6916" max="6918" width="8.5" style="205" customWidth="1"/>
    <col min="6919" max="6920" width="8.625" style="205" customWidth="1"/>
    <col min="6921" max="6921" width="10.375" style="205" customWidth="1"/>
    <col min="6922" max="6922" width="11.125" style="205" customWidth="1"/>
    <col min="6923" max="6925" width="8.5" style="205" customWidth="1"/>
    <col min="6926" max="6927" width="8.625" style="205" customWidth="1"/>
    <col min="6928" max="7168" width="9" style="205"/>
    <col min="7169" max="7169" width="10.25" style="205" customWidth="1"/>
    <col min="7170" max="7170" width="10.375" style="205" customWidth="1"/>
    <col min="7171" max="7171" width="11.125" style="205" customWidth="1"/>
    <col min="7172" max="7174" width="8.5" style="205" customWidth="1"/>
    <col min="7175" max="7176" width="8.625" style="205" customWidth="1"/>
    <col min="7177" max="7177" width="10.375" style="205" customWidth="1"/>
    <col min="7178" max="7178" width="11.125" style="205" customWidth="1"/>
    <col min="7179" max="7181" width="8.5" style="205" customWidth="1"/>
    <col min="7182" max="7183" width="8.625" style="205" customWidth="1"/>
    <col min="7184" max="7424" width="9" style="205"/>
    <col min="7425" max="7425" width="10.25" style="205" customWidth="1"/>
    <col min="7426" max="7426" width="10.375" style="205" customWidth="1"/>
    <col min="7427" max="7427" width="11.125" style="205" customWidth="1"/>
    <col min="7428" max="7430" width="8.5" style="205" customWidth="1"/>
    <col min="7431" max="7432" width="8.625" style="205" customWidth="1"/>
    <col min="7433" max="7433" width="10.375" style="205" customWidth="1"/>
    <col min="7434" max="7434" width="11.125" style="205" customWidth="1"/>
    <col min="7435" max="7437" width="8.5" style="205" customWidth="1"/>
    <col min="7438" max="7439" width="8.625" style="205" customWidth="1"/>
    <col min="7440" max="7680" width="9" style="205"/>
    <col min="7681" max="7681" width="10.25" style="205" customWidth="1"/>
    <col min="7682" max="7682" width="10.375" style="205" customWidth="1"/>
    <col min="7683" max="7683" width="11.125" style="205" customWidth="1"/>
    <col min="7684" max="7686" width="8.5" style="205" customWidth="1"/>
    <col min="7687" max="7688" width="8.625" style="205" customWidth="1"/>
    <col min="7689" max="7689" width="10.375" style="205" customWidth="1"/>
    <col min="7690" max="7690" width="11.125" style="205" customWidth="1"/>
    <col min="7691" max="7693" width="8.5" style="205" customWidth="1"/>
    <col min="7694" max="7695" width="8.625" style="205" customWidth="1"/>
    <col min="7696" max="7936" width="9" style="205"/>
    <col min="7937" max="7937" width="10.25" style="205" customWidth="1"/>
    <col min="7938" max="7938" width="10.375" style="205" customWidth="1"/>
    <col min="7939" max="7939" width="11.125" style="205" customWidth="1"/>
    <col min="7940" max="7942" width="8.5" style="205" customWidth="1"/>
    <col min="7943" max="7944" width="8.625" style="205" customWidth="1"/>
    <col min="7945" max="7945" width="10.375" style="205" customWidth="1"/>
    <col min="7946" max="7946" width="11.125" style="205" customWidth="1"/>
    <col min="7947" max="7949" width="8.5" style="205" customWidth="1"/>
    <col min="7950" max="7951" width="8.625" style="205" customWidth="1"/>
    <col min="7952" max="8192" width="9" style="205"/>
    <col min="8193" max="8193" width="10.25" style="205" customWidth="1"/>
    <col min="8194" max="8194" width="10.375" style="205" customWidth="1"/>
    <col min="8195" max="8195" width="11.125" style="205" customWidth="1"/>
    <col min="8196" max="8198" width="8.5" style="205" customWidth="1"/>
    <col min="8199" max="8200" width="8.625" style="205" customWidth="1"/>
    <col min="8201" max="8201" width="10.375" style="205" customWidth="1"/>
    <col min="8202" max="8202" width="11.125" style="205" customWidth="1"/>
    <col min="8203" max="8205" width="8.5" style="205" customWidth="1"/>
    <col min="8206" max="8207" width="8.625" style="205" customWidth="1"/>
    <col min="8208" max="8448" width="9" style="205"/>
    <col min="8449" max="8449" width="10.25" style="205" customWidth="1"/>
    <col min="8450" max="8450" width="10.375" style="205" customWidth="1"/>
    <col min="8451" max="8451" width="11.125" style="205" customWidth="1"/>
    <col min="8452" max="8454" width="8.5" style="205" customWidth="1"/>
    <col min="8455" max="8456" width="8.625" style="205" customWidth="1"/>
    <col min="8457" max="8457" width="10.375" style="205" customWidth="1"/>
    <col min="8458" max="8458" width="11.125" style="205" customWidth="1"/>
    <col min="8459" max="8461" width="8.5" style="205" customWidth="1"/>
    <col min="8462" max="8463" width="8.625" style="205" customWidth="1"/>
    <col min="8464" max="8704" width="9" style="205"/>
    <col min="8705" max="8705" width="10.25" style="205" customWidth="1"/>
    <col min="8706" max="8706" width="10.375" style="205" customWidth="1"/>
    <col min="8707" max="8707" width="11.125" style="205" customWidth="1"/>
    <col min="8708" max="8710" width="8.5" style="205" customWidth="1"/>
    <col min="8711" max="8712" width="8.625" style="205" customWidth="1"/>
    <col min="8713" max="8713" width="10.375" style="205" customWidth="1"/>
    <col min="8714" max="8714" width="11.125" style="205" customWidth="1"/>
    <col min="8715" max="8717" width="8.5" style="205" customWidth="1"/>
    <col min="8718" max="8719" width="8.625" style="205" customWidth="1"/>
    <col min="8720" max="8960" width="9" style="205"/>
    <col min="8961" max="8961" width="10.25" style="205" customWidth="1"/>
    <col min="8962" max="8962" width="10.375" style="205" customWidth="1"/>
    <col min="8963" max="8963" width="11.125" style="205" customWidth="1"/>
    <col min="8964" max="8966" width="8.5" style="205" customWidth="1"/>
    <col min="8967" max="8968" width="8.625" style="205" customWidth="1"/>
    <col min="8969" max="8969" width="10.375" style="205" customWidth="1"/>
    <col min="8970" max="8970" width="11.125" style="205" customWidth="1"/>
    <col min="8971" max="8973" width="8.5" style="205" customWidth="1"/>
    <col min="8974" max="8975" width="8.625" style="205" customWidth="1"/>
    <col min="8976" max="9216" width="9" style="205"/>
    <col min="9217" max="9217" width="10.25" style="205" customWidth="1"/>
    <col min="9218" max="9218" width="10.375" style="205" customWidth="1"/>
    <col min="9219" max="9219" width="11.125" style="205" customWidth="1"/>
    <col min="9220" max="9222" width="8.5" style="205" customWidth="1"/>
    <col min="9223" max="9224" width="8.625" style="205" customWidth="1"/>
    <col min="9225" max="9225" width="10.375" style="205" customWidth="1"/>
    <col min="9226" max="9226" width="11.125" style="205" customWidth="1"/>
    <col min="9227" max="9229" width="8.5" style="205" customWidth="1"/>
    <col min="9230" max="9231" width="8.625" style="205" customWidth="1"/>
    <col min="9232" max="9472" width="9" style="205"/>
    <col min="9473" max="9473" width="10.25" style="205" customWidth="1"/>
    <col min="9474" max="9474" width="10.375" style="205" customWidth="1"/>
    <col min="9475" max="9475" width="11.125" style="205" customWidth="1"/>
    <col min="9476" max="9478" width="8.5" style="205" customWidth="1"/>
    <col min="9479" max="9480" width="8.625" style="205" customWidth="1"/>
    <col min="9481" max="9481" width="10.375" style="205" customWidth="1"/>
    <col min="9482" max="9482" width="11.125" style="205" customWidth="1"/>
    <col min="9483" max="9485" width="8.5" style="205" customWidth="1"/>
    <col min="9486" max="9487" width="8.625" style="205" customWidth="1"/>
    <col min="9488" max="9728" width="9" style="205"/>
    <col min="9729" max="9729" width="10.25" style="205" customWidth="1"/>
    <col min="9730" max="9730" width="10.375" style="205" customWidth="1"/>
    <col min="9731" max="9731" width="11.125" style="205" customWidth="1"/>
    <col min="9732" max="9734" width="8.5" style="205" customWidth="1"/>
    <col min="9735" max="9736" width="8.625" style="205" customWidth="1"/>
    <col min="9737" max="9737" width="10.375" style="205" customWidth="1"/>
    <col min="9738" max="9738" width="11.125" style="205" customWidth="1"/>
    <col min="9739" max="9741" width="8.5" style="205" customWidth="1"/>
    <col min="9742" max="9743" width="8.625" style="205" customWidth="1"/>
    <col min="9744" max="9984" width="9" style="205"/>
    <col min="9985" max="9985" width="10.25" style="205" customWidth="1"/>
    <col min="9986" max="9986" width="10.375" style="205" customWidth="1"/>
    <col min="9987" max="9987" width="11.125" style="205" customWidth="1"/>
    <col min="9988" max="9990" width="8.5" style="205" customWidth="1"/>
    <col min="9991" max="9992" width="8.625" style="205" customWidth="1"/>
    <col min="9993" max="9993" width="10.375" style="205" customWidth="1"/>
    <col min="9994" max="9994" width="11.125" style="205" customWidth="1"/>
    <col min="9995" max="9997" width="8.5" style="205" customWidth="1"/>
    <col min="9998" max="9999" width="8.625" style="205" customWidth="1"/>
    <col min="10000" max="10240" width="9" style="205"/>
    <col min="10241" max="10241" width="10.25" style="205" customWidth="1"/>
    <col min="10242" max="10242" width="10.375" style="205" customWidth="1"/>
    <col min="10243" max="10243" width="11.125" style="205" customWidth="1"/>
    <col min="10244" max="10246" width="8.5" style="205" customWidth="1"/>
    <col min="10247" max="10248" width="8.625" style="205" customWidth="1"/>
    <col min="10249" max="10249" width="10.375" style="205" customWidth="1"/>
    <col min="10250" max="10250" width="11.125" style="205" customWidth="1"/>
    <col min="10251" max="10253" width="8.5" style="205" customWidth="1"/>
    <col min="10254" max="10255" width="8.625" style="205" customWidth="1"/>
    <col min="10256" max="10496" width="9" style="205"/>
    <col min="10497" max="10497" width="10.25" style="205" customWidth="1"/>
    <col min="10498" max="10498" width="10.375" style="205" customWidth="1"/>
    <col min="10499" max="10499" width="11.125" style="205" customWidth="1"/>
    <col min="10500" max="10502" width="8.5" style="205" customWidth="1"/>
    <col min="10503" max="10504" width="8.625" style="205" customWidth="1"/>
    <col min="10505" max="10505" width="10.375" style="205" customWidth="1"/>
    <col min="10506" max="10506" width="11.125" style="205" customWidth="1"/>
    <col min="10507" max="10509" width="8.5" style="205" customWidth="1"/>
    <col min="10510" max="10511" width="8.625" style="205" customWidth="1"/>
    <col min="10512" max="10752" width="9" style="205"/>
    <col min="10753" max="10753" width="10.25" style="205" customWidth="1"/>
    <col min="10754" max="10754" width="10.375" style="205" customWidth="1"/>
    <col min="10755" max="10755" width="11.125" style="205" customWidth="1"/>
    <col min="10756" max="10758" width="8.5" style="205" customWidth="1"/>
    <col min="10759" max="10760" width="8.625" style="205" customWidth="1"/>
    <col min="10761" max="10761" width="10.375" style="205" customWidth="1"/>
    <col min="10762" max="10762" width="11.125" style="205" customWidth="1"/>
    <col min="10763" max="10765" width="8.5" style="205" customWidth="1"/>
    <col min="10766" max="10767" width="8.625" style="205" customWidth="1"/>
    <col min="10768" max="11008" width="9" style="205"/>
    <col min="11009" max="11009" width="10.25" style="205" customWidth="1"/>
    <col min="11010" max="11010" width="10.375" style="205" customWidth="1"/>
    <col min="11011" max="11011" width="11.125" style="205" customWidth="1"/>
    <col min="11012" max="11014" width="8.5" style="205" customWidth="1"/>
    <col min="11015" max="11016" width="8.625" style="205" customWidth="1"/>
    <col min="11017" max="11017" width="10.375" style="205" customWidth="1"/>
    <col min="11018" max="11018" width="11.125" style="205" customWidth="1"/>
    <col min="11019" max="11021" width="8.5" style="205" customWidth="1"/>
    <col min="11022" max="11023" width="8.625" style="205" customWidth="1"/>
    <col min="11024" max="11264" width="9" style="205"/>
    <col min="11265" max="11265" width="10.25" style="205" customWidth="1"/>
    <col min="11266" max="11266" width="10.375" style="205" customWidth="1"/>
    <col min="11267" max="11267" width="11.125" style="205" customWidth="1"/>
    <col min="11268" max="11270" width="8.5" style="205" customWidth="1"/>
    <col min="11271" max="11272" width="8.625" style="205" customWidth="1"/>
    <col min="11273" max="11273" width="10.375" style="205" customWidth="1"/>
    <col min="11274" max="11274" width="11.125" style="205" customWidth="1"/>
    <col min="11275" max="11277" width="8.5" style="205" customWidth="1"/>
    <col min="11278" max="11279" width="8.625" style="205" customWidth="1"/>
    <col min="11280" max="11520" width="9" style="205"/>
    <col min="11521" max="11521" width="10.25" style="205" customWidth="1"/>
    <col min="11522" max="11522" width="10.375" style="205" customWidth="1"/>
    <col min="11523" max="11523" width="11.125" style="205" customWidth="1"/>
    <col min="11524" max="11526" width="8.5" style="205" customWidth="1"/>
    <col min="11527" max="11528" width="8.625" style="205" customWidth="1"/>
    <col min="11529" max="11529" width="10.375" style="205" customWidth="1"/>
    <col min="11530" max="11530" width="11.125" style="205" customWidth="1"/>
    <col min="11531" max="11533" width="8.5" style="205" customWidth="1"/>
    <col min="11534" max="11535" width="8.625" style="205" customWidth="1"/>
    <col min="11536" max="11776" width="9" style="205"/>
    <col min="11777" max="11777" width="10.25" style="205" customWidth="1"/>
    <col min="11778" max="11778" width="10.375" style="205" customWidth="1"/>
    <col min="11779" max="11779" width="11.125" style="205" customWidth="1"/>
    <col min="11780" max="11782" width="8.5" style="205" customWidth="1"/>
    <col min="11783" max="11784" width="8.625" style="205" customWidth="1"/>
    <col min="11785" max="11785" width="10.375" style="205" customWidth="1"/>
    <col min="11786" max="11786" width="11.125" style="205" customWidth="1"/>
    <col min="11787" max="11789" width="8.5" style="205" customWidth="1"/>
    <col min="11790" max="11791" width="8.625" style="205" customWidth="1"/>
    <col min="11792" max="12032" width="9" style="205"/>
    <col min="12033" max="12033" width="10.25" style="205" customWidth="1"/>
    <col min="12034" max="12034" width="10.375" style="205" customWidth="1"/>
    <col min="12035" max="12035" width="11.125" style="205" customWidth="1"/>
    <col min="12036" max="12038" width="8.5" style="205" customWidth="1"/>
    <col min="12039" max="12040" width="8.625" style="205" customWidth="1"/>
    <col min="12041" max="12041" width="10.375" style="205" customWidth="1"/>
    <col min="12042" max="12042" width="11.125" style="205" customWidth="1"/>
    <col min="12043" max="12045" width="8.5" style="205" customWidth="1"/>
    <col min="12046" max="12047" width="8.625" style="205" customWidth="1"/>
    <col min="12048" max="12288" width="9" style="205"/>
    <col min="12289" max="12289" width="10.25" style="205" customWidth="1"/>
    <col min="12290" max="12290" width="10.375" style="205" customWidth="1"/>
    <col min="12291" max="12291" width="11.125" style="205" customWidth="1"/>
    <col min="12292" max="12294" width="8.5" style="205" customWidth="1"/>
    <col min="12295" max="12296" width="8.625" style="205" customWidth="1"/>
    <col min="12297" max="12297" width="10.375" style="205" customWidth="1"/>
    <col min="12298" max="12298" width="11.125" style="205" customWidth="1"/>
    <col min="12299" max="12301" width="8.5" style="205" customWidth="1"/>
    <col min="12302" max="12303" width="8.625" style="205" customWidth="1"/>
    <col min="12304" max="12544" width="9" style="205"/>
    <col min="12545" max="12545" width="10.25" style="205" customWidth="1"/>
    <col min="12546" max="12546" width="10.375" style="205" customWidth="1"/>
    <col min="12547" max="12547" width="11.125" style="205" customWidth="1"/>
    <col min="12548" max="12550" width="8.5" style="205" customWidth="1"/>
    <col min="12551" max="12552" width="8.625" style="205" customWidth="1"/>
    <col min="12553" max="12553" width="10.375" style="205" customWidth="1"/>
    <col min="12554" max="12554" width="11.125" style="205" customWidth="1"/>
    <col min="12555" max="12557" width="8.5" style="205" customWidth="1"/>
    <col min="12558" max="12559" width="8.625" style="205" customWidth="1"/>
    <col min="12560" max="12800" width="9" style="205"/>
    <col min="12801" max="12801" width="10.25" style="205" customWidth="1"/>
    <col min="12802" max="12802" width="10.375" style="205" customWidth="1"/>
    <col min="12803" max="12803" width="11.125" style="205" customWidth="1"/>
    <col min="12804" max="12806" width="8.5" style="205" customWidth="1"/>
    <col min="12807" max="12808" width="8.625" style="205" customWidth="1"/>
    <col min="12809" max="12809" width="10.375" style="205" customWidth="1"/>
    <col min="12810" max="12810" width="11.125" style="205" customWidth="1"/>
    <col min="12811" max="12813" width="8.5" style="205" customWidth="1"/>
    <col min="12814" max="12815" width="8.625" style="205" customWidth="1"/>
    <col min="12816" max="13056" width="9" style="205"/>
    <col min="13057" max="13057" width="10.25" style="205" customWidth="1"/>
    <col min="13058" max="13058" width="10.375" style="205" customWidth="1"/>
    <col min="13059" max="13059" width="11.125" style="205" customWidth="1"/>
    <col min="13060" max="13062" width="8.5" style="205" customWidth="1"/>
    <col min="13063" max="13064" width="8.625" style="205" customWidth="1"/>
    <col min="13065" max="13065" width="10.375" style="205" customWidth="1"/>
    <col min="13066" max="13066" width="11.125" style="205" customWidth="1"/>
    <col min="13067" max="13069" width="8.5" style="205" customWidth="1"/>
    <col min="13070" max="13071" width="8.625" style="205" customWidth="1"/>
    <col min="13072" max="13312" width="9" style="205"/>
    <col min="13313" max="13313" width="10.25" style="205" customWidth="1"/>
    <col min="13314" max="13314" width="10.375" style="205" customWidth="1"/>
    <col min="13315" max="13315" width="11.125" style="205" customWidth="1"/>
    <col min="13316" max="13318" width="8.5" style="205" customWidth="1"/>
    <col min="13319" max="13320" width="8.625" style="205" customWidth="1"/>
    <col min="13321" max="13321" width="10.375" style="205" customWidth="1"/>
    <col min="13322" max="13322" width="11.125" style="205" customWidth="1"/>
    <col min="13323" max="13325" width="8.5" style="205" customWidth="1"/>
    <col min="13326" max="13327" width="8.625" style="205" customWidth="1"/>
    <col min="13328" max="13568" width="9" style="205"/>
    <col min="13569" max="13569" width="10.25" style="205" customWidth="1"/>
    <col min="13570" max="13570" width="10.375" style="205" customWidth="1"/>
    <col min="13571" max="13571" width="11.125" style="205" customWidth="1"/>
    <col min="13572" max="13574" width="8.5" style="205" customWidth="1"/>
    <col min="13575" max="13576" width="8.625" style="205" customWidth="1"/>
    <col min="13577" max="13577" width="10.375" style="205" customWidth="1"/>
    <col min="13578" max="13578" width="11.125" style="205" customWidth="1"/>
    <col min="13579" max="13581" width="8.5" style="205" customWidth="1"/>
    <col min="13582" max="13583" width="8.625" style="205" customWidth="1"/>
    <col min="13584" max="13824" width="9" style="205"/>
    <col min="13825" max="13825" width="10.25" style="205" customWidth="1"/>
    <col min="13826" max="13826" width="10.375" style="205" customWidth="1"/>
    <col min="13827" max="13827" width="11.125" style="205" customWidth="1"/>
    <col min="13828" max="13830" width="8.5" style="205" customWidth="1"/>
    <col min="13831" max="13832" width="8.625" style="205" customWidth="1"/>
    <col min="13833" max="13833" width="10.375" style="205" customWidth="1"/>
    <col min="13834" max="13834" width="11.125" style="205" customWidth="1"/>
    <col min="13835" max="13837" width="8.5" style="205" customWidth="1"/>
    <col min="13838" max="13839" width="8.625" style="205" customWidth="1"/>
    <col min="13840" max="14080" width="9" style="205"/>
    <col min="14081" max="14081" width="10.25" style="205" customWidth="1"/>
    <col min="14082" max="14082" width="10.375" style="205" customWidth="1"/>
    <col min="14083" max="14083" width="11.125" style="205" customWidth="1"/>
    <col min="14084" max="14086" width="8.5" style="205" customWidth="1"/>
    <col min="14087" max="14088" width="8.625" style="205" customWidth="1"/>
    <col min="14089" max="14089" width="10.375" style="205" customWidth="1"/>
    <col min="14090" max="14090" width="11.125" style="205" customWidth="1"/>
    <col min="14091" max="14093" width="8.5" style="205" customWidth="1"/>
    <col min="14094" max="14095" width="8.625" style="205" customWidth="1"/>
    <col min="14096" max="14336" width="9" style="205"/>
    <col min="14337" max="14337" width="10.25" style="205" customWidth="1"/>
    <col min="14338" max="14338" width="10.375" style="205" customWidth="1"/>
    <col min="14339" max="14339" width="11.125" style="205" customWidth="1"/>
    <col min="14340" max="14342" width="8.5" style="205" customWidth="1"/>
    <col min="14343" max="14344" width="8.625" style="205" customWidth="1"/>
    <col min="14345" max="14345" width="10.375" style="205" customWidth="1"/>
    <col min="14346" max="14346" width="11.125" style="205" customWidth="1"/>
    <col min="14347" max="14349" width="8.5" style="205" customWidth="1"/>
    <col min="14350" max="14351" width="8.625" style="205" customWidth="1"/>
    <col min="14352" max="14592" width="9" style="205"/>
    <col min="14593" max="14593" width="10.25" style="205" customWidth="1"/>
    <col min="14594" max="14594" width="10.375" style="205" customWidth="1"/>
    <col min="14595" max="14595" width="11.125" style="205" customWidth="1"/>
    <col min="14596" max="14598" width="8.5" style="205" customWidth="1"/>
    <col min="14599" max="14600" width="8.625" style="205" customWidth="1"/>
    <col min="14601" max="14601" width="10.375" style="205" customWidth="1"/>
    <col min="14602" max="14602" width="11.125" style="205" customWidth="1"/>
    <col min="14603" max="14605" width="8.5" style="205" customWidth="1"/>
    <col min="14606" max="14607" width="8.625" style="205" customWidth="1"/>
    <col min="14608" max="14848" width="9" style="205"/>
    <col min="14849" max="14849" width="10.25" style="205" customWidth="1"/>
    <col min="14850" max="14850" width="10.375" style="205" customWidth="1"/>
    <col min="14851" max="14851" width="11.125" style="205" customWidth="1"/>
    <col min="14852" max="14854" width="8.5" style="205" customWidth="1"/>
    <col min="14855" max="14856" width="8.625" style="205" customWidth="1"/>
    <col min="14857" max="14857" width="10.375" style="205" customWidth="1"/>
    <col min="14858" max="14858" width="11.125" style="205" customWidth="1"/>
    <col min="14859" max="14861" width="8.5" style="205" customWidth="1"/>
    <col min="14862" max="14863" width="8.625" style="205" customWidth="1"/>
    <col min="14864" max="15104" width="9" style="205"/>
    <col min="15105" max="15105" width="10.25" style="205" customWidth="1"/>
    <col min="15106" max="15106" width="10.375" style="205" customWidth="1"/>
    <col min="15107" max="15107" width="11.125" style="205" customWidth="1"/>
    <col min="15108" max="15110" width="8.5" style="205" customWidth="1"/>
    <col min="15111" max="15112" width="8.625" style="205" customWidth="1"/>
    <col min="15113" max="15113" width="10.375" style="205" customWidth="1"/>
    <col min="15114" max="15114" width="11.125" style="205" customWidth="1"/>
    <col min="15115" max="15117" width="8.5" style="205" customWidth="1"/>
    <col min="15118" max="15119" width="8.625" style="205" customWidth="1"/>
    <col min="15120" max="15360" width="9" style="205"/>
    <col min="15361" max="15361" width="10.25" style="205" customWidth="1"/>
    <col min="15362" max="15362" width="10.375" style="205" customWidth="1"/>
    <col min="15363" max="15363" width="11.125" style="205" customWidth="1"/>
    <col min="15364" max="15366" width="8.5" style="205" customWidth="1"/>
    <col min="15367" max="15368" width="8.625" style="205" customWidth="1"/>
    <col min="15369" max="15369" width="10.375" style="205" customWidth="1"/>
    <col min="15370" max="15370" width="11.125" style="205" customWidth="1"/>
    <col min="15371" max="15373" width="8.5" style="205" customWidth="1"/>
    <col min="15374" max="15375" width="8.625" style="205" customWidth="1"/>
    <col min="15376" max="15616" width="9" style="205"/>
    <col min="15617" max="15617" width="10.25" style="205" customWidth="1"/>
    <col min="15618" max="15618" width="10.375" style="205" customWidth="1"/>
    <col min="15619" max="15619" width="11.125" style="205" customWidth="1"/>
    <col min="15620" max="15622" width="8.5" style="205" customWidth="1"/>
    <col min="15623" max="15624" width="8.625" style="205" customWidth="1"/>
    <col min="15625" max="15625" width="10.375" style="205" customWidth="1"/>
    <col min="15626" max="15626" width="11.125" style="205" customWidth="1"/>
    <col min="15627" max="15629" width="8.5" style="205" customWidth="1"/>
    <col min="15630" max="15631" width="8.625" style="205" customWidth="1"/>
    <col min="15632" max="15872" width="9" style="205"/>
    <col min="15873" max="15873" width="10.25" style="205" customWidth="1"/>
    <col min="15874" max="15874" width="10.375" style="205" customWidth="1"/>
    <col min="15875" max="15875" width="11.125" style="205" customWidth="1"/>
    <col min="15876" max="15878" width="8.5" style="205" customWidth="1"/>
    <col min="15879" max="15880" width="8.625" style="205" customWidth="1"/>
    <col min="15881" max="15881" width="10.375" style="205" customWidth="1"/>
    <col min="15882" max="15882" width="11.125" style="205" customWidth="1"/>
    <col min="15883" max="15885" width="8.5" style="205" customWidth="1"/>
    <col min="15886" max="15887" width="8.625" style="205" customWidth="1"/>
    <col min="15888" max="16128" width="9" style="205"/>
    <col min="16129" max="16129" width="10.25" style="205" customWidth="1"/>
    <col min="16130" max="16130" width="10.375" style="205" customWidth="1"/>
    <col min="16131" max="16131" width="11.125" style="205" customWidth="1"/>
    <col min="16132" max="16134" width="8.5" style="205" customWidth="1"/>
    <col min="16135" max="16136" width="8.625" style="205" customWidth="1"/>
    <col min="16137" max="16137" width="10.375" style="205" customWidth="1"/>
    <col min="16138" max="16138" width="11.125" style="205" customWidth="1"/>
    <col min="16139" max="16141" width="8.5" style="205" customWidth="1"/>
    <col min="16142" max="16143" width="8.625" style="205" customWidth="1"/>
    <col min="16144" max="16384" width="9" style="205"/>
  </cols>
  <sheetData>
    <row r="1" spans="1:15" s="194" customFormat="1" ht="24.75" customHeight="1">
      <c r="A1" s="389" t="s">
        <v>187</v>
      </c>
      <c r="B1" s="389"/>
      <c r="C1" s="389"/>
      <c r="D1" s="389"/>
      <c r="E1" s="389"/>
      <c r="F1" s="389"/>
      <c r="G1" s="389"/>
      <c r="H1" s="389"/>
      <c r="I1" s="193"/>
      <c r="J1" s="193"/>
      <c r="K1" s="193"/>
      <c r="L1" s="193"/>
      <c r="M1" s="193"/>
      <c r="N1" s="193"/>
      <c r="O1" s="193"/>
    </row>
    <row r="2" spans="1:15" s="65" customFormat="1" ht="15" customHeight="1"/>
    <row r="3" spans="1:15" s="65" customFormat="1" ht="18" customHeight="1">
      <c r="A3" s="65" t="s">
        <v>40</v>
      </c>
    </row>
    <row r="4" spans="1:15" s="65" customFormat="1" ht="19.5" customHeight="1">
      <c r="A4" s="379"/>
      <c r="B4" s="390" t="s">
        <v>188</v>
      </c>
      <c r="C4" s="391"/>
      <c r="D4" s="391"/>
      <c r="E4" s="391"/>
      <c r="F4" s="391"/>
      <c r="G4" s="391"/>
      <c r="H4" s="392"/>
      <c r="I4" s="390" t="s">
        <v>189</v>
      </c>
      <c r="J4" s="391"/>
      <c r="K4" s="391"/>
      <c r="L4" s="391"/>
      <c r="M4" s="391"/>
      <c r="N4" s="391"/>
      <c r="O4" s="391"/>
    </row>
    <row r="5" spans="1:15" s="65" customFormat="1" ht="28.5" customHeight="1">
      <c r="A5" s="379"/>
      <c r="B5" s="229"/>
      <c r="C5" s="230" t="s">
        <v>190</v>
      </c>
      <c r="D5" s="231" t="s">
        <v>191</v>
      </c>
      <c r="E5" s="230" t="s">
        <v>192</v>
      </c>
      <c r="F5" s="230" t="s">
        <v>193</v>
      </c>
      <c r="G5" s="231" t="s">
        <v>194</v>
      </c>
      <c r="H5" s="230" t="s">
        <v>195</v>
      </c>
      <c r="I5" s="232"/>
      <c r="J5" s="230" t="s">
        <v>190</v>
      </c>
      <c r="K5" s="231" t="s">
        <v>191</v>
      </c>
      <c r="L5" s="230" t="s">
        <v>192</v>
      </c>
      <c r="M5" s="230" t="s">
        <v>193</v>
      </c>
      <c r="N5" s="231" t="s">
        <v>194</v>
      </c>
      <c r="O5" s="233" t="s">
        <v>195</v>
      </c>
    </row>
    <row r="6" spans="1:15" s="5" customFormat="1" ht="21" customHeight="1">
      <c r="A6" s="98">
        <v>2000</v>
      </c>
      <c r="B6" s="177">
        <v>67664</v>
      </c>
      <c r="C6" s="33">
        <v>21540</v>
      </c>
      <c r="D6" s="195">
        <v>10753</v>
      </c>
      <c r="E6" s="195">
        <v>13631</v>
      </c>
      <c r="F6" s="195">
        <v>9321</v>
      </c>
      <c r="G6" s="195">
        <v>11816</v>
      </c>
      <c r="H6" s="195">
        <v>603</v>
      </c>
      <c r="I6" s="195">
        <v>171288</v>
      </c>
      <c r="J6" s="195">
        <v>30096</v>
      </c>
      <c r="K6" s="195">
        <v>33758</v>
      </c>
      <c r="L6" s="195">
        <v>76091</v>
      </c>
      <c r="M6" s="195">
        <v>16011</v>
      </c>
      <c r="N6" s="195">
        <v>14507</v>
      </c>
      <c r="O6" s="196">
        <v>825</v>
      </c>
    </row>
    <row r="7" spans="1:15" s="5" customFormat="1" ht="21" customHeight="1">
      <c r="A7" s="197">
        <v>2005</v>
      </c>
      <c r="B7" s="171">
        <f>SUM(C7:H7)</f>
        <v>54205</v>
      </c>
      <c r="C7" s="198">
        <v>17877</v>
      </c>
      <c r="D7" s="198">
        <v>9941</v>
      </c>
      <c r="E7" s="198">
        <v>9511</v>
      </c>
      <c r="F7" s="198">
        <v>6910</v>
      </c>
      <c r="G7" s="198">
        <v>9587</v>
      </c>
      <c r="H7" s="198">
        <v>379</v>
      </c>
      <c r="I7" s="169">
        <f>SUM(J7:O7)</f>
        <v>158902</v>
      </c>
      <c r="J7" s="198">
        <v>26980</v>
      </c>
      <c r="K7" s="198">
        <v>29002</v>
      </c>
      <c r="L7" s="198">
        <v>65964</v>
      </c>
      <c r="M7" s="198">
        <v>19711</v>
      </c>
      <c r="N7" s="198">
        <v>16471</v>
      </c>
      <c r="O7" s="199">
        <v>774</v>
      </c>
    </row>
    <row r="8" spans="1:15" s="5" customFormat="1" ht="21" customHeight="1">
      <c r="A8" s="197">
        <v>2010</v>
      </c>
      <c r="B8" s="171">
        <v>41771</v>
      </c>
      <c r="C8" s="198">
        <v>10929</v>
      </c>
      <c r="D8" s="198">
        <v>7812</v>
      </c>
      <c r="E8" s="198">
        <v>8675</v>
      </c>
      <c r="F8" s="198">
        <v>5744</v>
      </c>
      <c r="G8" s="198">
        <v>8116</v>
      </c>
      <c r="H8" s="198">
        <v>495</v>
      </c>
      <c r="I8" s="169">
        <v>142583</v>
      </c>
      <c r="J8" s="198">
        <v>24815</v>
      </c>
      <c r="K8" s="198">
        <v>25035</v>
      </c>
      <c r="L8" s="198">
        <v>55824</v>
      </c>
      <c r="M8" s="198">
        <v>19023</v>
      </c>
      <c r="N8" s="198">
        <v>16655</v>
      </c>
      <c r="O8" s="199">
        <v>1231</v>
      </c>
    </row>
    <row r="9" spans="1:15" s="65" customFormat="1" ht="12" customHeight="1">
      <c r="A9" s="179"/>
      <c r="B9" s="180"/>
      <c r="C9" s="181"/>
      <c r="D9" s="181"/>
      <c r="E9" s="181"/>
      <c r="F9" s="181"/>
      <c r="G9" s="180"/>
      <c r="H9" s="180"/>
      <c r="I9" s="180"/>
      <c r="J9" s="181"/>
      <c r="K9" s="181"/>
      <c r="L9" s="181"/>
      <c r="M9" s="181"/>
      <c r="N9" s="180"/>
      <c r="O9" s="180"/>
    </row>
    <row r="10" spans="1:15" s="5" customFormat="1" ht="21" customHeight="1">
      <c r="A10" s="182" t="s">
        <v>196</v>
      </c>
      <c r="B10" s="171">
        <v>5111</v>
      </c>
      <c r="C10" s="198">
        <v>5111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1">
        <v>0</v>
      </c>
    </row>
    <row r="11" spans="1:15" s="5" customFormat="1" ht="21" customHeight="1">
      <c r="A11" s="182" t="s">
        <v>110</v>
      </c>
      <c r="B11" s="171">
        <v>11625</v>
      </c>
      <c r="C11" s="198">
        <v>5818</v>
      </c>
      <c r="D11" s="198">
        <v>5774</v>
      </c>
      <c r="E11" s="198">
        <v>33</v>
      </c>
      <c r="F11" s="200">
        <v>0</v>
      </c>
      <c r="G11" s="200">
        <v>0</v>
      </c>
      <c r="H11" s="200">
        <v>0</v>
      </c>
      <c r="I11" s="169">
        <v>43</v>
      </c>
      <c r="J11" s="198">
        <v>13</v>
      </c>
      <c r="K11" s="198">
        <v>30</v>
      </c>
      <c r="L11" s="200">
        <v>0</v>
      </c>
      <c r="M11" s="200">
        <v>0</v>
      </c>
      <c r="N11" s="200">
        <v>0</v>
      </c>
      <c r="O11" s="201">
        <v>0</v>
      </c>
    </row>
    <row r="12" spans="1:15" s="5" customFormat="1" ht="21" customHeight="1">
      <c r="A12" s="182" t="s">
        <v>111</v>
      </c>
      <c r="B12" s="171">
        <v>13883</v>
      </c>
      <c r="C12" s="200">
        <v>0</v>
      </c>
      <c r="D12" s="198">
        <v>2038</v>
      </c>
      <c r="E12" s="198">
        <v>8622</v>
      </c>
      <c r="F12" s="198">
        <v>1637</v>
      </c>
      <c r="G12" s="198">
        <v>1586</v>
      </c>
      <c r="H12" s="200">
        <v>0</v>
      </c>
      <c r="I12" s="169">
        <v>824</v>
      </c>
      <c r="J12" s="198">
        <v>3</v>
      </c>
      <c r="K12" s="198">
        <v>103</v>
      </c>
      <c r="L12" s="198">
        <v>685</v>
      </c>
      <c r="M12" s="198">
        <v>33</v>
      </c>
      <c r="N12" s="200">
        <v>0</v>
      </c>
      <c r="O12" s="201">
        <v>0</v>
      </c>
    </row>
    <row r="13" spans="1:15" s="5" customFormat="1" ht="21" customHeight="1">
      <c r="A13" s="182" t="s">
        <v>112</v>
      </c>
      <c r="B13" s="171">
        <v>8602</v>
      </c>
      <c r="C13" s="200">
        <v>0</v>
      </c>
      <c r="D13" s="200">
        <v>0</v>
      </c>
      <c r="E13" s="198">
        <v>17</v>
      </c>
      <c r="F13" s="198">
        <v>3334</v>
      </c>
      <c r="G13" s="198">
        <v>5195</v>
      </c>
      <c r="H13" s="198">
        <v>56</v>
      </c>
      <c r="I13" s="169">
        <v>5329</v>
      </c>
      <c r="J13" s="198">
        <v>12</v>
      </c>
      <c r="K13" s="198">
        <v>91</v>
      </c>
      <c r="L13" s="198">
        <v>2051</v>
      </c>
      <c r="M13" s="198">
        <v>2111</v>
      </c>
      <c r="N13" s="198">
        <v>1053</v>
      </c>
      <c r="O13" s="199">
        <v>11</v>
      </c>
    </row>
    <row r="14" spans="1:15" s="5" customFormat="1" ht="21" customHeight="1">
      <c r="A14" s="182" t="s">
        <v>113</v>
      </c>
      <c r="B14" s="171">
        <v>1761</v>
      </c>
      <c r="C14" s="200">
        <v>0</v>
      </c>
      <c r="D14" s="200">
        <v>0</v>
      </c>
      <c r="E14" s="200">
        <v>0</v>
      </c>
      <c r="F14" s="198">
        <v>470</v>
      </c>
      <c r="G14" s="198">
        <v>1070</v>
      </c>
      <c r="H14" s="198">
        <v>221</v>
      </c>
      <c r="I14" s="169">
        <v>13546</v>
      </c>
      <c r="J14" s="198">
        <v>21</v>
      </c>
      <c r="K14" s="198">
        <v>149</v>
      </c>
      <c r="L14" s="198">
        <v>3468</v>
      </c>
      <c r="M14" s="198">
        <v>5292</v>
      </c>
      <c r="N14" s="198">
        <v>4467</v>
      </c>
      <c r="O14" s="199">
        <v>149</v>
      </c>
    </row>
    <row r="15" spans="1:15" s="5" customFormat="1" ht="21" customHeight="1">
      <c r="A15" s="182" t="s">
        <v>114</v>
      </c>
      <c r="B15" s="171">
        <v>350</v>
      </c>
      <c r="C15" s="200">
        <v>0</v>
      </c>
      <c r="D15" s="200">
        <v>0</v>
      </c>
      <c r="E15" s="200">
        <v>1</v>
      </c>
      <c r="F15" s="198">
        <v>118</v>
      </c>
      <c r="G15" s="198">
        <v>125</v>
      </c>
      <c r="H15" s="198">
        <v>106</v>
      </c>
      <c r="I15" s="169">
        <v>13263</v>
      </c>
      <c r="J15" s="198">
        <v>50</v>
      </c>
      <c r="K15" s="198">
        <v>223</v>
      </c>
      <c r="L15" s="198">
        <v>4750</v>
      </c>
      <c r="M15" s="198">
        <v>4390</v>
      </c>
      <c r="N15" s="198">
        <v>3582</v>
      </c>
      <c r="O15" s="199">
        <v>268</v>
      </c>
    </row>
    <row r="16" spans="1:15" s="5" customFormat="1" ht="21" customHeight="1">
      <c r="A16" s="182" t="s">
        <v>115</v>
      </c>
      <c r="B16" s="171">
        <v>173</v>
      </c>
      <c r="C16" s="200">
        <v>0</v>
      </c>
      <c r="D16" s="200">
        <v>0</v>
      </c>
      <c r="E16" s="200">
        <v>1</v>
      </c>
      <c r="F16" s="198">
        <v>55</v>
      </c>
      <c r="G16" s="198">
        <v>68</v>
      </c>
      <c r="H16" s="198">
        <v>49</v>
      </c>
      <c r="I16" s="169">
        <v>14103</v>
      </c>
      <c r="J16" s="198">
        <v>106</v>
      </c>
      <c r="K16" s="198">
        <v>558</v>
      </c>
      <c r="L16" s="198">
        <v>8096</v>
      </c>
      <c r="M16" s="198">
        <v>2892</v>
      </c>
      <c r="N16" s="198">
        <v>2233</v>
      </c>
      <c r="O16" s="199">
        <v>218</v>
      </c>
    </row>
    <row r="17" spans="1:15" s="5" customFormat="1" ht="21" customHeight="1">
      <c r="A17" s="182" t="s">
        <v>116</v>
      </c>
      <c r="B17" s="171">
        <v>125</v>
      </c>
      <c r="C17" s="200">
        <v>0</v>
      </c>
      <c r="D17" s="200">
        <v>0</v>
      </c>
      <c r="E17" s="200">
        <v>0</v>
      </c>
      <c r="F17" s="198">
        <v>58</v>
      </c>
      <c r="G17" s="198">
        <v>32</v>
      </c>
      <c r="H17" s="198">
        <v>35</v>
      </c>
      <c r="I17" s="169">
        <v>16046</v>
      </c>
      <c r="J17" s="198">
        <v>370</v>
      </c>
      <c r="K17" s="198">
        <v>1712</v>
      </c>
      <c r="L17" s="198">
        <v>10380</v>
      </c>
      <c r="M17" s="198">
        <v>1700</v>
      </c>
      <c r="N17" s="198">
        <v>1738</v>
      </c>
      <c r="O17" s="199">
        <v>146</v>
      </c>
    </row>
    <row r="18" spans="1:15" s="5" customFormat="1" ht="21" customHeight="1">
      <c r="A18" s="182" t="s">
        <v>117</v>
      </c>
      <c r="B18" s="171">
        <v>56</v>
      </c>
      <c r="C18" s="200">
        <v>0</v>
      </c>
      <c r="D18" s="200">
        <v>0</v>
      </c>
      <c r="E18" s="200">
        <v>1</v>
      </c>
      <c r="F18" s="198">
        <v>27</v>
      </c>
      <c r="G18" s="198">
        <v>16</v>
      </c>
      <c r="H18" s="198">
        <v>12</v>
      </c>
      <c r="I18" s="169">
        <v>18453</v>
      </c>
      <c r="J18" s="198">
        <v>1517</v>
      </c>
      <c r="K18" s="198">
        <v>4262</v>
      </c>
      <c r="L18" s="198">
        <v>9876</v>
      </c>
      <c r="M18" s="198">
        <v>1255</v>
      </c>
      <c r="N18" s="198">
        <v>1420</v>
      </c>
      <c r="O18" s="199">
        <v>123</v>
      </c>
    </row>
    <row r="19" spans="1:15" s="5" customFormat="1" ht="21" customHeight="1">
      <c r="A19" s="182" t="s">
        <v>118</v>
      </c>
      <c r="B19" s="171">
        <v>48</v>
      </c>
      <c r="C19" s="200">
        <v>0</v>
      </c>
      <c r="D19" s="200">
        <v>0</v>
      </c>
      <c r="E19" s="200">
        <v>0</v>
      </c>
      <c r="F19" s="200">
        <v>24</v>
      </c>
      <c r="G19" s="198">
        <v>12</v>
      </c>
      <c r="H19" s="200">
        <v>12</v>
      </c>
      <c r="I19" s="169">
        <v>18263</v>
      </c>
      <c r="J19" s="198">
        <v>3405</v>
      </c>
      <c r="K19" s="198">
        <v>5948</v>
      </c>
      <c r="L19" s="198">
        <v>7271</v>
      </c>
      <c r="M19" s="198">
        <v>711</v>
      </c>
      <c r="N19" s="198">
        <v>815</v>
      </c>
      <c r="O19" s="199">
        <v>113</v>
      </c>
    </row>
    <row r="20" spans="1:15" s="5" customFormat="1" ht="21" customHeight="1">
      <c r="A20" s="182" t="s">
        <v>119</v>
      </c>
      <c r="B20" s="171">
        <v>26</v>
      </c>
      <c r="C20" s="200">
        <v>0</v>
      </c>
      <c r="D20" s="200">
        <v>0</v>
      </c>
      <c r="E20" s="200">
        <v>0</v>
      </c>
      <c r="F20" s="200">
        <v>16</v>
      </c>
      <c r="G20" s="198">
        <v>8</v>
      </c>
      <c r="H20" s="198">
        <v>2</v>
      </c>
      <c r="I20" s="169">
        <v>14899</v>
      </c>
      <c r="J20" s="198">
        <v>4807</v>
      </c>
      <c r="K20" s="198">
        <v>5055</v>
      </c>
      <c r="L20" s="198">
        <v>4199</v>
      </c>
      <c r="M20" s="198">
        <v>303</v>
      </c>
      <c r="N20" s="198">
        <v>455</v>
      </c>
      <c r="O20" s="199">
        <v>80</v>
      </c>
    </row>
    <row r="21" spans="1:15" s="5" customFormat="1" ht="21" customHeight="1">
      <c r="A21" s="182" t="s">
        <v>120</v>
      </c>
      <c r="B21" s="171">
        <v>7</v>
      </c>
      <c r="C21" s="200">
        <v>0</v>
      </c>
      <c r="D21" s="200">
        <v>0</v>
      </c>
      <c r="E21" s="200">
        <v>0</v>
      </c>
      <c r="F21" s="200">
        <v>3</v>
      </c>
      <c r="G21" s="198">
        <v>3</v>
      </c>
      <c r="H21" s="200">
        <v>1</v>
      </c>
      <c r="I21" s="169">
        <v>11221</v>
      </c>
      <c r="J21" s="198">
        <v>4763</v>
      </c>
      <c r="K21" s="198">
        <v>3356</v>
      </c>
      <c r="L21" s="198">
        <v>2480</v>
      </c>
      <c r="M21" s="198">
        <v>178</v>
      </c>
      <c r="N21" s="198">
        <v>385</v>
      </c>
      <c r="O21" s="199">
        <v>59</v>
      </c>
    </row>
    <row r="22" spans="1:15" s="5" customFormat="1" ht="21" customHeight="1">
      <c r="A22" s="182" t="s">
        <v>121</v>
      </c>
      <c r="B22" s="171">
        <v>1</v>
      </c>
      <c r="C22" s="200">
        <v>0</v>
      </c>
      <c r="D22" s="200">
        <v>0</v>
      </c>
      <c r="E22" s="200">
        <v>0</v>
      </c>
      <c r="F22" s="200">
        <v>0</v>
      </c>
      <c r="G22" s="198">
        <v>1</v>
      </c>
      <c r="H22" s="200">
        <v>0</v>
      </c>
      <c r="I22" s="169">
        <v>7678</v>
      </c>
      <c r="J22" s="198">
        <v>4171</v>
      </c>
      <c r="K22" s="198">
        <v>1912</v>
      </c>
      <c r="L22" s="198">
        <v>1264</v>
      </c>
      <c r="M22" s="198">
        <v>74</v>
      </c>
      <c r="N22" s="198">
        <v>220</v>
      </c>
      <c r="O22" s="199">
        <v>37</v>
      </c>
    </row>
    <row r="23" spans="1:15" s="5" customFormat="1" ht="21" customHeight="1">
      <c r="A23" s="182" t="s">
        <v>122</v>
      </c>
      <c r="B23" s="200">
        <v>2</v>
      </c>
      <c r="C23" s="200">
        <v>0</v>
      </c>
      <c r="D23" s="200">
        <v>0</v>
      </c>
      <c r="E23" s="200">
        <v>0</v>
      </c>
      <c r="F23" s="200">
        <v>1</v>
      </c>
      <c r="G23" s="200">
        <v>0</v>
      </c>
      <c r="H23" s="200">
        <v>1</v>
      </c>
      <c r="I23" s="169">
        <v>5060</v>
      </c>
      <c r="J23" s="198">
        <v>3007</v>
      </c>
      <c r="K23" s="198">
        <v>1013</v>
      </c>
      <c r="L23" s="198">
        <v>821</v>
      </c>
      <c r="M23" s="198">
        <v>45</v>
      </c>
      <c r="N23" s="198">
        <v>156</v>
      </c>
      <c r="O23" s="199">
        <v>18</v>
      </c>
    </row>
    <row r="24" spans="1:15" s="5" customFormat="1" ht="21" customHeight="1">
      <c r="A24" s="182" t="s">
        <v>123</v>
      </c>
      <c r="B24" s="200">
        <v>1</v>
      </c>
      <c r="C24" s="200">
        <v>0</v>
      </c>
      <c r="D24" s="200">
        <v>0</v>
      </c>
      <c r="E24" s="200">
        <v>0</v>
      </c>
      <c r="F24" s="200">
        <v>1</v>
      </c>
      <c r="G24" s="200">
        <v>0</v>
      </c>
      <c r="H24" s="200">
        <v>0</v>
      </c>
      <c r="I24" s="169">
        <v>2595</v>
      </c>
      <c r="J24" s="198">
        <v>1672</v>
      </c>
      <c r="K24" s="198">
        <v>430</v>
      </c>
      <c r="L24" s="198">
        <v>359</v>
      </c>
      <c r="M24" s="198">
        <v>28</v>
      </c>
      <c r="N24" s="198">
        <v>99</v>
      </c>
      <c r="O24" s="199">
        <v>7</v>
      </c>
    </row>
    <row r="25" spans="1:15" s="5" customFormat="1" ht="21" customHeight="1">
      <c r="A25" s="182" t="s">
        <v>124</v>
      </c>
      <c r="B25" s="200">
        <v>0</v>
      </c>
      <c r="C25" s="200">
        <v>0</v>
      </c>
      <c r="D25" s="200">
        <v>0</v>
      </c>
      <c r="E25" s="200">
        <v>0</v>
      </c>
      <c r="F25" s="200">
        <v>0</v>
      </c>
      <c r="G25" s="200">
        <v>0</v>
      </c>
      <c r="H25" s="200">
        <v>0</v>
      </c>
      <c r="I25" s="169">
        <v>913</v>
      </c>
      <c r="J25" s="198">
        <v>639</v>
      </c>
      <c r="K25" s="198">
        <v>144</v>
      </c>
      <c r="L25" s="198">
        <v>96</v>
      </c>
      <c r="M25" s="198">
        <v>10</v>
      </c>
      <c r="N25" s="198">
        <v>23</v>
      </c>
      <c r="O25" s="201">
        <v>1</v>
      </c>
    </row>
    <row r="26" spans="1:15" s="5" customFormat="1" ht="21" customHeight="1">
      <c r="A26" s="182" t="s">
        <v>125</v>
      </c>
      <c r="B26" s="200">
        <v>0</v>
      </c>
      <c r="C26" s="200">
        <v>0</v>
      </c>
      <c r="D26" s="200">
        <v>0</v>
      </c>
      <c r="E26" s="200">
        <v>0</v>
      </c>
      <c r="F26" s="200">
        <v>0</v>
      </c>
      <c r="G26" s="200">
        <v>0</v>
      </c>
      <c r="H26" s="200">
        <v>0</v>
      </c>
      <c r="I26" s="169">
        <v>347</v>
      </c>
      <c r="J26" s="198">
        <v>259</v>
      </c>
      <c r="K26" s="198">
        <v>49</v>
      </c>
      <c r="L26" s="198">
        <v>28</v>
      </c>
      <c r="M26" s="198">
        <v>1</v>
      </c>
      <c r="N26" s="198">
        <v>9</v>
      </c>
      <c r="O26" s="201">
        <v>1</v>
      </c>
    </row>
    <row r="27" spans="1:15" s="65" customFormat="1" ht="19.5" customHeight="1">
      <c r="A27" s="202" t="s">
        <v>197</v>
      </c>
      <c r="B27" s="187">
        <f>SUM(C27:H27)</f>
        <v>0</v>
      </c>
      <c r="C27" s="203">
        <v>0</v>
      </c>
      <c r="D27" s="203">
        <v>0</v>
      </c>
      <c r="E27" s="203">
        <v>0</v>
      </c>
      <c r="F27" s="203">
        <v>0</v>
      </c>
      <c r="G27" s="203">
        <v>0</v>
      </c>
      <c r="H27" s="203">
        <v>0</v>
      </c>
      <c r="I27" s="187">
        <f>SUM(J27:O27)</f>
        <v>0</v>
      </c>
      <c r="J27" s="188">
        <v>0</v>
      </c>
      <c r="K27" s="187">
        <v>0</v>
      </c>
      <c r="L27" s="187">
        <v>0</v>
      </c>
      <c r="M27" s="188">
        <v>0</v>
      </c>
      <c r="N27" s="187">
        <v>0</v>
      </c>
      <c r="O27" s="204">
        <v>0</v>
      </c>
    </row>
    <row r="28" spans="1:15" s="65" customFormat="1" ht="16.5" customHeight="1">
      <c r="A28" s="116" t="s">
        <v>185</v>
      </c>
    </row>
    <row r="29" spans="1:15" s="65" customFormat="1" ht="16.5" customHeight="1">
      <c r="A29" s="65" t="s">
        <v>198</v>
      </c>
    </row>
    <row r="30" spans="1:15" s="65" customFormat="1" ht="11.25"/>
    <row r="31" spans="1:15" s="65" customFormat="1" ht="11.25"/>
  </sheetData>
  <mergeCells count="4">
    <mergeCell ref="A1:H1"/>
    <mergeCell ref="A4:A5"/>
    <mergeCell ref="B4:H4"/>
    <mergeCell ref="I4:O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B10" sqref="B10:I10"/>
    </sheetView>
  </sheetViews>
  <sheetFormatPr defaultRowHeight="13.5"/>
  <cols>
    <col min="1" max="1" width="10.25" style="217" customWidth="1"/>
    <col min="2" max="8" width="12.25" style="217" customWidth="1"/>
    <col min="9" max="256" width="9" style="217"/>
    <col min="257" max="257" width="10.25" style="217" customWidth="1"/>
    <col min="258" max="264" width="12.25" style="217" customWidth="1"/>
    <col min="265" max="512" width="9" style="217"/>
    <col min="513" max="513" width="10.25" style="217" customWidth="1"/>
    <col min="514" max="520" width="12.25" style="217" customWidth="1"/>
    <col min="521" max="768" width="9" style="217"/>
    <col min="769" max="769" width="10.25" style="217" customWidth="1"/>
    <col min="770" max="776" width="12.25" style="217" customWidth="1"/>
    <col min="777" max="1024" width="9" style="217"/>
    <col min="1025" max="1025" width="10.25" style="217" customWidth="1"/>
    <col min="1026" max="1032" width="12.25" style="217" customWidth="1"/>
    <col min="1033" max="1280" width="9" style="217"/>
    <col min="1281" max="1281" width="10.25" style="217" customWidth="1"/>
    <col min="1282" max="1288" width="12.25" style="217" customWidth="1"/>
    <col min="1289" max="1536" width="9" style="217"/>
    <col min="1537" max="1537" width="10.25" style="217" customWidth="1"/>
    <col min="1538" max="1544" width="12.25" style="217" customWidth="1"/>
    <col min="1545" max="1792" width="9" style="217"/>
    <col min="1793" max="1793" width="10.25" style="217" customWidth="1"/>
    <col min="1794" max="1800" width="12.25" style="217" customWidth="1"/>
    <col min="1801" max="2048" width="9" style="217"/>
    <col min="2049" max="2049" width="10.25" style="217" customWidth="1"/>
    <col min="2050" max="2056" width="12.25" style="217" customWidth="1"/>
    <col min="2057" max="2304" width="9" style="217"/>
    <col min="2305" max="2305" width="10.25" style="217" customWidth="1"/>
    <col min="2306" max="2312" width="12.25" style="217" customWidth="1"/>
    <col min="2313" max="2560" width="9" style="217"/>
    <col min="2561" max="2561" width="10.25" style="217" customWidth="1"/>
    <col min="2562" max="2568" width="12.25" style="217" customWidth="1"/>
    <col min="2569" max="2816" width="9" style="217"/>
    <col min="2817" max="2817" width="10.25" style="217" customWidth="1"/>
    <col min="2818" max="2824" width="12.25" style="217" customWidth="1"/>
    <col min="2825" max="3072" width="9" style="217"/>
    <col min="3073" max="3073" width="10.25" style="217" customWidth="1"/>
    <col min="3074" max="3080" width="12.25" style="217" customWidth="1"/>
    <col min="3081" max="3328" width="9" style="217"/>
    <col min="3329" max="3329" width="10.25" style="217" customWidth="1"/>
    <col min="3330" max="3336" width="12.25" style="217" customWidth="1"/>
    <col min="3337" max="3584" width="9" style="217"/>
    <col min="3585" max="3585" width="10.25" style="217" customWidth="1"/>
    <col min="3586" max="3592" width="12.25" style="217" customWidth="1"/>
    <col min="3593" max="3840" width="9" style="217"/>
    <col min="3841" max="3841" width="10.25" style="217" customWidth="1"/>
    <col min="3842" max="3848" width="12.25" style="217" customWidth="1"/>
    <col min="3849" max="4096" width="9" style="217"/>
    <col min="4097" max="4097" width="10.25" style="217" customWidth="1"/>
    <col min="4098" max="4104" width="12.25" style="217" customWidth="1"/>
    <col min="4105" max="4352" width="9" style="217"/>
    <col min="4353" max="4353" width="10.25" style="217" customWidth="1"/>
    <col min="4354" max="4360" width="12.25" style="217" customWidth="1"/>
    <col min="4361" max="4608" width="9" style="217"/>
    <col min="4609" max="4609" width="10.25" style="217" customWidth="1"/>
    <col min="4610" max="4616" width="12.25" style="217" customWidth="1"/>
    <col min="4617" max="4864" width="9" style="217"/>
    <col min="4865" max="4865" width="10.25" style="217" customWidth="1"/>
    <col min="4866" max="4872" width="12.25" style="217" customWidth="1"/>
    <col min="4873" max="5120" width="9" style="217"/>
    <col min="5121" max="5121" width="10.25" style="217" customWidth="1"/>
    <col min="5122" max="5128" width="12.25" style="217" customWidth="1"/>
    <col min="5129" max="5376" width="9" style="217"/>
    <col min="5377" max="5377" width="10.25" style="217" customWidth="1"/>
    <col min="5378" max="5384" width="12.25" style="217" customWidth="1"/>
    <col min="5385" max="5632" width="9" style="217"/>
    <col min="5633" max="5633" width="10.25" style="217" customWidth="1"/>
    <col min="5634" max="5640" width="12.25" style="217" customWidth="1"/>
    <col min="5641" max="5888" width="9" style="217"/>
    <col min="5889" max="5889" width="10.25" style="217" customWidth="1"/>
    <col min="5890" max="5896" width="12.25" style="217" customWidth="1"/>
    <col min="5897" max="6144" width="9" style="217"/>
    <col min="6145" max="6145" width="10.25" style="217" customWidth="1"/>
    <col min="6146" max="6152" width="12.25" style="217" customWidth="1"/>
    <col min="6153" max="6400" width="9" style="217"/>
    <col min="6401" max="6401" width="10.25" style="217" customWidth="1"/>
    <col min="6402" max="6408" width="12.25" style="217" customWidth="1"/>
    <col min="6409" max="6656" width="9" style="217"/>
    <col min="6657" max="6657" width="10.25" style="217" customWidth="1"/>
    <col min="6658" max="6664" width="12.25" style="217" customWidth="1"/>
    <col min="6665" max="6912" width="9" style="217"/>
    <col min="6913" max="6913" width="10.25" style="217" customWidth="1"/>
    <col min="6914" max="6920" width="12.25" style="217" customWidth="1"/>
    <col min="6921" max="7168" width="9" style="217"/>
    <col min="7169" max="7169" width="10.25" style="217" customWidth="1"/>
    <col min="7170" max="7176" width="12.25" style="217" customWidth="1"/>
    <col min="7177" max="7424" width="9" style="217"/>
    <col min="7425" max="7425" width="10.25" style="217" customWidth="1"/>
    <col min="7426" max="7432" width="12.25" style="217" customWidth="1"/>
    <col min="7433" max="7680" width="9" style="217"/>
    <col min="7681" max="7681" width="10.25" style="217" customWidth="1"/>
    <col min="7682" max="7688" width="12.25" style="217" customWidth="1"/>
    <col min="7689" max="7936" width="9" style="217"/>
    <col min="7937" max="7937" width="10.25" style="217" customWidth="1"/>
    <col min="7938" max="7944" width="12.25" style="217" customWidth="1"/>
    <col min="7945" max="8192" width="9" style="217"/>
    <col min="8193" max="8193" width="10.25" style="217" customWidth="1"/>
    <col min="8194" max="8200" width="12.25" style="217" customWidth="1"/>
    <col min="8201" max="8448" width="9" style="217"/>
    <col min="8449" max="8449" width="10.25" style="217" customWidth="1"/>
    <col min="8450" max="8456" width="12.25" style="217" customWidth="1"/>
    <col min="8457" max="8704" width="9" style="217"/>
    <col min="8705" max="8705" width="10.25" style="217" customWidth="1"/>
    <col min="8706" max="8712" width="12.25" style="217" customWidth="1"/>
    <col min="8713" max="8960" width="9" style="217"/>
    <col min="8961" max="8961" width="10.25" style="217" customWidth="1"/>
    <col min="8962" max="8968" width="12.25" style="217" customWidth="1"/>
    <col min="8969" max="9216" width="9" style="217"/>
    <col min="9217" max="9217" width="10.25" style="217" customWidth="1"/>
    <col min="9218" max="9224" width="12.25" style="217" customWidth="1"/>
    <col min="9225" max="9472" width="9" style="217"/>
    <col min="9473" max="9473" width="10.25" style="217" customWidth="1"/>
    <col min="9474" max="9480" width="12.25" style="217" customWidth="1"/>
    <col min="9481" max="9728" width="9" style="217"/>
    <col min="9729" max="9729" width="10.25" style="217" customWidth="1"/>
    <col min="9730" max="9736" width="12.25" style="217" customWidth="1"/>
    <col min="9737" max="9984" width="9" style="217"/>
    <col min="9985" max="9985" width="10.25" style="217" customWidth="1"/>
    <col min="9986" max="9992" width="12.25" style="217" customWidth="1"/>
    <col min="9993" max="10240" width="9" style="217"/>
    <col min="10241" max="10241" width="10.25" style="217" customWidth="1"/>
    <col min="10242" max="10248" width="12.25" style="217" customWidth="1"/>
    <col min="10249" max="10496" width="9" style="217"/>
    <col min="10497" max="10497" width="10.25" style="217" customWidth="1"/>
    <col min="10498" max="10504" width="12.25" style="217" customWidth="1"/>
    <col min="10505" max="10752" width="9" style="217"/>
    <col min="10753" max="10753" width="10.25" style="217" customWidth="1"/>
    <col min="10754" max="10760" width="12.25" style="217" customWidth="1"/>
    <col min="10761" max="11008" width="9" style="217"/>
    <col min="11009" max="11009" width="10.25" style="217" customWidth="1"/>
    <col min="11010" max="11016" width="12.25" style="217" customWidth="1"/>
    <col min="11017" max="11264" width="9" style="217"/>
    <col min="11265" max="11265" width="10.25" style="217" customWidth="1"/>
    <col min="11266" max="11272" width="12.25" style="217" customWidth="1"/>
    <col min="11273" max="11520" width="9" style="217"/>
    <col min="11521" max="11521" width="10.25" style="217" customWidth="1"/>
    <col min="11522" max="11528" width="12.25" style="217" customWidth="1"/>
    <col min="11529" max="11776" width="9" style="217"/>
    <col min="11777" max="11777" width="10.25" style="217" customWidth="1"/>
    <col min="11778" max="11784" width="12.25" style="217" customWidth="1"/>
    <col min="11785" max="12032" width="9" style="217"/>
    <col min="12033" max="12033" width="10.25" style="217" customWidth="1"/>
    <col min="12034" max="12040" width="12.25" style="217" customWidth="1"/>
    <col min="12041" max="12288" width="9" style="217"/>
    <col min="12289" max="12289" width="10.25" style="217" customWidth="1"/>
    <col min="12290" max="12296" width="12.25" style="217" customWidth="1"/>
    <col min="12297" max="12544" width="9" style="217"/>
    <col min="12545" max="12545" width="10.25" style="217" customWidth="1"/>
    <col min="12546" max="12552" width="12.25" style="217" customWidth="1"/>
    <col min="12553" max="12800" width="9" style="217"/>
    <col min="12801" max="12801" width="10.25" style="217" customWidth="1"/>
    <col min="12802" max="12808" width="12.25" style="217" customWidth="1"/>
    <col min="12809" max="13056" width="9" style="217"/>
    <col min="13057" max="13057" width="10.25" style="217" customWidth="1"/>
    <col min="13058" max="13064" width="12.25" style="217" customWidth="1"/>
    <col min="13065" max="13312" width="9" style="217"/>
    <col min="13313" max="13313" width="10.25" style="217" customWidth="1"/>
    <col min="13314" max="13320" width="12.25" style="217" customWidth="1"/>
    <col min="13321" max="13568" width="9" style="217"/>
    <col min="13569" max="13569" width="10.25" style="217" customWidth="1"/>
    <col min="13570" max="13576" width="12.25" style="217" customWidth="1"/>
    <col min="13577" max="13824" width="9" style="217"/>
    <col min="13825" max="13825" width="10.25" style="217" customWidth="1"/>
    <col min="13826" max="13832" width="12.25" style="217" customWidth="1"/>
    <col min="13833" max="14080" width="9" style="217"/>
    <col min="14081" max="14081" width="10.25" style="217" customWidth="1"/>
    <col min="14082" max="14088" width="12.25" style="217" customWidth="1"/>
    <col min="14089" max="14336" width="9" style="217"/>
    <col min="14337" max="14337" width="10.25" style="217" customWidth="1"/>
    <col min="14338" max="14344" width="12.25" style="217" customWidth="1"/>
    <col min="14345" max="14592" width="9" style="217"/>
    <col min="14593" max="14593" width="10.25" style="217" customWidth="1"/>
    <col min="14594" max="14600" width="12.25" style="217" customWidth="1"/>
    <col min="14601" max="14848" width="9" style="217"/>
    <col min="14849" max="14849" width="10.25" style="217" customWidth="1"/>
    <col min="14850" max="14856" width="12.25" style="217" customWidth="1"/>
    <col min="14857" max="15104" width="9" style="217"/>
    <col min="15105" max="15105" width="10.25" style="217" customWidth="1"/>
    <col min="15106" max="15112" width="12.25" style="217" customWidth="1"/>
    <col min="15113" max="15360" width="9" style="217"/>
    <col min="15361" max="15361" width="10.25" style="217" customWidth="1"/>
    <col min="15362" max="15368" width="12.25" style="217" customWidth="1"/>
    <col min="15369" max="15616" width="9" style="217"/>
    <col min="15617" max="15617" width="10.25" style="217" customWidth="1"/>
    <col min="15618" max="15624" width="12.25" style="217" customWidth="1"/>
    <col min="15625" max="15872" width="9" style="217"/>
    <col min="15873" max="15873" width="10.25" style="217" customWidth="1"/>
    <col min="15874" max="15880" width="12.25" style="217" customWidth="1"/>
    <col min="15881" max="16128" width="9" style="217"/>
    <col min="16129" max="16129" width="10.25" style="217" customWidth="1"/>
    <col min="16130" max="16136" width="12.25" style="217" customWidth="1"/>
    <col min="16137" max="16384" width="9" style="217"/>
  </cols>
  <sheetData>
    <row r="1" spans="1:11" s="206" customFormat="1" ht="24.75" customHeight="1">
      <c r="A1" s="393" t="s">
        <v>199</v>
      </c>
      <c r="B1" s="393"/>
      <c r="C1" s="393"/>
      <c r="D1" s="393"/>
      <c r="E1" s="393"/>
      <c r="F1" s="393"/>
      <c r="G1" s="393"/>
      <c r="H1" s="393"/>
    </row>
    <row r="2" spans="1:11" s="206" customFormat="1" ht="15" customHeight="1"/>
    <row r="3" spans="1:11" s="206" customFormat="1" ht="18" customHeight="1">
      <c r="A3" s="206" t="s">
        <v>200</v>
      </c>
    </row>
    <row r="4" spans="1:11" s="206" customFormat="1" ht="36" customHeight="1">
      <c r="A4" s="227"/>
      <c r="B4" s="228" t="s">
        <v>201</v>
      </c>
      <c r="C4" s="228" t="s">
        <v>202</v>
      </c>
      <c r="D4" s="228" t="s">
        <v>203</v>
      </c>
      <c r="E4" s="228" t="s">
        <v>204</v>
      </c>
      <c r="F4" s="228" t="s">
        <v>205</v>
      </c>
      <c r="G4" s="228" t="s">
        <v>206</v>
      </c>
      <c r="H4" s="228" t="s">
        <v>207</v>
      </c>
      <c r="I4" s="226" t="s">
        <v>197</v>
      </c>
    </row>
    <row r="5" spans="1:11" s="206" customFormat="1" ht="27" customHeight="1">
      <c r="A5" s="207" t="s">
        <v>208</v>
      </c>
      <c r="B5" s="208">
        <f>SUM(C5:H5)</f>
        <v>499592</v>
      </c>
      <c r="C5" s="208">
        <v>188044</v>
      </c>
      <c r="D5" s="208">
        <v>144497</v>
      </c>
      <c r="E5" s="208">
        <v>12435</v>
      </c>
      <c r="F5" s="394">
        <v>140710</v>
      </c>
      <c r="G5" s="394"/>
      <c r="H5" s="208">
        <v>13906</v>
      </c>
      <c r="I5" s="209" t="s">
        <v>63</v>
      </c>
    </row>
    <row r="6" spans="1:11" s="18" customFormat="1" ht="27" customHeight="1">
      <c r="A6" s="98" t="s">
        <v>209</v>
      </c>
      <c r="B6" s="177">
        <v>109844</v>
      </c>
      <c r="C6" s="33">
        <v>35775</v>
      </c>
      <c r="D6" s="33">
        <v>40824</v>
      </c>
      <c r="E6" s="33">
        <v>3005</v>
      </c>
      <c r="F6" s="395">
        <v>28974</v>
      </c>
      <c r="G6" s="395"/>
      <c r="H6" s="33">
        <v>1266</v>
      </c>
      <c r="I6" s="196" t="s">
        <v>210</v>
      </c>
      <c r="J6" s="210"/>
      <c r="K6" s="210"/>
    </row>
    <row r="7" spans="1:11" s="18" customFormat="1" ht="27" customHeight="1">
      <c r="A7" s="98" t="s">
        <v>211</v>
      </c>
      <c r="B7" s="177">
        <v>101294</v>
      </c>
      <c r="C7" s="33">
        <v>36366</v>
      </c>
      <c r="D7" s="33">
        <v>44319</v>
      </c>
      <c r="E7" s="33">
        <v>2818</v>
      </c>
      <c r="F7" s="33">
        <v>606</v>
      </c>
      <c r="G7" s="33">
        <v>1370</v>
      </c>
      <c r="H7" s="33">
        <v>591</v>
      </c>
      <c r="I7" s="196" t="s">
        <v>210</v>
      </c>
      <c r="J7" s="210"/>
      <c r="K7" s="210"/>
    </row>
    <row r="8" spans="1:11" s="18" customFormat="1" ht="27" customHeight="1">
      <c r="A8" s="98" t="s">
        <v>212</v>
      </c>
      <c r="B8" s="177">
        <v>89079</v>
      </c>
      <c r="C8" s="33">
        <v>35939</v>
      </c>
      <c r="D8" s="33">
        <v>32881</v>
      </c>
      <c r="E8" s="33">
        <v>2871</v>
      </c>
      <c r="F8" s="33">
        <v>371</v>
      </c>
      <c r="G8" s="33">
        <v>1423</v>
      </c>
      <c r="H8" s="33">
        <v>763</v>
      </c>
      <c r="I8" s="196" t="s">
        <v>210</v>
      </c>
      <c r="J8" s="210"/>
      <c r="K8" s="210"/>
    </row>
    <row r="9" spans="1:11" s="18" customFormat="1" ht="27" customHeight="1">
      <c r="A9" s="98" t="s">
        <v>213</v>
      </c>
      <c r="B9" s="177">
        <v>83952</v>
      </c>
      <c r="C9" s="33">
        <v>38888</v>
      </c>
      <c r="D9" s="33">
        <v>22940</v>
      </c>
      <c r="E9" s="33">
        <v>5781</v>
      </c>
      <c r="F9" s="33">
        <v>4561</v>
      </c>
      <c r="G9" s="33">
        <v>9746</v>
      </c>
      <c r="H9" s="33">
        <v>2036</v>
      </c>
      <c r="I9" s="196" t="s">
        <v>210</v>
      </c>
      <c r="J9" s="210"/>
      <c r="K9" s="210"/>
    </row>
    <row r="10" spans="1:11" s="130" customFormat="1" ht="27" customHeight="1">
      <c r="A10" s="211" t="s">
        <v>16</v>
      </c>
      <c r="B10" s="212">
        <f>SUM(C10:I10)</f>
        <v>79686</v>
      </c>
      <c r="C10" s="213">
        <v>38711</v>
      </c>
      <c r="D10" s="213">
        <v>20542</v>
      </c>
      <c r="E10" s="213">
        <v>9027</v>
      </c>
      <c r="F10" s="213">
        <v>3924</v>
      </c>
      <c r="G10" s="213">
        <v>5851</v>
      </c>
      <c r="H10" s="213">
        <v>1631</v>
      </c>
      <c r="I10" s="196" t="s">
        <v>210</v>
      </c>
    </row>
    <row r="11" spans="1:11" s="206" customFormat="1" ht="16.5" customHeight="1">
      <c r="A11" s="116" t="s">
        <v>185</v>
      </c>
      <c r="B11" s="214"/>
      <c r="C11" s="215"/>
      <c r="D11" s="215"/>
    </row>
    <row r="12" spans="1:11" s="206" customFormat="1" ht="16.5" customHeight="1">
      <c r="A12" s="396" t="s">
        <v>186</v>
      </c>
      <c r="B12" s="396"/>
      <c r="C12" s="396"/>
    </row>
    <row r="13" spans="1:11" s="206" customFormat="1" ht="11.25"/>
    <row r="14" spans="1:11" s="206" customFormat="1" ht="11.25"/>
    <row r="15" spans="1:11" s="206" customFormat="1" ht="11.25"/>
    <row r="16" spans="1:11" s="206" customFormat="1" ht="11.25"/>
    <row r="17" s="216" customFormat="1"/>
  </sheetData>
  <mergeCells count="4">
    <mergeCell ref="A1:H1"/>
    <mergeCell ref="F5:G5"/>
    <mergeCell ref="F6:G6"/>
    <mergeCell ref="A12:C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B9" sqref="B9:H9"/>
    </sheetView>
  </sheetViews>
  <sheetFormatPr defaultRowHeight="13.5"/>
  <cols>
    <col min="1" max="1" width="10.25" style="217" customWidth="1"/>
    <col min="2" max="8" width="12.25" style="217" customWidth="1"/>
    <col min="9" max="256" width="9" style="217"/>
    <col min="257" max="257" width="10.25" style="217" customWidth="1"/>
    <col min="258" max="264" width="12.25" style="217" customWidth="1"/>
    <col min="265" max="512" width="9" style="217"/>
    <col min="513" max="513" width="10.25" style="217" customWidth="1"/>
    <col min="514" max="520" width="12.25" style="217" customWidth="1"/>
    <col min="521" max="768" width="9" style="217"/>
    <col min="769" max="769" width="10.25" style="217" customWidth="1"/>
    <col min="770" max="776" width="12.25" style="217" customWidth="1"/>
    <col min="777" max="1024" width="9" style="217"/>
    <col min="1025" max="1025" width="10.25" style="217" customWidth="1"/>
    <col min="1026" max="1032" width="12.25" style="217" customWidth="1"/>
    <col min="1033" max="1280" width="9" style="217"/>
    <col min="1281" max="1281" width="10.25" style="217" customWidth="1"/>
    <col min="1282" max="1288" width="12.25" style="217" customWidth="1"/>
    <col min="1289" max="1536" width="9" style="217"/>
    <col min="1537" max="1537" width="10.25" style="217" customWidth="1"/>
    <col min="1538" max="1544" width="12.25" style="217" customWidth="1"/>
    <col min="1545" max="1792" width="9" style="217"/>
    <col min="1793" max="1793" width="10.25" style="217" customWidth="1"/>
    <col min="1794" max="1800" width="12.25" style="217" customWidth="1"/>
    <col min="1801" max="2048" width="9" style="217"/>
    <col min="2049" max="2049" width="10.25" style="217" customWidth="1"/>
    <col min="2050" max="2056" width="12.25" style="217" customWidth="1"/>
    <col min="2057" max="2304" width="9" style="217"/>
    <col min="2305" max="2305" width="10.25" style="217" customWidth="1"/>
    <col min="2306" max="2312" width="12.25" style="217" customWidth="1"/>
    <col min="2313" max="2560" width="9" style="217"/>
    <col min="2561" max="2561" width="10.25" style="217" customWidth="1"/>
    <col min="2562" max="2568" width="12.25" style="217" customWidth="1"/>
    <col min="2569" max="2816" width="9" style="217"/>
    <col min="2817" max="2817" width="10.25" style="217" customWidth="1"/>
    <col min="2818" max="2824" width="12.25" style="217" customWidth="1"/>
    <col min="2825" max="3072" width="9" style="217"/>
    <col min="3073" max="3073" width="10.25" style="217" customWidth="1"/>
    <col min="3074" max="3080" width="12.25" style="217" customWidth="1"/>
    <col min="3081" max="3328" width="9" style="217"/>
    <col min="3329" max="3329" width="10.25" style="217" customWidth="1"/>
    <col min="3330" max="3336" width="12.25" style="217" customWidth="1"/>
    <col min="3337" max="3584" width="9" style="217"/>
    <col min="3585" max="3585" width="10.25" style="217" customWidth="1"/>
    <col min="3586" max="3592" width="12.25" style="217" customWidth="1"/>
    <col min="3593" max="3840" width="9" style="217"/>
    <col min="3841" max="3841" width="10.25" style="217" customWidth="1"/>
    <col min="3842" max="3848" width="12.25" style="217" customWidth="1"/>
    <col min="3849" max="4096" width="9" style="217"/>
    <col min="4097" max="4097" width="10.25" style="217" customWidth="1"/>
    <col min="4098" max="4104" width="12.25" style="217" customWidth="1"/>
    <col min="4105" max="4352" width="9" style="217"/>
    <col min="4353" max="4353" width="10.25" style="217" customWidth="1"/>
    <col min="4354" max="4360" width="12.25" style="217" customWidth="1"/>
    <col min="4361" max="4608" width="9" style="217"/>
    <col min="4609" max="4609" width="10.25" style="217" customWidth="1"/>
    <col min="4610" max="4616" width="12.25" style="217" customWidth="1"/>
    <col min="4617" max="4864" width="9" style="217"/>
    <col min="4865" max="4865" width="10.25" style="217" customWidth="1"/>
    <col min="4866" max="4872" width="12.25" style="217" customWidth="1"/>
    <col min="4873" max="5120" width="9" style="217"/>
    <col min="5121" max="5121" width="10.25" style="217" customWidth="1"/>
    <col min="5122" max="5128" width="12.25" style="217" customWidth="1"/>
    <col min="5129" max="5376" width="9" style="217"/>
    <col min="5377" max="5377" width="10.25" style="217" customWidth="1"/>
    <col min="5378" max="5384" width="12.25" style="217" customWidth="1"/>
    <col min="5385" max="5632" width="9" style="217"/>
    <col min="5633" max="5633" width="10.25" style="217" customWidth="1"/>
    <col min="5634" max="5640" width="12.25" style="217" customWidth="1"/>
    <col min="5641" max="5888" width="9" style="217"/>
    <col min="5889" max="5889" width="10.25" style="217" customWidth="1"/>
    <col min="5890" max="5896" width="12.25" style="217" customWidth="1"/>
    <col min="5897" max="6144" width="9" style="217"/>
    <col min="6145" max="6145" width="10.25" style="217" customWidth="1"/>
    <col min="6146" max="6152" width="12.25" style="217" customWidth="1"/>
    <col min="6153" max="6400" width="9" style="217"/>
    <col min="6401" max="6401" width="10.25" style="217" customWidth="1"/>
    <col min="6402" max="6408" width="12.25" style="217" customWidth="1"/>
    <col min="6409" max="6656" width="9" style="217"/>
    <col min="6657" max="6657" width="10.25" style="217" customWidth="1"/>
    <col min="6658" max="6664" width="12.25" style="217" customWidth="1"/>
    <col min="6665" max="6912" width="9" style="217"/>
    <col min="6913" max="6913" width="10.25" style="217" customWidth="1"/>
    <col min="6914" max="6920" width="12.25" style="217" customWidth="1"/>
    <col min="6921" max="7168" width="9" style="217"/>
    <col min="7169" max="7169" width="10.25" style="217" customWidth="1"/>
    <col min="7170" max="7176" width="12.25" style="217" customWidth="1"/>
    <col min="7177" max="7424" width="9" style="217"/>
    <col min="7425" max="7425" width="10.25" style="217" customWidth="1"/>
    <col min="7426" max="7432" width="12.25" style="217" customWidth="1"/>
    <col min="7433" max="7680" width="9" style="217"/>
    <col min="7681" max="7681" width="10.25" style="217" customWidth="1"/>
    <col min="7682" max="7688" width="12.25" style="217" customWidth="1"/>
    <col min="7689" max="7936" width="9" style="217"/>
    <col min="7937" max="7937" width="10.25" style="217" customWidth="1"/>
    <col min="7938" max="7944" width="12.25" style="217" customWidth="1"/>
    <col min="7945" max="8192" width="9" style="217"/>
    <col min="8193" max="8193" width="10.25" style="217" customWidth="1"/>
    <col min="8194" max="8200" width="12.25" style="217" customWidth="1"/>
    <col min="8201" max="8448" width="9" style="217"/>
    <col min="8449" max="8449" width="10.25" style="217" customWidth="1"/>
    <col min="8450" max="8456" width="12.25" style="217" customWidth="1"/>
    <col min="8457" max="8704" width="9" style="217"/>
    <col min="8705" max="8705" width="10.25" style="217" customWidth="1"/>
    <col min="8706" max="8712" width="12.25" style="217" customWidth="1"/>
    <col min="8713" max="8960" width="9" style="217"/>
    <col min="8961" max="8961" width="10.25" style="217" customWidth="1"/>
    <col min="8962" max="8968" width="12.25" style="217" customWidth="1"/>
    <col min="8969" max="9216" width="9" style="217"/>
    <col min="9217" max="9217" width="10.25" style="217" customWidth="1"/>
    <col min="9218" max="9224" width="12.25" style="217" customWidth="1"/>
    <col min="9225" max="9472" width="9" style="217"/>
    <col min="9473" max="9473" width="10.25" style="217" customWidth="1"/>
    <col min="9474" max="9480" width="12.25" style="217" customWidth="1"/>
    <col min="9481" max="9728" width="9" style="217"/>
    <col min="9729" max="9729" width="10.25" style="217" customWidth="1"/>
    <col min="9730" max="9736" width="12.25" style="217" customWidth="1"/>
    <col min="9737" max="9984" width="9" style="217"/>
    <col min="9985" max="9985" width="10.25" style="217" customWidth="1"/>
    <col min="9986" max="9992" width="12.25" style="217" customWidth="1"/>
    <col min="9993" max="10240" width="9" style="217"/>
    <col min="10241" max="10241" width="10.25" style="217" customWidth="1"/>
    <col min="10242" max="10248" width="12.25" style="217" customWidth="1"/>
    <col min="10249" max="10496" width="9" style="217"/>
    <col min="10497" max="10497" width="10.25" style="217" customWidth="1"/>
    <col min="10498" max="10504" width="12.25" style="217" customWidth="1"/>
    <col min="10505" max="10752" width="9" style="217"/>
    <col min="10753" max="10753" width="10.25" style="217" customWidth="1"/>
    <col min="10754" max="10760" width="12.25" style="217" customWidth="1"/>
    <col min="10761" max="11008" width="9" style="217"/>
    <col min="11009" max="11009" width="10.25" style="217" customWidth="1"/>
    <col min="11010" max="11016" width="12.25" style="217" customWidth="1"/>
    <col min="11017" max="11264" width="9" style="217"/>
    <col min="11265" max="11265" width="10.25" style="217" customWidth="1"/>
    <col min="11266" max="11272" width="12.25" style="217" customWidth="1"/>
    <col min="11273" max="11520" width="9" style="217"/>
    <col min="11521" max="11521" width="10.25" style="217" customWidth="1"/>
    <col min="11522" max="11528" width="12.25" style="217" customWidth="1"/>
    <col min="11529" max="11776" width="9" style="217"/>
    <col min="11777" max="11777" width="10.25" style="217" customWidth="1"/>
    <col min="11778" max="11784" width="12.25" style="217" customWidth="1"/>
    <col min="11785" max="12032" width="9" style="217"/>
    <col min="12033" max="12033" width="10.25" style="217" customWidth="1"/>
    <col min="12034" max="12040" width="12.25" style="217" customWidth="1"/>
    <col min="12041" max="12288" width="9" style="217"/>
    <col min="12289" max="12289" width="10.25" style="217" customWidth="1"/>
    <col min="12290" max="12296" width="12.25" style="217" customWidth="1"/>
    <col min="12297" max="12544" width="9" style="217"/>
    <col min="12545" max="12545" width="10.25" style="217" customWidth="1"/>
    <col min="12546" max="12552" width="12.25" style="217" customWidth="1"/>
    <col min="12553" max="12800" width="9" style="217"/>
    <col min="12801" max="12801" width="10.25" style="217" customWidth="1"/>
    <col min="12802" max="12808" width="12.25" style="217" customWidth="1"/>
    <col min="12809" max="13056" width="9" style="217"/>
    <col min="13057" max="13057" width="10.25" style="217" customWidth="1"/>
    <col min="13058" max="13064" width="12.25" style="217" customWidth="1"/>
    <col min="13065" max="13312" width="9" style="217"/>
    <col min="13313" max="13313" width="10.25" style="217" customWidth="1"/>
    <col min="13314" max="13320" width="12.25" style="217" customWidth="1"/>
    <col min="13321" max="13568" width="9" style="217"/>
    <col min="13569" max="13569" width="10.25" style="217" customWidth="1"/>
    <col min="13570" max="13576" width="12.25" style="217" customWidth="1"/>
    <col min="13577" max="13824" width="9" style="217"/>
    <col min="13825" max="13825" width="10.25" style="217" customWidth="1"/>
    <col min="13826" max="13832" width="12.25" style="217" customWidth="1"/>
    <col min="13833" max="14080" width="9" style="217"/>
    <col min="14081" max="14081" width="10.25" style="217" customWidth="1"/>
    <col min="14082" max="14088" width="12.25" style="217" customWidth="1"/>
    <col min="14089" max="14336" width="9" style="217"/>
    <col min="14337" max="14337" width="10.25" style="217" customWidth="1"/>
    <col min="14338" max="14344" width="12.25" style="217" customWidth="1"/>
    <col min="14345" max="14592" width="9" style="217"/>
    <col min="14593" max="14593" width="10.25" style="217" customWidth="1"/>
    <col min="14594" max="14600" width="12.25" style="217" customWidth="1"/>
    <col min="14601" max="14848" width="9" style="217"/>
    <col min="14849" max="14849" width="10.25" style="217" customWidth="1"/>
    <col min="14850" max="14856" width="12.25" style="217" customWidth="1"/>
    <col min="14857" max="15104" width="9" style="217"/>
    <col min="15105" max="15105" width="10.25" style="217" customWidth="1"/>
    <col min="15106" max="15112" width="12.25" style="217" customWidth="1"/>
    <col min="15113" max="15360" width="9" style="217"/>
    <col min="15361" max="15361" width="10.25" style="217" customWidth="1"/>
    <col min="15362" max="15368" width="12.25" style="217" customWidth="1"/>
    <col min="15369" max="15616" width="9" style="217"/>
    <col min="15617" max="15617" width="10.25" style="217" customWidth="1"/>
    <col min="15618" max="15624" width="12.25" style="217" customWidth="1"/>
    <col min="15625" max="15872" width="9" style="217"/>
    <col min="15873" max="15873" width="10.25" style="217" customWidth="1"/>
    <col min="15874" max="15880" width="12.25" style="217" customWidth="1"/>
    <col min="15881" max="16128" width="9" style="217"/>
    <col min="16129" max="16129" width="10.25" style="217" customWidth="1"/>
    <col min="16130" max="16136" width="12.25" style="217" customWidth="1"/>
    <col min="16137" max="16384" width="9" style="217"/>
  </cols>
  <sheetData>
    <row r="1" spans="1:8" s="206" customFormat="1" ht="24.75" customHeight="1">
      <c r="A1" s="397" t="s">
        <v>214</v>
      </c>
      <c r="B1" s="397"/>
      <c r="C1" s="397"/>
      <c r="D1" s="397"/>
      <c r="E1" s="397"/>
      <c r="F1" s="397"/>
      <c r="G1" s="397"/>
      <c r="H1" s="397"/>
    </row>
    <row r="2" spans="1:8" s="206" customFormat="1" ht="15" customHeight="1"/>
    <row r="3" spans="1:8" s="206" customFormat="1" ht="18" customHeight="1">
      <c r="A3" s="206" t="s">
        <v>215</v>
      </c>
    </row>
    <row r="4" spans="1:8" s="206" customFormat="1" ht="21" customHeight="1">
      <c r="A4" s="398"/>
      <c r="B4" s="400" t="s">
        <v>201</v>
      </c>
      <c r="C4" s="400" t="s">
        <v>216</v>
      </c>
      <c r="D4" s="400"/>
      <c r="E4" s="400"/>
      <c r="F4" s="400"/>
      <c r="G4" s="400"/>
      <c r="H4" s="401"/>
    </row>
    <row r="5" spans="1:8" s="206" customFormat="1" ht="21" customHeight="1">
      <c r="A5" s="399"/>
      <c r="B5" s="400"/>
      <c r="C5" s="225">
        <v>1</v>
      </c>
      <c r="D5" s="225">
        <v>2</v>
      </c>
      <c r="E5" s="225">
        <v>3</v>
      </c>
      <c r="F5" s="225">
        <v>4</v>
      </c>
      <c r="G5" s="225">
        <v>5</v>
      </c>
      <c r="H5" s="226" t="s">
        <v>217</v>
      </c>
    </row>
    <row r="6" spans="1:8" s="130" customFormat="1" ht="27" customHeight="1">
      <c r="A6" s="98" t="s">
        <v>211</v>
      </c>
      <c r="B6" s="218">
        <v>101294</v>
      </c>
      <c r="C6" s="195">
        <v>19716</v>
      </c>
      <c r="D6" s="195">
        <v>27178</v>
      </c>
      <c r="E6" s="195">
        <v>24728</v>
      </c>
      <c r="F6" s="195">
        <v>20657</v>
      </c>
      <c r="G6" s="195">
        <v>6812</v>
      </c>
      <c r="H6" s="196">
        <v>2203</v>
      </c>
    </row>
    <row r="7" spans="1:8" s="130" customFormat="1" ht="27" customHeight="1">
      <c r="A7" s="98" t="s">
        <v>212</v>
      </c>
      <c r="B7" s="219">
        <v>89079</v>
      </c>
      <c r="C7" s="104">
        <v>11300</v>
      </c>
      <c r="D7" s="104">
        <v>15487</v>
      </c>
      <c r="E7" s="104">
        <v>24052</v>
      </c>
      <c r="F7" s="104">
        <v>24024</v>
      </c>
      <c r="G7" s="104">
        <v>11151</v>
      </c>
      <c r="H7" s="220">
        <v>3065</v>
      </c>
    </row>
    <row r="8" spans="1:8" s="130" customFormat="1" ht="27" customHeight="1">
      <c r="A8" s="98" t="s">
        <v>213</v>
      </c>
      <c r="B8" s="219">
        <v>83952</v>
      </c>
      <c r="C8" s="104">
        <v>6627</v>
      </c>
      <c r="D8" s="104">
        <v>10863</v>
      </c>
      <c r="E8" s="104">
        <v>23580</v>
      </c>
      <c r="F8" s="104">
        <v>27754</v>
      </c>
      <c r="G8" s="104">
        <v>11755</v>
      </c>
      <c r="H8" s="220">
        <v>3373</v>
      </c>
    </row>
    <row r="9" spans="1:8" s="130" customFormat="1" ht="27" customHeight="1">
      <c r="A9" s="211" t="s">
        <v>16</v>
      </c>
      <c r="B9" s="135">
        <v>79686</v>
      </c>
      <c r="C9" s="221">
        <v>5329</v>
      </c>
      <c r="D9" s="221">
        <v>10099</v>
      </c>
      <c r="E9" s="221">
        <v>19471</v>
      </c>
      <c r="F9" s="221">
        <v>28713</v>
      </c>
      <c r="G9" s="221">
        <v>12118</v>
      </c>
      <c r="H9" s="222">
        <v>3956</v>
      </c>
    </row>
    <row r="10" spans="1:8" s="206" customFormat="1" ht="16.5" customHeight="1">
      <c r="A10" s="116" t="s">
        <v>185</v>
      </c>
      <c r="B10" s="223"/>
      <c r="C10" s="223"/>
      <c r="D10" s="223"/>
      <c r="E10" s="224"/>
    </row>
    <row r="11" spans="1:8" s="206" customFormat="1" ht="16.5" customHeight="1">
      <c r="A11" s="396"/>
      <c r="B11" s="396"/>
      <c r="C11" s="396"/>
    </row>
  </sheetData>
  <mergeCells count="5">
    <mergeCell ref="A1:H1"/>
    <mergeCell ref="A4:A5"/>
    <mergeCell ref="B4:B5"/>
    <mergeCell ref="C4:H4"/>
    <mergeCell ref="A11:C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B11" sqref="B11:I11"/>
    </sheetView>
  </sheetViews>
  <sheetFormatPr defaultColWidth="9" defaultRowHeight="11.25"/>
  <cols>
    <col min="1" max="9" width="9.25" style="42" customWidth="1"/>
    <col min="10" max="16384" width="9" style="42"/>
  </cols>
  <sheetData>
    <row r="1" spans="1:10" s="157" customFormat="1" ht="20.25" customHeight="1">
      <c r="A1" s="402" t="s">
        <v>167</v>
      </c>
      <c r="B1" s="402"/>
      <c r="C1" s="402"/>
      <c r="D1" s="402"/>
      <c r="E1" s="402"/>
      <c r="F1" s="402"/>
      <c r="G1" s="402"/>
      <c r="H1" s="402"/>
      <c r="I1" s="402"/>
    </row>
    <row r="2" spans="1:10" ht="15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10" ht="20.25" customHeight="1">
      <c r="A3" s="7" t="s">
        <v>168</v>
      </c>
      <c r="B3" s="8"/>
      <c r="C3" s="8"/>
      <c r="D3" s="8"/>
      <c r="E3" s="8"/>
      <c r="F3" s="8"/>
      <c r="G3" s="8"/>
      <c r="H3" s="8"/>
      <c r="I3" s="8"/>
    </row>
    <row r="4" spans="1:10" ht="27" customHeight="1">
      <c r="A4" s="371" t="s">
        <v>169</v>
      </c>
      <c r="B4" s="370" t="s">
        <v>170</v>
      </c>
      <c r="C4" s="370"/>
      <c r="D4" s="370"/>
      <c r="E4" s="370" t="s">
        <v>171</v>
      </c>
      <c r="F4" s="370"/>
      <c r="G4" s="370"/>
      <c r="H4" s="370" t="s">
        <v>172</v>
      </c>
      <c r="I4" s="370" t="s">
        <v>173</v>
      </c>
    </row>
    <row r="5" spans="1:10" ht="27" customHeight="1">
      <c r="A5" s="371"/>
      <c r="B5" s="345"/>
      <c r="C5" s="345" t="s">
        <v>46</v>
      </c>
      <c r="D5" s="345" t="s">
        <v>47</v>
      </c>
      <c r="E5" s="345"/>
      <c r="F5" s="345" t="s">
        <v>46</v>
      </c>
      <c r="G5" s="345" t="s">
        <v>47</v>
      </c>
      <c r="H5" s="370"/>
      <c r="I5" s="370"/>
    </row>
    <row r="6" spans="1:10" ht="27" customHeight="1">
      <c r="A6" s="87" t="s">
        <v>48</v>
      </c>
      <c r="B6" s="13">
        <v>1381</v>
      </c>
      <c r="C6" s="13">
        <v>742</v>
      </c>
      <c r="D6" s="13">
        <v>639</v>
      </c>
      <c r="E6" s="13">
        <v>1395</v>
      </c>
      <c r="F6" s="13">
        <v>806</v>
      </c>
      <c r="G6" s="13">
        <v>589</v>
      </c>
      <c r="H6" s="13">
        <v>1376</v>
      </c>
      <c r="I6" s="13">
        <v>3490</v>
      </c>
    </row>
    <row r="7" spans="1:10" ht="27" customHeight="1">
      <c r="A7" s="87" t="s">
        <v>16</v>
      </c>
      <c r="B7" s="13">
        <v>1298</v>
      </c>
      <c r="C7" s="13">
        <v>668</v>
      </c>
      <c r="D7" s="13">
        <v>630</v>
      </c>
      <c r="E7" s="13">
        <v>1340</v>
      </c>
      <c r="F7" s="13">
        <v>778</v>
      </c>
      <c r="G7" s="13">
        <v>562</v>
      </c>
      <c r="H7" s="13">
        <v>1231</v>
      </c>
      <c r="I7" s="13">
        <v>621</v>
      </c>
    </row>
    <row r="8" spans="1:10" ht="27" customHeight="1">
      <c r="A8" s="87" t="s">
        <v>17</v>
      </c>
      <c r="B8" s="158">
        <f>SUM(C8:D8)</f>
        <v>1448</v>
      </c>
      <c r="C8" s="159">
        <v>735</v>
      </c>
      <c r="D8" s="158">
        <v>713</v>
      </c>
      <c r="E8" s="158">
        <f>SUM(F8:G8)</f>
        <v>1364</v>
      </c>
      <c r="F8" s="160">
        <v>784</v>
      </c>
      <c r="G8" s="159">
        <v>580</v>
      </c>
      <c r="H8" s="158">
        <v>1326</v>
      </c>
      <c r="I8" s="158">
        <v>529</v>
      </c>
    </row>
    <row r="9" spans="1:10" ht="27" customHeight="1">
      <c r="A9" s="87" t="s">
        <v>174</v>
      </c>
      <c r="B9" s="158">
        <v>1565</v>
      </c>
      <c r="C9" s="158">
        <v>772</v>
      </c>
      <c r="D9" s="158">
        <v>793</v>
      </c>
      <c r="E9" s="158">
        <v>1253</v>
      </c>
      <c r="F9" s="13">
        <v>716</v>
      </c>
      <c r="G9" s="158">
        <v>537</v>
      </c>
      <c r="H9" s="158">
        <v>1345</v>
      </c>
      <c r="I9" s="158">
        <v>552</v>
      </c>
    </row>
    <row r="10" spans="1:10" ht="27" customHeight="1">
      <c r="A10" s="87" t="s">
        <v>19</v>
      </c>
      <c r="B10" s="158">
        <v>1390</v>
      </c>
      <c r="C10" s="158">
        <v>709</v>
      </c>
      <c r="D10" s="158">
        <v>681</v>
      </c>
      <c r="E10" s="158">
        <v>1341</v>
      </c>
      <c r="F10" s="160">
        <v>766</v>
      </c>
      <c r="G10" s="158">
        <v>575</v>
      </c>
      <c r="H10" s="158">
        <v>1295</v>
      </c>
      <c r="I10" s="158">
        <v>527</v>
      </c>
    </row>
    <row r="11" spans="1:10" ht="27" customHeight="1">
      <c r="A11" s="87" t="s">
        <v>300</v>
      </c>
      <c r="B11" s="158">
        <f t="shared" ref="B11:I11" si="0">SUM(B13:B24)</f>
        <v>1261</v>
      </c>
      <c r="C11" s="158">
        <f t="shared" si="0"/>
        <v>641</v>
      </c>
      <c r="D11" s="158">
        <f t="shared" si="0"/>
        <v>620</v>
      </c>
      <c r="E11" s="158">
        <f t="shared" si="0"/>
        <v>1379</v>
      </c>
      <c r="F11" s="158">
        <f t="shared" si="0"/>
        <v>777</v>
      </c>
      <c r="G11" s="158">
        <f t="shared" si="0"/>
        <v>602</v>
      </c>
      <c r="H11" s="158">
        <f t="shared" si="0"/>
        <v>1137</v>
      </c>
      <c r="I11" s="158">
        <f t="shared" si="0"/>
        <v>509</v>
      </c>
    </row>
    <row r="12" spans="1:10" ht="27" customHeight="1">
      <c r="A12" s="161"/>
      <c r="B12" s="271"/>
      <c r="C12" s="341"/>
      <c r="D12" s="341"/>
      <c r="E12" s="271"/>
      <c r="F12" s="342"/>
      <c r="G12" s="342"/>
      <c r="H12" s="343"/>
      <c r="I12" s="343"/>
    </row>
    <row r="13" spans="1:10" s="11" customFormat="1" ht="27" customHeight="1">
      <c r="A13" s="87" t="s">
        <v>301</v>
      </c>
      <c r="B13" s="31">
        <v>134</v>
      </c>
      <c r="C13" s="31">
        <v>59</v>
      </c>
      <c r="D13" s="31">
        <v>75</v>
      </c>
      <c r="E13" s="31">
        <v>111</v>
      </c>
      <c r="F13" s="31">
        <v>69</v>
      </c>
      <c r="G13" s="31">
        <v>42</v>
      </c>
      <c r="H13" s="31">
        <v>105</v>
      </c>
      <c r="I13" s="31">
        <v>37</v>
      </c>
      <c r="J13" s="8"/>
    </row>
    <row r="14" spans="1:10" s="11" customFormat="1" ht="27" customHeight="1">
      <c r="A14" s="87" t="s">
        <v>302</v>
      </c>
      <c r="B14" s="31">
        <v>111</v>
      </c>
      <c r="C14" s="31">
        <v>52</v>
      </c>
      <c r="D14" s="31">
        <v>59</v>
      </c>
      <c r="E14" s="31">
        <v>112</v>
      </c>
      <c r="F14" s="31">
        <v>70</v>
      </c>
      <c r="G14" s="31">
        <v>42</v>
      </c>
      <c r="H14" s="31">
        <v>122</v>
      </c>
      <c r="I14" s="31">
        <v>45</v>
      </c>
    </row>
    <row r="15" spans="1:10" s="11" customFormat="1" ht="27" customHeight="1">
      <c r="A15" s="87" t="s">
        <v>303</v>
      </c>
      <c r="B15" s="31">
        <v>122</v>
      </c>
      <c r="C15" s="139">
        <v>69</v>
      </c>
      <c r="D15" s="139">
        <v>53</v>
      </c>
      <c r="E15" s="31">
        <v>127</v>
      </c>
      <c r="F15" s="139">
        <v>68</v>
      </c>
      <c r="G15" s="139">
        <v>59</v>
      </c>
      <c r="H15" s="139">
        <v>83</v>
      </c>
      <c r="I15" s="139">
        <v>62</v>
      </c>
    </row>
    <row r="16" spans="1:10" s="11" customFormat="1" ht="27" customHeight="1">
      <c r="A16" s="87" t="s">
        <v>304</v>
      </c>
      <c r="B16" s="31">
        <v>100</v>
      </c>
      <c r="C16" s="31">
        <v>55</v>
      </c>
      <c r="D16" s="31">
        <v>45</v>
      </c>
      <c r="E16" s="31">
        <v>125</v>
      </c>
      <c r="F16" s="31">
        <v>78</v>
      </c>
      <c r="G16" s="31">
        <v>47</v>
      </c>
      <c r="H16" s="31">
        <v>82</v>
      </c>
      <c r="I16" s="31">
        <v>37</v>
      </c>
    </row>
    <row r="17" spans="1:9" s="11" customFormat="1" ht="27" customHeight="1">
      <c r="A17" s="87" t="s">
        <v>305</v>
      </c>
      <c r="B17" s="31">
        <v>98</v>
      </c>
      <c r="C17" s="31">
        <v>52</v>
      </c>
      <c r="D17" s="31">
        <v>46</v>
      </c>
      <c r="E17" s="31">
        <v>109</v>
      </c>
      <c r="F17" s="31">
        <v>55</v>
      </c>
      <c r="G17" s="31">
        <v>54</v>
      </c>
      <c r="H17" s="31">
        <v>125</v>
      </c>
      <c r="I17" s="31">
        <v>42</v>
      </c>
    </row>
    <row r="18" spans="1:9" s="11" customFormat="1" ht="27" customHeight="1">
      <c r="A18" s="87" t="s">
        <v>306</v>
      </c>
      <c r="B18" s="31">
        <v>98</v>
      </c>
      <c r="C18" s="31">
        <v>42</v>
      </c>
      <c r="D18" s="31">
        <v>56</v>
      </c>
      <c r="E18" s="31">
        <v>104</v>
      </c>
      <c r="F18" s="31">
        <v>54</v>
      </c>
      <c r="G18" s="31">
        <v>50</v>
      </c>
      <c r="H18" s="31">
        <v>99</v>
      </c>
      <c r="I18" s="31">
        <v>41</v>
      </c>
    </row>
    <row r="19" spans="1:9" s="11" customFormat="1" ht="27" customHeight="1">
      <c r="A19" s="87" t="s">
        <v>307</v>
      </c>
      <c r="B19" s="31">
        <v>115</v>
      </c>
      <c r="C19" s="31">
        <v>57</v>
      </c>
      <c r="D19" s="31">
        <v>58</v>
      </c>
      <c r="E19" s="31">
        <v>103</v>
      </c>
      <c r="F19" s="31">
        <v>62</v>
      </c>
      <c r="G19" s="31">
        <v>41</v>
      </c>
      <c r="H19" s="31">
        <v>96</v>
      </c>
      <c r="I19" s="31">
        <v>56</v>
      </c>
    </row>
    <row r="20" spans="1:9" s="11" customFormat="1" ht="27" customHeight="1">
      <c r="A20" s="87" t="s">
        <v>299</v>
      </c>
      <c r="B20" s="31">
        <v>97</v>
      </c>
      <c r="C20" s="31">
        <v>58</v>
      </c>
      <c r="D20" s="31">
        <v>39</v>
      </c>
      <c r="E20" s="31">
        <v>113</v>
      </c>
      <c r="F20" s="31">
        <v>61</v>
      </c>
      <c r="G20" s="31">
        <v>52</v>
      </c>
      <c r="H20" s="31">
        <v>98</v>
      </c>
      <c r="I20" s="31">
        <v>27</v>
      </c>
    </row>
    <row r="21" spans="1:9" s="11" customFormat="1" ht="27" customHeight="1">
      <c r="A21" s="87" t="s">
        <v>298</v>
      </c>
      <c r="B21" s="31">
        <v>101</v>
      </c>
      <c r="C21" s="31">
        <v>49</v>
      </c>
      <c r="D21" s="31">
        <v>52</v>
      </c>
      <c r="E21" s="31">
        <v>96</v>
      </c>
      <c r="F21" s="31">
        <v>49</v>
      </c>
      <c r="G21" s="31">
        <v>47</v>
      </c>
      <c r="H21" s="31">
        <v>59</v>
      </c>
      <c r="I21" s="31">
        <v>46</v>
      </c>
    </row>
    <row r="22" spans="1:9" s="11" customFormat="1" ht="27" customHeight="1">
      <c r="A22" s="87" t="s">
        <v>297</v>
      </c>
      <c r="B22" s="31">
        <v>107</v>
      </c>
      <c r="C22" s="31">
        <v>54</v>
      </c>
      <c r="D22" s="31">
        <v>53</v>
      </c>
      <c r="E22" s="31">
        <v>132</v>
      </c>
      <c r="F22" s="31">
        <v>59</v>
      </c>
      <c r="G22" s="31">
        <v>73</v>
      </c>
      <c r="H22" s="31">
        <v>98</v>
      </c>
      <c r="I22" s="31">
        <v>38</v>
      </c>
    </row>
    <row r="23" spans="1:9" s="11" customFormat="1" ht="27" customHeight="1">
      <c r="A23" s="87" t="s">
        <v>296</v>
      </c>
      <c r="B23" s="31">
        <v>95</v>
      </c>
      <c r="C23" s="31">
        <v>48</v>
      </c>
      <c r="D23" s="31">
        <v>47</v>
      </c>
      <c r="E23" s="31">
        <v>106</v>
      </c>
      <c r="F23" s="31">
        <v>70</v>
      </c>
      <c r="G23" s="31">
        <v>36</v>
      </c>
      <c r="H23" s="31">
        <v>73</v>
      </c>
      <c r="I23" s="31">
        <v>50</v>
      </c>
    </row>
    <row r="24" spans="1:9" s="11" customFormat="1" ht="27" customHeight="1">
      <c r="A24" s="87" t="s">
        <v>295</v>
      </c>
      <c r="B24" s="31">
        <v>83</v>
      </c>
      <c r="C24" s="31">
        <v>46</v>
      </c>
      <c r="D24" s="31">
        <v>37</v>
      </c>
      <c r="E24" s="31">
        <v>141</v>
      </c>
      <c r="F24" s="31">
        <v>82</v>
      </c>
      <c r="G24" s="31">
        <v>59</v>
      </c>
      <c r="H24" s="31">
        <v>97</v>
      </c>
      <c r="I24" s="31">
        <v>28</v>
      </c>
    </row>
    <row r="25" spans="1:9" s="11" customFormat="1" ht="15" customHeight="1">
      <c r="A25" s="161"/>
      <c r="B25" s="162"/>
      <c r="C25" s="162"/>
      <c r="D25" s="162"/>
      <c r="E25" s="162"/>
      <c r="F25" s="162"/>
      <c r="G25" s="162"/>
      <c r="H25" s="162"/>
      <c r="I25" s="162"/>
    </row>
    <row r="26" spans="1:9" s="11" customFormat="1" ht="20.100000000000001" customHeight="1">
      <c r="A26" s="7" t="s">
        <v>175</v>
      </c>
      <c r="B26" s="8"/>
      <c r="C26" s="8"/>
      <c r="D26" s="8"/>
      <c r="E26" s="8"/>
      <c r="F26" s="163"/>
      <c r="G26" s="8"/>
      <c r="H26" s="7"/>
      <c r="I26" s="7"/>
    </row>
    <row r="27" spans="1:9" s="11" customFormat="1" ht="15.75" customHeight="1">
      <c r="A27" s="7"/>
      <c r="B27" s="8"/>
      <c r="C27" s="8"/>
      <c r="D27" s="8"/>
      <c r="E27" s="8"/>
      <c r="F27" s="8"/>
      <c r="G27" s="8"/>
      <c r="H27" s="8"/>
      <c r="I27" s="8"/>
    </row>
  </sheetData>
  <mergeCells count="6">
    <mergeCell ref="A1:I1"/>
    <mergeCell ref="A4:A5"/>
    <mergeCell ref="B4:D4"/>
    <mergeCell ref="E4:G4"/>
    <mergeCell ref="H4:H5"/>
    <mergeCell ref="I4:I5"/>
  </mergeCells>
  <phoneticPr fontId="1" type="noConversion"/>
  <pageMargins left="0.71" right="0.42" top="0.79" bottom="0.53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1</vt:i4>
      </vt:variant>
    </vt:vector>
  </HeadingPairs>
  <TitlesOfParts>
    <vt:vector size="17" baseType="lpstr">
      <vt:lpstr>1.인구추이(총무과)</vt:lpstr>
      <vt:lpstr>2.동별세대 및 인구(총무과)</vt:lpstr>
      <vt:lpstr>2-1.거소신고인수(총무과)</vt:lpstr>
      <vt:lpstr>3.연령(5세계급) 및 성별인구(총무과)</vt:lpstr>
      <vt:lpstr>4.혼인상태별 인구(기획예산실)</vt:lpstr>
      <vt:lpstr>5.교육정도별 인구(6세 이상 인구)</vt:lpstr>
      <vt:lpstr>6.주택점유형태별 가구</vt:lpstr>
      <vt:lpstr>7.사용방수별 가구</vt:lpstr>
      <vt:lpstr>8.인구동태(기획)</vt:lpstr>
      <vt:lpstr>9.인구이동(기획-KOSIS)</vt:lpstr>
      <vt:lpstr>10.통근,통학 유형별 인구(12세이상)-기획</vt:lpstr>
      <vt:lpstr>11.상주 주간인구(기획)</vt:lpstr>
      <vt:lpstr>12.외국인 국적별 등록현황(총무과)</vt:lpstr>
      <vt:lpstr>13.외국인과의 혼인(총무과)</vt:lpstr>
      <vt:lpstr>14.사망원인별 사망(기획)</vt:lpstr>
      <vt:lpstr>15.여성가구주 현황(기획)</vt:lpstr>
      <vt:lpstr>'9.인구이동(기획-KOSIS)'!Print_Area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2015-12-15T04:14:29Z</cp:lastPrinted>
  <dcterms:created xsi:type="dcterms:W3CDTF">2015-01-12T01:59:50Z</dcterms:created>
  <dcterms:modified xsi:type="dcterms:W3CDTF">2016-01-22T04:27:50Z</dcterms:modified>
</cp:coreProperties>
</file>