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65" windowHeight="6210" tabRatio="883" activeTab="0"/>
  </bookViews>
  <sheets>
    <sheet name="1.업종별" sheetId="1" r:id="rId1"/>
    <sheet name="1.업종별 (2)" sheetId="2" r:id="rId2"/>
    <sheet name="2.종사자규모별" sheetId="3" r:id="rId3"/>
    <sheet name="3.업종별,조직형태별" sheetId="4" r:id="rId4"/>
    <sheet name="4.동별사업체,종사자" sheetId="5" r:id="rId5"/>
    <sheet name="5.종사자규모별" sheetId="6" r:id="rId6"/>
    <sheet name="6.조직형태별" sheetId="7" r:id="rId7"/>
    <sheet name="7.연도별사업체및종사자" sheetId="8" r:id="rId8"/>
  </sheets>
  <definedNames/>
  <calcPr fullCalcOnLoad="1"/>
</workbook>
</file>

<file path=xl/sharedStrings.xml><?xml version="1.0" encoding="utf-8"?>
<sst xmlns="http://schemas.openxmlformats.org/spreadsheetml/2006/main" count="466" uniqueCount="180">
  <si>
    <t>업종별</t>
  </si>
  <si>
    <t>사업체수</t>
  </si>
  <si>
    <t>종사자수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</si>
  <si>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</si>
  <si>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</si>
  <si>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</si>
  <si>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</si>
  <si>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</si>
  <si>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</si>
  <si>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</si>
  <si>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</si>
  <si>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</si>
  <si>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</si>
  <si>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</si>
  <si>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</si>
  <si>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</si>
  <si>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</si>
  <si>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</si>
  <si>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</si>
  <si>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</si>
  <si>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</si>
  <si>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 xml:space="preserve"> D. 전기.가스.증
   기 및 수도사업</t>
  </si>
  <si>
    <t xml:space="preserve"> N. 사업시설관리 및
    사업지원 서비스업</t>
  </si>
  <si>
    <t xml:space="preserve"> O. 공공행정 국방 
   및  사회보장행정</t>
  </si>
  <si>
    <t xml:space="preserve"> M. 전문 과학 및 
     기술서비스업</t>
  </si>
  <si>
    <t>S</t>
  </si>
  <si>
    <t>T</t>
  </si>
  <si>
    <t>U</t>
  </si>
  <si>
    <t>(단위: 개, 명, %)</t>
  </si>
  <si>
    <t>계</t>
  </si>
  <si>
    <t>업   종   별</t>
  </si>
  <si>
    <t>사업체수</t>
  </si>
  <si>
    <t>종사자수</t>
  </si>
  <si>
    <t xml:space="preserve"> K. 금융  및 
    보  험 업</t>
  </si>
  <si>
    <t>구성비</t>
  </si>
  <si>
    <t xml:space="preserve"> A. 농업, 임업
     어       업</t>
  </si>
  <si>
    <t xml:space="preserve"> L. 부동산업  
    및 임대업 </t>
  </si>
  <si>
    <t xml:space="preserve"> B. 광       업</t>
  </si>
  <si>
    <t xml:space="preserve"> C. 제  조  업</t>
  </si>
  <si>
    <t xml:space="preserve"> E. 하수·폐기물 처
   리 원료재생 및 
   환경 복원업</t>
  </si>
  <si>
    <t xml:space="preserve"> P. 교육서비스업</t>
  </si>
  <si>
    <t xml:space="preserve"> F. 건  설  업</t>
  </si>
  <si>
    <t xml:space="preserve"> Q. 보건업 및 사회
     복지 서비스업</t>
  </si>
  <si>
    <t xml:space="preserve"> G. 도매   및 
    소  매  업</t>
  </si>
  <si>
    <t xml:space="preserve"> R. 예술.스포츠 및 
   여가관련 서비스업</t>
  </si>
  <si>
    <t xml:space="preserve"> H. 운  수  업</t>
  </si>
  <si>
    <t xml:space="preserve">구성비 </t>
  </si>
  <si>
    <t xml:space="preserve"> T. 가구내고용활동 및 
  달리 분류되지 않은 
 자가소비 생산활동</t>
  </si>
  <si>
    <t xml:space="preserve"> J. 출판.영상.방송통신 및 정보서비스업</t>
  </si>
  <si>
    <t xml:space="preserve"> U. 국제  및 
     외국기관</t>
  </si>
  <si>
    <t xml:space="preserve">           (단위 : 개, 명, %)</t>
  </si>
  <si>
    <t>구    분</t>
  </si>
  <si>
    <t>5명 미만</t>
  </si>
  <si>
    <t>300명이상</t>
  </si>
  <si>
    <t xml:space="preserve">    전   산   업</t>
  </si>
  <si>
    <t>A. 농업.임업 
    및  어 업</t>
  </si>
  <si>
    <t>B. 광       업</t>
  </si>
  <si>
    <t>C. 제  조  업</t>
  </si>
  <si>
    <t>D.전기.가스.증기
   및  수도 사업</t>
  </si>
  <si>
    <t>E. 하수·폐기물 처리
    원 료 재 생 및 
    환 경 복 원 업</t>
  </si>
  <si>
    <t>F. 건  설   업</t>
  </si>
  <si>
    <t>G. 도  매   및   
    소  매   업</t>
  </si>
  <si>
    <t>H. 운  수   업</t>
  </si>
  <si>
    <t>I. 숙  박    및
   음 식 점 업</t>
  </si>
  <si>
    <t>J. 출판.영상.방송통
 신 및 정보서비스업</t>
  </si>
  <si>
    <t>K. 금융 및 보험업</t>
  </si>
  <si>
    <t>L. 부동산업 및
   임   대   업</t>
  </si>
  <si>
    <t>M. 전문 과학  및
    기술 서비스업</t>
  </si>
  <si>
    <t>N. 사업시설관리 및
  사업지원 서비스업</t>
  </si>
  <si>
    <t>O. 공공행정 국방 
   및 사회보장 행정</t>
  </si>
  <si>
    <t>P. 교육 서비스업</t>
  </si>
  <si>
    <t>Q. 보건업 및 사회
    복지  서비스업</t>
  </si>
  <si>
    <t>R. 예술.스포츠 및 
  여가관련 서비스업</t>
  </si>
  <si>
    <t>S.협회  및  단체 
   수리  및  기타 
   개인 서비스업</t>
  </si>
  <si>
    <t>T. 가구내고용활동 및
  달리 분류되지 않은
  자가소비 생산활동</t>
  </si>
  <si>
    <t>U. 국제 및 외국기관</t>
  </si>
  <si>
    <t xml:space="preserve">             (단위 : 개, 명, %)</t>
  </si>
  <si>
    <t>구    분</t>
  </si>
  <si>
    <t>계</t>
  </si>
  <si>
    <t>개인사업체</t>
  </si>
  <si>
    <t>회사법인</t>
  </si>
  <si>
    <t>비법인단체</t>
  </si>
  <si>
    <t>구성비</t>
  </si>
  <si>
    <t>전   산   업</t>
  </si>
  <si>
    <t>사업체수</t>
  </si>
  <si>
    <t>종사자수</t>
  </si>
  <si>
    <t>-</t>
  </si>
  <si>
    <t>U. 국제 및 외국 
    기관</t>
  </si>
  <si>
    <t>(단위 : 개, 명, %)</t>
  </si>
  <si>
    <t>구        분</t>
  </si>
  <si>
    <t>사  업  체  수</t>
  </si>
  <si>
    <t>종  사  자  수</t>
  </si>
  <si>
    <t>구 성 비</t>
  </si>
  <si>
    <t>5. 동별 종사자규모별 사업체수</t>
  </si>
  <si>
    <t>(단위 : 개, %)</t>
  </si>
  <si>
    <t>동  별</t>
  </si>
  <si>
    <t>계</t>
  </si>
  <si>
    <t>5~19명</t>
  </si>
  <si>
    <t>20~299명</t>
  </si>
  <si>
    <t>300명 이상</t>
  </si>
  <si>
    <t>내당1동</t>
  </si>
  <si>
    <t>내당4동</t>
  </si>
  <si>
    <t>비산1동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</si>
  <si>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</si>
  <si>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</si>
  <si>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</si>
  <si>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</si>
  <si>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</si>
  <si>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</si>
  <si>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</si>
  <si>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</si>
  <si>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</si>
  <si>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</si>
  <si>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</si>
  <si>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</si>
  <si>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(단위 : 개, %)</t>
  </si>
  <si>
    <t>동  별</t>
  </si>
  <si>
    <t>내당1동</t>
  </si>
  <si>
    <t>내당4동</t>
  </si>
  <si>
    <t>비산1동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</si>
  <si>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</si>
  <si>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</si>
  <si>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</si>
  <si>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</si>
  <si>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</si>
  <si>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</si>
  <si>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</si>
  <si>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</si>
  <si>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</si>
  <si>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</si>
  <si>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</si>
  <si>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</si>
  <si>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(단위 : 개,명, %)</t>
  </si>
  <si>
    <t>구    분</t>
  </si>
  <si>
    <t>사  업  체  수</t>
  </si>
  <si>
    <t>종  사  자  수</t>
  </si>
  <si>
    <t>5명~19명</t>
  </si>
  <si>
    <t>20명~299명</t>
  </si>
  <si>
    <t>1. 업종별 사업체수, 종사자수</t>
  </si>
  <si>
    <t>(단위: 개, 명, %)</t>
  </si>
  <si>
    <t>S</t>
  </si>
  <si>
    <t>T</t>
  </si>
  <si>
    <t>U</t>
  </si>
  <si>
    <t>계</t>
  </si>
  <si>
    <t>비산6동</t>
  </si>
  <si>
    <t>평리2동</t>
  </si>
  <si>
    <t>상중이동</t>
  </si>
  <si>
    <t>회사이외법인</t>
  </si>
  <si>
    <t>E. 하수·폐기물 처리
    원 료 재 생 및 
    환 경 복 원 업</t>
  </si>
  <si>
    <t xml:space="preserve"> I. 숙박 및 음식점업</t>
  </si>
  <si>
    <t xml:space="preserve"> S. 협회 및 단체 수리 및 기타 개인서비스업</t>
  </si>
  <si>
    <t xml:space="preserve"> 1. 업종별 사업체수, 종사자수</t>
  </si>
  <si>
    <t xml:space="preserve"> 2.업종별 종사자 규모별 사업체수, 종사자수</t>
  </si>
  <si>
    <t xml:space="preserve"> 3. 업종별  조직형태별 사업체수,종사자수</t>
  </si>
  <si>
    <t xml:space="preserve"> 4. 동별 사업체수, 종사자수</t>
  </si>
  <si>
    <t xml:space="preserve"> 6. 동별 조직형태별 사업체수</t>
  </si>
  <si>
    <t>※ 2015년 &lt;종사자규모별 사업체수 및 종사자수&gt; 결과자료는 경제총조사 자료확정 시점인 2017년 5~6월에 제공.</t>
  </si>
  <si>
    <t xml:space="preserve"> K. 금융  및 
    보 험 업</t>
  </si>
  <si>
    <t xml:space="preserve"> P. 교육서비스업</t>
  </si>
  <si>
    <t xml:space="preserve"> E. 하수·폐기물 처리 원료재생 및  환경 복원업</t>
  </si>
  <si>
    <t xml:space="preserve"> N. 사업시설관리 및 사업지원 서비스업</t>
  </si>
  <si>
    <t xml:space="preserve"> O. 공공행정 국방 및  사회보장행정</t>
  </si>
  <si>
    <t xml:space="preserve"> Q. 보건업 및 사회 복지 서비스업</t>
  </si>
  <si>
    <t xml:space="preserve"> R. 예술.스포츠 및 여가관련 서비스업</t>
  </si>
  <si>
    <t xml:space="preserve"> T. 가구내고용활동 및 달리 분류되지 않은 
 자가소비 생산활동</t>
  </si>
  <si>
    <t xml:space="preserve"> U. 국제 및 외국기관</t>
  </si>
  <si>
    <t xml:space="preserve"> A. 농업, 임업 및 어업   </t>
  </si>
  <si>
    <t xml:space="preserve"> B. 광  업</t>
  </si>
  <si>
    <t xml:space="preserve"> C. 제조업</t>
  </si>
  <si>
    <t xml:space="preserve"> D. 전기.가스.증기 및 수도사업</t>
  </si>
  <si>
    <t xml:space="preserve"> F. 건설업</t>
  </si>
  <si>
    <t xml:space="preserve"> G. 도매   및 소매업</t>
  </si>
  <si>
    <t xml:space="preserve"> H. 운수업</t>
  </si>
  <si>
    <t xml:space="preserve"> K. 금융 및          보험업</t>
  </si>
  <si>
    <t xml:space="preserve"> M. 전문 과학 및 기술서비스업</t>
  </si>
  <si>
    <t>전 산 업</t>
  </si>
  <si>
    <t>비산2·3동</t>
  </si>
  <si>
    <t>내당2·3동</t>
  </si>
  <si>
    <t xml:space="preserve"> 7. 연도별 사업체수 및 종사자수 증감률</t>
  </si>
  <si>
    <t>증 감 률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</si>
</sst>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[Red]#,##0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_ "/>
    <numFmt numFmtId="187" formatCode="_-* #,##0.00_-;\-* #,##0.00_-;_-* &quot;-&quot;_-;_-@_-"/>
    <numFmt numFmtId="188" formatCode="0_);[Red]\(0\)"/>
    <numFmt numFmtId="189" formatCode="0.00_);[Red]\(0.00\)"/>
    <numFmt numFmtId="190" formatCode="#,##0_);[Red]\(#,##0\)"/>
    <numFmt numFmtId="191" formatCode="0.00_ "/>
    <numFmt numFmtId="192" formatCode="0.0_ "/>
    <numFmt numFmtId="193" formatCode="0_ "/>
    <numFmt numFmtId="194" formatCode="#,##0.0_);[Red]\(#,##0.0\)"/>
    <numFmt numFmtId="195" formatCode="#,##0.00_);[Red]\(#,##0.00\)"/>
    <numFmt numFmtId="196" formatCode="#,##0.000_);[Red]\(#,##0.000\)"/>
    <numFmt numFmtId="197" formatCode="#,##0.0_ "/>
    <numFmt numFmtId="198" formatCode="#,##0;\-#,##0;&quot;-&quot;"/>
    <numFmt numFmtId="199" formatCode="_ * #,##0_ ;_ * \-#,##0_ ;_ * &quot;-&quot;_ ;_ @_ "/>
    <numFmt numFmtId="200" formatCode="_ * #,##0.00_ ;_ * \-#,##0.00_ ;_ * &quot;-&quot;??_ ;_ @_ "/>
    <numFmt numFmtId="201" formatCode="#,##0;#,##0;&quot;-&quot;"/>
    <numFmt numFmtId="202" formatCode="_-* #,##0.0_-;\-* #,##0.0_-;_-* &quot;-&quot;?_-;_-@_-"/>
    <numFmt numFmtId="203" formatCode="_-* #,##0.00000000000000000000000_-;\-* #,##0.00000000000000000000000_-;_-* &quot;-&quot;???????????????????????_-;_-@_-"/>
  </numFmts>
  <fonts count="69">
    <font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u val="single"/>
      <sz val="11"/>
      <color indexed="12"/>
      <name val="돋움"/>
      <family val="3"/>
    </font>
    <font>
      <b/>
      <sz val="12"/>
      <name val="Arial"/>
      <family val="2"/>
    </font>
    <font>
      <sz val="8"/>
      <name val="돋움"/>
      <family val="3"/>
    </font>
    <font>
      <b/>
      <sz val="20"/>
      <name val="새굴림"/>
      <family val="1"/>
    </font>
    <font>
      <sz val="20"/>
      <name val="새굴림"/>
      <family val="1"/>
    </font>
    <font>
      <sz val="11"/>
      <name val="새굴림"/>
      <family val="1"/>
    </font>
    <font>
      <sz val="12"/>
      <name val="새굴림"/>
      <family val="1"/>
    </font>
    <font>
      <b/>
      <sz val="12"/>
      <name val="새굴림"/>
      <family val="1"/>
    </font>
    <font>
      <b/>
      <sz val="11"/>
      <name val="새굴림"/>
      <family val="1"/>
    </font>
    <font>
      <sz val="9"/>
      <name val="새굴림"/>
      <family val="1"/>
    </font>
    <font>
      <sz val="10"/>
      <name val="새굴림"/>
      <family val="1"/>
    </font>
    <font>
      <sz val="10"/>
      <color indexed="8"/>
      <name val="새굴림"/>
      <family val="1"/>
    </font>
    <font>
      <sz val="9.2"/>
      <color indexed="8"/>
      <name val="새굴림"/>
      <family val="1"/>
    </font>
    <font>
      <b/>
      <sz val="10"/>
      <name val="새굴림"/>
      <family val="1"/>
    </font>
    <font>
      <b/>
      <sz val="9"/>
      <name val="새굴림"/>
      <family val="1"/>
    </font>
    <font>
      <b/>
      <sz val="8"/>
      <name val="새굴림"/>
      <family val="1"/>
    </font>
    <font>
      <b/>
      <sz val="18"/>
      <name val="새굴림"/>
      <family val="1"/>
    </font>
    <font>
      <b/>
      <sz val="14"/>
      <name val="새굴림"/>
      <family val="1"/>
    </font>
    <font>
      <sz val="12"/>
      <color indexed="8"/>
      <name val="돋움"/>
      <family val="3"/>
    </font>
    <font>
      <sz val="9.2"/>
      <color indexed="8"/>
      <name val="돋움"/>
      <family val="3"/>
    </font>
    <font>
      <b/>
      <sz val="10"/>
      <color indexed="8"/>
      <name val="맑은 고딕"/>
      <family val="3"/>
    </font>
    <font>
      <b/>
      <sz val="12"/>
      <name val="맑은 고딕"/>
      <family val="3"/>
    </font>
    <font>
      <b/>
      <sz val="11"/>
      <name val="맑은 고딕"/>
      <family val="3"/>
    </font>
    <font>
      <sz val="11"/>
      <name val="맑은 고딕"/>
      <family val="3"/>
    </font>
    <font>
      <sz val="9"/>
      <name val="맑은 고딕"/>
      <family val="3"/>
    </font>
    <font>
      <sz val="10"/>
      <name val="맑은 고딕"/>
      <family val="3"/>
    </font>
    <font>
      <sz val="8"/>
      <name val="맑은 고딕"/>
      <family val="3"/>
    </font>
    <font>
      <sz val="12"/>
      <name val="맑은 고딕"/>
      <family val="3"/>
    </font>
    <font>
      <sz val="20"/>
      <name val="맑은 고딕"/>
      <family val="3"/>
    </font>
    <font>
      <b/>
      <sz val="20"/>
      <name val="맑은 고딕"/>
      <family val="3"/>
    </font>
    <font>
      <sz val="9"/>
      <color indexed="8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CCFF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hair"/>
      <top style="double"/>
      <bottom style="hair"/>
    </border>
    <border>
      <left style="hair"/>
      <right style="thin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31" borderId="3" applyNumberFormat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26" borderId="11" applyNumberFormat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43" fontId="11" fillId="0" borderId="12" xfId="0" applyNumberFormat="1" applyFont="1" applyBorder="1" applyAlignment="1">
      <alignment horizontal="center" vertical="center" shrinkToFit="1"/>
    </xf>
    <xf numFmtId="43" fontId="11" fillId="0" borderId="13" xfId="0" applyNumberFormat="1" applyFont="1" applyBorder="1" applyAlignment="1">
      <alignment horizontal="center" vertical="center" shrinkToFit="1"/>
    </xf>
    <xf numFmtId="41" fontId="8" fillId="0" borderId="12" xfId="50" applyNumberFormat="1" applyFont="1" applyBorder="1" applyAlignment="1">
      <alignment horizontal="center" vertical="center" shrinkToFit="1"/>
    </xf>
    <xf numFmtId="43" fontId="8" fillId="0" borderId="12" xfId="0" applyNumberFormat="1" applyFont="1" applyBorder="1" applyAlignment="1">
      <alignment horizontal="center" vertical="center" shrinkToFit="1"/>
    </xf>
    <xf numFmtId="43" fontId="8" fillId="0" borderId="12" xfId="50" applyNumberFormat="1" applyFont="1" applyBorder="1" applyAlignment="1">
      <alignment horizontal="center" vertical="center" shrinkToFit="1"/>
    </xf>
    <xf numFmtId="43" fontId="8" fillId="0" borderId="13" xfId="0" applyNumberFormat="1" applyFont="1" applyBorder="1" applyAlignment="1">
      <alignment horizontal="center" vertical="center" shrinkToFit="1"/>
    </xf>
    <xf numFmtId="41" fontId="8" fillId="0" borderId="12" xfId="50" applyNumberFormat="1" applyFont="1" applyBorder="1" applyAlignment="1">
      <alignment horizontal="right" vertical="center" shrinkToFit="1"/>
    </xf>
    <xf numFmtId="41" fontId="8" fillId="0" borderId="12" xfId="0" applyNumberFormat="1" applyFont="1" applyBorder="1" applyAlignment="1">
      <alignment horizontal="center" vertical="center" shrinkToFit="1"/>
    </xf>
    <xf numFmtId="43" fontId="8" fillId="0" borderId="13" xfId="50" applyNumberFormat="1" applyFont="1" applyBorder="1" applyAlignment="1">
      <alignment horizontal="center" vertical="center" shrinkToFit="1"/>
    </xf>
    <xf numFmtId="41" fontId="8" fillId="0" borderId="14" xfId="50" applyNumberFormat="1" applyFont="1" applyBorder="1" applyAlignment="1">
      <alignment horizontal="center" vertical="center" shrinkToFit="1"/>
    </xf>
    <xf numFmtId="43" fontId="8" fillId="0" borderId="14" xfId="0" applyNumberFormat="1" applyFont="1" applyBorder="1" applyAlignment="1">
      <alignment horizontal="center" vertical="center" shrinkToFit="1"/>
    </xf>
    <xf numFmtId="41" fontId="8" fillId="0" borderId="14" xfId="0" applyNumberFormat="1" applyFont="1" applyBorder="1" applyAlignment="1">
      <alignment horizontal="center" vertical="center" shrinkToFit="1"/>
    </xf>
    <xf numFmtId="43" fontId="8" fillId="0" borderId="15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shrinkToFit="1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186" fontId="11" fillId="0" borderId="12" xfId="0" applyNumberFormat="1" applyFont="1" applyBorder="1" applyAlignment="1">
      <alignment horizontal="center" vertical="center"/>
    </xf>
    <xf numFmtId="43" fontId="8" fillId="0" borderId="12" xfId="0" applyNumberFormat="1" applyFont="1" applyBorder="1" applyAlignment="1">
      <alignment horizontal="center" vertical="center"/>
    </xf>
    <xf numFmtId="43" fontId="8" fillId="0" borderId="13" xfId="0" applyNumberFormat="1" applyFont="1" applyBorder="1" applyAlignment="1">
      <alignment horizontal="center" vertical="center"/>
    </xf>
    <xf numFmtId="43" fontId="8" fillId="0" borderId="14" xfId="0" applyNumberFormat="1" applyFont="1" applyBorder="1" applyAlignment="1">
      <alignment horizontal="center" vertical="center"/>
    </xf>
    <xf numFmtId="43" fontId="8" fillId="0" borderId="15" xfId="0" applyNumberFormat="1" applyFont="1" applyBorder="1" applyAlignment="1">
      <alignment horizontal="center" vertical="center"/>
    </xf>
    <xf numFmtId="186" fontId="0" fillId="0" borderId="0" xfId="0" applyNumberFormat="1" applyAlignment="1">
      <alignment vertical="center"/>
    </xf>
    <xf numFmtId="190" fontId="0" fillId="0" borderId="0" xfId="0" applyNumberFormat="1" applyAlignment="1">
      <alignment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41" fontId="11" fillId="0" borderId="12" xfId="0" applyNumberFormat="1" applyFont="1" applyBorder="1" applyAlignment="1">
      <alignment horizontal="center" vertical="center" shrinkToFit="1"/>
    </xf>
    <xf numFmtId="41" fontId="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24" fillId="33" borderId="16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41" fontId="26" fillId="33" borderId="19" xfId="0" applyNumberFormat="1" applyFont="1" applyFill="1" applyBorder="1" applyAlignment="1">
      <alignment vertical="center"/>
    </xf>
    <xf numFmtId="41" fontId="26" fillId="33" borderId="20" xfId="0" applyNumberFormat="1" applyFont="1" applyFill="1" applyBorder="1" applyAlignment="1">
      <alignment vertical="center"/>
    </xf>
    <xf numFmtId="41" fontId="26" fillId="0" borderId="19" xfId="0" applyNumberFormat="1" applyFont="1" applyBorder="1" applyAlignment="1">
      <alignment vertical="center"/>
    </xf>
    <xf numFmtId="41" fontId="26" fillId="0" borderId="20" xfId="0" applyNumberFormat="1" applyFont="1" applyBorder="1" applyAlignment="1">
      <alignment vertical="center"/>
    </xf>
    <xf numFmtId="41" fontId="26" fillId="0" borderId="21" xfId="0" applyNumberFormat="1" applyFont="1" applyBorder="1" applyAlignment="1">
      <alignment vertical="center"/>
    </xf>
    <xf numFmtId="41" fontId="26" fillId="0" borderId="22" xfId="0" applyNumberFormat="1" applyFont="1" applyBorder="1" applyAlignment="1">
      <alignment vertical="center"/>
    </xf>
    <xf numFmtId="202" fontId="26" fillId="0" borderId="0" xfId="0" applyNumberFormat="1" applyFont="1" applyAlignment="1">
      <alignment vertical="center"/>
    </xf>
    <xf numFmtId="41" fontId="26" fillId="0" borderId="23" xfId="0" applyNumberFormat="1" applyFont="1" applyBorder="1" applyAlignment="1">
      <alignment vertical="center"/>
    </xf>
    <xf numFmtId="41" fontId="26" fillId="0" borderId="24" xfId="0" applyNumberFormat="1" applyFont="1" applyBorder="1" applyAlignment="1">
      <alignment vertical="center"/>
    </xf>
    <xf numFmtId="176" fontId="26" fillId="33" borderId="25" xfId="0" applyNumberFormat="1" applyFont="1" applyFill="1" applyBorder="1" applyAlignment="1">
      <alignment horizontal="center" vertical="center"/>
    </xf>
    <xf numFmtId="176" fontId="26" fillId="33" borderId="26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1" fontId="25" fillId="0" borderId="27" xfId="50" applyNumberFormat="1" applyFont="1" applyFill="1" applyBorder="1" applyAlignment="1">
      <alignment horizontal="center" vertical="center" wrapText="1"/>
    </xf>
    <xf numFmtId="43" fontId="25" fillId="0" borderId="28" xfId="50" applyNumberFormat="1" applyFont="1" applyFill="1" applyBorder="1" applyAlignment="1">
      <alignment horizontal="center" vertical="center" wrapText="1"/>
    </xf>
    <xf numFmtId="41" fontId="26" fillId="0" borderId="27" xfId="50" applyNumberFormat="1" applyFont="1" applyFill="1" applyBorder="1" applyAlignment="1">
      <alignment horizontal="center" vertical="center" wrapText="1"/>
    </xf>
    <xf numFmtId="43" fontId="26" fillId="0" borderId="28" xfId="50" applyNumberFormat="1" applyFont="1" applyFill="1" applyBorder="1" applyAlignment="1">
      <alignment horizontal="center" vertical="center" wrapText="1"/>
    </xf>
    <xf numFmtId="41" fontId="26" fillId="0" borderId="27" xfId="0" applyNumberFormat="1" applyFont="1" applyFill="1" applyBorder="1" applyAlignment="1">
      <alignment horizontal="center" vertical="center" wrapText="1"/>
    </xf>
    <xf numFmtId="41" fontId="26" fillId="0" borderId="29" xfId="0" applyNumberFormat="1" applyFont="1" applyBorder="1" applyAlignment="1">
      <alignment vertical="center"/>
    </xf>
    <xf numFmtId="41" fontId="26" fillId="0" borderId="30" xfId="0" applyNumberFormat="1" applyFont="1" applyBorder="1" applyAlignment="1">
      <alignment vertical="center"/>
    </xf>
    <xf numFmtId="41" fontId="26" fillId="0" borderId="31" xfId="0" applyNumberFormat="1" applyFont="1" applyBorder="1" applyAlignment="1">
      <alignment vertical="center"/>
    </xf>
    <xf numFmtId="41" fontId="26" fillId="0" borderId="31" xfId="50" applyNumberFormat="1" applyFont="1" applyFill="1" applyBorder="1" applyAlignment="1">
      <alignment horizontal="center" vertical="center" wrapText="1"/>
    </xf>
    <xf numFmtId="41" fontId="26" fillId="0" borderId="21" xfId="50" applyNumberFormat="1" applyFont="1" applyFill="1" applyBorder="1" applyAlignment="1">
      <alignment horizontal="center" vertical="center" wrapText="1"/>
    </xf>
    <xf numFmtId="41" fontId="26" fillId="0" borderId="32" xfId="0" applyNumberFormat="1" applyFont="1" applyBorder="1" applyAlignment="1">
      <alignment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5" fillId="34" borderId="33" xfId="0" applyFont="1" applyFill="1" applyBorder="1" applyAlignment="1">
      <alignment horizontal="center" vertical="center" wrapText="1"/>
    </xf>
    <xf numFmtId="0" fontId="25" fillId="34" borderId="28" xfId="0" applyFont="1" applyFill="1" applyBorder="1" applyAlignment="1">
      <alignment horizontal="center" vertical="center" wrapText="1"/>
    </xf>
    <xf numFmtId="0" fontId="26" fillId="34" borderId="33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 wrapText="1"/>
    </xf>
    <xf numFmtId="0" fontId="26" fillId="34" borderId="34" xfId="0" applyFont="1" applyFill="1" applyBorder="1" applyAlignment="1">
      <alignment horizontal="center" vertical="center"/>
    </xf>
    <xf numFmtId="0" fontId="26" fillId="34" borderId="35" xfId="0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0" fontId="26" fillId="34" borderId="36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0" fontId="11" fillId="34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shrinkToFit="1"/>
    </xf>
    <xf numFmtId="41" fontId="11" fillId="34" borderId="12" xfId="0" applyNumberFormat="1" applyFont="1" applyFill="1" applyBorder="1" applyAlignment="1">
      <alignment horizontal="right" vertical="center" shrinkToFit="1"/>
    </xf>
    <xf numFmtId="43" fontId="11" fillId="34" borderId="12" xfId="0" applyNumberFormat="1" applyFont="1" applyFill="1" applyBorder="1" applyAlignment="1">
      <alignment horizontal="center" vertical="center" shrinkToFit="1"/>
    </xf>
    <xf numFmtId="43" fontId="11" fillId="34" borderId="13" xfId="0" applyNumberFormat="1" applyFont="1" applyFill="1" applyBorder="1" applyAlignment="1">
      <alignment horizontal="center" vertical="center" shrinkToFit="1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 shrinkToFit="1"/>
    </xf>
    <xf numFmtId="0" fontId="10" fillId="34" borderId="37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distributed" vertical="center" indent="2"/>
    </xf>
    <xf numFmtId="0" fontId="10" fillId="34" borderId="38" xfId="0" applyFont="1" applyFill="1" applyBorder="1" applyAlignment="1">
      <alignment horizontal="distributed" vertical="center" indent="2"/>
    </xf>
    <xf numFmtId="0" fontId="11" fillId="34" borderId="37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distributed" vertical="center" indent="1"/>
    </xf>
    <xf numFmtId="0" fontId="8" fillId="34" borderId="38" xfId="0" applyFont="1" applyFill="1" applyBorder="1" applyAlignment="1">
      <alignment horizontal="distributed" vertical="center" indent="1"/>
    </xf>
    <xf numFmtId="0" fontId="11" fillId="34" borderId="39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186" fontId="9" fillId="0" borderId="0" xfId="0" applyNumberFormat="1" applyFont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186" fontId="9" fillId="0" borderId="42" xfId="0" applyNumberFormat="1" applyFont="1" applyBorder="1" applyAlignment="1">
      <alignment horizontal="center" vertical="center"/>
    </xf>
    <xf numFmtId="4" fontId="9" fillId="0" borderId="42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9" fillId="0" borderId="0" xfId="0" applyFont="1" applyAlignment="1">
      <alignment horizontal="left" vertical="center"/>
    </xf>
    <xf numFmtId="0" fontId="10" fillId="34" borderId="44" xfId="0" applyFont="1" applyFill="1" applyBorder="1" applyAlignment="1">
      <alignment horizontal="center" vertical="center"/>
    </xf>
    <xf numFmtId="186" fontId="11" fillId="0" borderId="13" xfId="0" applyNumberFormat="1" applyFont="1" applyBorder="1" applyAlignment="1">
      <alignment horizontal="center" vertical="center"/>
    </xf>
    <xf numFmtId="0" fontId="10" fillId="34" borderId="37" xfId="0" applyFont="1" applyFill="1" applyBorder="1" applyAlignment="1">
      <alignment horizontal="distributed" vertical="center" wrapText="1" indent="2"/>
    </xf>
    <xf numFmtId="0" fontId="26" fillId="34" borderId="45" xfId="0" applyFont="1" applyFill="1" applyBorder="1" applyAlignment="1">
      <alignment horizontal="left" vertical="center" wrapText="1"/>
    </xf>
    <xf numFmtId="0" fontId="26" fillId="34" borderId="16" xfId="0" applyFont="1" applyFill="1" applyBorder="1" applyAlignment="1">
      <alignment horizontal="left" vertical="center" wrapText="1"/>
    </xf>
    <xf numFmtId="0" fontId="27" fillId="34" borderId="45" xfId="0" applyFont="1" applyFill="1" applyBorder="1" applyAlignment="1">
      <alignment horizontal="left" vertical="center" wrapText="1"/>
    </xf>
    <xf numFmtId="0" fontId="27" fillId="34" borderId="16" xfId="0" applyFont="1" applyFill="1" applyBorder="1" applyAlignment="1">
      <alignment horizontal="left" vertical="center" wrapText="1"/>
    </xf>
    <xf numFmtId="0" fontId="29" fillId="34" borderId="46" xfId="0" applyFont="1" applyFill="1" applyBorder="1" applyAlignment="1">
      <alignment horizontal="left" vertical="center" wrapText="1"/>
    </xf>
    <xf numFmtId="0" fontId="29" fillId="34" borderId="28" xfId="0" applyFont="1" applyFill="1" applyBorder="1" applyAlignment="1">
      <alignment horizontal="left" vertical="center" wrapText="1"/>
    </xf>
    <xf numFmtId="0" fontId="29" fillId="34" borderId="45" xfId="0" applyFont="1" applyFill="1" applyBorder="1" applyAlignment="1">
      <alignment horizontal="left" vertical="center" wrapText="1"/>
    </xf>
    <xf numFmtId="0" fontId="29" fillId="34" borderId="16" xfId="0" applyFont="1" applyFill="1" applyBorder="1" applyAlignment="1">
      <alignment horizontal="left" vertical="center" wrapText="1"/>
    </xf>
    <xf numFmtId="0" fontId="28" fillId="34" borderId="46" xfId="0" applyFont="1" applyFill="1" applyBorder="1" applyAlignment="1">
      <alignment horizontal="left" vertical="center" wrapText="1"/>
    </xf>
    <xf numFmtId="0" fontId="28" fillId="34" borderId="28" xfId="0" applyFont="1" applyFill="1" applyBorder="1" applyAlignment="1">
      <alignment horizontal="left" vertical="center" wrapText="1"/>
    </xf>
    <xf numFmtId="0" fontId="28" fillId="34" borderId="45" xfId="0" applyFont="1" applyFill="1" applyBorder="1" applyAlignment="1">
      <alignment horizontal="left" vertical="center" wrapText="1"/>
    </xf>
    <xf numFmtId="0" fontId="28" fillId="34" borderId="16" xfId="0" applyFont="1" applyFill="1" applyBorder="1" applyAlignment="1">
      <alignment horizontal="left" vertical="center" wrapText="1"/>
    </xf>
    <xf numFmtId="0" fontId="24" fillId="33" borderId="16" xfId="0" applyFont="1" applyFill="1" applyBorder="1" applyAlignment="1">
      <alignment horizontal="center" vertical="center"/>
    </xf>
    <xf numFmtId="0" fontId="25" fillId="34" borderId="45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0" fillId="0" borderId="0" xfId="0" applyAlignment="1">
      <alignment/>
    </xf>
    <xf numFmtId="0" fontId="30" fillId="0" borderId="47" xfId="0" applyFont="1" applyBorder="1" applyAlignment="1">
      <alignment horizontal="center" vertical="center"/>
    </xf>
    <xf numFmtId="0" fontId="26" fillId="34" borderId="46" xfId="0" applyFont="1" applyFill="1" applyBorder="1" applyAlignment="1">
      <alignment horizontal="left" vertical="center" wrapText="1"/>
    </xf>
    <xf numFmtId="0" fontId="26" fillId="34" borderId="28" xfId="0" applyFont="1" applyFill="1" applyBorder="1" applyAlignment="1">
      <alignment horizontal="left" vertical="center" wrapText="1"/>
    </xf>
    <xf numFmtId="0" fontId="29" fillId="34" borderId="48" xfId="0" applyFont="1" applyFill="1" applyBorder="1" applyAlignment="1">
      <alignment horizontal="left" vertical="center" wrapText="1"/>
    </xf>
    <xf numFmtId="0" fontId="26" fillId="34" borderId="48" xfId="0" applyFont="1" applyFill="1" applyBorder="1" applyAlignment="1">
      <alignment horizontal="left" vertical="center" wrapText="1"/>
    </xf>
    <xf numFmtId="0" fontId="24" fillId="33" borderId="45" xfId="0" applyFont="1" applyFill="1" applyBorder="1" applyAlignment="1">
      <alignment horizontal="center" vertical="center"/>
    </xf>
    <xf numFmtId="0" fontId="24" fillId="33" borderId="33" xfId="0" applyFont="1" applyFill="1" applyBorder="1" applyAlignment="1">
      <alignment horizontal="center" vertical="center"/>
    </xf>
    <xf numFmtId="0" fontId="27" fillId="34" borderId="46" xfId="0" applyFont="1" applyFill="1" applyBorder="1" applyAlignment="1">
      <alignment horizontal="left" vertical="center" wrapText="1"/>
    </xf>
    <xf numFmtId="0" fontId="27" fillId="34" borderId="48" xfId="0" applyFont="1" applyFill="1" applyBorder="1" applyAlignment="1">
      <alignment horizontal="left" vertical="center" wrapText="1"/>
    </xf>
    <xf numFmtId="0" fontId="25" fillId="34" borderId="46" xfId="0" applyFont="1" applyFill="1" applyBorder="1" applyAlignment="1">
      <alignment horizontal="center" vertical="center" wrapText="1"/>
    </xf>
    <xf numFmtId="0" fontId="25" fillId="34" borderId="48" xfId="0" applyFont="1" applyFill="1" applyBorder="1" applyAlignment="1">
      <alignment horizontal="center" vertical="center" wrapText="1"/>
    </xf>
    <xf numFmtId="0" fontId="28" fillId="34" borderId="48" xfId="0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17" fillId="33" borderId="37" xfId="0" applyFont="1" applyFill="1" applyBorder="1" applyAlignment="1">
      <alignment horizontal="left" vertical="center" wrapText="1"/>
    </xf>
    <xf numFmtId="0" fontId="17" fillId="33" borderId="38" xfId="0" applyFont="1" applyFill="1" applyBorder="1" applyAlignment="1">
      <alignment horizontal="left" vertical="center" wrapText="1"/>
    </xf>
    <xf numFmtId="0" fontId="18" fillId="33" borderId="37" xfId="0" applyFont="1" applyFill="1" applyBorder="1" applyAlignment="1">
      <alignment horizontal="left" vertical="center" wrapText="1"/>
    </xf>
    <xf numFmtId="0" fontId="5" fillId="0" borderId="37" xfId="0" applyFont="1" applyBorder="1" applyAlignment="1">
      <alignment/>
    </xf>
    <xf numFmtId="0" fontId="16" fillId="34" borderId="49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37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34" borderId="51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1" fillId="34" borderId="50" xfId="0" applyFont="1" applyFill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/>
    </xf>
    <xf numFmtId="0" fontId="11" fillId="34" borderId="49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33" borderId="50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43" fontId="19" fillId="0" borderId="0" xfId="0" applyNumberFormat="1" applyFont="1" applyAlignment="1">
      <alignment horizontal="left" vertical="center"/>
    </xf>
    <xf numFmtId="0" fontId="11" fillId="34" borderId="52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0" fillId="34" borderId="53" xfId="0" applyFont="1" applyFill="1" applyBorder="1" applyAlignment="1">
      <alignment horizontal="center" vertical="center"/>
    </xf>
    <xf numFmtId="0" fontId="10" fillId="34" borderId="44" xfId="0" applyFont="1" applyFill="1" applyBorder="1" applyAlignment="1">
      <alignment horizontal="center" vertical="center"/>
    </xf>
    <xf numFmtId="0" fontId="10" fillId="34" borderId="54" xfId="0" applyFont="1" applyFill="1" applyBorder="1" applyAlignment="1">
      <alignment horizontal="center" vertical="center"/>
    </xf>
    <xf numFmtId="0" fontId="10" fillId="34" borderId="55" xfId="0" applyFont="1" applyFill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95" xfId="62"/>
    <cellStyle name="콤마_95" xfId="63"/>
    <cellStyle name="Currency" xfId="64"/>
    <cellStyle name="Currency [0]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9725"/>
          <c:w val="0.9775"/>
          <c:h val="0.9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'1.업종별'!$K$3</c:f>
              <c:strCache>
                <c:ptCount val="1"/>
                <c:pt idx="0">
                  <c:v>사업체수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FFFF"/>
                </a:gs>
                <a:gs pos="100000">
                  <a:srgbClr val="FF6600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'1.업종별'!$J$4:$J$24</c:f>
              <c:strCache/>
            </c:strRef>
          </c:cat>
          <c:val>
            <c:numRef>
              <c:f>'1.업종별'!$K$4:$K$24</c:f>
              <c:numCache/>
            </c:numRef>
          </c:val>
        </c:ser>
        <c:gapWidth val="100"/>
        <c:axId val="52305623"/>
        <c:axId val="988560"/>
      </c:barChart>
      <c:lineChart>
        <c:grouping val="standard"/>
        <c:varyColors val="0"/>
        <c:ser>
          <c:idx val="0"/>
          <c:order val="1"/>
          <c:tx>
            <c:strRef>
              <c:f>'1.업종별'!$L$3</c:f>
              <c:strCache>
                <c:ptCount val="1"/>
                <c:pt idx="0">
                  <c:v>종사자수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'1.업종별'!$J$4:$J$24</c:f>
              <c:strCache/>
            </c:strRef>
          </c:cat>
          <c:val>
            <c:numRef>
              <c:f>'1.업종별'!$L$4:$L$24</c:f>
              <c:numCache/>
            </c:numRef>
          </c:val>
          <c:smooth val="0"/>
        </c:ser>
        <c:axId val="8897041"/>
        <c:axId val="12964506"/>
      </c:lineChart>
      <c:catAx>
        <c:axId val="52305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8560"/>
        <c:crosses val="autoZero"/>
        <c:auto val="0"/>
        <c:lblOffset val="100"/>
        <c:tickLblSkip val="1"/>
        <c:noMultiLvlLbl val="0"/>
      </c:catAx>
      <c:valAx>
        <c:axId val="9885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개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05623"/>
        <c:crossesAt val="1"/>
        <c:crossBetween val="between"/>
        <c:dispUnits/>
      </c:valAx>
      <c:catAx>
        <c:axId val="8897041"/>
        <c:scaling>
          <c:orientation val="minMax"/>
        </c:scaling>
        <c:axPos val="b"/>
        <c:delete val="1"/>
        <c:majorTickMark val="out"/>
        <c:minorTickMark val="none"/>
        <c:tickLblPos val="none"/>
        <c:crossAx val="12964506"/>
        <c:crosses val="autoZero"/>
        <c:auto val="0"/>
        <c:lblOffset val="100"/>
        <c:tickLblSkip val="1"/>
        <c:noMultiLvlLbl val="0"/>
      </c:catAx>
      <c:valAx>
        <c:axId val="129645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97041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"/>
          <c:y val="0.12925"/>
          <c:w val="0.1702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975"/>
          <c:w val="0.9775"/>
          <c:h val="0.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'1.업종별 (2)'!$K$3</c:f>
              <c:strCache>
                <c:ptCount val="1"/>
                <c:pt idx="0">
                  <c:v>사업체수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FF9900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'1.업종별 (2)'!$J$4:$J$44</c:f>
              <c:strCache/>
            </c:strRef>
          </c:cat>
          <c:val>
            <c:numRef>
              <c:f>'1.업종별 (2)'!$K$4:$K$44</c:f>
              <c:numCache/>
            </c:numRef>
          </c:val>
        </c:ser>
        <c:gapWidth val="100"/>
        <c:axId val="49571691"/>
        <c:axId val="43492036"/>
      </c:barChart>
      <c:lineChart>
        <c:grouping val="standard"/>
        <c:varyColors val="0"/>
        <c:ser>
          <c:idx val="0"/>
          <c:order val="1"/>
          <c:tx>
            <c:strRef>
              <c:f>'1.업종별 (2)'!$L$3</c:f>
              <c:strCache>
                <c:ptCount val="1"/>
                <c:pt idx="0">
                  <c:v>종사자수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'1.업종별 (2)'!$J$4:$J$44</c:f>
              <c:strCache/>
            </c:strRef>
          </c:cat>
          <c:val>
            <c:numRef>
              <c:f>'1.업종별 (2)'!$L$4:$L$44</c:f>
              <c:numCache/>
            </c:numRef>
          </c:val>
          <c:smooth val="0"/>
        </c:ser>
        <c:axId val="55884005"/>
        <c:axId val="33193998"/>
      </c:lineChart>
      <c:catAx>
        <c:axId val="49571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92036"/>
        <c:crosses val="autoZero"/>
        <c:auto val="0"/>
        <c:lblOffset val="100"/>
        <c:tickLblSkip val="1"/>
        <c:noMultiLvlLbl val="0"/>
      </c:catAx>
      <c:valAx>
        <c:axId val="434920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개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71691"/>
        <c:crossesAt val="1"/>
        <c:crossBetween val="between"/>
        <c:dispUnits/>
      </c:valAx>
      <c:catAx>
        <c:axId val="55884005"/>
        <c:scaling>
          <c:orientation val="minMax"/>
        </c:scaling>
        <c:axPos val="b"/>
        <c:delete val="1"/>
        <c:majorTickMark val="out"/>
        <c:minorTickMark val="none"/>
        <c:tickLblPos val="none"/>
        <c:crossAx val="33193998"/>
        <c:crosses val="autoZero"/>
        <c:auto val="0"/>
        <c:lblOffset val="100"/>
        <c:tickLblSkip val="1"/>
        <c:noMultiLvlLbl val="0"/>
      </c:catAx>
      <c:valAx>
        <c:axId val="331939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13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8400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"/>
          <c:y val="0.12425"/>
          <c:w val="0.1707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1625"/>
          <c:w val="0.9705"/>
          <c:h val="0.88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'4.동별사업체,종사자'!$B$24:$C$24</c:f>
              <c:strCache>
                <c:ptCount val="1"/>
                <c:pt idx="0">
                  <c:v>사  업  체  수</c:v>
                </c:pt>
              </c:strCache>
            </c:strRef>
          </c:tx>
          <c:spPr>
            <a:gradFill rotWithShape="1">
              <a:gsLst>
                <a:gs pos="0">
                  <a:srgbClr val="800080"/>
                </a:gs>
                <a:gs pos="50000">
                  <a:srgbClr val="FFFFFF"/>
                </a:gs>
                <a:gs pos="100000">
                  <a:srgbClr val="80008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'4.동별사업체,종사자'!$A$27:$A$43</c:f>
              <c:strCache/>
            </c:strRef>
          </c:cat>
          <c:val>
            <c:numRef>
              <c:f>'4.동별사업체,종사자'!$B$27:$B$43</c:f>
              <c:numCache/>
            </c:numRef>
          </c:val>
        </c:ser>
        <c:axId val="30310527"/>
        <c:axId val="4359288"/>
      </c:barChart>
      <c:lineChart>
        <c:grouping val="standard"/>
        <c:varyColors val="0"/>
        <c:ser>
          <c:idx val="0"/>
          <c:order val="1"/>
          <c:tx>
            <c:strRef>
              <c:f>'4.동별사업체,종사자'!$D$24:$E$24</c:f>
              <c:strCache>
                <c:ptCount val="1"/>
                <c:pt idx="0">
                  <c:v>종  사  자  수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'4.동별사업체,종사자'!$A$27:$A$43</c:f>
              <c:strCache/>
            </c:strRef>
          </c:cat>
          <c:val>
            <c:numRef>
              <c:f>'4.동별사업체,종사자'!$D$27:$D$43</c:f>
              <c:numCache/>
            </c:numRef>
          </c:val>
          <c:smooth val="0"/>
        </c:ser>
        <c:axId val="39233593"/>
        <c:axId val="17558018"/>
      </c:lineChart>
      <c:catAx>
        <c:axId val="30310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9288"/>
        <c:crosses val="autoZero"/>
        <c:auto val="0"/>
        <c:lblOffset val="0"/>
        <c:tickLblSkip val="1"/>
        <c:noMultiLvlLbl val="0"/>
      </c:catAx>
      <c:valAx>
        <c:axId val="43592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단위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개</a:t>
                </a:r>
              </a:p>
            </c:rich>
          </c:tx>
          <c:layout>
            <c:manualLayout>
              <c:xMode val="factor"/>
              <c:yMode val="factor"/>
              <c:x val="0.0175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10527"/>
        <c:crossesAt val="1"/>
        <c:crossBetween val="between"/>
        <c:dispUnits/>
      </c:valAx>
      <c:catAx>
        <c:axId val="39233593"/>
        <c:scaling>
          <c:orientation val="minMax"/>
        </c:scaling>
        <c:axPos val="b"/>
        <c:delete val="1"/>
        <c:majorTickMark val="out"/>
        <c:minorTickMark val="none"/>
        <c:tickLblPos val="none"/>
        <c:crossAx val="17558018"/>
        <c:crosses val="autoZero"/>
        <c:auto val="0"/>
        <c:lblOffset val="100"/>
        <c:tickLblSkip val="1"/>
        <c:noMultiLvlLbl val="0"/>
      </c:catAx>
      <c:valAx>
        <c:axId val="175580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단위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177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33593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.0085"/>
          <c:w val="0.3377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1135"/>
          <c:w val="0.89625"/>
          <c:h val="0.84825"/>
        </c:manualLayout>
      </c:layout>
      <c:barChart>
        <c:barDir val="col"/>
        <c:grouping val="clustered"/>
        <c:varyColors val="1"/>
        <c:ser>
          <c:idx val="2"/>
          <c:order val="1"/>
          <c:tx>
            <c:strRef>
              <c:f>'7.연도별사업체및종사자'!$D$27:$D$28</c:f>
              <c:strCache>
                <c:ptCount val="1"/>
                <c:pt idx="0">
                  <c:v>종  사  자  수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FFFFFF"/>
                </a:gs>
                <a:gs pos="100000">
                  <a:srgbClr val="99CC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cat>
            <c:numRef>
              <c:f>'7.연도별사업체및종사자'!$A$29:$A$44</c:f>
              <c:numCache/>
            </c:numRef>
          </c:cat>
          <c:val>
            <c:numRef>
              <c:f>'7.연도별사업체및종사자'!$D$29:$D$44</c:f>
              <c:numCache/>
            </c:numRef>
          </c:val>
        </c:ser>
        <c:axId val="23804435"/>
        <c:axId val="12913324"/>
      </c:barChart>
      <c:lineChart>
        <c:grouping val="standard"/>
        <c:varyColors val="1"/>
        <c:ser>
          <c:idx val="0"/>
          <c:order val="0"/>
          <c:tx>
            <c:strRef>
              <c:f>'7.연도별사업체및종사자'!$B$27:$B$28</c:f>
              <c:strCache>
                <c:ptCount val="1"/>
                <c:pt idx="0">
                  <c:v>사  업  체  수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00FF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80008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00808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00CCFF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numRef>
              <c:f>'7.연도별사업체및종사자'!$A$29:$A$44</c:f>
              <c:numCache/>
            </c:numRef>
          </c:cat>
          <c:val>
            <c:numRef>
              <c:f>'7.연도별사업체및종사자'!$B$29:$B$44</c:f>
              <c:numCache/>
            </c:numRef>
          </c:val>
          <c:smooth val="0"/>
        </c:ser>
        <c:axId val="49111053"/>
        <c:axId val="39346294"/>
      </c:lineChart>
      <c:catAx>
        <c:axId val="23804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13324"/>
        <c:crosses val="autoZero"/>
        <c:auto val="1"/>
        <c:lblOffset val="100"/>
        <c:tickLblSkip val="1"/>
        <c:noMultiLvlLbl val="0"/>
      </c:catAx>
      <c:valAx>
        <c:axId val="129133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단위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: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105"/>
              <c:y val="0.15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04435"/>
        <c:crossesAt val="1"/>
        <c:crossBetween val="between"/>
        <c:dispUnits/>
      </c:valAx>
      <c:catAx>
        <c:axId val="49111053"/>
        <c:scaling>
          <c:orientation val="minMax"/>
        </c:scaling>
        <c:axPos val="b"/>
        <c:delete val="1"/>
        <c:majorTickMark val="out"/>
        <c:minorTickMark val="none"/>
        <c:tickLblPos val="none"/>
        <c:crossAx val="39346294"/>
        <c:crosses val="autoZero"/>
        <c:auto val="0"/>
        <c:lblOffset val="100"/>
        <c:tickLblSkip val="1"/>
        <c:noMultiLvlLbl val="0"/>
      </c:catAx>
      <c:valAx>
        <c:axId val="393462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단위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: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개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11053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975"/>
          <c:y val="0.00725"/>
          <c:w val="0.404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8</xdr:col>
      <xdr:colOff>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9525" y="619125"/>
        <a:ext cx="70770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8</xdr:col>
      <xdr:colOff>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9525" y="619125"/>
        <a:ext cx="7000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123825</xdr:rowOff>
    </xdr:from>
    <xdr:to>
      <xdr:col>5</xdr:col>
      <xdr:colOff>9525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9525" y="561975"/>
        <a:ext cx="65436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7</xdr:col>
      <xdr:colOff>1038225</xdr:colOff>
      <xdr:row>24</xdr:row>
      <xdr:rowOff>104775</xdr:rowOff>
    </xdr:to>
    <xdr:graphicFrame>
      <xdr:nvGraphicFramePr>
        <xdr:cNvPr id="1" name="Chart 6"/>
        <xdr:cNvGraphicFramePr/>
      </xdr:nvGraphicFramePr>
      <xdr:xfrm>
        <a:off x="0" y="333375"/>
        <a:ext cx="87630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PageLayoutView="0" workbookViewId="0" topLeftCell="A1">
      <selection activeCell="A1" sqref="A1:H1"/>
    </sheetView>
  </sheetViews>
  <sheetFormatPr defaultColWidth="8.88671875" defaultRowHeight="13.5"/>
  <cols>
    <col min="1" max="1" width="14.3359375" style="39" customWidth="1"/>
    <col min="2" max="2" width="8.99609375" style="39" customWidth="1"/>
    <col min="3" max="4" width="8.88671875" style="39" customWidth="1"/>
    <col min="5" max="5" width="14.3359375" style="39" customWidth="1"/>
    <col min="6" max="6" width="9.4453125" style="39" customWidth="1"/>
    <col min="7" max="13" width="8.88671875" style="39" customWidth="1"/>
  </cols>
  <sheetData>
    <row r="1" spans="1:13" s="1" customFormat="1" ht="31.5">
      <c r="A1" s="127" t="s">
        <v>151</v>
      </c>
      <c r="B1" s="128"/>
      <c r="C1" s="128"/>
      <c r="D1" s="128"/>
      <c r="E1" s="128"/>
      <c r="F1" s="128"/>
      <c r="G1" s="128"/>
      <c r="H1" s="128"/>
      <c r="I1" s="51"/>
      <c r="J1" s="52" t="s">
        <v>151</v>
      </c>
      <c r="K1" s="51"/>
      <c r="L1" s="51"/>
      <c r="M1" s="51"/>
    </row>
    <row r="2" spans="1:13" s="2" customFormat="1" ht="16.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21" s="2" customFormat="1" ht="18" thickBot="1">
      <c r="A3" s="38"/>
      <c r="B3" s="38"/>
      <c r="C3" s="38"/>
      <c r="D3" s="38"/>
      <c r="E3" s="38"/>
      <c r="F3" s="38"/>
      <c r="G3" s="38"/>
      <c r="H3" s="38"/>
      <c r="I3" s="38"/>
      <c r="J3" s="36" t="s">
        <v>0</v>
      </c>
      <c r="K3" s="50" t="s">
        <v>1</v>
      </c>
      <c r="L3" s="49" t="s">
        <v>2</v>
      </c>
      <c r="M3" s="38"/>
      <c r="N3" s="124" t="s">
        <v>30</v>
      </c>
      <c r="O3" s="124"/>
      <c r="P3" s="35" t="s">
        <v>31</v>
      </c>
      <c r="Q3" s="35" t="s">
        <v>32</v>
      </c>
      <c r="R3" s="124" t="s">
        <v>30</v>
      </c>
      <c r="S3" s="124"/>
      <c r="T3" s="35" t="s">
        <v>31</v>
      </c>
      <c r="U3" s="35" t="s">
        <v>32</v>
      </c>
    </row>
    <row r="4" spans="1:21" s="2" customFormat="1" ht="17.25" customHeight="1" thickTop="1">
      <c r="A4" s="38"/>
      <c r="B4" s="38"/>
      <c r="C4" s="38"/>
      <c r="D4" s="38"/>
      <c r="E4" s="38"/>
      <c r="F4" s="38"/>
      <c r="G4" s="38"/>
      <c r="H4" s="38"/>
      <c r="I4" s="38"/>
      <c r="J4" s="73" t="s">
        <v>3</v>
      </c>
      <c r="K4" s="48">
        <v>0</v>
      </c>
      <c r="L4" s="47">
        <v>0</v>
      </c>
      <c r="M4" s="38"/>
      <c r="N4" s="125" t="s">
        <v>175</v>
      </c>
      <c r="O4" s="69"/>
      <c r="P4" s="53">
        <f>SUM(P6,P8,P10,P12,P14,P16,P18,P20,P22,P24,T4,T6,T8,T10,T12,T14,T16,T18,T20)</f>
        <v>19390</v>
      </c>
      <c r="Q4" s="53">
        <f>SUM(Q6,Q8,Q10,Q12,Q14,Q16,Q18,Q20,Q22,Q24,U4,U6,U8,U10,U12,U14,U16,U18,U20)</f>
        <v>78708</v>
      </c>
      <c r="R4" s="112" t="s">
        <v>173</v>
      </c>
      <c r="S4" s="71"/>
      <c r="T4" s="55">
        <v>151</v>
      </c>
      <c r="U4" s="55">
        <v>1788</v>
      </c>
    </row>
    <row r="5" spans="1:21" s="2" customFormat="1" ht="16.5">
      <c r="A5" s="38"/>
      <c r="B5" s="38"/>
      <c r="C5" s="38"/>
      <c r="D5" s="38"/>
      <c r="E5" s="38"/>
      <c r="F5" s="38"/>
      <c r="G5" s="38"/>
      <c r="H5" s="38"/>
      <c r="I5" s="38"/>
      <c r="J5" s="74" t="s">
        <v>4</v>
      </c>
      <c r="K5" s="45">
        <v>1</v>
      </c>
      <c r="L5" s="44">
        <v>4</v>
      </c>
      <c r="M5" s="38"/>
      <c r="N5" s="126"/>
      <c r="O5" s="70" t="s">
        <v>34</v>
      </c>
      <c r="P5" s="54">
        <f>SUM(P7,P9,P11,P13,P15,P17,P19,P21,P23,P25,T5,T7,T9,T11,T13,T15,T17,T19,T21)</f>
        <v>100.00000000000001</v>
      </c>
      <c r="Q5" s="54">
        <f>SUM(Q7,Q9,Q11,Q13,Q15,Q17,Q19,Q21,Q23,Q25,U5,U7,U9,U11,U13,U15,U17,U19,U21)</f>
        <v>100</v>
      </c>
      <c r="R5" s="113"/>
      <c r="S5" s="72" t="s">
        <v>34</v>
      </c>
      <c r="T5" s="56">
        <f>T4/P4*100</f>
        <v>0.778751933986591</v>
      </c>
      <c r="U5" s="56">
        <f>U4/Q4*100</f>
        <v>2.271687757280073</v>
      </c>
    </row>
    <row r="6" spans="1:21" s="2" customFormat="1" ht="16.5" customHeight="1">
      <c r="A6" s="38"/>
      <c r="B6" s="38"/>
      <c r="C6" s="38"/>
      <c r="D6" s="38"/>
      <c r="E6" s="38"/>
      <c r="F6" s="38"/>
      <c r="G6" s="38"/>
      <c r="H6" s="38"/>
      <c r="I6" s="38"/>
      <c r="J6" s="74" t="s">
        <v>5</v>
      </c>
      <c r="K6" s="45">
        <v>3193</v>
      </c>
      <c r="L6" s="44">
        <v>21138</v>
      </c>
      <c r="M6" s="38"/>
      <c r="N6" s="122" t="s">
        <v>166</v>
      </c>
      <c r="O6" s="71"/>
      <c r="P6" s="55">
        <v>0</v>
      </c>
      <c r="Q6" s="55">
        <v>0</v>
      </c>
      <c r="R6" s="112" t="s">
        <v>36</v>
      </c>
      <c r="S6" s="71"/>
      <c r="T6" s="55">
        <v>444</v>
      </c>
      <c r="U6" s="55">
        <v>1432</v>
      </c>
    </row>
    <row r="7" spans="1:21" s="2" customFormat="1" ht="16.5">
      <c r="A7" s="38"/>
      <c r="B7" s="38"/>
      <c r="C7" s="38"/>
      <c r="D7" s="38"/>
      <c r="E7" s="38"/>
      <c r="F7" s="38"/>
      <c r="G7" s="38"/>
      <c r="H7" s="38"/>
      <c r="I7" s="38"/>
      <c r="J7" s="74" t="s">
        <v>6</v>
      </c>
      <c r="K7" s="45">
        <v>11</v>
      </c>
      <c r="L7" s="44">
        <v>329</v>
      </c>
      <c r="M7" s="38"/>
      <c r="N7" s="123"/>
      <c r="O7" s="72" t="s">
        <v>34</v>
      </c>
      <c r="P7" s="56">
        <f>P6/P4*100</f>
        <v>0</v>
      </c>
      <c r="Q7" s="56">
        <f>Q6/Q4*100</f>
        <v>0</v>
      </c>
      <c r="R7" s="113"/>
      <c r="S7" s="72" t="s">
        <v>34</v>
      </c>
      <c r="T7" s="56">
        <f>T6/P4*100</f>
        <v>2.289840123775142</v>
      </c>
      <c r="U7" s="56">
        <f>U6/Q4*100</f>
        <v>1.8193830360319154</v>
      </c>
    </row>
    <row r="8" spans="1:21" s="2" customFormat="1" ht="16.5" customHeight="1">
      <c r="A8" s="38"/>
      <c r="B8" s="38"/>
      <c r="C8" s="38"/>
      <c r="D8" s="38"/>
      <c r="E8" s="38"/>
      <c r="F8" s="38"/>
      <c r="G8" s="38"/>
      <c r="H8" s="38"/>
      <c r="I8" s="38"/>
      <c r="J8" s="74" t="s">
        <v>7</v>
      </c>
      <c r="K8" s="45">
        <v>44</v>
      </c>
      <c r="L8" s="44">
        <v>475</v>
      </c>
      <c r="M8" s="38"/>
      <c r="N8" s="112" t="s">
        <v>167</v>
      </c>
      <c r="O8" s="71"/>
      <c r="P8" s="55">
        <v>1</v>
      </c>
      <c r="Q8" s="55">
        <v>4</v>
      </c>
      <c r="R8" s="112" t="s">
        <v>174</v>
      </c>
      <c r="S8" s="71"/>
      <c r="T8" s="55">
        <v>240</v>
      </c>
      <c r="U8" s="55">
        <v>1527</v>
      </c>
    </row>
    <row r="9" spans="1:21" s="2" customFormat="1" ht="16.5">
      <c r="A9" s="38"/>
      <c r="B9" s="38"/>
      <c r="C9" s="38"/>
      <c r="D9" s="38"/>
      <c r="E9" s="38"/>
      <c r="F9" s="38"/>
      <c r="G9" s="38"/>
      <c r="H9" s="38"/>
      <c r="I9" s="38"/>
      <c r="J9" s="74" t="s">
        <v>8</v>
      </c>
      <c r="K9" s="45">
        <v>704</v>
      </c>
      <c r="L9" s="44">
        <v>3551</v>
      </c>
      <c r="M9" s="38"/>
      <c r="N9" s="113"/>
      <c r="O9" s="72" t="s">
        <v>34</v>
      </c>
      <c r="P9" s="56">
        <f>P8/P4*100</f>
        <v>0.005157297576070139</v>
      </c>
      <c r="Q9" s="56">
        <f>Q8/Q4*100</f>
        <v>0.005082075519642222</v>
      </c>
      <c r="R9" s="113"/>
      <c r="S9" s="72" t="s">
        <v>34</v>
      </c>
      <c r="T9" s="56">
        <f>T8/P4*100</f>
        <v>1.2377514182568334</v>
      </c>
      <c r="U9" s="56">
        <f>U8/Q4*100</f>
        <v>1.940082329623418</v>
      </c>
    </row>
    <row r="10" spans="1:21" s="2" customFormat="1" ht="16.5" customHeight="1">
      <c r="A10" s="38"/>
      <c r="B10" s="38"/>
      <c r="C10" s="38"/>
      <c r="D10" s="38"/>
      <c r="E10" s="38"/>
      <c r="F10" s="38"/>
      <c r="G10" s="38"/>
      <c r="H10" s="38"/>
      <c r="I10" s="38"/>
      <c r="J10" s="74" t="s">
        <v>9</v>
      </c>
      <c r="K10" s="45">
        <v>5575</v>
      </c>
      <c r="L10" s="44">
        <v>14998</v>
      </c>
      <c r="M10" s="38"/>
      <c r="N10" s="112" t="s">
        <v>168</v>
      </c>
      <c r="O10" s="71"/>
      <c r="P10" s="55">
        <v>3193</v>
      </c>
      <c r="Q10" s="55">
        <v>21138</v>
      </c>
      <c r="R10" s="114" t="s">
        <v>160</v>
      </c>
      <c r="S10" s="71"/>
      <c r="T10" s="55">
        <v>227</v>
      </c>
      <c r="U10" s="55">
        <v>3022</v>
      </c>
    </row>
    <row r="11" spans="1:21" s="2" customFormat="1" ht="16.5">
      <c r="A11" s="38"/>
      <c r="B11" s="38"/>
      <c r="C11" s="38"/>
      <c r="D11" s="38"/>
      <c r="E11" s="38"/>
      <c r="F11" s="38"/>
      <c r="G11" s="38"/>
      <c r="H11" s="38"/>
      <c r="I11" s="38"/>
      <c r="J11" s="74" t="s">
        <v>10</v>
      </c>
      <c r="K11" s="45">
        <v>1837</v>
      </c>
      <c r="L11" s="44">
        <v>5022</v>
      </c>
      <c r="M11" s="38"/>
      <c r="N11" s="113"/>
      <c r="O11" s="72" t="s">
        <v>34</v>
      </c>
      <c r="P11" s="56">
        <f>P10/P4*100</f>
        <v>16.467251160391953</v>
      </c>
      <c r="Q11" s="56">
        <f>Q10/Q4*100</f>
        <v>26.856228083549322</v>
      </c>
      <c r="R11" s="115"/>
      <c r="S11" s="72" t="s">
        <v>34</v>
      </c>
      <c r="T11" s="56">
        <f>T10/P4*100</f>
        <v>1.1707065497679217</v>
      </c>
      <c r="U11" s="56">
        <f>U10/Q4*100</f>
        <v>3.8395080550896985</v>
      </c>
    </row>
    <row r="12" spans="1:21" s="2" customFormat="1" ht="16.5" customHeight="1">
      <c r="A12" s="38"/>
      <c r="B12" s="38"/>
      <c r="C12" s="38"/>
      <c r="D12" s="38"/>
      <c r="E12" s="38"/>
      <c r="F12" s="38"/>
      <c r="G12" s="38"/>
      <c r="H12" s="38"/>
      <c r="I12" s="38"/>
      <c r="J12" s="74" t="s">
        <v>11</v>
      </c>
      <c r="K12" s="45">
        <v>3093</v>
      </c>
      <c r="L12" s="44">
        <v>6578</v>
      </c>
      <c r="M12" s="38"/>
      <c r="N12" s="114" t="s">
        <v>169</v>
      </c>
      <c r="O12" s="71"/>
      <c r="P12" s="55">
        <v>11</v>
      </c>
      <c r="Q12" s="55">
        <v>329</v>
      </c>
      <c r="R12" s="114" t="s">
        <v>161</v>
      </c>
      <c r="S12" s="71"/>
      <c r="T12" s="55">
        <v>40</v>
      </c>
      <c r="U12" s="55">
        <v>2664</v>
      </c>
    </row>
    <row r="13" spans="1:21" s="2" customFormat="1" ht="16.5">
      <c r="A13" s="38"/>
      <c r="B13" s="38"/>
      <c r="C13" s="38"/>
      <c r="D13" s="38"/>
      <c r="E13" s="38"/>
      <c r="F13" s="38"/>
      <c r="G13" s="38"/>
      <c r="H13" s="38"/>
      <c r="I13" s="38"/>
      <c r="J13" s="74" t="s">
        <v>12</v>
      </c>
      <c r="K13" s="45">
        <v>41</v>
      </c>
      <c r="L13" s="44">
        <v>507</v>
      </c>
      <c r="M13" s="38"/>
      <c r="N13" s="115"/>
      <c r="O13" s="72" t="s">
        <v>34</v>
      </c>
      <c r="P13" s="56">
        <f>P12/P4*100</f>
        <v>0.05673027333677153</v>
      </c>
      <c r="Q13" s="56">
        <f>Q12/Q4*100</f>
        <v>0.4180007114905728</v>
      </c>
      <c r="R13" s="115"/>
      <c r="S13" s="72" t="s">
        <v>34</v>
      </c>
      <c r="T13" s="56">
        <f>T12/P4*100</f>
        <v>0.2062919030428056</v>
      </c>
      <c r="U13" s="56">
        <f>U12/Q4*100</f>
        <v>3.3846622960817196</v>
      </c>
    </row>
    <row r="14" spans="1:21" s="2" customFormat="1" ht="16.5" customHeight="1">
      <c r="A14" s="38"/>
      <c r="B14" s="38"/>
      <c r="C14" s="38"/>
      <c r="D14" s="38"/>
      <c r="E14" s="38"/>
      <c r="F14" s="38"/>
      <c r="G14" s="38"/>
      <c r="H14" s="38"/>
      <c r="I14" s="38"/>
      <c r="J14" s="74" t="s">
        <v>13</v>
      </c>
      <c r="K14" s="45">
        <v>151</v>
      </c>
      <c r="L14" s="44">
        <v>1788</v>
      </c>
      <c r="M14" s="38"/>
      <c r="N14" s="118" t="s">
        <v>159</v>
      </c>
      <c r="O14" s="71"/>
      <c r="P14" s="55">
        <v>44</v>
      </c>
      <c r="Q14" s="55">
        <v>475</v>
      </c>
      <c r="R14" s="114" t="s">
        <v>40</v>
      </c>
      <c r="S14" s="71"/>
      <c r="T14" s="55">
        <v>508</v>
      </c>
      <c r="U14" s="55">
        <v>3423</v>
      </c>
    </row>
    <row r="15" spans="1:21" s="2" customFormat="1" ht="16.5">
      <c r="A15" s="38"/>
      <c r="B15" s="38"/>
      <c r="C15" s="38"/>
      <c r="D15" s="38"/>
      <c r="E15" s="38"/>
      <c r="F15" s="38"/>
      <c r="G15" s="38"/>
      <c r="H15" s="38"/>
      <c r="I15" s="38"/>
      <c r="J15" s="74" t="s">
        <v>14</v>
      </c>
      <c r="K15" s="45">
        <v>444</v>
      </c>
      <c r="L15" s="44">
        <v>1432</v>
      </c>
      <c r="M15" s="38"/>
      <c r="N15" s="119"/>
      <c r="O15" s="72" t="s">
        <v>34</v>
      </c>
      <c r="P15" s="56">
        <f>P14/P4*100</f>
        <v>0.22692109334708613</v>
      </c>
      <c r="Q15" s="56">
        <f>Q14/Q4*100</f>
        <v>0.6034964679575139</v>
      </c>
      <c r="R15" s="115"/>
      <c r="S15" s="72" t="s">
        <v>34</v>
      </c>
      <c r="T15" s="56">
        <f>T14/P4*100</f>
        <v>2.6199071686436306</v>
      </c>
      <c r="U15" s="56">
        <f>U14/Q4*100</f>
        <v>4.348986125933831</v>
      </c>
    </row>
    <row r="16" spans="1:21" s="2" customFormat="1" ht="16.5" customHeight="1">
      <c r="A16" s="38"/>
      <c r="B16" s="38"/>
      <c r="C16" s="38"/>
      <c r="D16" s="38"/>
      <c r="E16" s="38"/>
      <c r="F16" s="38"/>
      <c r="G16" s="38"/>
      <c r="H16" s="38"/>
      <c r="I16" s="38"/>
      <c r="J16" s="74" t="s">
        <v>15</v>
      </c>
      <c r="K16" s="45">
        <v>240</v>
      </c>
      <c r="L16" s="44">
        <v>1527</v>
      </c>
      <c r="M16" s="38"/>
      <c r="N16" s="112" t="s">
        <v>170</v>
      </c>
      <c r="O16" s="71"/>
      <c r="P16" s="55">
        <v>704</v>
      </c>
      <c r="Q16" s="55">
        <v>3551</v>
      </c>
      <c r="R16" s="122" t="s">
        <v>162</v>
      </c>
      <c r="S16" s="71"/>
      <c r="T16" s="55">
        <v>541</v>
      </c>
      <c r="U16" s="55">
        <v>6202</v>
      </c>
    </row>
    <row r="17" spans="1:21" s="2" customFormat="1" ht="16.5">
      <c r="A17" s="38"/>
      <c r="B17" s="38"/>
      <c r="C17" s="38"/>
      <c r="D17" s="38"/>
      <c r="E17" s="38"/>
      <c r="F17" s="38"/>
      <c r="G17" s="38"/>
      <c r="H17" s="38"/>
      <c r="I17" s="38"/>
      <c r="J17" s="74" t="s">
        <v>16</v>
      </c>
      <c r="K17" s="45">
        <v>227</v>
      </c>
      <c r="L17" s="44">
        <v>3022</v>
      </c>
      <c r="M17" s="38"/>
      <c r="N17" s="113"/>
      <c r="O17" s="72" t="s">
        <v>34</v>
      </c>
      <c r="P17" s="56">
        <f>P16/P4*100</f>
        <v>3.630737493553378</v>
      </c>
      <c r="Q17" s="56">
        <f>Q16/Q4*100</f>
        <v>4.511612542562383</v>
      </c>
      <c r="R17" s="123"/>
      <c r="S17" s="72" t="s">
        <v>34</v>
      </c>
      <c r="T17" s="56">
        <f>T16/P4*100</f>
        <v>2.790097988653945</v>
      </c>
      <c r="U17" s="56">
        <f>U16/Q4*100</f>
        <v>7.879758093205265</v>
      </c>
    </row>
    <row r="18" spans="1:21" s="2" customFormat="1" ht="16.5" customHeight="1">
      <c r="A18" s="38"/>
      <c r="B18" s="38"/>
      <c r="C18" s="38"/>
      <c r="D18" s="38"/>
      <c r="E18" s="38"/>
      <c r="F18" s="38"/>
      <c r="G18" s="38"/>
      <c r="H18" s="38"/>
      <c r="I18" s="38"/>
      <c r="J18" s="74" t="s">
        <v>17</v>
      </c>
      <c r="K18" s="45">
        <v>40</v>
      </c>
      <c r="L18" s="44">
        <v>2664</v>
      </c>
      <c r="M18" s="38"/>
      <c r="N18" s="112" t="s">
        <v>171</v>
      </c>
      <c r="O18" s="71"/>
      <c r="P18" s="55">
        <v>5575</v>
      </c>
      <c r="Q18" s="55">
        <v>14998</v>
      </c>
      <c r="R18" s="114" t="s">
        <v>163</v>
      </c>
      <c r="S18" s="71"/>
      <c r="T18" s="55">
        <v>442</v>
      </c>
      <c r="U18" s="55">
        <v>873</v>
      </c>
    </row>
    <row r="19" spans="1:21" s="2" customFormat="1" ht="16.5">
      <c r="A19" s="38"/>
      <c r="B19" s="38"/>
      <c r="C19" s="38"/>
      <c r="D19" s="38"/>
      <c r="E19" s="38"/>
      <c r="F19" s="38"/>
      <c r="G19" s="38"/>
      <c r="H19" s="38"/>
      <c r="I19" s="38"/>
      <c r="J19" s="74" t="s">
        <v>18</v>
      </c>
      <c r="K19" s="45">
        <v>508</v>
      </c>
      <c r="L19" s="44">
        <v>3423</v>
      </c>
      <c r="M19" s="38"/>
      <c r="N19" s="113"/>
      <c r="O19" s="72" t="s">
        <v>34</v>
      </c>
      <c r="P19" s="56">
        <f>P18/P4*100</f>
        <v>28.751933986591027</v>
      </c>
      <c r="Q19" s="56">
        <f>Q18/Q4*100</f>
        <v>19.055242160898512</v>
      </c>
      <c r="R19" s="115"/>
      <c r="S19" s="72" t="s">
        <v>34</v>
      </c>
      <c r="T19" s="56">
        <f>T18/P4*100</f>
        <v>2.2795255286230014</v>
      </c>
      <c r="U19" s="56">
        <f>U18/Q4*100</f>
        <v>1.109162982161915</v>
      </c>
    </row>
    <row r="20" spans="1:21" s="2" customFormat="1" ht="16.5" customHeight="1">
      <c r="A20" s="38"/>
      <c r="B20" s="38"/>
      <c r="C20" s="38"/>
      <c r="D20" s="38"/>
      <c r="E20" s="38"/>
      <c r="F20" s="38"/>
      <c r="G20" s="38"/>
      <c r="H20" s="38"/>
      <c r="I20" s="38"/>
      <c r="J20" s="74" t="s">
        <v>19</v>
      </c>
      <c r="K20" s="45">
        <v>541</v>
      </c>
      <c r="L20" s="44">
        <v>6202</v>
      </c>
      <c r="M20" s="38"/>
      <c r="N20" s="112" t="s">
        <v>172</v>
      </c>
      <c r="O20" s="71"/>
      <c r="P20" s="55">
        <v>1837</v>
      </c>
      <c r="Q20" s="55">
        <v>5022</v>
      </c>
      <c r="R20" s="114" t="s">
        <v>150</v>
      </c>
      <c r="S20" s="71"/>
      <c r="T20" s="55">
        <v>2298</v>
      </c>
      <c r="U20" s="55">
        <v>5175</v>
      </c>
    </row>
    <row r="21" spans="1:21" s="2" customFormat="1" ht="17.25">
      <c r="A21" s="38"/>
      <c r="B21" s="38"/>
      <c r="C21" s="38"/>
      <c r="D21" s="38"/>
      <c r="E21" s="38"/>
      <c r="F21" s="38"/>
      <c r="G21" s="129" t="s">
        <v>28</v>
      </c>
      <c r="H21" s="129"/>
      <c r="I21" s="38"/>
      <c r="J21" s="74" t="s">
        <v>20</v>
      </c>
      <c r="K21" s="45">
        <v>442</v>
      </c>
      <c r="L21" s="44">
        <v>873</v>
      </c>
      <c r="M21" s="38"/>
      <c r="N21" s="113"/>
      <c r="O21" s="72" t="s">
        <v>34</v>
      </c>
      <c r="P21" s="56">
        <f>P20/P4*100</f>
        <v>9.473955647240846</v>
      </c>
      <c r="Q21" s="56">
        <f>Q20/Q4*100</f>
        <v>6.38054581491081</v>
      </c>
      <c r="R21" s="115"/>
      <c r="S21" s="72" t="s">
        <v>46</v>
      </c>
      <c r="T21" s="56">
        <f>T20/P4*100</f>
        <v>11.85146982980918</v>
      </c>
      <c r="U21" s="56">
        <f>U20/Q4*100</f>
        <v>6.574935203537125</v>
      </c>
    </row>
    <row r="22" spans="1:21" s="2" customFormat="1" ht="20.25" customHeight="1">
      <c r="A22" s="124" t="s">
        <v>30</v>
      </c>
      <c r="B22" s="124"/>
      <c r="C22" s="35" t="s">
        <v>31</v>
      </c>
      <c r="D22" s="35" t="s">
        <v>32</v>
      </c>
      <c r="E22" s="124" t="s">
        <v>30</v>
      </c>
      <c r="F22" s="124"/>
      <c r="G22" s="35" t="s">
        <v>31</v>
      </c>
      <c r="H22" s="35" t="s">
        <v>32</v>
      </c>
      <c r="I22" s="38"/>
      <c r="J22" s="73" t="s">
        <v>25</v>
      </c>
      <c r="K22" s="48">
        <v>2298</v>
      </c>
      <c r="L22" s="47">
        <v>5175</v>
      </c>
      <c r="M22" s="38"/>
      <c r="N22" s="112" t="s">
        <v>149</v>
      </c>
      <c r="O22" s="71"/>
      <c r="P22" s="55">
        <v>3093</v>
      </c>
      <c r="Q22" s="55">
        <v>6578</v>
      </c>
      <c r="R22" s="116" t="s">
        <v>164</v>
      </c>
      <c r="S22" s="71"/>
      <c r="T22" s="57">
        <f>X4</f>
        <v>0</v>
      </c>
      <c r="U22" s="57">
        <f>Y4</f>
        <v>0</v>
      </c>
    </row>
    <row r="23" spans="1:21" s="2" customFormat="1" ht="18.75" customHeight="1">
      <c r="A23" s="125" t="s">
        <v>175</v>
      </c>
      <c r="B23" s="69"/>
      <c r="C23" s="53">
        <f>SUM(C25,C27,C29,C31,C33,C35,C37,C39,C41,C43,G23,G25,G27,G29,G31,G33,G35,G37,G39)</f>
        <v>19390</v>
      </c>
      <c r="D23" s="53">
        <f>SUM(D25,D27,D29,D31,D33,D35,D37,D39,D41,D43,H23,H25,H27,H29,H31,H33,H35,H37,H39)</f>
        <v>78708</v>
      </c>
      <c r="E23" s="112" t="s">
        <v>157</v>
      </c>
      <c r="F23" s="71"/>
      <c r="G23" s="55">
        <v>151</v>
      </c>
      <c r="H23" s="55">
        <v>1788</v>
      </c>
      <c r="I23" s="38"/>
      <c r="J23" s="74" t="s">
        <v>26</v>
      </c>
      <c r="K23" s="45">
        <v>0</v>
      </c>
      <c r="L23" s="44">
        <v>0</v>
      </c>
      <c r="M23" s="38"/>
      <c r="N23" s="113"/>
      <c r="O23" s="72" t="s">
        <v>34</v>
      </c>
      <c r="P23" s="56">
        <f>P22/P4*100</f>
        <v>15.951521402784941</v>
      </c>
      <c r="Q23" s="56">
        <f>Q22/Q4*100</f>
        <v>8.357473192051634</v>
      </c>
      <c r="R23" s="117"/>
      <c r="S23" s="72"/>
      <c r="T23" s="56">
        <f>T22/P4*100</f>
        <v>0</v>
      </c>
      <c r="U23" s="56">
        <f>U22/Q4*100</f>
        <v>0</v>
      </c>
    </row>
    <row r="24" spans="1:21" s="2" customFormat="1" ht="18.75" customHeight="1">
      <c r="A24" s="126"/>
      <c r="B24" s="70" t="s">
        <v>34</v>
      </c>
      <c r="C24" s="54">
        <f>SUM(C26,C28,C30,C32,C34,C36,C38,C40,C42,C44,G24,G26,G28,G30,G32,G34,G36,G38,G40)</f>
        <v>100.00000000000001</v>
      </c>
      <c r="D24" s="54">
        <f>SUM(D26,D28,D30,D32,D34,D36,D38,D40,D42,D44,H24,H26,H28,H30,H32,H34,H36,H38,H40)</f>
        <v>100</v>
      </c>
      <c r="E24" s="113"/>
      <c r="F24" s="72" t="s">
        <v>34</v>
      </c>
      <c r="G24" s="56">
        <f>G23/C23*100</f>
        <v>0.778751933986591</v>
      </c>
      <c r="H24" s="56">
        <f>H23/D23*100</f>
        <v>2.271687757280073</v>
      </c>
      <c r="I24" s="38"/>
      <c r="J24" s="75" t="s">
        <v>27</v>
      </c>
      <c r="K24" s="43">
        <v>0</v>
      </c>
      <c r="L24" s="42">
        <v>0</v>
      </c>
      <c r="M24" s="38"/>
      <c r="N24" s="118" t="s">
        <v>48</v>
      </c>
      <c r="O24" s="71"/>
      <c r="P24" s="55">
        <v>41</v>
      </c>
      <c r="Q24" s="55">
        <v>507</v>
      </c>
      <c r="R24" s="120" t="s">
        <v>165</v>
      </c>
      <c r="S24" s="71"/>
      <c r="T24" s="57">
        <f>X5</f>
        <v>0</v>
      </c>
      <c r="U24" s="57">
        <f>Y5</f>
        <v>0</v>
      </c>
    </row>
    <row r="25" spans="1:21" s="2" customFormat="1" ht="18.75" customHeight="1">
      <c r="A25" s="112" t="s">
        <v>35</v>
      </c>
      <c r="B25" s="71"/>
      <c r="C25" s="55">
        <v>0</v>
      </c>
      <c r="D25" s="55">
        <v>0</v>
      </c>
      <c r="E25" s="112" t="s">
        <v>36</v>
      </c>
      <c r="F25" s="71"/>
      <c r="G25" s="55">
        <v>444</v>
      </c>
      <c r="H25" s="55">
        <v>1432</v>
      </c>
      <c r="I25" s="38"/>
      <c r="J25" s="37" t="s">
        <v>29</v>
      </c>
      <c r="K25" s="41">
        <f>SUM(K4:K24)</f>
        <v>19390</v>
      </c>
      <c r="L25" s="40">
        <f>SUM(L4:L24)</f>
        <v>78708</v>
      </c>
      <c r="M25" s="38"/>
      <c r="N25" s="119"/>
      <c r="O25" s="72" t="s">
        <v>34</v>
      </c>
      <c r="P25" s="56">
        <f>P24/P4*100</f>
        <v>0.21144920061887568</v>
      </c>
      <c r="Q25" s="56">
        <f>Q24/Q4*100</f>
        <v>0.6441530721146517</v>
      </c>
      <c r="R25" s="121"/>
      <c r="S25" s="72"/>
      <c r="T25" s="56">
        <f>T24/P4*100</f>
        <v>0</v>
      </c>
      <c r="U25" s="56">
        <f>U24/Q4*100</f>
        <v>0</v>
      </c>
    </row>
    <row r="26" spans="1:13" s="2" customFormat="1" ht="18.75" customHeight="1">
      <c r="A26" s="113"/>
      <c r="B26" s="72" t="s">
        <v>34</v>
      </c>
      <c r="C26" s="56">
        <f>C25/C23*100</f>
        <v>0</v>
      </c>
      <c r="D26" s="56">
        <f>D25/D23*100</f>
        <v>0</v>
      </c>
      <c r="E26" s="113"/>
      <c r="F26" s="72" t="s">
        <v>34</v>
      </c>
      <c r="G26" s="56">
        <f>G25/C23*100</f>
        <v>2.289840123775142</v>
      </c>
      <c r="H26" s="56">
        <f>H25/D23*100</f>
        <v>1.8193830360319154</v>
      </c>
      <c r="I26" s="38"/>
      <c r="M26" s="38"/>
    </row>
    <row r="27" spans="1:13" s="2" customFormat="1" ht="18.75" customHeight="1">
      <c r="A27" s="112" t="s">
        <v>37</v>
      </c>
      <c r="B27" s="71"/>
      <c r="C27" s="55">
        <v>1</v>
      </c>
      <c r="D27" s="55">
        <v>4</v>
      </c>
      <c r="E27" s="112" t="s">
        <v>24</v>
      </c>
      <c r="F27" s="71"/>
      <c r="G27" s="55">
        <v>240</v>
      </c>
      <c r="H27" s="55">
        <v>1527</v>
      </c>
      <c r="I27" s="38"/>
      <c r="M27" s="38"/>
    </row>
    <row r="28" spans="1:13" s="2" customFormat="1" ht="18.75" customHeight="1">
      <c r="A28" s="113"/>
      <c r="B28" s="72" t="s">
        <v>34</v>
      </c>
      <c r="C28" s="56">
        <f>C27/C23*100</f>
        <v>0.005157297576070139</v>
      </c>
      <c r="D28" s="56">
        <f>D27/D23*100</f>
        <v>0.005082075519642222</v>
      </c>
      <c r="E28" s="113"/>
      <c r="F28" s="72" t="s">
        <v>34</v>
      </c>
      <c r="G28" s="56">
        <f>G27/C23*100</f>
        <v>1.2377514182568334</v>
      </c>
      <c r="H28" s="56">
        <f>H27/D23*100</f>
        <v>1.940082329623418</v>
      </c>
      <c r="I28" s="38"/>
      <c r="M28" s="38"/>
    </row>
    <row r="29" spans="1:13" s="2" customFormat="1" ht="18.75" customHeight="1">
      <c r="A29" s="112" t="s">
        <v>38</v>
      </c>
      <c r="B29" s="71"/>
      <c r="C29" s="55">
        <v>3193</v>
      </c>
      <c r="D29" s="55">
        <v>21138</v>
      </c>
      <c r="E29" s="114" t="s">
        <v>22</v>
      </c>
      <c r="F29" s="71"/>
      <c r="G29" s="55">
        <v>227</v>
      </c>
      <c r="H29" s="55">
        <v>3022</v>
      </c>
      <c r="I29" s="38"/>
      <c r="M29" s="38"/>
    </row>
    <row r="30" spans="1:13" s="2" customFormat="1" ht="18.75" customHeight="1">
      <c r="A30" s="113"/>
      <c r="B30" s="72" t="s">
        <v>34</v>
      </c>
      <c r="C30" s="56">
        <f>C29/C23*100</f>
        <v>16.467251160391953</v>
      </c>
      <c r="D30" s="56">
        <f>D29/D23*100</f>
        <v>26.856228083549322</v>
      </c>
      <c r="E30" s="115"/>
      <c r="F30" s="72" t="s">
        <v>34</v>
      </c>
      <c r="G30" s="56">
        <f>G29/C23*100</f>
        <v>1.1707065497679217</v>
      </c>
      <c r="H30" s="56">
        <f>H29/D23*100</f>
        <v>3.8395080550896985</v>
      </c>
      <c r="I30" s="38"/>
      <c r="M30" s="38"/>
    </row>
    <row r="31" spans="1:13" s="2" customFormat="1" ht="18.75" customHeight="1">
      <c r="A31" s="114" t="s">
        <v>21</v>
      </c>
      <c r="B31" s="71"/>
      <c r="C31" s="55">
        <v>11</v>
      </c>
      <c r="D31" s="55">
        <v>329</v>
      </c>
      <c r="E31" s="122" t="s">
        <v>23</v>
      </c>
      <c r="F31" s="71"/>
      <c r="G31" s="55">
        <v>40</v>
      </c>
      <c r="H31" s="55">
        <v>2664</v>
      </c>
      <c r="I31" s="38"/>
      <c r="M31" s="38"/>
    </row>
    <row r="32" spans="1:13" s="2" customFormat="1" ht="18.75" customHeight="1">
      <c r="A32" s="115"/>
      <c r="B32" s="72" t="s">
        <v>34</v>
      </c>
      <c r="C32" s="56">
        <f>C31/C23*100</f>
        <v>0.05673027333677153</v>
      </c>
      <c r="D32" s="56">
        <f>D31/D23*100</f>
        <v>0.4180007114905728</v>
      </c>
      <c r="E32" s="123"/>
      <c r="F32" s="72" t="s">
        <v>34</v>
      </c>
      <c r="G32" s="56">
        <f>G31/C23*100</f>
        <v>0.2062919030428056</v>
      </c>
      <c r="H32" s="56">
        <f>H31/D23*100</f>
        <v>3.3846622960817196</v>
      </c>
      <c r="I32" s="38"/>
      <c r="M32" s="38"/>
    </row>
    <row r="33" spans="1:13" s="2" customFormat="1" ht="18.75" customHeight="1">
      <c r="A33" s="118" t="s">
        <v>39</v>
      </c>
      <c r="B33" s="71"/>
      <c r="C33" s="55">
        <v>44</v>
      </c>
      <c r="D33" s="55">
        <v>475</v>
      </c>
      <c r="E33" s="112" t="s">
        <v>158</v>
      </c>
      <c r="F33" s="71"/>
      <c r="G33" s="55">
        <v>508</v>
      </c>
      <c r="H33" s="55">
        <v>3423</v>
      </c>
      <c r="I33" s="38"/>
      <c r="M33" s="38"/>
    </row>
    <row r="34" spans="1:13" s="2" customFormat="1" ht="18.75" customHeight="1">
      <c r="A34" s="119"/>
      <c r="B34" s="72" t="s">
        <v>34</v>
      </c>
      <c r="C34" s="56">
        <f>C33/C23*100</f>
        <v>0.22692109334708613</v>
      </c>
      <c r="D34" s="56">
        <f>D33/D23*100</f>
        <v>0.6034964679575139</v>
      </c>
      <c r="E34" s="113"/>
      <c r="F34" s="72" t="s">
        <v>34</v>
      </c>
      <c r="G34" s="56">
        <f>G33/C23*100</f>
        <v>2.6199071686436306</v>
      </c>
      <c r="H34" s="56">
        <f>H33/D23*100</f>
        <v>4.348986125933831</v>
      </c>
      <c r="I34" s="38"/>
      <c r="M34" s="38"/>
    </row>
    <row r="35" spans="1:13" s="2" customFormat="1" ht="18.75" customHeight="1">
      <c r="A35" s="112" t="s">
        <v>41</v>
      </c>
      <c r="B35" s="71"/>
      <c r="C35" s="55">
        <v>704</v>
      </c>
      <c r="D35" s="55">
        <v>3551</v>
      </c>
      <c r="E35" s="122" t="s">
        <v>42</v>
      </c>
      <c r="F35" s="71"/>
      <c r="G35" s="55">
        <v>541</v>
      </c>
      <c r="H35" s="55">
        <v>6202</v>
      </c>
      <c r="I35" s="38"/>
      <c r="M35" s="38"/>
    </row>
    <row r="36" spans="1:13" s="2" customFormat="1" ht="18.75" customHeight="1">
      <c r="A36" s="113"/>
      <c r="B36" s="72" t="s">
        <v>34</v>
      </c>
      <c r="C36" s="56">
        <f>C35/C23*100</f>
        <v>3.630737493553378</v>
      </c>
      <c r="D36" s="56">
        <f>D35/D23*100</f>
        <v>4.511612542562383</v>
      </c>
      <c r="E36" s="123"/>
      <c r="F36" s="72" t="s">
        <v>34</v>
      </c>
      <c r="G36" s="56">
        <f>G35/C23*100</f>
        <v>2.790097988653945</v>
      </c>
      <c r="H36" s="56">
        <f>H35/D23*100</f>
        <v>7.879758093205265</v>
      </c>
      <c r="I36" s="38"/>
      <c r="M36" s="38"/>
    </row>
    <row r="37" spans="1:13" s="2" customFormat="1" ht="18.75" customHeight="1">
      <c r="A37" s="112" t="s">
        <v>43</v>
      </c>
      <c r="B37" s="71"/>
      <c r="C37" s="55">
        <v>5575</v>
      </c>
      <c r="D37" s="55">
        <v>14998</v>
      </c>
      <c r="E37" s="114" t="s">
        <v>44</v>
      </c>
      <c r="F37" s="71"/>
      <c r="G37" s="55">
        <v>442</v>
      </c>
      <c r="H37" s="55">
        <v>873</v>
      </c>
      <c r="I37" s="38"/>
      <c r="M37" s="38"/>
    </row>
    <row r="38" spans="1:13" s="2" customFormat="1" ht="18.75" customHeight="1">
      <c r="A38" s="113"/>
      <c r="B38" s="72" t="s">
        <v>34</v>
      </c>
      <c r="C38" s="56">
        <f>C37/C23*100</f>
        <v>28.751933986591027</v>
      </c>
      <c r="D38" s="56">
        <f>D37/D23*100</f>
        <v>19.055242160898512</v>
      </c>
      <c r="E38" s="115"/>
      <c r="F38" s="72" t="s">
        <v>34</v>
      </c>
      <c r="G38" s="56">
        <f>G37/C23*100</f>
        <v>2.2795255286230014</v>
      </c>
      <c r="H38" s="56">
        <f>H37/D23*100</f>
        <v>1.109162982161915</v>
      </c>
      <c r="I38" s="38"/>
      <c r="M38" s="38"/>
    </row>
    <row r="39" spans="1:13" s="2" customFormat="1" ht="18.75" customHeight="1">
      <c r="A39" s="112" t="s">
        <v>45</v>
      </c>
      <c r="B39" s="71"/>
      <c r="C39" s="55">
        <v>1837</v>
      </c>
      <c r="D39" s="55">
        <v>5022</v>
      </c>
      <c r="E39" s="114" t="s">
        <v>150</v>
      </c>
      <c r="F39" s="71"/>
      <c r="G39" s="55">
        <v>2298</v>
      </c>
      <c r="H39" s="55">
        <v>5175</v>
      </c>
      <c r="I39" s="38"/>
      <c r="M39" s="38"/>
    </row>
    <row r="40" spans="1:13" s="2" customFormat="1" ht="18.75" customHeight="1">
      <c r="A40" s="113"/>
      <c r="B40" s="72" t="s">
        <v>34</v>
      </c>
      <c r="C40" s="56">
        <f>C39/C23*100</f>
        <v>9.473955647240846</v>
      </c>
      <c r="D40" s="56">
        <f>D39/D23*100</f>
        <v>6.38054581491081</v>
      </c>
      <c r="E40" s="115"/>
      <c r="F40" s="72" t="s">
        <v>46</v>
      </c>
      <c r="G40" s="56">
        <f>G39/C23*100</f>
        <v>11.85146982980918</v>
      </c>
      <c r="H40" s="56">
        <f>H39/D23*100</f>
        <v>6.574935203537125</v>
      </c>
      <c r="I40" s="38"/>
      <c r="M40" s="38"/>
    </row>
    <row r="41" spans="1:13" s="2" customFormat="1" ht="18.75" customHeight="1">
      <c r="A41" s="112" t="s">
        <v>149</v>
      </c>
      <c r="B41" s="71"/>
      <c r="C41" s="55">
        <v>3093</v>
      </c>
      <c r="D41" s="55">
        <v>6578</v>
      </c>
      <c r="E41" s="116" t="s">
        <v>47</v>
      </c>
      <c r="F41" s="71"/>
      <c r="G41" s="57">
        <f>K23</f>
        <v>0</v>
      </c>
      <c r="H41" s="57">
        <f>L23</f>
        <v>0</v>
      </c>
      <c r="I41" s="38"/>
      <c r="M41" s="38"/>
    </row>
    <row r="42" spans="1:13" s="2" customFormat="1" ht="18.75" customHeight="1">
      <c r="A42" s="113"/>
      <c r="B42" s="72" t="s">
        <v>34</v>
      </c>
      <c r="C42" s="56">
        <f>C41/C23*100</f>
        <v>15.951521402784941</v>
      </c>
      <c r="D42" s="56">
        <f>D41/D23*100</f>
        <v>8.357473192051634</v>
      </c>
      <c r="E42" s="117"/>
      <c r="F42" s="72"/>
      <c r="G42" s="56">
        <f>G41/C23*100</f>
        <v>0</v>
      </c>
      <c r="H42" s="56">
        <f>H41/D23*100</f>
        <v>0</v>
      </c>
      <c r="I42" s="46"/>
      <c r="M42" s="38"/>
    </row>
    <row r="43" spans="1:13" s="2" customFormat="1" ht="18.75" customHeight="1">
      <c r="A43" s="118" t="s">
        <v>48</v>
      </c>
      <c r="B43" s="71"/>
      <c r="C43" s="55">
        <v>41</v>
      </c>
      <c r="D43" s="55">
        <v>507</v>
      </c>
      <c r="E43" s="130" t="s">
        <v>49</v>
      </c>
      <c r="F43" s="71"/>
      <c r="G43" s="57">
        <f>K24</f>
        <v>0</v>
      </c>
      <c r="H43" s="57">
        <f>L24</f>
        <v>0</v>
      </c>
      <c r="I43" s="38"/>
      <c r="M43" s="38"/>
    </row>
    <row r="44" spans="1:13" s="2" customFormat="1" ht="18.75" customHeight="1">
      <c r="A44" s="119"/>
      <c r="B44" s="72" t="s">
        <v>34</v>
      </c>
      <c r="C44" s="56">
        <f>C43/C23*100</f>
        <v>0.21144920061887568</v>
      </c>
      <c r="D44" s="56">
        <f>D43/D23*100</f>
        <v>0.6441530721146517</v>
      </c>
      <c r="E44" s="131"/>
      <c r="F44" s="72"/>
      <c r="G44" s="56">
        <f>G43/C23*100</f>
        <v>0</v>
      </c>
      <c r="H44" s="56">
        <f>H43/D23*100</f>
        <v>0</v>
      </c>
      <c r="I44" s="38"/>
      <c r="M44" s="38"/>
    </row>
    <row r="45" spans="1:13" s="2" customFormat="1" ht="15.75" customHeight="1">
      <c r="A45" s="39"/>
      <c r="B45" s="39"/>
      <c r="C45" s="39"/>
      <c r="D45" s="39"/>
      <c r="E45" s="39"/>
      <c r="F45" s="39"/>
      <c r="G45" s="39"/>
      <c r="H45" s="39"/>
      <c r="I45" s="38"/>
      <c r="J45" s="38"/>
      <c r="K45" s="38"/>
      <c r="L45" s="38"/>
      <c r="M45" s="38"/>
    </row>
    <row r="46" spans="1:13" s="2" customFormat="1" ht="15.75" customHeight="1">
      <c r="A46" s="39"/>
      <c r="B46" s="39"/>
      <c r="C46" s="39"/>
      <c r="D46" s="39"/>
      <c r="E46" s="39"/>
      <c r="F46" s="39"/>
      <c r="G46" s="39"/>
      <c r="H46" s="39"/>
      <c r="I46" s="38"/>
      <c r="J46" s="38"/>
      <c r="K46" s="38"/>
      <c r="L46" s="38"/>
      <c r="M46" s="38"/>
    </row>
    <row r="47" spans="1:13" s="3" customFormat="1" ht="16.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s="3" customFormat="1" ht="16.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s="3" customFormat="1" ht="16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s="3" customFormat="1" ht="16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s="3" customFormat="1" ht="16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s="3" customFormat="1" ht="16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s="3" customFormat="1" ht="16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s="3" customFormat="1" ht="16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s="3" customFormat="1" ht="16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s="3" customFormat="1" ht="16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s="3" customFormat="1" ht="16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s="3" customFormat="1" ht="16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s="3" customFormat="1" ht="16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s="3" customFormat="1" ht="16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s="3" customFormat="1" ht="16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s="3" customFormat="1" ht="16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s="3" customFormat="1" ht="16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</sheetData>
  <sheetProtection/>
  <mergeCells count="50">
    <mergeCell ref="A43:A44"/>
    <mergeCell ref="E43:E44"/>
    <mergeCell ref="E22:F22"/>
    <mergeCell ref="E37:E38"/>
    <mergeCell ref="A31:A32"/>
    <mergeCell ref="A33:A34"/>
    <mergeCell ref="A35:A36"/>
    <mergeCell ref="A37:A38"/>
    <mergeCell ref="A23:A24"/>
    <mergeCell ref="E41:E42"/>
    <mergeCell ref="A39:A40"/>
    <mergeCell ref="A41:A42"/>
    <mergeCell ref="E31:E32"/>
    <mergeCell ref="E33:E34"/>
    <mergeCell ref="E35:E36"/>
    <mergeCell ref="E39:E40"/>
    <mergeCell ref="A1:H1"/>
    <mergeCell ref="A25:A26"/>
    <mergeCell ref="A27:A28"/>
    <mergeCell ref="A29:A30"/>
    <mergeCell ref="E23:E24"/>
    <mergeCell ref="E25:E26"/>
    <mergeCell ref="E27:E28"/>
    <mergeCell ref="E29:E30"/>
    <mergeCell ref="G21:H21"/>
    <mergeCell ref="A22:B22"/>
    <mergeCell ref="N3:O3"/>
    <mergeCell ref="R3:S3"/>
    <mergeCell ref="N4:N5"/>
    <mergeCell ref="R4:R5"/>
    <mergeCell ref="N6:N7"/>
    <mergeCell ref="R6:R7"/>
    <mergeCell ref="N8:N9"/>
    <mergeCell ref="R8:R9"/>
    <mergeCell ref="N10:N11"/>
    <mergeCell ref="R10:R11"/>
    <mergeCell ref="N12:N13"/>
    <mergeCell ref="R12:R13"/>
    <mergeCell ref="N14:N15"/>
    <mergeCell ref="R14:R15"/>
    <mergeCell ref="N16:N17"/>
    <mergeCell ref="R16:R17"/>
    <mergeCell ref="N18:N19"/>
    <mergeCell ref="R18:R19"/>
    <mergeCell ref="N20:N21"/>
    <mergeCell ref="R20:R21"/>
    <mergeCell ref="N22:N23"/>
    <mergeCell ref="R22:R23"/>
    <mergeCell ref="N24:N25"/>
    <mergeCell ref="R24:R25"/>
  </mergeCells>
  <printOptions/>
  <pageMargins left="0.6299212598425197" right="0.5511811023622047" top="0.5905511811023623" bottom="0.2755905511811024" header="0.5118110236220472" footer="0.4330708661417323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1" sqref="A1:H1"/>
    </sheetView>
  </sheetViews>
  <sheetFormatPr defaultColWidth="8.88671875" defaultRowHeight="13.5"/>
  <cols>
    <col min="1" max="1" width="14.3359375" style="39" customWidth="1"/>
    <col min="2" max="2" width="8.99609375" style="39" customWidth="1"/>
    <col min="3" max="3" width="8.88671875" style="39" customWidth="1"/>
    <col min="4" max="4" width="8.3359375" style="39" customWidth="1"/>
    <col min="5" max="5" width="14.3359375" style="39" customWidth="1"/>
    <col min="6" max="6" width="9.4453125" style="39" customWidth="1"/>
    <col min="7" max="7" width="8.88671875" style="39" customWidth="1"/>
    <col min="8" max="8" width="8.5546875" style="39" customWidth="1"/>
    <col min="9" max="14" width="8.88671875" style="39" customWidth="1"/>
  </cols>
  <sheetData>
    <row r="1" spans="1:14" s="1" customFormat="1" ht="31.5">
      <c r="A1" s="127" t="s">
        <v>151</v>
      </c>
      <c r="B1" s="141"/>
      <c r="C1" s="141"/>
      <c r="D1" s="141"/>
      <c r="E1" s="141"/>
      <c r="F1" s="141"/>
      <c r="G1" s="141"/>
      <c r="H1" s="141"/>
      <c r="I1" s="51"/>
      <c r="J1" s="52" t="s">
        <v>138</v>
      </c>
      <c r="K1" s="51"/>
      <c r="L1" s="51"/>
      <c r="M1" s="51"/>
      <c r="N1" s="51"/>
    </row>
    <row r="2" spans="1:14" s="2" customFormat="1" ht="16.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2" customFormat="1" ht="17.25" thickBot="1">
      <c r="A3" s="38"/>
      <c r="B3" s="38"/>
      <c r="C3" s="38"/>
      <c r="D3" s="38"/>
      <c r="E3" s="38"/>
      <c r="F3" s="38"/>
      <c r="G3" s="38"/>
      <c r="H3" s="38"/>
      <c r="I3" s="38"/>
      <c r="J3" s="36" t="s">
        <v>0</v>
      </c>
      <c r="K3" s="50" t="s">
        <v>1</v>
      </c>
      <c r="L3" s="49" t="s">
        <v>2</v>
      </c>
      <c r="M3" s="38"/>
      <c r="N3" s="38"/>
    </row>
    <row r="4" spans="1:14" s="2" customFormat="1" ht="17.25" thickTop="1">
      <c r="A4" s="38"/>
      <c r="B4" s="38"/>
      <c r="C4" s="38"/>
      <c r="D4" s="38"/>
      <c r="E4" s="38"/>
      <c r="F4" s="38"/>
      <c r="G4" s="38"/>
      <c r="H4" s="38"/>
      <c r="I4" s="38"/>
      <c r="J4" s="73" t="s">
        <v>3</v>
      </c>
      <c r="K4" s="58">
        <v>0</v>
      </c>
      <c r="L4" s="59">
        <v>0</v>
      </c>
      <c r="M4" s="38"/>
      <c r="N4" s="38"/>
    </row>
    <row r="5" spans="1:14" s="2" customFormat="1" ht="16.5">
      <c r="A5" s="38"/>
      <c r="B5" s="38"/>
      <c r="C5" s="38"/>
      <c r="D5" s="38"/>
      <c r="E5" s="38"/>
      <c r="F5" s="38"/>
      <c r="G5" s="38"/>
      <c r="H5" s="38"/>
      <c r="I5" s="38"/>
      <c r="J5" s="73"/>
      <c r="K5" s="60"/>
      <c r="L5" s="44"/>
      <c r="M5" s="38"/>
      <c r="N5" s="38"/>
    </row>
    <row r="6" spans="1:14" s="2" customFormat="1" ht="16.5">
      <c r="A6" s="38"/>
      <c r="B6" s="38"/>
      <c r="C6" s="38"/>
      <c r="D6" s="38"/>
      <c r="E6" s="38"/>
      <c r="F6" s="38"/>
      <c r="G6" s="38"/>
      <c r="H6" s="38"/>
      <c r="I6" s="38"/>
      <c r="J6" s="74" t="s">
        <v>4</v>
      </c>
      <c r="K6" s="60">
        <v>1</v>
      </c>
      <c r="L6" s="44">
        <v>4</v>
      </c>
      <c r="M6" s="38"/>
      <c r="N6" s="38"/>
    </row>
    <row r="7" spans="1:14" s="2" customFormat="1" ht="16.5">
      <c r="A7" s="38"/>
      <c r="B7" s="38"/>
      <c r="C7" s="38"/>
      <c r="D7" s="38"/>
      <c r="E7" s="38"/>
      <c r="F7" s="38"/>
      <c r="G7" s="38"/>
      <c r="H7" s="38"/>
      <c r="I7" s="38"/>
      <c r="J7" s="74"/>
      <c r="K7" s="60"/>
      <c r="L7" s="44"/>
      <c r="M7" s="38"/>
      <c r="N7" s="38"/>
    </row>
    <row r="8" spans="1:14" s="2" customFormat="1" ht="16.5">
      <c r="A8" s="38"/>
      <c r="B8" s="38"/>
      <c r="C8" s="38"/>
      <c r="D8" s="38"/>
      <c r="E8" s="38"/>
      <c r="F8" s="38"/>
      <c r="G8" s="38"/>
      <c r="H8" s="38"/>
      <c r="I8" s="38"/>
      <c r="J8" s="74" t="s">
        <v>5</v>
      </c>
      <c r="K8" s="61">
        <v>3193</v>
      </c>
      <c r="L8" s="62">
        <v>21138</v>
      </c>
      <c r="M8" s="38"/>
      <c r="N8" s="38"/>
    </row>
    <row r="9" spans="1:14" s="2" customFormat="1" ht="16.5">
      <c r="A9" s="38"/>
      <c r="B9" s="38"/>
      <c r="C9" s="38"/>
      <c r="D9" s="38"/>
      <c r="E9" s="38"/>
      <c r="F9" s="38"/>
      <c r="G9" s="38"/>
      <c r="H9" s="38"/>
      <c r="I9" s="38"/>
      <c r="J9" s="74"/>
      <c r="K9" s="60"/>
      <c r="L9" s="44"/>
      <c r="M9" s="38"/>
      <c r="N9" s="38"/>
    </row>
    <row r="10" spans="1:14" s="2" customFormat="1" ht="16.5">
      <c r="A10" s="38"/>
      <c r="B10" s="38"/>
      <c r="C10" s="38"/>
      <c r="D10" s="38"/>
      <c r="E10" s="38"/>
      <c r="F10" s="38"/>
      <c r="G10" s="38"/>
      <c r="H10" s="38"/>
      <c r="I10" s="38"/>
      <c r="J10" s="74" t="s">
        <v>6</v>
      </c>
      <c r="K10" s="61">
        <v>11</v>
      </c>
      <c r="L10" s="62">
        <v>329</v>
      </c>
      <c r="M10" s="38"/>
      <c r="N10" s="38"/>
    </row>
    <row r="11" spans="1:14" s="2" customFormat="1" ht="16.5">
      <c r="A11" s="38"/>
      <c r="B11" s="38"/>
      <c r="C11" s="38"/>
      <c r="D11" s="38"/>
      <c r="E11" s="38"/>
      <c r="F11" s="38"/>
      <c r="G11" s="38"/>
      <c r="H11" s="38"/>
      <c r="I11" s="38"/>
      <c r="J11" s="74"/>
      <c r="K11" s="60"/>
      <c r="L11" s="44"/>
      <c r="M11" s="38"/>
      <c r="N11" s="38"/>
    </row>
    <row r="12" spans="1:14" s="2" customFormat="1" ht="16.5">
      <c r="A12" s="38"/>
      <c r="B12" s="38"/>
      <c r="C12" s="38"/>
      <c r="D12" s="38"/>
      <c r="E12" s="38"/>
      <c r="F12" s="38"/>
      <c r="G12" s="38"/>
      <c r="H12" s="38"/>
      <c r="I12" s="38"/>
      <c r="J12" s="74" t="s">
        <v>7</v>
      </c>
      <c r="K12" s="61">
        <v>44</v>
      </c>
      <c r="L12" s="62">
        <v>475</v>
      </c>
      <c r="M12" s="38"/>
      <c r="N12" s="38"/>
    </row>
    <row r="13" spans="1:14" s="2" customFormat="1" ht="16.5">
      <c r="A13" s="38"/>
      <c r="B13" s="38"/>
      <c r="C13" s="38"/>
      <c r="D13" s="38"/>
      <c r="E13" s="38"/>
      <c r="F13" s="38"/>
      <c r="G13" s="38"/>
      <c r="H13" s="38"/>
      <c r="I13" s="38"/>
      <c r="J13" s="74"/>
      <c r="K13" s="60"/>
      <c r="L13" s="44"/>
      <c r="M13" s="38"/>
      <c r="N13" s="38"/>
    </row>
    <row r="14" spans="1:14" s="2" customFormat="1" ht="16.5">
      <c r="A14" s="38"/>
      <c r="B14" s="38"/>
      <c r="C14" s="38"/>
      <c r="D14" s="38"/>
      <c r="E14" s="38"/>
      <c r="F14" s="38"/>
      <c r="G14" s="38"/>
      <c r="H14" s="38"/>
      <c r="I14" s="38"/>
      <c r="J14" s="74" t="s">
        <v>8</v>
      </c>
      <c r="K14" s="61">
        <v>704</v>
      </c>
      <c r="L14" s="62">
        <v>3551</v>
      </c>
      <c r="M14" s="38"/>
      <c r="N14" s="38"/>
    </row>
    <row r="15" spans="1:14" s="2" customFormat="1" ht="16.5">
      <c r="A15" s="38"/>
      <c r="B15" s="38"/>
      <c r="C15" s="38"/>
      <c r="D15" s="38"/>
      <c r="E15" s="38"/>
      <c r="F15" s="38"/>
      <c r="G15" s="38"/>
      <c r="H15" s="38"/>
      <c r="I15" s="38"/>
      <c r="J15" s="74"/>
      <c r="K15" s="60"/>
      <c r="L15" s="44"/>
      <c r="M15" s="38"/>
      <c r="N15" s="38"/>
    </row>
    <row r="16" spans="1:14" s="2" customFormat="1" ht="16.5">
      <c r="A16" s="38"/>
      <c r="B16" s="38"/>
      <c r="C16" s="38"/>
      <c r="D16" s="38"/>
      <c r="E16" s="38"/>
      <c r="F16" s="38"/>
      <c r="G16" s="38"/>
      <c r="H16" s="38"/>
      <c r="I16" s="38"/>
      <c r="J16" s="74" t="s">
        <v>9</v>
      </c>
      <c r="K16" s="61">
        <v>5575</v>
      </c>
      <c r="L16" s="62">
        <v>14998</v>
      </c>
      <c r="M16" s="38"/>
      <c r="N16" s="38"/>
    </row>
    <row r="17" spans="1:14" s="2" customFormat="1" ht="16.5">
      <c r="A17" s="38"/>
      <c r="B17" s="38"/>
      <c r="C17" s="38"/>
      <c r="D17" s="38"/>
      <c r="E17" s="38"/>
      <c r="F17" s="38"/>
      <c r="G17" s="38"/>
      <c r="H17" s="38"/>
      <c r="I17" s="38"/>
      <c r="J17" s="74"/>
      <c r="K17" s="60"/>
      <c r="L17" s="44"/>
      <c r="M17" s="38"/>
      <c r="N17" s="38"/>
    </row>
    <row r="18" spans="1:14" s="2" customFormat="1" ht="16.5">
      <c r="A18" s="38"/>
      <c r="B18" s="38"/>
      <c r="C18" s="38"/>
      <c r="D18" s="38"/>
      <c r="E18" s="38"/>
      <c r="F18" s="38"/>
      <c r="G18" s="38"/>
      <c r="H18" s="38"/>
      <c r="I18" s="38"/>
      <c r="J18" s="74" t="s">
        <v>10</v>
      </c>
      <c r="K18" s="61">
        <v>1837</v>
      </c>
      <c r="L18" s="62">
        <v>5022</v>
      </c>
      <c r="M18" s="38"/>
      <c r="N18" s="38"/>
    </row>
    <row r="19" spans="1:14" s="2" customFormat="1" ht="16.5">
      <c r="A19" s="38"/>
      <c r="B19" s="38"/>
      <c r="C19" s="38"/>
      <c r="D19" s="38"/>
      <c r="E19" s="38"/>
      <c r="F19" s="38"/>
      <c r="G19" s="38"/>
      <c r="H19" s="38"/>
      <c r="I19" s="38"/>
      <c r="J19" s="74"/>
      <c r="K19" s="60"/>
      <c r="L19" s="44"/>
      <c r="M19" s="38"/>
      <c r="N19" s="38"/>
    </row>
    <row r="20" spans="1:14" s="2" customFormat="1" ht="16.5">
      <c r="A20" s="38"/>
      <c r="B20" s="38"/>
      <c r="C20" s="38"/>
      <c r="D20" s="38"/>
      <c r="E20" s="38"/>
      <c r="F20" s="38"/>
      <c r="G20" s="38"/>
      <c r="H20" s="38"/>
      <c r="I20" s="38"/>
      <c r="J20" s="74" t="s">
        <v>11</v>
      </c>
      <c r="K20" s="61">
        <v>3093</v>
      </c>
      <c r="L20" s="62">
        <v>6578</v>
      </c>
      <c r="M20" s="38"/>
      <c r="N20" s="38"/>
    </row>
    <row r="21" spans="1:14" s="2" customFormat="1" ht="17.25">
      <c r="A21" s="38"/>
      <c r="B21" s="38"/>
      <c r="C21" s="38"/>
      <c r="D21" s="38"/>
      <c r="E21" s="38"/>
      <c r="F21" s="38"/>
      <c r="G21" s="129" t="s">
        <v>139</v>
      </c>
      <c r="H21" s="129"/>
      <c r="I21" s="38"/>
      <c r="J21" s="74"/>
      <c r="K21" s="60"/>
      <c r="L21" s="44"/>
      <c r="M21" s="38"/>
      <c r="N21" s="38"/>
    </row>
    <row r="22" spans="1:14" s="2" customFormat="1" ht="20.25" customHeight="1">
      <c r="A22" s="134" t="s">
        <v>30</v>
      </c>
      <c r="B22" s="135"/>
      <c r="C22" s="35" t="s">
        <v>31</v>
      </c>
      <c r="D22" s="35" t="s">
        <v>32</v>
      </c>
      <c r="E22" s="134" t="s">
        <v>30</v>
      </c>
      <c r="F22" s="135"/>
      <c r="G22" s="35" t="s">
        <v>31</v>
      </c>
      <c r="H22" s="35" t="s">
        <v>32</v>
      </c>
      <c r="I22" s="38"/>
      <c r="J22" s="74" t="s">
        <v>12</v>
      </c>
      <c r="K22" s="61">
        <v>41</v>
      </c>
      <c r="L22" s="62">
        <v>507</v>
      </c>
      <c r="M22" s="38"/>
      <c r="N22" s="38"/>
    </row>
    <row r="23" spans="1:14" s="2" customFormat="1" ht="18.75" customHeight="1">
      <c r="A23" s="138" t="s">
        <v>175</v>
      </c>
      <c r="B23" s="69"/>
      <c r="C23" s="53">
        <f>SUM(C25,C27,C29,C31,C33,C35,C37,C39,C41,C43,G23,G25,G27,G29,G31,G33,G35,G37,G39)</f>
        <v>19390</v>
      </c>
      <c r="D23" s="53">
        <f>SUM(D25,D27,D29,D31,D33,D35,D37,D39,D41,D43,H23,H25,H27,H29,H31,H33,H35,H37,H39)</f>
        <v>78708</v>
      </c>
      <c r="E23" s="130" t="s">
        <v>33</v>
      </c>
      <c r="F23" s="71"/>
      <c r="G23" s="55">
        <v>151</v>
      </c>
      <c r="H23" s="55">
        <v>1788</v>
      </c>
      <c r="I23" s="38"/>
      <c r="J23" s="74"/>
      <c r="K23" s="60"/>
      <c r="L23" s="44"/>
      <c r="M23" s="38"/>
      <c r="N23" s="38"/>
    </row>
    <row r="24" spans="1:14" s="2" customFormat="1" ht="18.75" customHeight="1">
      <c r="A24" s="139"/>
      <c r="B24" s="70" t="s">
        <v>34</v>
      </c>
      <c r="C24" s="54">
        <f>SUM(C26,C28,C30,C32,C34,C36,C38,C40,C42,C44,G24,G26,G28,G30,G32,G34,G36,G38,G40)</f>
        <v>100.00000000000001</v>
      </c>
      <c r="D24" s="54">
        <f>SUM(D26,D28,D30,D32,D34,D36,D38,D40,D42,D44,H24,H26,H28,H30,H32,H34,H36,H38,H40)</f>
        <v>100</v>
      </c>
      <c r="E24" s="133"/>
      <c r="F24" s="72" t="s">
        <v>34</v>
      </c>
      <c r="G24" s="56">
        <f>G23/C23*100</f>
        <v>0.778751933986591</v>
      </c>
      <c r="H24" s="56">
        <f>H23/D23*100</f>
        <v>2.271687757280073</v>
      </c>
      <c r="I24" s="38"/>
      <c r="J24" s="74" t="s">
        <v>13</v>
      </c>
      <c r="K24" s="61">
        <v>151</v>
      </c>
      <c r="L24" s="62">
        <v>1788</v>
      </c>
      <c r="M24" s="38"/>
      <c r="N24" s="38"/>
    </row>
    <row r="25" spans="1:14" s="2" customFormat="1" ht="18.75" customHeight="1">
      <c r="A25" s="130" t="s">
        <v>35</v>
      </c>
      <c r="B25" s="71"/>
      <c r="C25" s="55">
        <v>0</v>
      </c>
      <c r="D25" s="55">
        <v>0</v>
      </c>
      <c r="E25" s="130" t="s">
        <v>36</v>
      </c>
      <c r="F25" s="71"/>
      <c r="G25" s="55">
        <v>444</v>
      </c>
      <c r="H25" s="55">
        <v>1432</v>
      </c>
      <c r="I25" s="38"/>
      <c r="J25" s="74"/>
      <c r="K25" s="60"/>
      <c r="L25" s="44"/>
      <c r="M25" s="38"/>
      <c r="N25" s="38"/>
    </row>
    <row r="26" spans="1:14" s="2" customFormat="1" ht="18.75" customHeight="1">
      <c r="A26" s="133"/>
      <c r="B26" s="72" t="s">
        <v>34</v>
      </c>
      <c r="C26" s="56">
        <f>C25/C23*100</f>
        <v>0</v>
      </c>
      <c r="D26" s="56">
        <f>D25/D23*100</f>
        <v>0</v>
      </c>
      <c r="E26" s="133"/>
      <c r="F26" s="72" t="s">
        <v>34</v>
      </c>
      <c r="G26" s="56">
        <f>G25/C23*100</f>
        <v>2.289840123775142</v>
      </c>
      <c r="H26" s="56">
        <f>H25/D23*100</f>
        <v>1.8193830360319154</v>
      </c>
      <c r="I26" s="38"/>
      <c r="J26" s="74" t="s">
        <v>14</v>
      </c>
      <c r="K26" s="61">
        <v>444</v>
      </c>
      <c r="L26" s="62">
        <v>1432</v>
      </c>
      <c r="M26" s="38"/>
      <c r="N26" s="38"/>
    </row>
    <row r="27" spans="1:14" s="2" customFormat="1" ht="18.75" customHeight="1">
      <c r="A27" s="130" t="s">
        <v>37</v>
      </c>
      <c r="B27" s="71"/>
      <c r="C27" s="55">
        <v>1</v>
      </c>
      <c r="D27" s="55">
        <v>4</v>
      </c>
      <c r="E27" s="130" t="s">
        <v>24</v>
      </c>
      <c r="F27" s="71"/>
      <c r="G27" s="55">
        <v>240</v>
      </c>
      <c r="H27" s="55">
        <v>1527</v>
      </c>
      <c r="I27" s="38"/>
      <c r="J27" s="74"/>
      <c r="K27" s="60"/>
      <c r="L27" s="44"/>
      <c r="M27" s="38"/>
      <c r="N27" s="38"/>
    </row>
    <row r="28" spans="1:14" s="2" customFormat="1" ht="18.75" customHeight="1">
      <c r="A28" s="133"/>
      <c r="B28" s="72" t="s">
        <v>34</v>
      </c>
      <c r="C28" s="56">
        <f>C27/C23*100</f>
        <v>0.005157297576070139</v>
      </c>
      <c r="D28" s="56">
        <f>D27/D23*100</f>
        <v>0.005082075519642222</v>
      </c>
      <c r="E28" s="133"/>
      <c r="F28" s="72" t="s">
        <v>34</v>
      </c>
      <c r="G28" s="56">
        <f>G27/C23*100</f>
        <v>1.2377514182568334</v>
      </c>
      <c r="H28" s="56">
        <f>H27/D23*100</f>
        <v>1.940082329623418</v>
      </c>
      <c r="I28" s="38"/>
      <c r="J28" s="74" t="s">
        <v>15</v>
      </c>
      <c r="K28" s="61">
        <v>240</v>
      </c>
      <c r="L28" s="62">
        <v>1527</v>
      </c>
      <c r="M28" s="38"/>
      <c r="N28" s="38"/>
    </row>
    <row r="29" spans="1:14" s="2" customFormat="1" ht="18.75" customHeight="1">
      <c r="A29" s="130" t="s">
        <v>38</v>
      </c>
      <c r="B29" s="71"/>
      <c r="C29" s="55">
        <v>3193</v>
      </c>
      <c r="D29" s="55">
        <v>21138</v>
      </c>
      <c r="E29" s="136" t="s">
        <v>22</v>
      </c>
      <c r="F29" s="71"/>
      <c r="G29" s="55">
        <v>227</v>
      </c>
      <c r="H29" s="55">
        <v>3022</v>
      </c>
      <c r="I29" s="38"/>
      <c r="J29" s="74"/>
      <c r="K29" s="60"/>
      <c r="L29" s="44"/>
      <c r="M29" s="38"/>
      <c r="N29" s="38"/>
    </row>
    <row r="30" spans="1:14" s="2" customFormat="1" ht="18.75" customHeight="1">
      <c r="A30" s="133"/>
      <c r="B30" s="72" t="s">
        <v>34</v>
      </c>
      <c r="C30" s="56">
        <f>C29/C23*100</f>
        <v>16.467251160391953</v>
      </c>
      <c r="D30" s="56">
        <f>D29/D23*100</f>
        <v>26.856228083549322</v>
      </c>
      <c r="E30" s="137"/>
      <c r="F30" s="72" t="s">
        <v>34</v>
      </c>
      <c r="G30" s="56">
        <f>G29/C23*100</f>
        <v>1.1707065497679217</v>
      </c>
      <c r="H30" s="56">
        <f>H29/D23*100</f>
        <v>3.8395080550896985</v>
      </c>
      <c r="I30" s="38"/>
      <c r="J30" s="74" t="s">
        <v>16</v>
      </c>
      <c r="K30" s="61">
        <v>227</v>
      </c>
      <c r="L30" s="62">
        <v>3022</v>
      </c>
      <c r="M30" s="38"/>
      <c r="N30" s="38"/>
    </row>
    <row r="31" spans="1:14" s="2" customFormat="1" ht="18.75" customHeight="1">
      <c r="A31" s="136" t="s">
        <v>21</v>
      </c>
      <c r="B31" s="71"/>
      <c r="C31" s="55">
        <v>11</v>
      </c>
      <c r="D31" s="55">
        <v>329</v>
      </c>
      <c r="E31" s="120" t="s">
        <v>23</v>
      </c>
      <c r="F31" s="71"/>
      <c r="G31" s="55">
        <v>40</v>
      </c>
      <c r="H31" s="55">
        <v>2664</v>
      </c>
      <c r="I31" s="38"/>
      <c r="J31" s="74"/>
      <c r="K31" s="60"/>
      <c r="L31" s="44"/>
      <c r="M31" s="38"/>
      <c r="N31" s="38"/>
    </row>
    <row r="32" spans="1:14" s="2" customFormat="1" ht="18.75" customHeight="1">
      <c r="A32" s="137"/>
      <c r="B32" s="72" t="s">
        <v>34</v>
      </c>
      <c r="C32" s="56">
        <f>C31/C23*100</f>
        <v>0.05673027333677153</v>
      </c>
      <c r="D32" s="56">
        <f>D31/D23*100</f>
        <v>0.4180007114905728</v>
      </c>
      <c r="E32" s="140"/>
      <c r="F32" s="72" t="s">
        <v>34</v>
      </c>
      <c r="G32" s="56">
        <f>G31/C23*100</f>
        <v>0.2062919030428056</v>
      </c>
      <c r="H32" s="56">
        <f>H31/D23*100</f>
        <v>3.3846622960817196</v>
      </c>
      <c r="I32" s="38"/>
      <c r="J32" s="74" t="s">
        <v>17</v>
      </c>
      <c r="K32" s="61">
        <v>40</v>
      </c>
      <c r="L32" s="62">
        <v>2664</v>
      </c>
      <c r="M32" s="38"/>
      <c r="N32" s="38"/>
    </row>
    <row r="33" spans="1:14" s="2" customFormat="1" ht="18.75" customHeight="1">
      <c r="A33" s="116" t="s">
        <v>39</v>
      </c>
      <c r="B33" s="71"/>
      <c r="C33" s="55">
        <v>44</v>
      </c>
      <c r="D33" s="55">
        <v>475</v>
      </c>
      <c r="E33" s="136" t="s">
        <v>40</v>
      </c>
      <c r="F33" s="71"/>
      <c r="G33" s="55">
        <v>508</v>
      </c>
      <c r="H33" s="55">
        <v>3423</v>
      </c>
      <c r="I33" s="38"/>
      <c r="J33" s="74"/>
      <c r="K33" s="60"/>
      <c r="L33" s="44"/>
      <c r="M33" s="38"/>
      <c r="N33" s="38"/>
    </row>
    <row r="34" spans="1:14" s="2" customFormat="1" ht="18.75" customHeight="1">
      <c r="A34" s="132"/>
      <c r="B34" s="72" t="s">
        <v>34</v>
      </c>
      <c r="C34" s="56">
        <f>C33/C23*100</f>
        <v>0.22692109334708613</v>
      </c>
      <c r="D34" s="56">
        <f>D33/D23*100</f>
        <v>0.6034964679575139</v>
      </c>
      <c r="E34" s="137"/>
      <c r="F34" s="72" t="s">
        <v>34</v>
      </c>
      <c r="G34" s="56">
        <f>G33/C23*100</f>
        <v>2.6199071686436306</v>
      </c>
      <c r="H34" s="56">
        <f>H33/D23*100</f>
        <v>4.348986125933831</v>
      </c>
      <c r="I34" s="38"/>
      <c r="J34" s="74" t="s">
        <v>18</v>
      </c>
      <c r="K34" s="61">
        <v>508</v>
      </c>
      <c r="L34" s="62">
        <v>3423</v>
      </c>
      <c r="M34" s="38"/>
      <c r="N34" s="38"/>
    </row>
    <row r="35" spans="1:14" s="2" customFormat="1" ht="18.75" customHeight="1">
      <c r="A35" s="130" t="s">
        <v>41</v>
      </c>
      <c r="B35" s="71"/>
      <c r="C35" s="55">
        <v>704</v>
      </c>
      <c r="D35" s="55">
        <v>3551</v>
      </c>
      <c r="E35" s="120" t="s">
        <v>42</v>
      </c>
      <c r="F35" s="71"/>
      <c r="G35" s="55">
        <v>541</v>
      </c>
      <c r="H35" s="55">
        <v>6202</v>
      </c>
      <c r="I35" s="38"/>
      <c r="J35" s="74"/>
      <c r="K35" s="60"/>
      <c r="L35" s="44"/>
      <c r="M35" s="38"/>
      <c r="N35" s="38"/>
    </row>
    <row r="36" spans="1:14" s="2" customFormat="1" ht="18.75" customHeight="1">
      <c r="A36" s="133"/>
      <c r="B36" s="72" t="s">
        <v>34</v>
      </c>
      <c r="C36" s="56">
        <f>C35/C23*100</f>
        <v>3.630737493553378</v>
      </c>
      <c r="D36" s="56">
        <f>D35/D23*100</f>
        <v>4.511612542562383</v>
      </c>
      <c r="E36" s="140"/>
      <c r="F36" s="72" t="s">
        <v>34</v>
      </c>
      <c r="G36" s="56">
        <f>G35/C23*100</f>
        <v>2.790097988653945</v>
      </c>
      <c r="H36" s="56">
        <f>H35/D23*100</f>
        <v>7.879758093205265</v>
      </c>
      <c r="I36" s="38"/>
      <c r="J36" s="74" t="s">
        <v>19</v>
      </c>
      <c r="K36" s="61">
        <v>541</v>
      </c>
      <c r="L36" s="62">
        <v>6202</v>
      </c>
      <c r="M36" s="38"/>
      <c r="N36" s="38"/>
    </row>
    <row r="37" spans="1:14" s="2" customFormat="1" ht="18.75" customHeight="1">
      <c r="A37" s="130" t="s">
        <v>43</v>
      </c>
      <c r="B37" s="71"/>
      <c r="C37" s="55">
        <v>5575</v>
      </c>
      <c r="D37" s="55">
        <v>14998</v>
      </c>
      <c r="E37" s="136" t="s">
        <v>44</v>
      </c>
      <c r="F37" s="71"/>
      <c r="G37" s="55">
        <v>442</v>
      </c>
      <c r="H37" s="55">
        <v>873</v>
      </c>
      <c r="I37" s="38"/>
      <c r="J37" s="74"/>
      <c r="K37" s="60"/>
      <c r="L37" s="44"/>
      <c r="M37" s="38"/>
      <c r="N37" s="38"/>
    </row>
    <row r="38" spans="1:14" s="2" customFormat="1" ht="18.75" customHeight="1">
      <c r="A38" s="133"/>
      <c r="B38" s="72" t="s">
        <v>34</v>
      </c>
      <c r="C38" s="56">
        <f>C37/C23*100</f>
        <v>28.751933986591027</v>
      </c>
      <c r="D38" s="56">
        <f>D37/D23*100</f>
        <v>19.055242160898512</v>
      </c>
      <c r="E38" s="137"/>
      <c r="F38" s="72" t="s">
        <v>34</v>
      </c>
      <c r="G38" s="56">
        <f>G37/C23*100</f>
        <v>2.2795255286230014</v>
      </c>
      <c r="H38" s="56">
        <f>H37/D23*100</f>
        <v>1.109162982161915</v>
      </c>
      <c r="I38" s="38"/>
      <c r="J38" s="74" t="s">
        <v>20</v>
      </c>
      <c r="K38" s="61">
        <v>442</v>
      </c>
      <c r="L38" s="62">
        <v>873</v>
      </c>
      <c r="M38" s="38"/>
      <c r="N38" s="38"/>
    </row>
    <row r="39" spans="1:14" s="2" customFormat="1" ht="18.75" customHeight="1">
      <c r="A39" s="130" t="s">
        <v>45</v>
      </c>
      <c r="B39" s="71"/>
      <c r="C39" s="55">
        <v>1837</v>
      </c>
      <c r="D39" s="55">
        <v>5022</v>
      </c>
      <c r="E39" s="136" t="s">
        <v>150</v>
      </c>
      <c r="F39" s="71"/>
      <c r="G39" s="55">
        <v>2298</v>
      </c>
      <c r="H39" s="55">
        <v>5175</v>
      </c>
      <c r="I39" s="38"/>
      <c r="J39" s="73"/>
      <c r="K39" s="60"/>
      <c r="L39" s="44"/>
      <c r="M39" s="38"/>
      <c r="N39" s="38"/>
    </row>
    <row r="40" spans="1:14" s="2" customFormat="1" ht="18.75" customHeight="1">
      <c r="A40" s="133"/>
      <c r="B40" s="72" t="s">
        <v>34</v>
      </c>
      <c r="C40" s="56">
        <f>C39/C23*100</f>
        <v>9.473955647240846</v>
      </c>
      <c r="D40" s="56">
        <f>D39/D23*100</f>
        <v>6.38054581491081</v>
      </c>
      <c r="E40" s="137"/>
      <c r="F40" s="72" t="s">
        <v>46</v>
      </c>
      <c r="G40" s="56">
        <f>G39/C23*100</f>
        <v>11.85146982980918</v>
      </c>
      <c r="H40" s="56">
        <f>H39/D23*100</f>
        <v>6.574935203537125</v>
      </c>
      <c r="I40" s="38"/>
      <c r="J40" s="73" t="s">
        <v>140</v>
      </c>
      <c r="K40" s="61">
        <v>2298</v>
      </c>
      <c r="L40" s="62">
        <v>5175</v>
      </c>
      <c r="M40" s="38"/>
      <c r="N40" s="38"/>
    </row>
    <row r="41" spans="1:14" s="2" customFormat="1" ht="18.75" customHeight="1">
      <c r="A41" s="130" t="s">
        <v>149</v>
      </c>
      <c r="B41" s="71"/>
      <c r="C41" s="55">
        <v>3093</v>
      </c>
      <c r="D41" s="55">
        <v>6578</v>
      </c>
      <c r="E41" s="116" t="s">
        <v>47</v>
      </c>
      <c r="F41" s="71"/>
      <c r="G41" s="57">
        <f>K23</f>
        <v>0</v>
      </c>
      <c r="H41" s="57">
        <f>L23</f>
        <v>0</v>
      </c>
      <c r="I41" s="38"/>
      <c r="J41" s="73"/>
      <c r="K41" s="60"/>
      <c r="L41" s="44"/>
      <c r="M41" s="38"/>
      <c r="N41" s="38"/>
    </row>
    <row r="42" spans="1:14" s="2" customFormat="1" ht="18.75" customHeight="1">
      <c r="A42" s="133"/>
      <c r="B42" s="72" t="s">
        <v>34</v>
      </c>
      <c r="C42" s="56">
        <f>C41/C23*100</f>
        <v>15.951521402784941</v>
      </c>
      <c r="D42" s="56">
        <f>D41/D23*100</f>
        <v>8.357473192051634</v>
      </c>
      <c r="E42" s="132"/>
      <c r="F42" s="72"/>
      <c r="G42" s="56">
        <f>G41/C23*100</f>
        <v>0</v>
      </c>
      <c r="H42" s="56">
        <f>H41/D23*100</f>
        <v>0</v>
      </c>
      <c r="I42" s="46"/>
      <c r="J42" s="74" t="s">
        <v>141</v>
      </c>
      <c r="K42" s="60">
        <v>0</v>
      </c>
      <c r="L42" s="44">
        <v>0</v>
      </c>
      <c r="M42" s="38"/>
      <c r="N42" s="38"/>
    </row>
    <row r="43" spans="1:14" s="2" customFormat="1" ht="18.75" customHeight="1">
      <c r="A43" s="116" t="s">
        <v>48</v>
      </c>
      <c r="B43" s="71"/>
      <c r="C43" s="55">
        <v>41</v>
      </c>
      <c r="D43" s="55">
        <v>507</v>
      </c>
      <c r="E43" s="130" t="s">
        <v>49</v>
      </c>
      <c r="F43" s="71"/>
      <c r="G43" s="57">
        <v>0</v>
      </c>
      <c r="H43" s="57">
        <v>0</v>
      </c>
      <c r="I43" s="38"/>
      <c r="J43" s="76"/>
      <c r="K43" s="60"/>
      <c r="L43" s="44"/>
      <c r="M43" s="38"/>
      <c r="N43" s="38"/>
    </row>
    <row r="44" spans="1:14" s="2" customFormat="1" ht="18.75" customHeight="1">
      <c r="A44" s="132"/>
      <c r="B44" s="72" t="s">
        <v>34</v>
      </c>
      <c r="C44" s="56">
        <f>C43/C23*100</f>
        <v>0.21144920061887568</v>
      </c>
      <c r="D44" s="56">
        <f>D43/D23*100</f>
        <v>0.6441530721146517</v>
      </c>
      <c r="E44" s="133"/>
      <c r="F44" s="72"/>
      <c r="G44" s="56">
        <v>0</v>
      </c>
      <c r="H44" s="56">
        <f>H43/D23*100</f>
        <v>0</v>
      </c>
      <c r="I44" s="38"/>
      <c r="J44" s="75" t="s">
        <v>142</v>
      </c>
      <c r="K44" s="63">
        <v>0</v>
      </c>
      <c r="L44" s="42">
        <v>0</v>
      </c>
      <c r="M44" s="38"/>
      <c r="N44" s="38"/>
    </row>
    <row r="45" spans="1:14" s="2" customFormat="1" ht="15.75" customHeight="1">
      <c r="A45" s="39"/>
      <c r="B45" s="39"/>
      <c r="C45" s="39"/>
      <c r="D45" s="39"/>
      <c r="E45" s="39"/>
      <c r="F45" s="39"/>
      <c r="G45" s="39"/>
      <c r="H45" s="39"/>
      <c r="I45" s="38"/>
      <c r="J45" s="37" t="s">
        <v>143</v>
      </c>
      <c r="K45" s="41">
        <f>SUM(K4:K44)</f>
        <v>19390</v>
      </c>
      <c r="L45" s="40">
        <f>SUM(L4:L44)</f>
        <v>78708</v>
      </c>
      <c r="M45" s="38"/>
      <c r="N45" s="38"/>
    </row>
    <row r="46" spans="1:14" s="2" customFormat="1" ht="15.75" customHeight="1">
      <c r="A46" s="39"/>
      <c r="B46" s="39"/>
      <c r="C46" s="39"/>
      <c r="D46" s="39"/>
      <c r="E46" s="39"/>
      <c r="F46" s="39"/>
      <c r="G46" s="39"/>
      <c r="H46" s="39"/>
      <c r="I46" s="38"/>
      <c r="M46" s="38"/>
      <c r="N46" s="38"/>
    </row>
    <row r="47" spans="1:14" s="2" customFormat="1" ht="15.75" customHeight="1">
      <c r="A47" s="39"/>
      <c r="B47" s="39"/>
      <c r="C47" s="39"/>
      <c r="D47" s="39"/>
      <c r="E47" s="39"/>
      <c r="F47" s="39"/>
      <c r="G47" s="39"/>
      <c r="H47" s="39"/>
      <c r="I47" s="38"/>
      <c r="M47" s="38"/>
      <c r="N47" s="38"/>
    </row>
    <row r="48" spans="1:14" s="2" customFormat="1" ht="15.75" customHeight="1">
      <c r="A48" s="39"/>
      <c r="B48" s="39"/>
      <c r="C48" s="39"/>
      <c r="D48" s="39"/>
      <c r="E48" s="39"/>
      <c r="F48" s="39"/>
      <c r="G48" s="39"/>
      <c r="H48" s="39"/>
      <c r="I48" s="38"/>
      <c r="M48" s="38"/>
      <c r="N48" s="38"/>
    </row>
    <row r="49" spans="1:14" s="3" customFormat="1" ht="16.5">
      <c r="A49" s="39"/>
      <c r="B49" s="39"/>
      <c r="C49" s="39"/>
      <c r="D49" s="39"/>
      <c r="E49" s="39"/>
      <c r="F49" s="39"/>
      <c r="G49" s="39"/>
      <c r="H49" s="39"/>
      <c r="I49" s="39"/>
      <c r="M49" s="39"/>
      <c r="N49" s="39"/>
    </row>
  </sheetData>
  <sheetProtection/>
  <mergeCells count="26">
    <mergeCell ref="A1:H1"/>
    <mergeCell ref="A25:A26"/>
    <mergeCell ref="A27:A28"/>
    <mergeCell ref="A29:A30"/>
    <mergeCell ref="E23:E24"/>
    <mergeCell ref="E25:E26"/>
    <mergeCell ref="E27:E28"/>
    <mergeCell ref="E29:E30"/>
    <mergeCell ref="G21:H21"/>
    <mergeCell ref="A22:B22"/>
    <mergeCell ref="A39:A40"/>
    <mergeCell ref="A41:A42"/>
    <mergeCell ref="E31:E32"/>
    <mergeCell ref="E33:E34"/>
    <mergeCell ref="E35:E36"/>
    <mergeCell ref="E39:E40"/>
    <mergeCell ref="A43:A44"/>
    <mergeCell ref="E43:E44"/>
    <mergeCell ref="E22:F22"/>
    <mergeCell ref="E37:E38"/>
    <mergeCell ref="A31:A32"/>
    <mergeCell ref="A33:A34"/>
    <mergeCell ref="A35:A36"/>
    <mergeCell ref="A37:A38"/>
    <mergeCell ref="A23:A24"/>
    <mergeCell ref="E41:E42"/>
  </mergeCells>
  <printOptions/>
  <pageMargins left="0.6299212598425197" right="0.5511811023622047" top="0.5905511811023623" bottom="0.2755905511811024" header="0.5118110236220472" footer="0.4330708661417323"/>
  <pageSetup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D1" sqref="D1"/>
      <selection pane="bottomLeft" activeCell="A22" sqref="A22"/>
      <selection pane="bottomRight" activeCell="A1" sqref="A1:K1"/>
    </sheetView>
  </sheetViews>
  <sheetFormatPr defaultColWidth="8.88671875" defaultRowHeight="13.5"/>
  <cols>
    <col min="1" max="1" width="14.77734375" style="0" customWidth="1"/>
    <col min="2" max="11" width="8.88671875" style="0" customWidth="1"/>
    <col min="12" max="12" width="2.3359375" style="0" customWidth="1"/>
  </cols>
  <sheetData>
    <row r="1" spans="1:11" s="2" customFormat="1" ht="31.5" customHeight="1">
      <c r="A1" s="150" t="s">
        <v>152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9:11" s="2" customFormat="1" ht="15" customHeight="1" thickBot="1">
      <c r="I2" s="152" t="s">
        <v>50</v>
      </c>
      <c r="J2" s="152"/>
      <c r="K2" s="152"/>
    </row>
    <row r="3" spans="1:11" s="2" customFormat="1" ht="23.25" customHeight="1">
      <c r="A3" s="147" t="s">
        <v>51</v>
      </c>
      <c r="B3" s="146" t="s">
        <v>29</v>
      </c>
      <c r="C3" s="146"/>
      <c r="D3" s="146" t="s">
        <v>52</v>
      </c>
      <c r="E3" s="146"/>
      <c r="F3" s="146" t="s">
        <v>136</v>
      </c>
      <c r="G3" s="146"/>
      <c r="H3" s="146" t="s">
        <v>137</v>
      </c>
      <c r="I3" s="146"/>
      <c r="J3" s="146" t="s">
        <v>53</v>
      </c>
      <c r="K3" s="151"/>
    </row>
    <row r="4" spans="1:11" s="2" customFormat="1" ht="23.25" customHeight="1">
      <c r="A4" s="148"/>
      <c r="B4" s="149"/>
      <c r="C4" s="149"/>
      <c r="D4" s="77"/>
      <c r="E4" s="77" t="s">
        <v>34</v>
      </c>
      <c r="F4" s="77"/>
      <c r="G4" s="77" t="s">
        <v>34</v>
      </c>
      <c r="H4" s="77"/>
      <c r="I4" s="77" t="s">
        <v>34</v>
      </c>
      <c r="J4" s="77"/>
      <c r="K4" s="78" t="s">
        <v>34</v>
      </c>
    </row>
    <row r="5" spans="1:11" s="2" customFormat="1" ht="16.5" customHeight="1">
      <c r="A5" s="142" t="s">
        <v>54</v>
      </c>
      <c r="B5" s="79" t="s">
        <v>31</v>
      </c>
      <c r="C5" s="85">
        <f>SUM(D5+F5+H5+J5)</f>
        <v>19390</v>
      </c>
      <c r="D5" s="85">
        <f>SUM(+D7+D9+D11+D13+D15+D17+D19+D21+D23+D25+D27+D29+D31+D33+D35+D37+D39+D41+D43)</f>
        <v>16289</v>
      </c>
      <c r="E5" s="86">
        <f>D5/C5*100</f>
        <v>84.0072202166065</v>
      </c>
      <c r="F5" s="85">
        <f>SUM(+F7+F9+F11+F13+F15+F17+F19+F21+F23+F25+F27+F29+F31+F33+F35+F37+F39+F41+F43)</f>
        <v>2544</v>
      </c>
      <c r="G5" s="86">
        <f>F5/C5*100</f>
        <v>13.120165033522435</v>
      </c>
      <c r="H5" s="85">
        <f>SUM(+H7+H9+H11+H13+H15+H17+H19+H21+H23+H25+H27+H29+H31+H33+H35+H37+H39+H41+H43)</f>
        <v>551</v>
      </c>
      <c r="I5" s="86">
        <f>H5/C5*100</f>
        <v>2.8416709644146465</v>
      </c>
      <c r="J5" s="85">
        <f>SUM(+J7+J9+J11+J13+J15+J17+J19+J21+J23+J25+J27+J29+J31+J33+J35+J37+J39+J41+J43)</f>
        <v>6</v>
      </c>
      <c r="K5" s="87">
        <f>J5/C5*100</f>
        <v>0.030943785456420837</v>
      </c>
    </row>
    <row r="6" spans="1:11" s="2" customFormat="1" ht="16.5" customHeight="1">
      <c r="A6" s="142"/>
      <c r="B6" s="79" t="s">
        <v>32</v>
      </c>
      <c r="C6" s="85">
        <f>SUM(D6+F6+H6+J6)</f>
        <v>78708</v>
      </c>
      <c r="D6" s="85">
        <f>SUM(D8+D10+D12+D14+D16+D18+D20+D22+D24+D26+D28+D30+D32+D34+D36+D38+D40+D42+D44)</f>
        <v>27668</v>
      </c>
      <c r="E6" s="86">
        <f>D6/C6*100</f>
        <v>35.15271636936525</v>
      </c>
      <c r="F6" s="85">
        <f>SUM(F8+F10+F12+F14+F16+F18+F20+F22+F24+F26+F28+F30+F32+F34+F36+F38+F40+F42+F44)</f>
        <v>20969</v>
      </c>
      <c r="G6" s="86">
        <f>F6/C6*100</f>
        <v>26.641510392844438</v>
      </c>
      <c r="H6" s="85">
        <f>SUM(H8+H10+H12+H14+H16+H18+H20+H22+H24+H26+H28+H30+H32+H34+H36+H38+H40+H42+H44)</f>
        <v>26271</v>
      </c>
      <c r="I6" s="86">
        <f>H6/C6*100</f>
        <v>33.3778014941302</v>
      </c>
      <c r="J6" s="85">
        <f>SUM(J8+J10+J12+J14+J16+J18+J20+J22+J24+J26+J28+J30+J32+J34+J36+J38+J40+J42+J44)</f>
        <v>3800</v>
      </c>
      <c r="K6" s="87">
        <f>J6/C6*100</f>
        <v>4.827971743660111</v>
      </c>
    </row>
    <row r="7" spans="1:11" s="2" customFormat="1" ht="15" customHeight="1">
      <c r="A7" s="142" t="s">
        <v>55</v>
      </c>
      <c r="B7" s="80" t="s">
        <v>31</v>
      </c>
      <c r="C7" s="7">
        <f>SUM(D7+F7+H7+J7)</f>
        <v>0</v>
      </c>
      <c r="D7" s="7">
        <v>0</v>
      </c>
      <c r="E7" s="8">
        <v>0</v>
      </c>
      <c r="F7" s="7">
        <v>0</v>
      </c>
      <c r="G7" s="8">
        <v>0</v>
      </c>
      <c r="H7" s="7">
        <v>0</v>
      </c>
      <c r="I7" s="9" t="s">
        <v>86</v>
      </c>
      <c r="J7" s="7">
        <v>0</v>
      </c>
      <c r="K7" s="10" t="s">
        <v>86</v>
      </c>
    </row>
    <row r="8" spans="1:11" s="2" customFormat="1" ht="15" customHeight="1">
      <c r="A8" s="142"/>
      <c r="B8" s="80" t="s">
        <v>32</v>
      </c>
      <c r="C8" s="7">
        <f>SUM(D8+F8+H8+J8)</f>
        <v>0</v>
      </c>
      <c r="D8" s="7">
        <v>0</v>
      </c>
      <c r="E8" s="8">
        <v>0</v>
      </c>
      <c r="F8" s="7">
        <v>0</v>
      </c>
      <c r="G8" s="8">
        <v>0</v>
      </c>
      <c r="H8" s="7">
        <v>0</v>
      </c>
      <c r="I8" s="9" t="s">
        <v>86</v>
      </c>
      <c r="J8" s="7">
        <v>0</v>
      </c>
      <c r="K8" s="10" t="s">
        <v>86</v>
      </c>
    </row>
    <row r="9" spans="1:11" s="2" customFormat="1" ht="15" customHeight="1">
      <c r="A9" s="142" t="s">
        <v>56</v>
      </c>
      <c r="B9" s="80" t="s">
        <v>31</v>
      </c>
      <c r="C9" s="7">
        <f>SUM(D9+F9+H9+J9)</f>
        <v>1</v>
      </c>
      <c r="D9" s="11">
        <v>1</v>
      </c>
      <c r="E9" s="8">
        <f aca="true" t="shared" si="0" ref="E9:E44">D9/C9*100</f>
        <v>100</v>
      </c>
      <c r="F9" s="7">
        <v>0</v>
      </c>
      <c r="G9" s="8">
        <v>0</v>
      </c>
      <c r="H9" s="7">
        <v>0</v>
      </c>
      <c r="I9" s="9" t="s">
        <v>86</v>
      </c>
      <c r="J9" s="7">
        <v>0</v>
      </c>
      <c r="K9" s="10" t="s">
        <v>86</v>
      </c>
    </row>
    <row r="10" spans="1:11" s="2" customFormat="1" ht="15" customHeight="1">
      <c r="A10" s="142"/>
      <c r="B10" s="80" t="s">
        <v>32</v>
      </c>
      <c r="C10" s="7">
        <f>SUM(D10+F10+H10+J10)</f>
        <v>4</v>
      </c>
      <c r="D10" s="11">
        <v>4</v>
      </c>
      <c r="E10" s="8">
        <f t="shared" si="0"/>
        <v>100</v>
      </c>
      <c r="F10" s="7">
        <v>0</v>
      </c>
      <c r="G10" s="8">
        <v>0</v>
      </c>
      <c r="H10" s="7">
        <v>0</v>
      </c>
      <c r="I10" s="9" t="s">
        <v>86</v>
      </c>
      <c r="J10" s="7">
        <v>0</v>
      </c>
      <c r="K10" s="10" t="s">
        <v>86</v>
      </c>
    </row>
    <row r="11" spans="1:11" s="2" customFormat="1" ht="15" customHeight="1">
      <c r="A11" s="142" t="s">
        <v>57</v>
      </c>
      <c r="B11" s="80" t="s">
        <v>31</v>
      </c>
      <c r="C11" s="7">
        <v>3193</v>
      </c>
      <c r="D11" s="7">
        <v>2172</v>
      </c>
      <c r="E11" s="8">
        <f t="shared" si="0"/>
        <v>68.0238020670216</v>
      </c>
      <c r="F11" s="7">
        <v>803</v>
      </c>
      <c r="G11" s="8">
        <f aca="true" t="shared" si="1" ref="G11:G44">F11/C11*100</f>
        <v>25.14876291888506</v>
      </c>
      <c r="H11" s="7">
        <v>218</v>
      </c>
      <c r="I11" s="9">
        <f aca="true" t="shared" si="2" ref="I11:I44">H11/C11*100</f>
        <v>6.827435014093329</v>
      </c>
      <c r="J11" s="7">
        <v>0</v>
      </c>
      <c r="K11" s="10">
        <f aca="true" t="shared" si="3" ref="K11:K44">J11/C11*100</f>
        <v>0</v>
      </c>
    </row>
    <row r="12" spans="1:11" s="2" customFormat="1" ht="15" customHeight="1">
      <c r="A12" s="142"/>
      <c r="B12" s="80" t="s">
        <v>32</v>
      </c>
      <c r="C12" s="7">
        <v>21138</v>
      </c>
      <c r="D12" s="7">
        <v>4533</v>
      </c>
      <c r="E12" s="8">
        <f t="shared" si="0"/>
        <v>21.444791370990632</v>
      </c>
      <c r="F12" s="7">
        <v>6730</v>
      </c>
      <c r="G12" s="8">
        <f t="shared" si="1"/>
        <v>31.838395307029995</v>
      </c>
      <c r="H12" s="7">
        <v>9875</v>
      </c>
      <c r="I12" s="9">
        <f t="shared" si="2"/>
        <v>46.71681332197937</v>
      </c>
      <c r="J12" s="7">
        <v>0</v>
      </c>
      <c r="K12" s="10">
        <f t="shared" si="3"/>
        <v>0</v>
      </c>
    </row>
    <row r="13" spans="1:11" s="2" customFormat="1" ht="15" customHeight="1">
      <c r="A13" s="142" t="s">
        <v>58</v>
      </c>
      <c r="B13" s="80" t="s">
        <v>31</v>
      </c>
      <c r="C13" s="7">
        <f>SUM(D13+F13+H13+J13)</f>
        <v>11</v>
      </c>
      <c r="D13" s="7">
        <v>4</v>
      </c>
      <c r="E13" s="8">
        <f t="shared" si="0"/>
        <v>36.36363636363637</v>
      </c>
      <c r="F13" s="7">
        <v>3</v>
      </c>
      <c r="G13" s="8">
        <f t="shared" si="1"/>
        <v>27.27272727272727</v>
      </c>
      <c r="H13" s="7">
        <v>4</v>
      </c>
      <c r="I13" s="8">
        <f t="shared" si="2"/>
        <v>36.36363636363637</v>
      </c>
      <c r="J13" s="12">
        <v>0</v>
      </c>
      <c r="K13" s="10">
        <f t="shared" si="3"/>
        <v>0</v>
      </c>
    </row>
    <row r="14" spans="1:11" s="2" customFormat="1" ht="15" customHeight="1">
      <c r="A14" s="142"/>
      <c r="B14" s="80" t="s">
        <v>32</v>
      </c>
      <c r="C14" s="7">
        <f>SUM(D14+F14+H14+J14)</f>
        <v>329</v>
      </c>
      <c r="D14" s="7">
        <v>10</v>
      </c>
      <c r="E14" s="8">
        <f t="shared" si="0"/>
        <v>3.0395136778115504</v>
      </c>
      <c r="F14" s="7">
        <v>29</v>
      </c>
      <c r="G14" s="8">
        <f t="shared" si="1"/>
        <v>8.814589665653495</v>
      </c>
      <c r="H14" s="7">
        <v>290</v>
      </c>
      <c r="I14" s="8">
        <f t="shared" si="2"/>
        <v>88.14589665653494</v>
      </c>
      <c r="J14" s="12">
        <v>0</v>
      </c>
      <c r="K14" s="10">
        <f t="shared" si="3"/>
        <v>0</v>
      </c>
    </row>
    <row r="15" spans="1:11" s="2" customFormat="1" ht="17.25" customHeight="1">
      <c r="A15" s="144" t="s">
        <v>59</v>
      </c>
      <c r="B15" s="80" t="s">
        <v>31</v>
      </c>
      <c r="C15" s="7">
        <v>44</v>
      </c>
      <c r="D15" s="7">
        <v>27</v>
      </c>
      <c r="E15" s="8">
        <f t="shared" si="0"/>
        <v>61.36363636363637</v>
      </c>
      <c r="F15" s="7">
        <v>10</v>
      </c>
      <c r="G15" s="8">
        <f t="shared" si="1"/>
        <v>22.727272727272727</v>
      </c>
      <c r="H15" s="7">
        <v>7</v>
      </c>
      <c r="I15" s="8">
        <f t="shared" si="2"/>
        <v>15.909090909090908</v>
      </c>
      <c r="J15" s="7">
        <v>0</v>
      </c>
      <c r="K15" s="10">
        <f t="shared" si="3"/>
        <v>0</v>
      </c>
    </row>
    <row r="16" spans="1:11" s="2" customFormat="1" ht="15.75" customHeight="1">
      <c r="A16" s="145"/>
      <c r="B16" s="80" t="s">
        <v>32</v>
      </c>
      <c r="C16" s="7">
        <v>475</v>
      </c>
      <c r="D16" s="7">
        <v>67</v>
      </c>
      <c r="E16" s="8">
        <f t="shared" si="0"/>
        <v>14.105263157894738</v>
      </c>
      <c r="F16" s="7">
        <v>126</v>
      </c>
      <c r="G16" s="8">
        <f t="shared" si="1"/>
        <v>26.526315789473685</v>
      </c>
      <c r="H16" s="7">
        <v>282</v>
      </c>
      <c r="I16" s="8">
        <f t="shared" si="2"/>
        <v>59.36842105263158</v>
      </c>
      <c r="J16" s="7">
        <v>0</v>
      </c>
      <c r="K16" s="10">
        <f t="shared" si="3"/>
        <v>0</v>
      </c>
    </row>
    <row r="17" spans="1:11" s="2" customFormat="1" ht="15" customHeight="1">
      <c r="A17" s="142" t="s">
        <v>60</v>
      </c>
      <c r="B17" s="80" t="s">
        <v>31</v>
      </c>
      <c r="C17" s="7">
        <v>704</v>
      </c>
      <c r="D17" s="7">
        <v>489</v>
      </c>
      <c r="E17" s="8">
        <f t="shared" si="0"/>
        <v>69.46022727272727</v>
      </c>
      <c r="F17" s="7">
        <v>195</v>
      </c>
      <c r="G17" s="8">
        <f t="shared" si="1"/>
        <v>27.698863636363637</v>
      </c>
      <c r="H17" s="7">
        <v>20</v>
      </c>
      <c r="I17" s="8">
        <f t="shared" si="2"/>
        <v>2.840909090909091</v>
      </c>
      <c r="J17" s="7">
        <v>0</v>
      </c>
      <c r="K17" s="10">
        <f t="shared" si="3"/>
        <v>0</v>
      </c>
    </row>
    <row r="18" spans="1:11" s="2" customFormat="1" ht="15" customHeight="1">
      <c r="A18" s="142"/>
      <c r="B18" s="80" t="s">
        <v>32</v>
      </c>
      <c r="C18" s="7">
        <v>3551</v>
      </c>
      <c r="D18" s="7">
        <v>974</v>
      </c>
      <c r="E18" s="8">
        <f t="shared" si="0"/>
        <v>27.428893269501547</v>
      </c>
      <c r="F18" s="7">
        <v>1734</v>
      </c>
      <c r="G18" s="8">
        <f t="shared" si="1"/>
        <v>48.831315122500705</v>
      </c>
      <c r="H18" s="7">
        <v>843</v>
      </c>
      <c r="I18" s="8">
        <f t="shared" si="2"/>
        <v>23.73979160799775</v>
      </c>
      <c r="J18" s="7">
        <v>0</v>
      </c>
      <c r="K18" s="10">
        <f t="shared" si="3"/>
        <v>0</v>
      </c>
    </row>
    <row r="19" spans="1:11" s="2" customFormat="1" ht="15" customHeight="1">
      <c r="A19" s="142" t="s">
        <v>61</v>
      </c>
      <c r="B19" s="80" t="s">
        <v>31</v>
      </c>
      <c r="C19" s="7">
        <v>5575</v>
      </c>
      <c r="D19" s="7">
        <v>4957</v>
      </c>
      <c r="E19" s="8">
        <f t="shared" si="0"/>
        <v>88.91479820627802</v>
      </c>
      <c r="F19" s="7">
        <v>573</v>
      </c>
      <c r="G19" s="8">
        <f t="shared" si="1"/>
        <v>10.278026905829595</v>
      </c>
      <c r="H19" s="7">
        <v>45</v>
      </c>
      <c r="I19" s="8">
        <f t="shared" si="2"/>
        <v>0.8071748878923767</v>
      </c>
      <c r="J19" s="12">
        <v>0</v>
      </c>
      <c r="K19" s="10">
        <f t="shared" si="3"/>
        <v>0</v>
      </c>
    </row>
    <row r="20" spans="1:11" s="2" customFormat="1" ht="15" customHeight="1">
      <c r="A20" s="142"/>
      <c r="B20" s="80" t="s">
        <v>32</v>
      </c>
      <c r="C20" s="7">
        <v>14998</v>
      </c>
      <c r="D20" s="7">
        <v>8814</v>
      </c>
      <c r="E20" s="8">
        <f t="shared" si="0"/>
        <v>58.7678357114282</v>
      </c>
      <c r="F20" s="7">
        <v>4365</v>
      </c>
      <c r="G20" s="8">
        <f t="shared" si="1"/>
        <v>29.10388051740232</v>
      </c>
      <c r="H20" s="7">
        <v>1819</v>
      </c>
      <c r="I20" s="8">
        <f t="shared" si="2"/>
        <v>12.128283771169489</v>
      </c>
      <c r="J20" s="12">
        <v>0</v>
      </c>
      <c r="K20" s="10">
        <f t="shared" si="3"/>
        <v>0</v>
      </c>
    </row>
    <row r="21" spans="1:11" s="2" customFormat="1" ht="15" customHeight="1">
      <c r="A21" s="142" t="s">
        <v>62</v>
      </c>
      <c r="B21" s="80" t="s">
        <v>31</v>
      </c>
      <c r="C21" s="7">
        <v>1837</v>
      </c>
      <c r="D21" s="7">
        <v>1750</v>
      </c>
      <c r="E21" s="8">
        <f t="shared" si="0"/>
        <v>95.26401741970604</v>
      </c>
      <c r="F21" s="7">
        <v>54</v>
      </c>
      <c r="G21" s="8">
        <f t="shared" si="1"/>
        <v>2.939575394665215</v>
      </c>
      <c r="H21" s="7">
        <v>32</v>
      </c>
      <c r="I21" s="8">
        <f t="shared" si="2"/>
        <v>1.7419706042460534</v>
      </c>
      <c r="J21" s="7">
        <v>1</v>
      </c>
      <c r="K21" s="10">
        <f t="shared" si="3"/>
        <v>0.05443658138268917</v>
      </c>
    </row>
    <row r="22" spans="1:11" s="2" customFormat="1" ht="15" customHeight="1">
      <c r="A22" s="142"/>
      <c r="B22" s="80" t="s">
        <v>32</v>
      </c>
      <c r="C22" s="7">
        <v>5022</v>
      </c>
      <c r="D22" s="7">
        <v>1897</v>
      </c>
      <c r="E22" s="8">
        <f t="shared" si="0"/>
        <v>37.77379530067702</v>
      </c>
      <c r="F22" s="7">
        <v>462</v>
      </c>
      <c r="G22" s="8">
        <f t="shared" si="1"/>
        <v>9.19952210274791</v>
      </c>
      <c r="H22" s="7">
        <v>1997</v>
      </c>
      <c r="I22" s="8">
        <f t="shared" si="2"/>
        <v>39.76503385105536</v>
      </c>
      <c r="J22" s="7">
        <v>666</v>
      </c>
      <c r="K22" s="10">
        <f t="shared" si="3"/>
        <v>13.261648745519713</v>
      </c>
    </row>
    <row r="23" spans="1:11" s="2" customFormat="1" ht="15" customHeight="1">
      <c r="A23" s="142" t="s">
        <v>63</v>
      </c>
      <c r="B23" s="80" t="s">
        <v>31</v>
      </c>
      <c r="C23" s="7">
        <v>3093</v>
      </c>
      <c r="D23" s="7">
        <v>2902</v>
      </c>
      <c r="E23" s="8">
        <f t="shared" si="0"/>
        <v>93.82476559974135</v>
      </c>
      <c r="F23" s="7">
        <v>186</v>
      </c>
      <c r="G23" s="8">
        <f t="shared" si="1"/>
        <v>6.0135790494665375</v>
      </c>
      <c r="H23" s="7">
        <v>5</v>
      </c>
      <c r="I23" s="8">
        <f t="shared" si="2"/>
        <v>0.1616553507921112</v>
      </c>
      <c r="J23" s="12">
        <v>0</v>
      </c>
      <c r="K23" s="10">
        <f t="shared" si="3"/>
        <v>0</v>
      </c>
    </row>
    <row r="24" spans="1:11" s="2" customFormat="1" ht="15" customHeight="1">
      <c r="A24" s="142"/>
      <c r="B24" s="80" t="s">
        <v>32</v>
      </c>
      <c r="C24" s="7">
        <v>6578</v>
      </c>
      <c r="D24" s="7">
        <v>5095</v>
      </c>
      <c r="E24" s="8">
        <f t="shared" si="0"/>
        <v>77.45515354211007</v>
      </c>
      <c r="F24" s="7">
        <v>1292</v>
      </c>
      <c r="G24" s="8">
        <f t="shared" si="1"/>
        <v>19.641228336880513</v>
      </c>
      <c r="H24" s="7">
        <v>191</v>
      </c>
      <c r="I24" s="8">
        <f t="shared" si="2"/>
        <v>2.9036181210094254</v>
      </c>
      <c r="J24" s="12">
        <v>0</v>
      </c>
      <c r="K24" s="10">
        <f t="shared" si="3"/>
        <v>0</v>
      </c>
    </row>
    <row r="25" spans="1:11" s="2" customFormat="1" ht="16.5" customHeight="1">
      <c r="A25" s="142" t="s">
        <v>64</v>
      </c>
      <c r="B25" s="80" t="s">
        <v>31</v>
      </c>
      <c r="C25" s="7">
        <v>41</v>
      </c>
      <c r="D25" s="7">
        <v>31</v>
      </c>
      <c r="E25" s="8">
        <f t="shared" si="0"/>
        <v>75.60975609756098</v>
      </c>
      <c r="F25" s="7">
        <v>5</v>
      </c>
      <c r="G25" s="8">
        <f t="shared" si="1"/>
        <v>12.195121951219512</v>
      </c>
      <c r="H25" s="7">
        <v>5</v>
      </c>
      <c r="I25" s="8">
        <f t="shared" si="2"/>
        <v>12.195121951219512</v>
      </c>
      <c r="J25" s="7">
        <v>0</v>
      </c>
      <c r="K25" s="10">
        <f t="shared" si="3"/>
        <v>0</v>
      </c>
    </row>
    <row r="26" spans="1:11" s="2" customFormat="1" ht="16.5" customHeight="1">
      <c r="A26" s="142"/>
      <c r="B26" s="80" t="s">
        <v>32</v>
      </c>
      <c r="C26" s="7">
        <v>507</v>
      </c>
      <c r="D26" s="7">
        <v>66</v>
      </c>
      <c r="E26" s="8">
        <f t="shared" si="0"/>
        <v>13.017751479289942</v>
      </c>
      <c r="F26" s="7">
        <v>41</v>
      </c>
      <c r="G26" s="8">
        <f t="shared" si="1"/>
        <v>8.086785009861932</v>
      </c>
      <c r="H26" s="7">
        <v>400</v>
      </c>
      <c r="I26" s="8">
        <f t="shared" si="2"/>
        <v>78.89546351084813</v>
      </c>
      <c r="J26" s="7">
        <v>0</v>
      </c>
      <c r="K26" s="10">
        <f t="shared" si="3"/>
        <v>0</v>
      </c>
    </row>
    <row r="27" spans="1:11" s="2" customFormat="1" ht="15" customHeight="1">
      <c r="A27" s="142" t="s">
        <v>65</v>
      </c>
      <c r="B27" s="80" t="s">
        <v>31</v>
      </c>
      <c r="C27" s="7">
        <f>SUM(D27+F27+H27+J27)</f>
        <v>151</v>
      </c>
      <c r="D27" s="7">
        <v>47</v>
      </c>
      <c r="E27" s="8">
        <f t="shared" si="0"/>
        <v>31.125827814569533</v>
      </c>
      <c r="F27" s="7">
        <v>76</v>
      </c>
      <c r="G27" s="8">
        <f t="shared" si="1"/>
        <v>50.331125827814574</v>
      </c>
      <c r="H27" s="7">
        <v>28</v>
      </c>
      <c r="I27" s="8">
        <f t="shared" si="2"/>
        <v>18.543046357615893</v>
      </c>
      <c r="J27" s="7">
        <v>0</v>
      </c>
      <c r="K27" s="10">
        <f t="shared" si="3"/>
        <v>0</v>
      </c>
    </row>
    <row r="28" spans="1:11" s="2" customFormat="1" ht="15" customHeight="1">
      <c r="A28" s="142"/>
      <c r="B28" s="80" t="s">
        <v>32</v>
      </c>
      <c r="C28" s="7">
        <v>1788</v>
      </c>
      <c r="D28" s="7">
        <v>105</v>
      </c>
      <c r="E28" s="8">
        <f t="shared" si="0"/>
        <v>5.87248322147651</v>
      </c>
      <c r="F28" s="7">
        <v>735</v>
      </c>
      <c r="G28" s="8">
        <f t="shared" si="1"/>
        <v>41.10738255033557</v>
      </c>
      <c r="H28" s="7">
        <v>948</v>
      </c>
      <c r="I28" s="8">
        <f t="shared" si="2"/>
        <v>53.02013422818792</v>
      </c>
      <c r="J28" s="7">
        <v>0</v>
      </c>
      <c r="K28" s="10">
        <f t="shared" si="3"/>
        <v>0</v>
      </c>
    </row>
    <row r="29" spans="1:11" s="2" customFormat="1" ht="15" customHeight="1">
      <c r="A29" s="142" t="s">
        <v>66</v>
      </c>
      <c r="B29" s="80" t="s">
        <v>31</v>
      </c>
      <c r="C29" s="7">
        <v>444</v>
      </c>
      <c r="D29" s="7">
        <v>382</v>
      </c>
      <c r="E29" s="8">
        <f t="shared" si="0"/>
        <v>86.03603603603604</v>
      </c>
      <c r="F29" s="7">
        <v>55</v>
      </c>
      <c r="G29" s="8">
        <f t="shared" si="1"/>
        <v>12.387387387387387</v>
      </c>
      <c r="H29" s="7">
        <v>7</v>
      </c>
      <c r="I29" s="8">
        <f t="shared" si="2"/>
        <v>1.5765765765765765</v>
      </c>
      <c r="J29" s="12">
        <v>0</v>
      </c>
      <c r="K29" s="10">
        <f t="shared" si="3"/>
        <v>0</v>
      </c>
    </row>
    <row r="30" spans="1:11" s="2" customFormat="1" ht="15" customHeight="1">
      <c r="A30" s="142"/>
      <c r="B30" s="80" t="s">
        <v>32</v>
      </c>
      <c r="C30" s="7">
        <v>1432</v>
      </c>
      <c r="D30" s="7">
        <v>611</v>
      </c>
      <c r="E30" s="8">
        <f t="shared" si="0"/>
        <v>42.667597765363126</v>
      </c>
      <c r="F30" s="7">
        <v>462</v>
      </c>
      <c r="G30" s="8">
        <f t="shared" si="1"/>
        <v>32.262569832402235</v>
      </c>
      <c r="H30" s="7">
        <v>359</v>
      </c>
      <c r="I30" s="8">
        <f t="shared" si="2"/>
        <v>25.06983240223464</v>
      </c>
      <c r="J30" s="12">
        <v>0</v>
      </c>
      <c r="K30" s="10">
        <f t="shared" si="3"/>
        <v>0</v>
      </c>
    </row>
    <row r="31" spans="1:11" s="2" customFormat="1" ht="15" customHeight="1">
      <c r="A31" s="142" t="s">
        <v>67</v>
      </c>
      <c r="B31" s="80" t="s">
        <v>31</v>
      </c>
      <c r="C31" s="7">
        <v>240</v>
      </c>
      <c r="D31" s="7">
        <v>161</v>
      </c>
      <c r="E31" s="8">
        <f t="shared" si="0"/>
        <v>67.08333333333333</v>
      </c>
      <c r="F31" s="7">
        <v>63</v>
      </c>
      <c r="G31" s="8">
        <f t="shared" si="1"/>
        <v>26.25</v>
      </c>
      <c r="H31" s="7">
        <v>16</v>
      </c>
      <c r="I31" s="8">
        <f t="shared" si="2"/>
        <v>6.666666666666667</v>
      </c>
      <c r="J31" s="12">
        <v>0</v>
      </c>
      <c r="K31" s="10">
        <f t="shared" si="3"/>
        <v>0</v>
      </c>
    </row>
    <row r="32" spans="1:11" s="2" customFormat="1" ht="15" customHeight="1">
      <c r="A32" s="142"/>
      <c r="B32" s="80" t="s">
        <v>32</v>
      </c>
      <c r="C32" s="7">
        <v>1527</v>
      </c>
      <c r="D32" s="7">
        <v>310</v>
      </c>
      <c r="E32" s="8">
        <f t="shared" si="0"/>
        <v>20.301244269810084</v>
      </c>
      <c r="F32" s="7">
        <v>562</v>
      </c>
      <c r="G32" s="8">
        <f t="shared" si="1"/>
        <v>36.804191224623445</v>
      </c>
      <c r="H32" s="7">
        <v>655</v>
      </c>
      <c r="I32" s="8">
        <f t="shared" si="2"/>
        <v>42.89456450556647</v>
      </c>
      <c r="J32" s="12">
        <v>0</v>
      </c>
      <c r="K32" s="10">
        <f t="shared" si="3"/>
        <v>0</v>
      </c>
    </row>
    <row r="33" spans="1:11" s="2" customFormat="1" ht="15" customHeight="1">
      <c r="A33" s="142" t="s">
        <v>68</v>
      </c>
      <c r="B33" s="80" t="s">
        <v>31</v>
      </c>
      <c r="C33" s="7">
        <v>227</v>
      </c>
      <c r="D33" s="7">
        <v>150</v>
      </c>
      <c r="E33" s="8">
        <f t="shared" si="0"/>
        <v>66.07929515418502</v>
      </c>
      <c r="F33" s="7">
        <v>57</v>
      </c>
      <c r="G33" s="8">
        <f t="shared" si="1"/>
        <v>25.11013215859031</v>
      </c>
      <c r="H33" s="7">
        <v>18</v>
      </c>
      <c r="I33" s="8">
        <f t="shared" si="2"/>
        <v>7.929515418502203</v>
      </c>
      <c r="J33" s="7">
        <v>2</v>
      </c>
      <c r="K33" s="10">
        <f t="shared" si="3"/>
        <v>0.881057268722467</v>
      </c>
    </row>
    <row r="34" spans="1:11" s="2" customFormat="1" ht="15" customHeight="1">
      <c r="A34" s="142"/>
      <c r="B34" s="80" t="s">
        <v>32</v>
      </c>
      <c r="C34" s="7">
        <v>3022</v>
      </c>
      <c r="D34" s="7">
        <v>299</v>
      </c>
      <c r="E34" s="8">
        <f t="shared" si="0"/>
        <v>9.894109861019192</v>
      </c>
      <c r="F34" s="7">
        <v>470</v>
      </c>
      <c r="G34" s="8">
        <f t="shared" si="1"/>
        <v>15.552614162806089</v>
      </c>
      <c r="H34" s="7">
        <v>976</v>
      </c>
      <c r="I34" s="8">
        <f t="shared" si="2"/>
        <v>32.29649238914626</v>
      </c>
      <c r="J34" s="7">
        <v>1277</v>
      </c>
      <c r="K34" s="10">
        <f t="shared" si="3"/>
        <v>42.25678358702846</v>
      </c>
    </row>
    <row r="35" spans="1:11" s="2" customFormat="1" ht="15" customHeight="1">
      <c r="A35" s="142" t="s">
        <v>69</v>
      </c>
      <c r="B35" s="80" t="s">
        <v>31</v>
      </c>
      <c r="C35" s="7">
        <v>40</v>
      </c>
      <c r="D35" s="7">
        <v>3</v>
      </c>
      <c r="E35" s="8">
        <f t="shared" si="0"/>
        <v>7.5</v>
      </c>
      <c r="F35" s="7">
        <v>4</v>
      </c>
      <c r="G35" s="8">
        <f t="shared" si="1"/>
        <v>10</v>
      </c>
      <c r="H35" s="7">
        <v>31</v>
      </c>
      <c r="I35" s="8">
        <f t="shared" si="2"/>
        <v>77.5</v>
      </c>
      <c r="J35" s="12">
        <v>2</v>
      </c>
      <c r="K35" s="10">
        <f t="shared" si="3"/>
        <v>5</v>
      </c>
    </row>
    <row r="36" spans="1:11" s="2" customFormat="1" ht="15" customHeight="1">
      <c r="A36" s="142"/>
      <c r="B36" s="80" t="s">
        <v>32</v>
      </c>
      <c r="C36" s="7">
        <v>2664</v>
      </c>
      <c r="D36" s="7">
        <v>6</v>
      </c>
      <c r="E36" s="8">
        <f t="shared" si="0"/>
        <v>0.22522522522522523</v>
      </c>
      <c r="F36" s="7">
        <v>43</v>
      </c>
      <c r="G36" s="8">
        <f t="shared" si="1"/>
        <v>1.6141141141141142</v>
      </c>
      <c r="H36" s="7">
        <v>1377</v>
      </c>
      <c r="I36" s="8">
        <f t="shared" si="2"/>
        <v>51.689189189189186</v>
      </c>
      <c r="J36" s="12">
        <v>1238</v>
      </c>
      <c r="K36" s="10">
        <f t="shared" si="3"/>
        <v>46.47147147147147</v>
      </c>
    </row>
    <row r="37" spans="1:11" s="2" customFormat="1" ht="15" customHeight="1">
      <c r="A37" s="142" t="s">
        <v>70</v>
      </c>
      <c r="B37" s="80" t="s">
        <v>31</v>
      </c>
      <c r="C37" s="7">
        <f>SUM(D37+F37+H37+J37)</f>
        <v>508</v>
      </c>
      <c r="D37" s="7">
        <v>421</v>
      </c>
      <c r="E37" s="8">
        <f t="shared" si="0"/>
        <v>82.8740157480315</v>
      </c>
      <c r="F37" s="7">
        <v>49</v>
      </c>
      <c r="G37" s="8">
        <f t="shared" si="1"/>
        <v>9.645669291338582</v>
      </c>
      <c r="H37" s="7">
        <v>38</v>
      </c>
      <c r="I37" s="8">
        <f t="shared" si="2"/>
        <v>7.480314960629922</v>
      </c>
      <c r="J37" s="12">
        <v>0</v>
      </c>
      <c r="K37" s="10">
        <f t="shared" si="3"/>
        <v>0</v>
      </c>
    </row>
    <row r="38" spans="1:11" s="2" customFormat="1" ht="15" customHeight="1">
      <c r="A38" s="142"/>
      <c r="B38" s="80" t="s">
        <v>32</v>
      </c>
      <c r="C38" s="7">
        <v>3423</v>
      </c>
      <c r="D38" s="7">
        <v>644</v>
      </c>
      <c r="E38" s="8">
        <f t="shared" si="0"/>
        <v>18.813905930470348</v>
      </c>
      <c r="F38" s="7">
        <v>439</v>
      </c>
      <c r="G38" s="8">
        <f t="shared" si="1"/>
        <v>12.82500730353491</v>
      </c>
      <c r="H38" s="7">
        <v>2340</v>
      </c>
      <c r="I38" s="8">
        <f t="shared" si="2"/>
        <v>68.36108676599474</v>
      </c>
      <c r="J38" s="12">
        <v>0</v>
      </c>
      <c r="K38" s="10">
        <f t="shared" si="3"/>
        <v>0</v>
      </c>
    </row>
    <row r="39" spans="1:11" s="2" customFormat="1" ht="15" customHeight="1">
      <c r="A39" s="142" t="s">
        <v>71</v>
      </c>
      <c r="B39" s="80" t="s">
        <v>31</v>
      </c>
      <c r="C39" s="7">
        <v>541</v>
      </c>
      <c r="D39" s="7">
        <v>263</v>
      </c>
      <c r="E39" s="8">
        <f t="shared" si="0"/>
        <v>48.613678373382626</v>
      </c>
      <c r="F39" s="7">
        <v>230</v>
      </c>
      <c r="G39" s="8">
        <f t="shared" si="1"/>
        <v>42.513863216266174</v>
      </c>
      <c r="H39" s="7">
        <v>47</v>
      </c>
      <c r="I39" s="8">
        <f t="shared" si="2"/>
        <v>8.687615526802219</v>
      </c>
      <c r="J39" s="7">
        <v>1</v>
      </c>
      <c r="K39" s="10">
        <f t="shared" si="3"/>
        <v>0.18484288354898337</v>
      </c>
    </row>
    <row r="40" spans="1:11" s="2" customFormat="1" ht="15" customHeight="1">
      <c r="A40" s="142"/>
      <c r="B40" s="80" t="s">
        <v>32</v>
      </c>
      <c r="C40" s="7">
        <v>6202</v>
      </c>
      <c r="D40" s="7">
        <v>782</v>
      </c>
      <c r="E40" s="8">
        <f t="shared" si="0"/>
        <v>12.608835859400195</v>
      </c>
      <c r="F40" s="7">
        <v>1990</v>
      </c>
      <c r="G40" s="8">
        <f t="shared" si="1"/>
        <v>32.086423734279265</v>
      </c>
      <c r="H40" s="7">
        <v>2811</v>
      </c>
      <c r="I40" s="8">
        <f t="shared" si="2"/>
        <v>45.32408900354724</v>
      </c>
      <c r="J40" s="7">
        <v>619</v>
      </c>
      <c r="K40" s="10">
        <f t="shared" si="3"/>
        <v>9.980651402773299</v>
      </c>
    </row>
    <row r="41" spans="1:11" s="2" customFormat="1" ht="16.5" customHeight="1">
      <c r="A41" s="142" t="s">
        <v>72</v>
      </c>
      <c r="B41" s="80" t="s">
        <v>31</v>
      </c>
      <c r="C41" s="7">
        <f>SUM(D41+F41+H41+J41)</f>
        <v>442</v>
      </c>
      <c r="D41" s="7">
        <v>415</v>
      </c>
      <c r="E41" s="8">
        <f t="shared" si="0"/>
        <v>93.89140271493213</v>
      </c>
      <c r="F41" s="7">
        <v>24</v>
      </c>
      <c r="G41" s="8">
        <f t="shared" si="1"/>
        <v>5.429864253393665</v>
      </c>
      <c r="H41" s="7">
        <v>3</v>
      </c>
      <c r="I41" s="8">
        <f t="shared" si="2"/>
        <v>0.6787330316742082</v>
      </c>
      <c r="J41" s="12">
        <v>0</v>
      </c>
      <c r="K41" s="10">
        <f t="shared" si="3"/>
        <v>0</v>
      </c>
    </row>
    <row r="42" spans="1:11" s="2" customFormat="1" ht="16.5" customHeight="1">
      <c r="A42" s="142"/>
      <c r="B42" s="80" t="s">
        <v>32</v>
      </c>
      <c r="C42" s="7">
        <v>873</v>
      </c>
      <c r="D42" s="7">
        <v>646</v>
      </c>
      <c r="E42" s="8">
        <f t="shared" si="0"/>
        <v>73.99770904925545</v>
      </c>
      <c r="F42" s="7">
        <v>150</v>
      </c>
      <c r="G42" s="8">
        <f t="shared" si="1"/>
        <v>17.18213058419244</v>
      </c>
      <c r="H42" s="7">
        <v>77</v>
      </c>
      <c r="I42" s="8">
        <f t="shared" si="2"/>
        <v>8.82016036655212</v>
      </c>
      <c r="J42" s="12">
        <v>0</v>
      </c>
      <c r="K42" s="10">
        <f t="shared" si="3"/>
        <v>0</v>
      </c>
    </row>
    <row r="43" spans="1:11" s="2" customFormat="1" ht="19.5" customHeight="1">
      <c r="A43" s="142" t="s">
        <v>73</v>
      </c>
      <c r="B43" s="80" t="s">
        <v>31</v>
      </c>
      <c r="C43" s="7">
        <v>2298</v>
      </c>
      <c r="D43" s="7">
        <v>2114</v>
      </c>
      <c r="E43" s="8">
        <f t="shared" si="0"/>
        <v>91.99303742384683</v>
      </c>
      <c r="F43" s="7">
        <v>157</v>
      </c>
      <c r="G43" s="8">
        <f t="shared" si="1"/>
        <v>6.8320278503046135</v>
      </c>
      <c r="H43" s="7">
        <v>27</v>
      </c>
      <c r="I43" s="8">
        <f t="shared" si="2"/>
        <v>1.1749347258485638</v>
      </c>
      <c r="J43" s="12">
        <v>0</v>
      </c>
      <c r="K43" s="10">
        <f t="shared" si="3"/>
        <v>0</v>
      </c>
    </row>
    <row r="44" spans="1:11" s="3" customFormat="1" ht="19.5" customHeight="1">
      <c r="A44" s="142"/>
      <c r="B44" s="80" t="s">
        <v>32</v>
      </c>
      <c r="C44" s="7">
        <v>5175</v>
      </c>
      <c r="D44" s="7">
        <v>2805</v>
      </c>
      <c r="E44" s="8">
        <f t="shared" si="0"/>
        <v>54.20289855072464</v>
      </c>
      <c r="F44" s="7">
        <v>1339</v>
      </c>
      <c r="G44" s="8">
        <f t="shared" si="1"/>
        <v>25.874396135265698</v>
      </c>
      <c r="H44" s="7">
        <v>1031</v>
      </c>
      <c r="I44" s="8">
        <f t="shared" si="2"/>
        <v>19.92270531400966</v>
      </c>
      <c r="J44" s="12">
        <v>0</v>
      </c>
      <c r="K44" s="10">
        <f t="shared" si="3"/>
        <v>0</v>
      </c>
    </row>
    <row r="45" spans="1:11" s="3" customFormat="1" ht="19.5" customHeight="1">
      <c r="A45" s="142" t="s">
        <v>74</v>
      </c>
      <c r="B45" s="80" t="s">
        <v>31</v>
      </c>
      <c r="C45" s="7">
        <f>SUM(D45+F45+H45+J45)</f>
        <v>0</v>
      </c>
      <c r="D45" s="7">
        <v>0</v>
      </c>
      <c r="E45" s="8">
        <v>0</v>
      </c>
      <c r="F45" s="7">
        <v>0</v>
      </c>
      <c r="G45" s="8">
        <v>0</v>
      </c>
      <c r="H45" s="7">
        <v>0</v>
      </c>
      <c r="I45" s="8">
        <v>0</v>
      </c>
      <c r="J45" s="7">
        <v>0</v>
      </c>
      <c r="K45" s="13">
        <v>0</v>
      </c>
    </row>
    <row r="46" spans="1:11" s="3" customFormat="1" ht="19.5" customHeight="1">
      <c r="A46" s="142"/>
      <c r="B46" s="80" t="s">
        <v>32</v>
      </c>
      <c r="C46" s="7">
        <f>SUM(D46,F46,H46,J46)</f>
        <v>0</v>
      </c>
      <c r="D46" s="7">
        <v>0</v>
      </c>
      <c r="E46" s="8">
        <v>0</v>
      </c>
      <c r="F46" s="7">
        <v>0</v>
      </c>
      <c r="G46" s="8">
        <v>0</v>
      </c>
      <c r="H46" s="7">
        <v>0</v>
      </c>
      <c r="I46" s="8">
        <v>0</v>
      </c>
      <c r="J46" s="7">
        <v>0</v>
      </c>
      <c r="K46" s="13">
        <v>0</v>
      </c>
    </row>
    <row r="47" spans="1:11" s="3" customFormat="1" ht="17.25" customHeight="1">
      <c r="A47" s="142" t="s">
        <v>75</v>
      </c>
      <c r="B47" s="80" t="s">
        <v>31</v>
      </c>
      <c r="C47" s="7">
        <f>SUM(D47+F47+H47+J47)</f>
        <v>0</v>
      </c>
      <c r="D47" s="7">
        <v>0</v>
      </c>
      <c r="E47" s="8">
        <v>0</v>
      </c>
      <c r="F47" s="7">
        <v>0</v>
      </c>
      <c r="G47" s="8">
        <v>0</v>
      </c>
      <c r="H47" s="7">
        <v>0</v>
      </c>
      <c r="I47" s="8">
        <v>0</v>
      </c>
      <c r="J47" s="12">
        <v>0</v>
      </c>
      <c r="K47" s="10">
        <v>0</v>
      </c>
    </row>
    <row r="48" spans="1:11" s="3" customFormat="1" ht="18" customHeight="1" thickBot="1">
      <c r="A48" s="143"/>
      <c r="B48" s="81" t="s">
        <v>32</v>
      </c>
      <c r="C48" s="14">
        <f>SUM(D48,F48,H48,J48)</f>
        <v>0</v>
      </c>
      <c r="D48" s="14">
        <v>0</v>
      </c>
      <c r="E48" s="15">
        <v>0</v>
      </c>
      <c r="F48" s="14">
        <v>0</v>
      </c>
      <c r="G48" s="15">
        <v>0</v>
      </c>
      <c r="H48" s="14">
        <v>0</v>
      </c>
      <c r="I48" s="15">
        <v>0</v>
      </c>
      <c r="J48" s="16">
        <v>0</v>
      </c>
      <c r="K48" s="17">
        <v>0</v>
      </c>
    </row>
    <row r="49" s="3" customFormat="1" ht="13.5"/>
    <row r="50" s="3" customFormat="1" ht="13.5">
      <c r="A50" s="3" t="s">
        <v>156</v>
      </c>
    </row>
    <row r="51" s="3" customFormat="1" ht="13.5"/>
    <row r="52" s="3" customFormat="1" ht="13.5"/>
    <row r="53" s="3" customFormat="1" ht="13.5"/>
    <row r="54" s="3" customFormat="1" ht="13.5"/>
    <row r="55" s="3" customFormat="1" ht="13.5"/>
    <row r="56" s="3" customFormat="1" ht="13.5"/>
    <row r="57" s="3" customFormat="1" ht="13.5"/>
    <row r="58" s="3" customFormat="1" ht="13.5"/>
    <row r="59" s="3" customFormat="1" ht="13.5"/>
    <row r="60" s="3" customFormat="1" ht="13.5"/>
    <row r="61" s="3" customFormat="1" ht="13.5"/>
    <row r="62" s="3" customFormat="1" ht="13.5"/>
    <row r="63" s="3" customFormat="1" ht="13.5"/>
    <row r="64" s="3" customFormat="1" ht="13.5"/>
    <row r="65" s="3" customFormat="1" ht="13.5"/>
    <row r="66" s="3" customFormat="1" ht="13.5"/>
    <row r="67" s="3" customFormat="1" ht="13.5"/>
    <row r="68" s="3" customFormat="1" ht="13.5"/>
    <row r="69" s="3" customFormat="1" ht="13.5"/>
    <row r="70" s="3" customFormat="1" ht="13.5"/>
    <row r="71" s="3" customFormat="1" ht="13.5"/>
    <row r="72" s="3" customFormat="1" ht="13.5"/>
    <row r="73" s="3" customFormat="1" ht="13.5"/>
    <row r="74" s="3" customFormat="1" ht="13.5"/>
    <row r="75" s="3" customFormat="1" ht="13.5"/>
    <row r="76" s="3" customFormat="1" ht="13.5"/>
    <row r="77" s="3" customFormat="1" ht="13.5"/>
    <row r="78" s="3" customFormat="1" ht="13.5"/>
    <row r="79" s="3" customFormat="1" ht="13.5"/>
    <row r="80" s="3" customFormat="1" ht="13.5"/>
    <row r="81" s="3" customFormat="1" ht="13.5"/>
    <row r="82" s="3" customFormat="1" ht="13.5"/>
    <row r="83" s="3" customFormat="1" ht="13.5"/>
    <row r="84" s="3" customFormat="1" ht="13.5"/>
    <row r="85" s="3" customFormat="1" ht="13.5"/>
    <row r="86" s="3" customFormat="1" ht="13.5"/>
    <row r="87" s="3" customFormat="1" ht="13.5"/>
    <row r="88" s="3" customFormat="1" ht="13.5"/>
    <row r="89" s="3" customFormat="1" ht="13.5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  <row r="100" s="3" customFormat="1" ht="13.5"/>
    <row r="101" s="3" customFormat="1" ht="13.5"/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  <row r="313" s="3" customFormat="1" ht="13.5"/>
    <row r="314" s="3" customFormat="1" ht="13.5"/>
    <row r="315" s="3" customFormat="1" ht="13.5"/>
    <row r="316" s="3" customFormat="1" ht="13.5"/>
    <row r="317" s="3" customFormat="1" ht="13.5"/>
    <row r="318" s="3" customFormat="1" ht="13.5"/>
    <row r="319" s="3" customFormat="1" ht="13.5"/>
    <row r="320" s="3" customFormat="1" ht="13.5"/>
    <row r="321" s="3" customFormat="1" ht="13.5"/>
    <row r="322" s="3" customFormat="1" ht="13.5"/>
    <row r="323" s="3" customFormat="1" ht="13.5"/>
    <row r="324" s="3" customFormat="1" ht="13.5"/>
    <row r="325" s="3" customFormat="1" ht="13.5"/>
    <row r="326" s="3" customFormat="1" ht="13.5"/>
    <row r="327" s="3" customFormat="1" ht="13.5"/>
    <row r="328" s="3" customFormat="1" ht="13.5"/>
    <row r="329" s="3" customFormat="1" ht="13.5"/>
    <row r="330" s="3" customFormat="1" ht="13.5"/>
    <row r="331" s="3" customFormat="1" ht="13.5"/>
    <row r="332" s="3" customFormat="1" ht="13.5"/>
    <row r="333" s="3" customFormat="1" ht="13.5"/>
    <row r="334" s="3" customFormat="1" ht="13.5"/>
    <row r="335" s="3" customFormat="1" ht="13.5"/>
    <row r="336" s="3" customFormat="1" ht="13.5"/>
    <row r="337" s="3" customFormat="1" ht="13.5"/>
    <row r="338" s="3" customFormat="1" ht="13.5"/>
    <row r="339" s="3" customFormat="1" ht="13.5"/>
    <row r="340" s="3" customFormat="1" ht="13.5"/>
    <row r="341" s="3" customFormat="1" ht="13.5"/>
    <row r="342" s="3" customFormat="1" ht="13.5"/>
    <row r="343" s="3" customFormat="1" ht="13.5"/>
    <row r="344" s="3" customFormat="1" ht="13.5"/>
    <row r="345" s="3" customFormat="1" ht="13.5"/>
    <row r="346" s="3" customFormat="1" ht="13.5"/>
    <row r="347" s="3" customFormat="1" ht="13.5"/>
    <row r="348" s="3" customFormat="1" ht="13.5"/>
    <row r="349" s="3" customFormat="1" ht="13.5"/>
    <row r="350" s="3" customFormat="1" ht="13.5"/>
    <row r="351" s="3" customFormat="1" ht="13.5"/>
    <row r="352" s="3" customFormat="1" ht="13.5"/>
    <row r="353" s="3" customFormat="1" ht="13.5"/>
    <row r="354" s="3" customFormat="1" ht="13.5"/>
    <row r="355" s="3" customFormat="1" ht="13.5"/>
    <row r="356" s="3" customFormat="1" ht="13.5"/>
    <row r="357" s="3" customFormat="1" ht="13.5"/>
    <row r="358" s="3" customFormat="1" ht="13.5"/>
    <row r="359" s="3" customFormat="1" ht="13.5"/>
    <row r="360" s="3" customFormat="1" ht="13.5"/>
    <row r="361" s="3" customFormat="1" ht="13.5"/>
    <row r="362" s="3" customFormat="1" ht="13.5"/>
    <row r="363" s="3" customFormat="1" ht="13.5"/>
    <row r="364" s="3" customFormat="1" ht="13.5"/>
    <row r="365" s="3" customFormat="1" ht="13.5"/>
    <row r="366" s="3" customFormat="1" ht="13.5"/>
    <row r="367" s="3" customFormat="1" ht="13.5"/>
    <row r="368" s="3" customFormat="1" ht="13.5"/>
    <row r="369" s="3" customFormat="1" ht="13.5"/>
    <row r="370" s="3" customFormat="1" ht="13.5"/>
    <row r="371" s="3" customFormat="1" ht="13.5"/>
    <row r="372" s="3" customFormat="1" ht="13.5"/>
    <row r="373" s="3" customFormat="1" ht="13.5"/>
    <row r="374" s="3" customFormat="1" ht="13.5"/>
    <row r="375" s="3" customFormat="1" ht="13.5"/>
    <row r="376" s="3" customFormat="1" ht="13.5"/>
    <row r="377" s="3" customFormat="1" ht="13.5"/>
    <row r="378" s="3" customFormat="1" ht="13.5"/>
    <row r="379" s="3" customFormat="1" ht="13.5"/>
    <row r="380" s="3" customFormat="1" ht="13.5"/>
    <row r="381" s="3" customFormat="1" ht="13.5"/>
    <row r="382" s="3" customFormat="1" ht="13.5"/>
    <row r="383" s="3" customFormat="1" ht="13.5"/>
    <row r="384" s="3" customFormat="1" ht="13.5"/>
    <row r="385" s="3" customFormat="1" ht="13.5"/>
    <row r="386" s="3" customFormat="1" ht="13.5"/>
    <row r="387" s="3" customFormat="1" ht="13.5"/>
    <row r="388" s="3" customFormat="1" ht="13.5"/>
    <row r="389" s="3" customFormat="1" ht="13.5"/>
    <row r="390" s="3" customFormat="1" ht="13.5"/>
    <row r="391" s="3" customFormat="1" ht="13.5"/>
    <row r="392" s="3" customFormat="1" ht="13.5"/>
    <row r="393" s="3" customFormat="1" ht="13.5"/>
    <row r="394" s="3" customFormat="1" ht="13.5"/>
    <row r="395" s="3" customFormat="1" ht="13.5"/>
    <row r="396" s="3" customFormat="1" ht="13.5"/>
    <row r="397" s="3" customFormat="1" ht="13.5"/>
    <row r="398" s="3" customFormat="1" ht="13.5"/>
    <row r="399" s="3" customFormat="1" ht="13.5"/>
    <row r="400" s="3" customFormat="1" ht="13.5"/>
    <row r="401" s="3" customFormat="1" ht="13.5"/>
    <row r="402" s="3" customFormat="1" ht="13.5"/>
    <row r="403" s="3" customFormat="1" ht="13.5"/>
    <row r="404" s="3" customFormat="1" ht="13.5"/>
    <row r="405" s="3" customFormat="1" ht="13.5"/>
    <row r="406" s="3" customFormat="1" ht="13.5"/>
    <row r="407" s="3" customFormat="1" ht="13.5"/>
    <row r="408" s="3" customFormat="1" ht="13.5"/>
    <row r="409" s="3" customFormat="1" ht="13.5"/>
    <row r="410" s="3" customFormat="1" ht="13.5"/>
    <row r="411" s="3" customFormat="1" ht="13.5"/>
    <row r="412" s="3" customFormat="1" ht="13.5"/>
    <row r="413" s="3" customFormat="1" ht="13.5"/>
    <row r="414" s="3" customFormat="1" ht="13.5"/>
    <row r="415" s="3" customFormat="1" ht="13.5"/>
    <row r="416" s="3" customFormat="1" ht="13.5"/>
    <row r="417" s="3" customFormat="1" ht="13.5"/>
    <row r="418" s="3" customFormat="1" ht="13.5"/>
    <row r="419" s="3" customFormat="1" ht="13.5"/>
    <row r="420" s="3" customFormat="1" ht="13.5"/>
    <row r="421" s="3" customFormat="1" ht="13.5"/>
    <row r="422" s="3" customFormat="1" ht="13.5"/>
    <row r="423" s="3" customFormat="1" ht="13.5"/>
    <row r="424" s="3" customFormat="1" ht="13.5"/>
    <row r="425" s="3" customFormat="1" ht="13.5"/>
    <row r="426" s="3" customFormat="1" ht="13.5"/>
    <row r="427" s="3" customFormat="1" ht="13.5"/>
    <row r="428" s="3" customFormat="1" ht="13.5"/>
    <row r="429" s="3" customFormat="1" ht="13.5"/>
    <row r="430" s="3" customFormat="1" ht="13.5"/>
    <row r="431" s="3" customFormat="1" ht="13.5"/>
    <row r="432" s="3" customFormat="1" ht="13.5"/>
    <row r="433" s="3" customFormat="1" ht="13.5"/>
    <row r="434" s="3" customFormat="1" ht="13.5"/>
    <row r="435" s="3" customFormat="1" ht="13.5"/>
    <row r="436" s="3" customFormat="1" ht="13.5"/>
    <row r="437" s="3" customFormat="1" ht="13.5"/>
    <row r="438" s="3" customFormat="1" ht="13.5"/>
    <row r="439" s="3" customFormat="1" ht="13.5"/>
    <row r="440" s="3" customFormat="1" ht="13.5"/>
    <row r="441" s="3" customFormat="1" ht="13.5"/>
    <row r="442" s="3" customFormat="1" ht="13.5"/>
    <row r="443" s="3" customFormat="1" ht="13.5"/>
    <row r="444" s="3" customFormat="1" ht="13.5"/>
    <row r="445" s="3" customFormat="1" ht="13.5"/>
    <row r="446" s="3" customFormat="1" ht="13.5"/>
    <row r="447" s="3" customFormat="1" ht="13.5"/>
    <row r="448" s="3" customFormat="1" ht="13.5"/>
    <row r="449" s="3" customFormat="1" ht="13.5"/>
    <row r="450" s="3" customFormat="1" ht="13.5"/>
    <row r="451" s="3" customFormat="1" ht="13.5"/>
    <row r="452" s="3" customFormat="1" ht="13.5"/>
    <row r="453" s="3" customFormat="1" ht="13.5"/>
    <row r="454" s="3" customFormat="1" ht="13.5"/>
    <row r="455" s="3" customFormat="1" ht="13.5"/>
    <row r="456" s="3" customFormat="1" ht="13.5"/>
    <row r="457" s="3" customFormat="1" ht="13.5"/>
    <row r="458" s="3" customFormat="1" ht="13.5"/>
    <row r="459" s="3" customFormat="1" ht="13.5"/>
    <row r="460" s="3" customFormat="1" ht="13.5"/>
    <row r="461" s="3" customFormat="1" ht="13.5"/>
    <row r="462" s="3" customFormat="1" ht="13.5"/>
    <row r="463" s="3" customFormat="1" ht="13.5"/>
    <row r="464" s="3" customFormat="1" ht="13.5"/>
    <row r="465" s="3" customFormat="1" ht="13.5"/>
    <row r="466" s="3" customFormat="1" ht="13.5"/>
    <row r="467" s="3" customFormat="1" ht="13.5"/>
    <row r="468" s="3" customFormat="1" ht="13.5"/>
    <row r="469" s="3" customFormat="1" ht="13.5"/>
    <row r="470" s="3" customFormat="1" ht="13.5"/>
    <row r="471" s="3" customFormat="1" ht="13.5"/>
    <row r="472" s="3" customFormat="1" ht="13.5"/>
    <row r="473" s="3" customFormat="1" ht="13.5"/>
    <row r="474" s="3" customFormat="1" ht="13.5"/>
    <row r="475" s="3" customFormat="1" ht="13.5"/>
    <row r="476" s="3" customFormat="1" ht="13.5"/>
    <row r="477" s="3" customFormat="1" ht="13.5"/>
    <row r="478" s="3" customFormat="1" ht="13.5"/>
    <row r="479" s="3" customFormat="1" ht="13.5"/>
    <row r="480" s="3" customFormat="1" ht="13.5"/>
    <row r="481" s="3" customFormat="1" ht="13.5"/>
    <row r="482" s="3" customFormat="1" ht="13.5"/>
    <row r="483" s="3" customFormat="1" ht="13.5"/>
    <row r="484" s="3" customFormat="1" ht="13.5"/>
    <row r="485" s="3" customFormat="1" ht="13.5"/>
    <row r="486" s="3" customFormat="1" ht="13.5"/>
    <row r="487" s="3" customFormat="1" ht="13.5"/>
    <row r="488" s="3" customFormat="1" ht="13.5"/>
    <row r="489" s="3" customFormat="1" ht="13.5"/>
    <row r="490" s="3" customFormat="1" ht="13.5"/>
    <row r="491" s="3" customFormat="1" ht="13.5"/>
    <row r="492" s="3" customFormat="1" ht="13.5"/>
    <row r="493" s="3" customFormat="1" ht="13.5"/>
    <row r="494" s="3" customFormat="1" ht="13.5"/>
    <row r="495" s="3" customFormat="1" ht="13.5"/>
    <row r="496" s="3" customFormat="1" ht="13.5"/>
    <row r="497" s="3" customFormat="1" ht="13.5"/>
    <row r="498" s="3" customFormat="1" ht="13.5"/>
    <row r="499" s="3" customFormat="1" ht="13.5"/>
    <row r="500" s="3" customFormat="1" ht="13.5"/>
    <row r="501" s="3" customFormat="1" ht="13.5"/>
    <row r="502" s="3" customFormat="1" ht="13.5"/>
    <row r="503" s="3" customFormat="1" ht="13.5"/>
    <row r="504" s="3" customFormat="1" ht="13.5"/>
    <row r="505" s="3" customFormat="1" ht="13.5"/>
    <row r="506" s="3" customFormat="1" ht="13.5"/>
    <row r="507" s="3" customFormat="1" ht="13.5"/>
    <row r="508" s="3" customFormat="1" ht="13.5"/>
    <row r="509" s="3" customFormat="1" ht="13.5"/>
    <row r="510" s="3" customFormat="1" ht="13.5"/>
    <row r="511" s="3" customFormat="1" ht="13.5"/>
    <row r="512" s="3" customFormat="1" ht="13.5"/>
    <row r="513" s="3" customFormat="1" ht="13.5"/>
    <row r="514" s="3" customFormat="1" ht="13.5"/>
    <row r="515" s="3" customFormat="1" ht="13.5"/>
    <row r="516" s="3" customFormat="1" ht="13.5"/>
    <row r="517" s="3" customFormat="1" ht="13.5"/>
    <row r="518" s="3" customFormat="1" ht="13.5"/>
    <row r="519" s="3" customFormat="1" ht="13.5"/>
    <row r="520" s="3" customFormat="1" ht="13.5"/>
    <row r="521" s="3" customFormat="1" ht="13.5"/>
    <row r="522" s="3" customFormat="1" ht="13.5"/>
    <row r="523" s="3" customFormat="1" ht="13.5"/>
    <row r="524" s="3" customFormat="1" ht="13.5"/>
    <row r="525" s="3" customFormat="1" ht="13.5"/>
    <row r="526" s="3" customFormat="1" ht="13.5"/>
    <row r="527" s="3" customFormat="1" ht="13.5"/>
    <row r="528" s="3" customFormat="1" ht="13.5"/>
    <row r="529" s="3" customFormat="1" ht="13.5"/>
    <row r="530" s="3" customFormat="1" ht="13.5"/>
    <row r="531" s="3" customFormat="1" ht="13.5"/>
    <row r="532" s="3" customFormat="1" ht="13.5"/>
    <row r="533" s="3" customFormat="1" ht="13.5"/>
    <row r="534" s="3" customFormat="1" ht="13.5"/>
    <row r="535" s="3" customFormat="1" ht="13.5"/>
    <row r="536" s="3" customFormat="1" ht="13.5"/>
    <row r="537" s="3" customFormat="1" ht="13.5"/>
    <row r="538" s="3" customFormat="1" ht="13.5"/>
    <row r="539" s="3" customFormat="1" ht="13.5"/>
    <row r="540" s="3" customFormat="1" ht="13.5"/>
    <row r="541" s="3" customFormat="1" ht="13.5"/>
    <row r="542" s="3" customFormat="1" ht="13.5"/>
    <row r="543" s="3" customFormat="1" ht="13.5"/>
    <row r="544" s="3" customFormat="1" ht="13.5"/>
    <row r="545" s="3" customFormat="1" ht="13.5"/>
    <row r="546" s="3" customFormat="1" ht="13.5"/>
    <row r="547" s="3" customFormat="1" ht="13.5"/>
    <row r="548" s="3" customFormat="1" ht="13.5"/>
    <row r="549" s="3" customFormat="1" ht="13.5"/>
    <row r="550" s="3" customFormat="1" ht="13.5"/>
    <row r="551" s="3" customFormat="1" ht="13.5"/>
    <row r="552" s="3" customFormat="1" ht="13.5"/>
    <row r="553" s="3" customFormat="1" ht="13.5"/>
    <row r="554" s="3" customFormat="1" ht="13.5"/>
    <row r="555" s="3" customFormat="1" ht="13.5"/>
    <row r="556" s="3" customFormat="1" ht="13.5"/>
    <row r="557" s="3" customFormat="1" ht="13.5"/>
    <row r="558" s="3" customFormat="1" ht="13.5"/>
    <row r="559" s="3" customFormat="1" ht="13.5"/>
    <row r="560" s="3" customFormat="1" ht="13.5"/>
    <row r="561" s="3" customFormat="1" ht="13.5"/>
    <row r="562" s="3" customFormat="1" ht="13.5"/>
    <row r="563" s="3" customFormat="1" ht="13.5"/>
    <row r="564" s="3" customFormat="1" ht="13.5"/>
    <row r="565" s="3" customFormat="1" ht="13.5"/>
    <row r="566" s="3" customFormat="1" ht="13.5"/>
    <row r="567" s="3" customFormat="1" ht="13.5"/>
    <row r="568" s="3" customFormat="1" ht="13.5"/>
    <row r="569" s="3" customFormat="1" ht="13.5"/>
    <row r="570" s="3" customFormat="1" ht="13.5"/>
    <row r="571" s="3" customFormat="1" ht="13.5"/>
    <row r="572" s="3" customFormat="1" ht="13.5"/>
    <row r="573" s="3" customFormat="1" ht="13.5"/>
    <row r="574" s="3" customFormat="1" ht="13.5"/>
    <row r="575" s="3" customFormat="1" ht="13.5"/>
    <row r="576" s="3" customFormat="1" ht="13.5"/>
    <row r="577" s="3" customFormat="1" ht="13.5"/>
    <row r="578" s="3" customFormat="1" ht="13.5"/>
    <row r="579" s="3" customFormat="1" ht="13.5"/>
    <row r="580" s="3" customFormat="1" ht="13.5"/>
    <row r="581" s="3" customFormat="1" ht="13.5"/>
    <row r="582" s="3" customFormat="1" ht="13.5"/>
    <row r="583" s="3" customFormat="1" ht="13.5"/>
    <row r="584" s="3" customFormat="1" ht="13.5"/>
    <row r="585" s="3" customFormat="1" ht="13.5"/>
    <row r="586" s="3" customFormat="1" ht="13.5"/>
    <row r="587" s="3" customFormat="1" ht="13.5"/>
    <row r="588" s="3" customFormat="1" ht="13.5"/>
    <row r="589" s="3" customFormat="1" ht="13.5"/>
    <row r="590" s="3" customFormat="1" ht="13.5"/>
    <row r="591" s="3" customFormat="1" ht="13.5"/>
    <row r="592" s="3" customFormat="1" ht="13.5"/>
    <row r="593" s="3" customFormat="1" ht="13.5"/>
    <row r="594" s="3" customFormat="1" ht="13.5"/>
    <row r="595" s="3" customFormat="1" ht="13.5"/>
    <row r="596" s="3" customFormat="1" ht="13.5"/>
    <row r="597" s="3" customFormat="1" ht="13.5"/>
    <row r="598" s="3" customFormat="1" ht="13.5"/>
    <row r="599" s="3" customFormat="1" ht="13.5"/>
    <row r="600" s="3" customFormat="1" ht="13.5"/>
    <row r="601" s="3" customFormat="1" ht="13.5"/>
    <row r="602" s="3" customFormat="1" ht="13.5"/>
    <row r="603" s="3" customFormat="1" ht="13.5"/>
    <row r="604" s="3" customFormat="1" ht="13.5"/>
    <row r="605" s="3" customFormat="1" ht="13.5"/>
    <row r="606" s="3" customFormat="1" ht="13.5"/>
    <row r="607" s="3" customFormat="1" ht="13.5"/>
    <row r="608" s="3" customFormat="1" ht="13.5"/>
    <row r="609" s="3" customFormat="1" ht="13.5"/>
    <row r="610" s="3" customFormat="1" ht="13.5"/>
    <row r="611" s="3" customFormat="1" ht="13.5"/>
    <row r="612" s="3" customFormat="1" ht="13.5"/>
    <row r="613" s="3" customFormat="1" ht="13.5"/>
    <row r="614" s="3" customFormat="1" ht="13.5"/>
    <row r="615" s="3" customFormat="1" ht="13.5"/>
    <row r="616" s="3" customFormat="1" ht="13.5"/>
    <row r="617" s="3" customFormat="1" ht="13.5"/>
    <row r="618" s="3" customFormat="1" ht="13.5"/>
    <row r="619" s="3" customFormat="1" ht="13.5"/>
    <row r="620" s="3" customFormat="1" ht="13.5"/>
    <row r="621" s="3" customFormat="1" ht="13.5"/>
    <row r="622" s="3" customFormat="1" ht="13.5"/>
    <row r="623" s="3" customFormat="1" ht="13.5"/>
    <row r="624" s="3" customFormat="1" ht="13.5"/>
    <row r="625" s="3" customFormat="1" ht="13.5"/>
    <row r="626" s="3" customFormat="1" ht="13.5"/>
    <row r="627" s="3" customFormat="1" ht="13.5"/>
    <row r="628" s="3" customFormat="1" ht="13.5"/>
    <row r="629" s="3" customFormat="1" ht="13.5"/>
    <row r="630" s="3" customFormat="1" ht="13.5"/>
    <row r="631" s="3" customFormat="1" ht="13.5"/>
    <row r="632" s="3" customFormat="1" ht="13.5"/>
    <row r="633" s="3" customFormat="1" ht="13.5"/>
    <row r="634" s="3" customFormat="1" ht="13.5"/>
    <row r="635" s="3" customFormat="1" ht="13.5"/>
    <row r="636" s="3" customFormat="1" ht="13.5"/>
    <row r="637" s="3" customFormat="1" ht="13.5"/>
    <row r="638" s="3" customFormat="1" ht="13.5"/>
    <row r="639" s="3" customFormat="1" ht="13.5"/>
    <row r="640" s="3" customFormat="1" ht="13.5"/>
    <row r="641" s="3" customFormat="1" ht="13.5"/>
    <row r="642" s="3" customFormat="1" ht="13.5"/>
    <row r="643" s="3" customFormat="1" ht="13.5"/>
    <row r="644" s="3" customFormat="1" ht="13.5"/>
    <row r="645" s="3" customFormat="1" ht="13.5"/>
    <row r="646" s="3" customFormat="1" ht="13.5"/>
    <row r="647" s="3" customFormat="1" ht="13.5"/>
    <row r="648" s="3" customFormat="1" ht="13.5"/>
    <row r="649" s="3" customFormat="1" ht="13.5"/>
    <row r="650" s="3" customFormat="1" ht="13.5"/>
    <row r="651" s="3" customFormat="1" ht="13.5"/>
    <row r="652" s="3" customFormat="1" ht="13.5"/>
    <row r="653" s="3" customFormat="1" ht="13.5"/>
    <row r="654" s="3" customFormat="1" ht="13.5"/>
    <row r="655" s="3" customFormat="1" ht="13.5"/>
    <row r="656" s="3" customFormat="1" ht="13.5"/>
    <row r="657" s="3" customFormat="1" ht="13.5"/>
    <row r="658" s="3" customFormat="1" ht="13.5"/>
    <row r="659" s="3" customFormat="1" ht="13.5"/>
    <row r="660" s="3" customFormat="1" ht="13.5"/>
    <row r="661" s="3" customFormat="1" ht="13.5"/>
    <row r="662" s="3" customFormat="1" ht="13.5"/>
    <row r="663" s="3" customFormat="1" ht="13.5"/>
    <row r="664" s="3" customFormat="1" ht="13.5"/>
    <row r="665" s="3" customFormat="1" ht="13.5"/>
    <row r="666" s="3" customFormat="1" ht="13.5"/>
    <row r="667" s="3" customFormat="1" ht="13.5"/>
    <row r="668" s="3" customFormat="1" ht="13.5"/>
    <row r="669" s="3" customFormat="1" ht="13.5"/>
    <row r="670" s="3" customFormat="1" ht="13.5"/>
    <row r="671" s="3" customFormat="1" ht="13.5"/>
    <row r="672" s="3" customFormat="1" ht="13.5"/>
    <row r="673" s="3" customFormat="1" ht="13.5"/>
    <row r="674" s="3" customFormat="1" ht="13.5"/>
    <row r="675" s="3" customFormat="1" ht="13.5"/>
    <row r="676" s="3" customFormat="1" ht="13.5"/>
    <row r="677" s="3" customFormat="1" ht="13.5"/>
    <row r="678" s="3" customFormat="1" ht="13.5"/>
    <row r="679" s="3" customFormat="1" ht="13.5"/>
    <row r="680" s="3" customFormat="1" ht="13.5"/>
    <row r="681" s="3" customFormat="1" ht="13.5"/>
    <row r="682" s="3" customFormat="1" ht="13.5"/>
    <row r="683" s="3" customFormat="1" ht="13.5"/>
    <row r="684" s="3" customFormat="1" ht="13.5"/>
    <row r="685" s="3" customFormat="1" ht="13.5"/>
    <row r="686" s="3" customFormat="1" ht="13.5"/>
    <row r="687" s="3" customFormat="1" ht="13.5"/>
    <row r="688" s="3" customFormat="1" ht="13.5"/>
    <row r="689" s="3" customFormat="1" ht="13.5"/>
    <row r="690" s="3" customFormat="1" ht="13.5"/>
    <row r="691" s="3" customFormat="1" ht="13.5"/>
    <row r="692" s="3" customFormat="1" ht="13.5"/>
    <row r="693" s="3" customFormat="1" ht="13.5"/>
    <row r="694" s="3" customFormat="1" ht="13.5"/>
    <row r="695" s="3" customFormat="1" ht="13.5"/>
    <row r="696" s="3" customFormat="1" ht="13.5"/>
    <row r="697" s="3" customFormat="1" ht="13.5"/>
    <row r="698" s="3" customFormat="1" ht="13.5"/>
    <row r="699" s="3" customFormat="1" ht="13.5"/>
    <row r="700" s="3" customFormat="1" ht="13.5"/>
    <row r="701" s="3" customFormat="1" ht="13.5"/>
    <row r="702" s="3" customFormat="1" ht="13.5"/>
    <row r="703" s="3" customFormat="1" ht="13.5"/>
    <row r="704" s="3" customFormat="1" ht="13.5"/>
    <row r="705" s="3" customFormat="1" ht="13.5"/>
    <row r="706" s="3" customFormat="1" ht="13.5"/>
    <row r="707" s="3" customFormat="1" ht="13.5"/>
    <row r="708" s="3" customFormat="1" ht="13.5"/>
    <row r="709" s="3" customFormat="1" ht="13.5"/>
    <row r="710" s="3" customFormat="1" ht="13.5"/>
    <row r="711" s="3" customFormat="1" ht="13.5"/>
    <row r="712" s="3" customFormat="1" ht="13.5"/>
    <row r="713" s="3" customFormat="1" ht="13.5"/>
    <row r="714" s="3" customFormat="1" ht="13.5"/>
    <row r="715" s="3" customFormat="1" ht="13.5"/>
    <row r="716" s="3" customFormat="1" ht="13.5"/>
    <row r="717" s="3" customFormat="1" ht="13.5"/>
    <row r="718" s="3" customFormat="1" ht="13.5"/>
    <row r="719" s="3" customFormat="1" ht="13.5"/>
    <row r="720" s="3" customFormat="1" ht="13.5"/>
    <row r="721" s="3" customFormat="1" ht="13.5"/>
    <row r="722" s="3" customFormat="1" ht="13.5"/>
    <row r="723" s="3" customFormat="1" ht="13.5"/>
    <row r="724" s="3" customFormat="1" ht="13.5"/>
    <row r="725" s="3" customFormat="1" ht="13.5"/>
    <row r="726" s="3" customFormat="1" ht="13.5"/>
    <row r="727" s="3" customFormat="1" ht="13.5"/>
    <row r="728" s="3" customFormat="1" ht="13.5"/>
    <row r="729" s="3" customFormat="1" ht="13.5"/>
    <row r="730" s="3" customFormat="1" ht="13.5"/>
    <row r="731" s="3" customFormat="1" ht="13.5"/>
    <row r="732" s="3" customFormat="1" ht="13.5"/>
    <row r="733" s="3" customFormat="1" ht="13.5"/>
    <row r="734" s="3" customFormat="1" ht="13.5"/>
    <row r="735" s="3" customFormat="1" ht="13.5"/>
    <row r="736" s="3" customFormat="1" ht="13.5"/>
    <row r="737" s="3" customFormat="1" ht="13.5"/>
    <row r="738" s="3" customFormat="1" ht="13.5"/>
    <row r="739" s="3" customFormat="1" ht="13.5"/>
    <row r="740" s="3" customFormat="1" ht="13.5"/>
    <row r="741" s="3" customFormat="1" ht="13.5"/>
    <row r="742" s="3" customFormat="1" ht="13.5"/>
    <row r="743" s="3" customFormat="1" ht="13.5"/>
    <row r="744" s="3" customFormat="1" ht="13.5"/>
    <row r="745" s="3" customFormat="1" ht="13.5"/>
    <row r="746" s="3" customFormat="1" ht="13.5"/>
    <row r="747" s="3" customFormat="1" ht="13.5"/>
    <row r="748" s="3" customFormat="1" ht="13.5"/>
    <row r="749" s="3" customFormat="1" ht="13.5"/>
    <row r="750" s="3" customFormat="1" ht="13.5"/>
    <row r="751" s="3" customFormat="1" ht="13.5"/>
    <row r="752" s="3" customFormat="1" ht="13.5"/>
    <row r="753" s="3" customFormat="1" ht="13.5"/>
    <row r="754" s="3" customFormat="1" ht="13.5"/>
    <row r="755" s="3" customFormat="1" ht="13.5"/>
    <row r="756" s="3" customFormat="1" ht="13.5"/>
    <row r="757" s="3" customFormat="1" ht="13.5"/>
    <row r="758" s="3" customFormat="1" ht="13.5"/>
    <row r="759" s="3" customFormat="1" ht="13.5"/>
    <row r="760" s="3" customFormat="1" ht="13.5"/>
    <row r="761" s="3" customFormat="1" ht="13.5"/>
    <row r="762" s="3" customFormat="1" ht="13.5"/>
    <row r="763" s="3" customFormat="1" ht="13.5"/>
    <row r="764" s="3" customFormat="1" ht="13.5"/>
    <row r="765" s="3" customFormat="1" ht="13.5"/>
    <row r="766" s="3" customFormat="1" ht="13.5"/>
    <row r="767" s="3" customFormat="1" ht="13.5"/>
    <row r="768" s="3" customFormat="1" ht="13.5"/>
    <row r="769" s="3" customFormat="1" ht="13.5"/>
    <row r="770" s="3" customFormat="1" ht="13.5"/>
    <row r="771" s="3" customFormat="1" ht="13.5"/>
    <row r="772" s="3" customFormat="1" ht="13.5"/>
    <row r="773" s="3" customFormat="1" ht="13.5"/>
    <row r="774" s="3" customFormat="1" ht="13.5"/>
    <row r="775" s="3" customFormat="1" ht="13.5"/>
    <row r="776" s="3" customFormat="1" ht="13.5"/>
    <row r="777" s="3" customFormat="1" ht="13.5"/>
    <row r="778" s="3" customFormat="1" ht="13.5"/>
    <row r="779" s="3" customFormat="1" ht="13.5"/>
    <row r="780" s="3" customFormat="1" ht="13.5"/>
    <row r="781" s="3" customFormat="1" ht="13.5"/>
    <row r="782" s="3" customFormat="1" ht="13.5"/>
    <row r="783" s="3" customFormat="1" ht="13.5"/>
    <row r="784" s="3" customFormat="1" ht="13.5"/>
    <row r="785" s="3" customFormat="1" ht="13.5"/>
    <row r="786" s="3" customFormat="1" ht="13.5"/>
    <row r="787" s="3" customFormat="1" ht="13.5"/>
    <row r="788" s="3" customFormat="1" ht="13.5"/>
    <row r="789" s="3" customFormat="1" ht="13.5"/>
    <row r="790" s="3" customFormat="1" ht="13.5"/>
    <row r="791" s="3" customFormat="1" ht="13.5"/>
    <row r="792" s="3" customFormat="1" ht="13.5"/>
    <row r="793" s="3" customFormat="1" ht="13.5"/>
    <row r="794" s="3" customFormat="1" ht="13.5"/>
    <row r="795" s="3" customFormat="1" ht="13.5"/>
    <row r="796" s="3" customFormat="1" ht="13.5"/>
    <row r="797" s="3" customFormat="1" ht="13.5"/>
    <row r="798" s="3" customFormat="1" ht="13.5"/>
    <row r="799" s="3" customFormat="1" ht="13.5"/>
    <row r="800" s="3" customFormat="1" ht="13.5"/>
    <row r="801" s="3" customFormat="1" ht="13.5"/>
    <row r="802" s="3" customFormat="1" ht="13.5"/>
    <row r="803" s="3" customFormat="1" ht="13.5"/>
    <row r="804" s="3" customFormat="1" ht="13.5"/>
    <row r="805" s="3" customFormat="1" ht="13.5"/>
    <row r="806" s="3" customFormat="1" ht="13.5"/>
    <row r="807" s="3" customFormat="1" ht="13.5"/>
    <row r="808" s="3" customFormat="1" ht="13.5"/>
    <row r="809" s="3" customFormat="1" ht="13.5"/>
    <row r="810" s="3" customFormat="1" ht="13.5"/>
    <row r="811" s="3" customFormat="1" ht="13.5"/>
    <row r="812" s="3" customFormat="1" ht="13.5"/>
    <row r="813" s="3" customFormat="1" ht="13.5"/>
    <row r="814" s="3" customFormat="1" ht="13.5"/>
    <row r="815" s="3" customFormat="1" ht="13.5"/>
    <row r="816" s="3" customFormat="1" ht="13.5"/>
    <row r="817" s="3" customFormat="1" ht="13.5"/>
    <row r="818" s="3" customFormat="1" ht="13.5"/>
    <row r="819" s="3" customFormat="1" ht="13.5"/>
    <row r="820" s="3" customFormat="1" ht="13.5"/>
    <row r="821" s="3" customFormat="1" ht="13.5"/>
    <row r="822" s="3" customFormat="1" ht="13.5"/>
    <row r="823" s="3" customFormat="1" ht="13.5"/>
    <row r="824" s="3" customFormat="1" ht="13.5"/>
    <row r="825" s="3" customFormat="1" ht="13.5"/>
    <row r="826" s="3" customFormat="1" ht="13.5"/>
    <row r="827" s="3" customFormat="1" ht="13.5"/>
    <row r="828" s="3" customFormat="1" ht="13.5"/>
    <row r="829" s="3" customFormat="1" ht="13.5"/>
    <row r="830" s="3" customFormat="1" ht="13.5"/>
    <row r="831" s="3" customFormat="1" ht="13.5"/>
    <row r="832" s="3" customFormat="1" ht="13.5"/>
    <row r="833" s="3" customFormat="1" ht="13.5"/>
    <row r="834" s="3" customFormat="1" ht="13.5"/>
    <row r="835" s="3" customFormat="1" ht="13.5"/>
    <row r="836" s="3" customFormat="1" ht="13.5"/>
    <row r="837" s="3" customFormat="1" ht="13.5"/>
    <row r="838" s="3" customFormat="1" ht="13.5"/>
    <row r="839" s="3" customFormat="1" ht="13.5"/>
    <row r="840" s="3" customFormat="1" ht="13.5"/>
    <row r="841" s="3" customFormat="1" ht="13.5"/>
    <row r="842" s="3" customFormat="1" ht="13.5"/>
    <row r="843" s="3" customFormat="1" ht="13.5"/>
    <row r="844" s="3" customFormat="1" ht="13.5"/>
    <row r="845" s="3" customFormat="1" ht="13.5"/>
    <row r="846" s="3" customFormat="1" ht="13.5"/>
    <row r="847" s="3" customFormat="1" ht="13.5"/>
    <row r="848" s="3" customFormat="1" ht="13.5"/>
    <row r="849" s="3" customFormat="1" ht="13.5"/>
    <row r="850" s="3" customFormat="1" ht="13.5"/>
    <row r="851" s="3" customFormat="1" ht="13.5"/>
    <row r="852" s="3" customFormat="1" ht="13.5"/>
    <row r="853" s="3" customFormat="1" ht="13.5"/>
    <row r="854" s="3" customFormat="1" ht="13.5"/>
    <row r="855" s="3" customFormat="1" ht="13.5"/>
    <row r="856" s="3" customFormat="1" ht="13.5"/>
    <row r="857" s="3" customFormat="1" ht="13.5"/>
    <row r="858" s="3" customFormat="1" ht="13.5"/>
    <row r="859" s="3" customFormat="1" ht="13.5"/>
    <row r="860" s="3" customFormat="1" ht="13.5"/>
    <row r="861" s="3" customFormat="1" ht="13.5"/>
    <row r="862" s="3" customFormat="1" ht="13.5"/>
    <row r="863" s="3" customFormat="1" ht="13.5"/>
    <row r="864" s="3" customFormat="1" ht="13.5"/>
    <row r="865" s="3" customFormat="1" ht="13.5"/>
    <row r="866" s="3" customFormat="1" ht="13.5"/>
    <row r="867" s="3" customFormat="1" ht="13.5"/>
    <row r="868" s="3" customFormat="1" ht="13.5"/>
    <row r="869" s="3" customFormat="1" ht="13.5"/>
    <row r="870" s="3" customFormat="1" ht="13.5"/>
    <row r="871" s="3" customFormat="1" ht="13.5"/>
    <row r="872" s="3" customFormat="1" ht="13.5"/>
    <row r="873" s="3" customFormat="1" ht="13.5"/>
    <row r="874" s="3" customFormat="1" ht="13.5"/>
    <row r="875" s="3" customFormat="1" ht="13.5"/>
    <row r="876" s="3" customFormat="1" ht="13.5"/>
    <row r="877" s="3" customFormat="1" ht="13.5"/>
    <row r="878" s="3" customFormat="1" ht="13.5"/>
    <row r="879" s="3" customFormat="1" ht="13.5"/>
    <row r="880" s="3" customFormat="1" ht="13.5"/>
    <row r="881" s="3" customFormat="1" ht="13.5"/>
    <row r="882" s="3" customFormat="1" ht="13.5"/>
    <row r="883" s="3" customFormat="1" ht="13.5"/>
    <row r="884" s="3" customFormat="1" ht="13.5"/>
    <row r="885" s="3" customFormat="1" ht="13.5"/>
    <row r="886" s="3" customFormat="1" ht="13.5"/>
    <row r="887" s="3" customFormat="1" ht="13.5"/>
    <row r="888" s="3" customFormat="1" ht="13.5"/>
    <row r="889" s="3" customFormat="1" ht="13.5"/>
    <row r="890" s="3" customFormat="1" ht="13.5"/>
    <row r="891" s="3" customFormat="1" ht="13.5"/>
    <row r="892" s="3" customFormat="1" ht="13.5"/>
    <row r="893" s="3" customFormat="1" ht="13.5"/>
    <row r="894" s="3" customFormat="1" ht="13.5"/>
    <row r="895" s="3" customFormat="1" ht="13.5"/>
    <row r="896" s="3" customFormat="1" ht="13.5"/>
    <row r="897" s="3" customFormat="1" ht="13.5"/>
    <row r="898" s="3" customFormat="1" ht="13.5"/>
    <row r="899" s="3" customFormat="1" ht="13.5"/>
    <row r="900" s="3" customFormat="1" ht="13.5"/>
    <row r="901" s="3" customFormat="1" ht="13.5"/>
    <row r="902" s="3" customFormat="1" ht="13.5"/>
    <row r="903" s="3" customFormat="1" ht="13.5"/>
    <row r="904" s="3" customFormat="1" ht="13.5"/>
    <row r="905" s="3" customFormat="1" ht="13.5"/>
    <row r="906" s="3" customFormat="1" ht="13.5"/>
    <row r="907" s="3" customFormat="1" ht="13.5"/>
    <row r="908" s="3" customFormat="1" ht="13.5"/>
    <row r="909" s="3" customFormat="1" ht="13.5"/>
    <row r="910" s="3" customFormat="1" ht="13.5"/>
    <row r="911" s="3" customFormat="1" ht="13.5"/>
    <row r="912" s="3" customFormat="1" ht="13.5"/>
    <row r="913" s="3" customFormat="1" ht="13.5"/>
    <row r="914" s="3" customFormat="1" ht="13.5"/>
    <row r="915" s="3" customFormat="1" ht="13.5"/>
    <row r="916" s="3" customFormat="1" ht="13.5"/>
    <row r="917" s="3" customFormat="1" ht="13.5"/>
    <row r="918" s="3" customFormat="1" ht="13.5"/>
    <row r="919" s="3" customFormat="1" ht="13.5"/>
    <row r="920" s="3" customFormat="1" ht="13.5"/>
    <row r="921" s="3" customFormat="1" ht="13.5"/>
    <row r="922" s="3" customFormat="1" ht="13.5"/>
    <row r="923" s="3" customFormat="1" ht="13.5"/>
    <row r="924" s="3" customFormat="1" ht="13.5"/>
    <row r="925" s="3" customFormat="1" ht="13.5"/>
    <row r="926" s="3" customFormat="1" ht="13.5"/>
    <row r="927" s="3" customFormat="1" ht="13.5"/>
    <row r="928" s="3" customFormat="1" ht="13.5"/>
    <row r="929" s="3" customFormat="1" ht="13.5"/>
    <row r="930" s="3" customFormat="1" ht="13.5"/>
    <row r="931" s="3" customFormat="1" ht="13.5"/>
    <row r="932" s="3" customFormat="1" ht="13.5"/>
    <row r="933" s="3" customFormat="1" ht="13.5"/>
    <row r="934" s="3" customFormat="1" ht="13.5"/>
    <row r="935" s="3" customFormat="1" ht="13.5"/>
    <row r="936" s="3" customFormat="1" ht="13.5"/>
    <row r="937" s="3" customFormat="1" ht="13.5"/>
    <row r="938" s="3" customFormat="1" ht="13.5"/>
    <row r="939" s="3" customFormat="1" ht="13.5"/>
    <row r="940" s="3" customFormat="1" ht="13.5"/>
    <row r="941" s="3" customFormat="1" ht="13.5"/>
    <row r="942" s="3" customFormat="1" ht="13.5"/>
    <row r="943" s="3" customFormat="1" ht="13.5"/>
    <row r="944" s="3" customFormat="1" ht="13.5"/>
    <row r="945" s="3" customFormat="1" ht="13.5"/>
    <row r="946" s="3" customFormat="1" ht="13.5"/>
    <row r="947" s="3" customFormat="1" ht="13.5"/>
    <row r="948" s="3" customFormat="1" ht="13.5"/>
    <row r="949" s="3" customFormat="1" ht="13.5"/>
    <row r="950" s="3" customFormat="1" ht="13.5"/>
    <row r="951" s="3" customFormat="1" ht="13.5"/>
    <row r="952" s="3" customFormat="1" ht="13.5"/>
    <row r="953" s="3" customFormat="1" ht="13.5"/>
    <row r="954" s="3" customFormat="1" ht="13.5"/>
    <row r="955" s="3" customFormat="1" ht="13.5"/>
    <row r="956" s="3" customFormat="1" ht="13.5"/>
    <row r="957" s="3" customFormat="1" ht="13.5"/>
    <row r="958" s="3" customFormat="1" ht="13.5"/>
    <row r="959" s="3" customFormat="1" ht="13.5"/>
    <row r="960" s="3" customFormat="1" ht="13.5"/>
    <row r="961" s="3" customFormat="1" ht="13.5"/>
    <row r="962" s="3" customFormat="1" ht="13.5"/>
    <row r="963" s="3" customFormat="1" ht="13.5"/>
    <row r="964" s="3" customFormat="1" ht="13.5"/>
    <row r="965" s="3" customFormat="1" ht="13.5"/>
    <row r="966" s="3" customFormat="1" ht="13.5"/>
    <row r="967" s="3" customFormat="1" ht="13.5"/>
    <row r="968" s="3" customFormat="1" ht="13.5"/>
    <row r="969" s="3" customFormat="1" ht="13.5"/>
    <row r="970" s="3" customFormat="1" ht="13.5"/>
    <row r="971" s="3" customFormat="1" ht="13.5"/>
    <row r="972" s="3" customFormat="1" ht="13.5"/>
    <row r="973" s="3" customFormat="1" ht="13.5"/>
    <row r="974" s="3" customFormat="1" ht="13.5"/>
    <row r="975" s="3" customFormat="1" ht="13.5"/>
    <row r="976" s="3" customFormat="1" ht="13.5"/>
    <row r="977" s="3" customFormat="1" ht="13.5"/>
    <row r="978" s="3" customFormat="1" ht="13.5"/>
    <row r="979" s="3" customFormat="1" ht="13.5"/>
    <row r="980" s="3" customFormat="1" ht="13.5"/>
    <row r="981" s="3" customFormat="1" ht="13.5"/>
    <row r="982" s="3" customFormat="1" ht="13.5"/>
    <row r="983" s="3" customFormat="1" ht="13.5"/>
    <row r="984" s="3" customFormat="1" ht="13.5"/>
    <row r="985" s="3" customFormat="1" ht="13.5"/>
    <row r="986" s="3" customFormat="1" ht="13.5"/>
    <row r="987" s="3" customFormat="1" ht="13.5"/>
    <row r="988" s="3" customFormat="1" ht="13.5"/>
    <row r="989" s="3" customFormat="1" ht="13.5"/>
    <row r="990" s="3" customFormat="1" ht="13.5"/>
    <row r="991" s="3" customFormat="1" ht="13.5"/>
    <row r="992" s="3" customFormat="1" ht="13.5"/>
    <row r="993" s="3" customFormat="1" ht="13.5"/>
    <row r="994" s="3" customFormat="1" ht="13.5"/>
    <row r="995" s="3" customFormat="1" ht="13.5"/>
    <row r="996" s="3" customFormat="1" ht="13.5"/>
    <row r="997" s="3" customFormat="1" ht="13.5"/>
    <row r="998" s="3" customFormat="1" ht="13.5"/>
    <row r="999" s="3" customFormat="1" ht="13.5"/>
    <row r="1000" s="3" customFormat="1" ht="13.5"/>
    <row r="1001" s="3" customFormat="1" ht="13.5"/>
    <row r="1002" s="3" customFormat="1" ht="13.5"/>
    <row r="1003" s="3" customFormat="1" ht="13.5"/>
    <row r="1004" s="3" customFormat="1" ht="13.5"/>
    <row r="1005" s="3" customFormat="1" ht="13.5"/>
    <row r="1006" s="3" customFormat="1" ht="13.5"/>
    <row r="1007" s="3" customFormat="1" ht="13.5"/>
    <row r="1008" s="3" customFormat="1" ht="13.5"/>
    <row r="1009" s="3" customFormat="1" ht="13.5"/>
    <row r="1010" s="3" customFormat="1" ht="13.5"/>
    <row r="1011" s="3" customFormat="1" ht="13.5"/>
    <row r="1012" s="3" customFormat="1" ht="13.5"/>
    <row r="1013" s="3" customFormat="1" ht="13.5"/>
    <row r="1014" s="3" customFormat="1" ht="13.5"/>
    <row r="1015" s="3" customFormat="1" ht="13.5"/>
    <row r="1016" s="3" customFormat="1" ht="13.5"/>
    <row r="1017" s="3" customFormat="1" ht="13.5"/>
    <row r="1018" s="3" customFormat="1" ht="13.5"/>
    <row r="1019" s="3" customFormat="1" ht="13.5"/>
    <row r="1020" s="3" customFormat="1" ht="13.5"/>
  </sheetData>
  <sheetProtection/>
  <mergeCells count="30">
    <mergeCell ref="A1:K1"/>
    <mergeCell ref="A37:A38"/>
    <mergeCell ref="A39:A40"/>
    <mergeCell ref="A25:A26"/>
    <mergeCell ref="A27:A28"/>
    <mergeCell ref="A41:A42"/>
    <mergeCell ref="J3:K3"/>
    <mergeCell ref="I2:K2"/>
    <mergeCell ref="D3:E3"/>
    <mergeCell ref="F3:G3"/>
    <mergeCell ref="A43:A44"/>
    <mergeCell ref="A33:A34"/>
    <mergeCell ref="A35:A36"/>
    <mergeCell ref="A29:A30"/>
    <mergeCell ref="A31:A32"/>
    <mergeCell ref="H3:I3"/>
    <mergeCell ref="A21:A22"/>
    <mergeCell ref="A23:A24"/>
    <mergeCell ref="A3:A4"/>
    <mergeCell ref="B3:C4"/>
    <mergeCell ref="A45:A46"/>
    <mergeCell ref="A47:A48"/>
    <mergeCell ref="A5:A6"/>
    <mergeCell ref="A7:A8"/>
    <mergeCell ref="A9:A10"/>
    <mergeCell ref="A11:A12"/>
    <mergeCell ref="A13:A14"/>
    <mergeCell ref="A15:A16"/>
    <mergeCell ref="A17:A18"/>
    <mergeCell ref="A19:A20"/>
  </mergeCells>
  <printOptions/>
  <pageMargins left="0.49" right="0.3937007874015748" top="0.83" bottom="0.31496062992125984" header="0.5118110236220472" footer="0.1968503937007874"/>
  <pageSetup fitToHeight="1" fitToWidth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pane xSplit="1" ySplit="6" topLeftCell="B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8.88671875" defaultRowHeight="13.5"/>
  <cols>
    <col min="1" max="1" width="15.21484375" style="0" customWidth="1"/>
    <col min="2" max="2" width="8.88671875" style="0" customWidth="1"/>
    <col min="5" max="5" width="8.88671875" style="0" customWidth="1"/>
    <col min="7" max="8" width="8.88671875" style="0" customWidth="1"/>
    <col min="10" max="11" width="8.88671875" style="0" customWidth="1"/>
  </cols>
  <sheetData>
    <row r="1" spans="1:11" s="2" customFormat="1" ht="25.5">
      <c r="A1" s="150" t="s">
        <v>153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9:11" s="2" customFormat="1" ht="15.75" customHeight="1" thickBot="1">
      <c r="I2" s="153" t="s">
        <v>76</v>
      </c>
      <c r="J2" s="153"/>
      <c r="K2" s="153"/>
    </row>
    <row r="3" spans="1:11" s="2" customFormat="1" ht="19.5" customHeight="1">
      <c r="A3" s="154" t="s">
        <v>77</v>
      </c>
      <c r="B3" s="156" t="s">
        <v>78</v>
      </c>
      <c r="C3" s="156"/>
      <c r="D3" s="156" t="s">
        <v>79</v>
      </c>
      <c r="E3" s="156"/>
      <c r="F3" s="156" t="s">
        <v>80</v>
      </c>
      <c r="G3" s="156"/>
      <c r="H3" s="156" t="s">
        <v>147</v>
      </c>
      <c r="I3" s="156"/>
      <c r="J3" s="156" t="s">
        <v>81</v>
      </c>
      <c r="K3" s="158"/>
    </row>
    <row r="4" spans="1:11" s="2" customFormat="1" ht="19.5" customHeight="1">
      <c r="A4" s="155"/>
      <c r="B4" s="157"/>
      <c r="C4" s="157"/>
      <c r="D4" s="82"/>
      <c r="E4" s="82" t="s">
        <v>82</v>
      </c>
      <c r="F4" s="82"/>
      <c r="G4" s="82" t="s">
        <v>82</v>
      </c>
      <c r="H4" s="82"/>
      <c r="I4" s="82" t="s">
        <v>82</v>
      </c>
      <c r="J4" s="82"/>
      <c r="K4" s="83" t="s">
        <v>82</v>
      </c>
    </row>
    <row r="5" spans="1:11" s="2" customFormat="1" ht="15" customHeight="1">
      <c r="A5" s="142" t="s">
        <v>83</v>
      </c>
      <c r="B5" s="84" t="s">
        <v>84</v>
      </c>
      <c r="C5" s="85">
        <f aca="true" t="shared" si="0" ref="C5:C45">SUM(D5+F5+H5+J5)</f>
        <v>19390</v>
      </c>
      <c r="D5" s="85">
        <f>SUM(+D7+D9+D11+D13+D15+D17+D19+D21+D23+D25+D27+D29+D31+D33+D35+D37+D39+D41+D43)</f>
        <v>16979</v>
      </c>
      <c r="E5" s="86">
        <f>D5/C5*100</f>
        <v>87.5657555440949</v>
      </c>
      <c r="F5" s="85">
        <f>SUM(+F7+F9+F11+F13+F15+F17+F19+F21+F23+F25+F27+F29+F31+F33+F35+F37+F39+F41+F43)</f>
        <v>1729</v>
      </c>
      <c r="G5" s="86">
        <f>F5/C5*100</f>
        <v>8.916967509025271</v>
      </c>
      <c r="H5" s="85">
        <f>SUM(+H7+H9+H11+H13+H15+H17+H19+H21+H23+H25+H27+H29+H31+H33+H35+H37+H39+H41+H43)</f>
        <v>329</v>
      </c>
      <c r="I5" s="86">
        <f>H5/C5*100</f>
        <v>1.696750902527076</v>
      </c>
      <c r="J5" s="85">
        <f>SUM(+J7+J9+J11+J13+J15+J17+J19+J21+J23+J25+J27+J29+J31+J33+J35+J37+J39+J41+J43)</f>
        <v>353</v>
      </c>
      <c r="K5" s="87">
        <f>J5/C5*100</f>
        <v>1.820526044352759</v>
      </c>
    </row>
    <row r="6" spans="1:11" s="2" customFormat="1" ht="15" customHeight="1">
      <c r="A6" s="142"/>
      <c r="B6" s="84" t="s">
        <v>85</v>
      </c>
      <c r="C6" s="85">
        <f t="shared" si="0"/>
        <v>78708</v>
      </c>
      <c r="D6" s="85">
        <f>SUM(D8+D10+D12+D14+D16+D18+D20+D22+D24+D26+D28+D30+D32+D34+D36+D38+D40+D42+D44)</f>
        <v>42098</v>
      </c>
      <c r="E6" s="86">
        <f>D6/C6*100</f>
        <v>53.48630380647457</v>
      </c>
      <c r="F6" s="85">
        <f>SUM(F8+F10+F12+F14+F16+F18+F20+F22+F24+F26+F28+F30+F32+F34+F36+F38+F40+F42+F44)</f>
        <v>25624</v>
      </c>
      <c r="G6" s="86">
        <f>F6/C6*100</f>
        <v>32.55577577882807</v>
      </c>
      <c r="H6" s="85">
        <f>SUM(H8+H10+H12+H14+H16+H18+H20+H22+H24+H26+H28+H30+H32+H34+H36+H38+H40+H42+H44)</f>
        <v>9517</v>
      </c>
      <c r="I6" s="86">
        <f>H6/C6*100</f>
        <v>12.091528180108757</v>
      </c>
      <c r="J6" s="85">
        <f>SUM(J8+J10+J12+J14+J16+J18+J20+J22+J24+J26+J28+J30+J32+J34+J36+J38+J40+J42+J44)</f>
        <v>1469</v>
      </c>
      <c r="K6" s="87">
        <f>J6/C6*100</f>
        <v>1.866392234588606</v>
      </c>
    </row>
    <row r="7" spans="1:11" s="2" customFormat="1" ht="15" customHeight="1">
      <c r="A7" s="142" t="s">
        <v>55</v>
      </c>
      <c r="B7" s="88" t="s">
        <v>84</v>
      </c>
      <c r="C7" s="7">
        <f t="shared" si="0"/>
        <v>0</v>
      </c>
      <c r="D7" s="7">
        <v>0</v>
      </c>
      <c r="E7" s="8">
        <v>0</v>
      </c>
      <c r="F7" s="7">
        <v>0</v>
      </c>
      <c r="G7" s="8">
        <v>0</v>
      </c>
      <c r="H7" s="7">
        <v>0</v>
      </c>
      <c r="I7" s="9" t="s">
        <v>86</v>
      </c>
      <c r="J7" s="7">
        <v>0</v>
      </c>
      <c r="K7" s="10" t="s">
        <v>86</v>
      </c>
    </row>
    <row r="8" spans="1:11" s="2" customFormat="1" ht="15" customHeight="1">
      <c r="A8" s="142"/>
      <c r="B8" s="88" t="s">
        <v>85</v>
      </c>
      <c r="C8" s="7">
        <f t="shared" si="0"/>
        <v>0</v>
      </c>
      <c r="D8" s="7">
        <v>0</v>
      </c>
      <c r="E8" s="8">
        <v>0</v>
      </c>
      <c r="F8" s="7">
        <v>0</v>
      </c>
      <c r="G8" s="8">
        <v>0</v>
      </c>
      <c r="H8" s="7">
        <v>0</v>
      </c>
      <c r="I8" s="9" t="s">
        <v>86</v>
      </c>
      <c r="J8" s="7">
        <v>0</v>
      </c>
      <c r="K8" s="10" t="s">
        <v>86</v>
      </c>
    </row>
    <row r="9" spans="1:11" s="2" customFormat="1" ht="15" customHeight="1">
      <c r="A9" s="142" t="s">
        <v>56</v>
      </c>
      <c r="B9" s="88" t="s">
        <v>84</v>
      </c>
      <c r="C9" s="7">
        <f t="shared" si="0"/>
        <v>1</v>
      </c>
      <c r="D9" s="11">
        <v>0</v>
      </c>
      <c r="E9" s="8">
        <v>0</v>
      </c>
      <c r="F9" s="7">
        <v>1</v>
      </c>
      <c r="G9" s="8">
        <f aca="true" t="shared" si="1" ref="G9:G44">F9/C9*100</f>
        <v>100</v>
      </c>
      <c r="H9" s="7">
        <v>0</v>
      </c>
      <c r="I9" s="9" t="s">
        <v>86</v>
      </c>
      <c r="J9" s="7">
        <v>0</v>
      </c>
      <c r="K9" s="10" t="s">
        <v>86</v>
      </c>
    </row>
    <row r="10" spans="1:11" s="2" customFormat="1" ht="15" customHeight="1">
      <c r="A10" s="142"/>
      <c r="B10" s="88" t="s">
        <v>85</v>
      </c>
      <c r="C10" s="7">
        <f t="shared" si="0"/>
        <v>4</v>
      </c>
      <c r="D10" s="11">
        <v>0</v>
      </c>
      <c r="E10" s="8">
        <v>0</v>
      </c>
      <c r="F10" s="7">
        <v>4</v>
      </c>
      <c r="G10" s="8">
        <f t="shared" si="1"/>
        <v>100</v>
      </c>
      <c r="H10" s="7">
        <v>0</v>
      </c>
      <c r="I10" s="9" t="s">
        <v>86</v>
      </c>
      <c r="J10" s="7">
        <v>0</v>
      </c>
      <c r="K10" s="10" t="s">
        <v>86</v>
      </c>
    </row>
    <row r="11" spans="1:11" s="2" customFormat="1" ht="15" customHeight="1">
      <c r="A11" s="142" t="s">
        <v>57</v>
      </c>
      <c r="B11" s="88" t="s">
        <v>84</v>
      </c>
      <c r="C11" s="7">
        <v>3193</v>
      </c>
      <c r="D11" s="7">
        <v>2825</v>
      </c>
      <c r="E11" s="8">
        <f aca="true" t="shared" si="2" ref="E11:E44">D11/C11*100</f>
        <v>88.47478860006264</v>
      </c>
      <c r="F11" s="7">
        <v>366</v>
      </c>
      <c r="G11" s="8">
        <f t="shared" si="1"/>
        <v>11.462574381459442</v>
      </c>
      <c r="H11" s="7">
        <v>2</v>
      </c>
      <c r="I11" s="9">
        <f aca="true" t="shared" si="3" ref="I11:I18">H11/C11*100</f>
        <v>0.06263701847792046</v>
      </c>
      <c r="J11" s="7">
        <v>0</v>
      </c>
      <c r="K11" s="10">
        <f aca="true" t="shared" si="4" ref="K11:K20">J11/C11*100</f>
        <v>0</v>
      </c>
    </row>
    <row r="12" spans="1:11" s="2" customFormat="1" ht="15" customHeight="1">
      <c r="A12" s="142"/>
      <c r="B12" s="88" t="s">
        <v>85</v>
      </c>
      <c r="C12" s="7">
        <v>21138</v>
      </c>
      <c r="D12" s="7">
        <v>11661</v>
      </c>
      <c r="E12" s="8">
        <f t="shared" si="2"/>
        <v>55.1660516605166</v>
      </c>
      <c r="F12" s="7">
        <v>9473</v>
      </c>
      <c r="G12" s="8">
        <f t="shared" si="1"/>
        <v>44.81502507332766</v>
      </c>
      <c r="H12" s="7">
        <v>4</v>
      </c>
      <c r="I12" s="9">
        <f t="shared" si="3"/>
        <v>0.018923266155738482</v>
      </c>
      <c r="J12" s="7">
        <v>0</v>
      </c>
      <c r="K12" s="10">
        <f t="shared" si="4"/>
        <v>0</v>
      </c>
    </row>
    <row r="13" spans="1:11" s="2" customFormat="1" ht="15" customHeight="1">
      <c r="A13" s="142" t="s">
        <v>58</v>
      </c>
      <c r="B13" s="88" t="s">
        <v>84</v>
      </c>
      <c r="C13" s="7">
        <f t="shared" si="0"/>
        <v>11</v>
      </c>
      <c r="D13" s="7">
        <v>0</v>
      </c>
      <c r="E13" s="8">
        <f t="shared" si="2"/>
        <v>0</v>
      </c>
      <c r="F13" s="7">
        <v>7</v>
      </c>
      <c r="G13" s="8">
        <f t="shared" si="1"/>
        <v>63.63636363636363</v>
      </c>
      <c r="H13" s="7">
        <v>4</v>
      </c>
      <c r="I13" s="8">
        <f t="shared" si="3"/>
        <v>36.36363636363637</v>
      </c>
      <c r="J13" s="12">
        <v>0</v>
      </c>
      <c r="K13" s="10">
        <f t="shared" si="4"/>
        <v>0</v>
      </c>
    </row>
    <row r="14" spans="1:11" s="2" customFormat="1" ht="15" customHeight="1">
      <c r="A14" s="142"/>
      <c r="B14" s="88" t="s">
        <v>85</v>
      </c>
      <c r="C14" s="7">
        <f t="shared" si="0"/>
        <v>329</v>
      </c>
      <c r="D14" s="7">
        <v>0</v>
      </c>
      <c r="E14" s="8">
        <f t="shared" si="2"/>
        <v>0</v>
      </c>
      <c r="F14" s="7">
        <v>70</v>
      </c>
      <c r="G14" s="8">
        <f t="shared" si="1"/>
        <v>21.27659574468085</v>
      </c>
      <c r="H14" s="7">
        <v>259</v>
      </c>
      <c r="I14" s="8">
        <f t="shared" si="3"/>
        <v>78.72340425531915</v>
      </c>
      <c r="J14" s="12">
        <v>0</v>
      </c>
      <c r="K14" s="10">
        <f t="shared" si="4"/>
        <v>0</v>
      </c>
    </row>
    <row r="15" spans="1:11" s="2" customFormat="1" ht="19.5" customHeight="1">
      <c r="A15" s="144" t="s">
        <v>148</v>
      </c>
      <c r="B15" s="88" t="s">
        <v>84</v>
      </c>
      <c r="C15" s="7">
        <v>44</v>
      </c>
      <c r="D15" s="7">
        <v>17</v>
      </c>
      <c r="E15" s="8">
        <f t="shared" si="2"/>
        <v>38.63636363636363</v>
      </c>
      <c r="F15" s="7">
        <v>21</v>
      </c>
      <c r="G15" s="8">
        <f t="shared" si="1"/>
        <v>47.72727272727273</v>
      </c>
      <c r="H15" s="7">
        <v>6</v>
      </c>
      <c r="I15" s="8">
        <f t="shared" si="3"/>
        <v>13.636363636363635</v>
      </c>
      <c r="J15" s="7">
        <v>0</v>
      </c>
      <c r="K15" s="10">
        <f t="shared" si="4"/>
        <v>0</v>
      </c>
    </row>
    <row r="16" spans="1:11" s="2" customFormat="1" ht="19.5" customHeight="1">
      <c r="A16" s="145"/>
      <c r="B16" s="88" t="s">
        <v>85</v>
      </c>
      <c r="C16" s="7">
        <v>475</v>
      </c>
      <c r="D16" s="7">
        <v>56</v>
      </c>
      <c r="E16" s="8">
        <f t="shared" si="2"/>
        <v>11.789473684210526</v>
      </c>
      <c r="F16" s="7">
        <v>221</v>
      </c>
      <c r="G16" s="8">
        <f t="shared" si="1"/>
        <v>46.526315789473685</v>
      </c>
      <c r="H16" s="7">
        <v>198</v>
      </c>
      <c r="I16" s="8">
        <f t="shared" si="3"/>
        <v>41.68421052631579</v>
      </c>
      <c r="J16" s="7">
        <v>0</v>
      </c>
      <c r="K16" s="10">
        <f t="shared" si="4"/>
        <v>0</v>
      </c>
    </row>
    <row r="17" spans="1:11" s="2" customFormat="1" ht="15" customHeight="1">
      <c r="A17" s="142" t="s">
        <v>60</v>
      </c>
      <c r="B17" s="88" t="s">
        <v>84</v>
      </c>
      <c r="C17" s="7">
        <v>704</v>
      </c>
      <c r="D17" s="7">
        <v>518</v>
      </c>
      <c r="E17" s="8">
        <f t="shared" si="2"/>
        <v>73.57954545454545</v>
      </c>
      <c r="F17" s="7">
        <v>186</v>
      </c>
      <c r="G17" s="8">
        <f t="shared" si="1"/>
        <v>26.420454545454547</v>
      </c>
      <c r="H17" s="7">
        <v>0</v>
      </c>
      <c r="I17" s="8">
        <f t="shared" si="3"/>
        <v>0</v>
      </c>
      <c r="J17" s="7">
        <v>0</v>
      </c>
      <c r="K17" s="10">
        <f t="shared" si="4"/>
        <v>0</v>
      </c>
    </row>
    <row r="18" spans="1:11" s="2" customFormat="1" ht="15" customHeight="1">
      <c r="A18" s="142"/>
      <c r="B18" s="88" t="s">
        <v>85</v>
      </c>
      <c r="C18" s="7">
        <v>3551</v>
      </c>
      <c r="D18" s="7">
        <v>1349</v>
      </c>
      <c r="E18" s="8">
        <f t="shared" si="2"/>
        <v>37.9892987890735</v>
      </c>
      <c r="F18" s="7">
        <v>2202</v>
      </c>
      <c r="G18" s="8">
        <f t="shared" si="1"/>
        <v>62.0107012109265</v>
      </c>
      <c r="H18" s="7">
        <v>0</v>
      </c>
      <c r="I18" s="8">
        <f t="shared" si="3"/>
        <v>0</v>
      </c>
      <c r="J18" s="7">
        <v>0</v>
      </c>
      <c r="K18" s="10">
        <f t="shared" si="4"/>
        <v>0</v>
      </c>
    </row>
    <row r="19" spans="1:11" s="2" customFormat="1" ht="15" customHeight="1">
      <c r="A19" s="142" t="s">
        <v>61</v>
      </c>
      <c r="B19" s="88" t="s">
        <v>84</v>
      </c>
      <c r="C19" s="7">
        <v>5575</v>
      </c>
      <c r="D19" s="7">
        <v>4861</v>
      </c>
      <c r="E19" s="8">
        <f t="shared" si="2"/>
        <v>87.19282511210761</v>
      </c>
      <c r="F19" s="7">
        <v>708</v>
      </c>
      <c r="G19" s="8">
        <f t="shared" si="1"/>
        <v>12.699551569506726</v>
      </c>
      <c r="H19" s="7">
        <v>5</v>
      </c>
      <c r="I19" s="8">
        <f aca="true" t="shared" si="5" ref="I19:I44">H19/C19*100</f>
        <v>0.08968609865470852</v>
      </c>
      <c r="J19" s="12">
        <v>1</v>
      </c>
      <c r="K19" s="10">
        <f t="shared" si="4"/>
        <v>0.017937219730941704</v>
      </c>
    </row>
    <row r="20" spans="1:11" s="2" customFormat="1" ht="15" customHeight="1">
      <c r="A20" s="142"/>
      <c r="B20" s="88" t="s">
        <v>85</v>
      </c>
      <c r="C20" s="7">
        <v>14998</v>
      </c>
      <c r="D20" s="7">
        <v>10279</v>
      </c>
      <c r="E20" s="8">
        <f t="shared" si="2"/>
        <v>68.53580477396987</v>
      </c>
      <c r="F20" s="7">
        <v>4686</v>
      </c>
      <c r="G20" s="8">
        <f t="shared" si="1"/>
        <v>31.24416588878517</v>
      </c>
      <c r="H20" s="7">
        <v>29</v>
      </c>
      <c r="I20" s="8">
        <f t="shared" si="5"/>
        <v>0.19335911454860646</v>
      </c>
      <c r="J20" s="12">
        <v>4</v>
      </c>
      <c r="K20" s="10">
        <f t="shared" si="4"/>
        <v>0.026670222696359516</v>
      </c>
    </row>
    <row r="21" spans="1:11" s="2" customFormat="1" ht="15" customHeight="1">
      <c r="A21" s="142" t="s">
        <v>62</v>
      </c>
      <c r="B21" s="88" t="s">
        <v>84</v>
      </c>
      <c r="C21" s="7">
        <v>1837</v>
      </c>
      <c r="D21" s="7">
        <v>1761</v>
      </c>
      <c r="E21" s="8">
        <f t="shared" si="2"/>
        <v>95.86281981491562</v>
      </c>
      <c r="F21" s="7">
        <v>70</v>
      </c>
      <c r="G21" s="8">
        <f t="shared" si="1"/>
        <v>3.810560696788242</v>
      </c>
      <c r="H21" s="7">
        <v>4</v>
      </c>
      <c r="I21" s="8">
        <f t="shared" si="5"/>
        <v>0.21774632553075668</v>
      </c>
      <c r="J21" s="7">
        <v>2</v>
      </c>
      <c r="K21" s="10">
        <f aca="true" t="shared" si="6" ref="K21:K44">J21/C21*100</f>
        <v>0.10887316276537834</v>
      </c>
    </row>
    <row r="22" spans="1:11" s="2" customFormat="1" ht="15" customHeight="1">
      <c r="A22" s="142"/>
      <c r="B22" s="88" t="s">
        <v>85</v>
      </c>
      <c r="C22" s="7">
        <v>5022</v>
      </c>
      <c r="D22" s="7">
        <v>2173</v>
      </c>
      <c r="E22" s="8">
        <f t="shared" si="2"/>
        <v>43.269613699721226</v>
      </c>
      <c r="F22" s="7">
        <v>2818</v>
      </c>
      <c r="G22" s="8">
        <f t="shared" si="1"/>
        <v>56.11310234966149</v>
      </c>
      <c r="H22" s="7">
        <v>26</v>
      </c>
      <c r="I22" s="8">
        <f t="shared" si="5"/>
        <v>0.5177220230983672</v>
      </c>
      <c r="J22" s="7">
        <v>5</v>
      </c>
      <c r="K22" s="10">
        <f t="shared" si="6"/>
        <v>0.09956192751891675</v>
      </c>
    </row>
    <row r="23" spans="1:11" s="2" customFormat="1" ht="15" customHeight="1">
      <c r="A23" s="142" t="s">
        <v>63</v>
      </c>
      <c r="B23" s="88" t="s">
        <v>84</v>
      </c>
      <c r="C23" s="7">
        <v>3093</v>
      </c>
      <c r="D23" s="7">
        <v>3069</v>
      </c>
      <c r="E23" s="8">
        <f t="shared" si="2"/>
        <v>99.22405431619786</v>
      </c>
      <c r="F23" s="7">
        <v>20</v>
      </c>
      <c r="G23" s="8">
        <f t="shared" si="1"/>
        <v>0.6466214031684449</v>
      </c>
      <c r="H23" s="7">
        <v>2</v>
      </c>
      <c r="I23" s="8">
        <f t="shared" si="5"/>
        <v>0.06466214031684449</v>
      </c>
      <c r="J23" s="12">
        <v>2</v>
      </c>
      <c r="K23" s="10">
        <f t="shared" si="6"/>
        <v>0.06466214031684449</v>
      </c>
    </row>
    <row r="24" spans="1:11" s="2" customFormat="1" ht="15" customHeight="1">
      <c r="A24" s="142"/>
      <c r="B24" s="88" t="s">
        <v>85</v>
      </c>
      <c r="C24" s="7">
        <v>6578</v>
      </c>
      <c r="D24" s="7">
        <v>6293</v>
      </c>
      <c r="E24" s="8">
        <f t="shared" si="2"/>
        <v>95.66737610215871</v>
      </c>
      <c r="F24" s="7">
        <v>263</v>
      </c>
      <c r="G24" s="8">
        <f t="shared" si="1"/>
        <v>3.998175737306172</v>
      </c>
      <c r="H24" s="7">
        <v>13</v>
      </c>
      <c r="I24" s="8">
        <f t="shared" si="5"/>
        <v>0.1976284584980237</v>
      </c>
      <c r="J24" s="12">
        <v>9</v>
      </c>
      <c r="K24" s="10">
        <f t="shared" si="6"/>
        <v>0.13681970203709334</v>
      </c>
    </row>
    <row r="25" spans="1:11" s="2" customFormat="1" ht="16.5" customHeight="1">
      <c r="A25" s="142" t="s">
        <v>64</v>
      </c>
      <c r="B25" s="88" t="s">
        <v>84</v>
      </c>
      <c r="C25" s="7">
        <v>41</v>
      </c>
      <c r="D25" s="7">
        <v>16</v>
      </c>
      <c r="E25" s="8">
        <f t="shared" si="2"/>
        <v>39.02439024390244</v>
      </c>
      <c r="F25" s="7">
        <v>17</v>
      </c>
      <c r="G25" s="8">
        <f t="shared" si="1"/>
        <v>41.46341463414634</v>
      </c>
      <c r="H25" s="7">
        <v>8</v>
      </c>
      <c r="I25" s="8">
        <f t="shared" si="5"/>
        <v>19.51219512195122</v>
      </c>
      <c r="J25" s="7">
        <v>0</v>
      </c>
      <c r="K25" s="10">
        <f t="shared" si="6"/>
        <v>0</v>
      </c>
    </row>
    <row r="26" spans="1:11" s="2" customFormat="1" ht="16.5" customHeight="1">
      <c r="A26" s="142"/>
      <c r="B26" s="88" t="s">
        <v>85</v>
      </c>
      <c r="C26" s="7">
        <v>507</v>
      </c>
      <c r="D26" s="7">
        <v>32</v>
      </c>
      <c r="E26" s="8">
        <f t="shared" si="2"/>
        <v>6.31163708086785</v>
      </c>
      <c r="F26" s="7">
        <v>283</v>
      </c>
      <c r="G26" s="8">
        <f t="shared" si="1"/>
        <v>55.818540433925044</v>
      </c>
      <c r="H26" s="7">
        <v>192</v>
      </c>
      <c r="I26" s="8">
        <f t="shared" si="5"/>
        <v>37.8698224852071</v>
      </c>
      <c r="J26" s="7">
        <v>0</v>
      </c>
      <c r="K26" s="10">
        <f t="shared" si="6"/>
        <v>0</v>
      </c>
    </row>
    <row r="27" spans="1:11" s="2" customFormat="1" ht="15" customHeight="1">
      <c r="A27" s="142" t="s">
        <v>65</v>
      </c>
      <c r="B27" s="88" t="s">
        <v>84</v>
      </c>
      <c r="C27" s="7">
        <f t="shared" si="0"/>
        <v>151</v>
      </c>
      <c r="D27" s="7">
        <v>22</v>
      </c>
      <c r="E27" s="8">
        <f t="shared" si="2"/>
        <v>14.56953642384106</v>
      </c>
      <c r="F27" s="7">
        <v>71</v>
      </c>
      <c r="G27" s="8">
        <f t="shared" si="1"/>
        <v>47.019867549668874</v>
      </c>
      <c r="H27" s="7">
        <v>58</v>
      </c>
      <c r="I27" s="8">
        <f t="shared" si="5"/>
        <v>38.41059602649007</v>
      </c>
      <c r="J27" s="7">
        <v>0</v>
      </c>
      <c r="K27" s="10">
        <f t="shared" si="6"/>
        <v>0</v>
      </c>
    </row>
    <row r="28" spans="1:11" s="2" customFormat="1" ht="15" customHeight="1">
      <c r="A28" s="142"/>
      <c r="B28" s="88" t="s">
        <v>85</v>
      </c>
      <c r="C28" s="7">
        <v>1788</v>
      </c>
      <c r="D28" s="7">
        <v>46</v>
      </c>
      <c r="E28" s="8">
        <f t="shared" si="2"/>
        <v>2.5727069351230423</v>
      </c>
      <c r="F28" s="7">
        <v>1259</v>
      </c>
      <c r="G28" s="8">
        <f t="shared" si="1"/>
        <v>70.41387024608501</v>
      </c>
      <c r="H28" s="7">
        <v>483</v>
      </c>
      <c r="I28" s="8">
        <f t="shared" si="5"/>
        <v>27.01342281879195</v>
      </c>
      <c r="J28" s="7">
        <v>0</v>
      </c>
      <c r="K28" s="10">
        <f t="shared" si="6"/>
        <v>0</v>
      </c>
    </row>
    <row r="29" spans="1:11" s="2" customFormat="1" ht="15" customHeight="1">
      <c r="A29" s="142" t="s">
        <v>66</v>
      </c>
      <c r="B29" s="88" t="s">
        <v>84</v>
      </c>
      <c r="C29" s="7">
        <v>444</v>
      </c>
      <c r="D29" s="7">
        <v>301</v>
      </c>
      <c r="E29" s="8">
        <f t="shared" si="2"/>
        <v>67.7927927927928</v>
      </c>
      <c r="F29" s="7">
        <v>90</v>
      </c>
      <c r="G29" s="8">
        <f t="shared" si="1"/>
        <v>20.27027027027027</v>
      </c>
      <c r="H29" s="7">
        <v>5</v>
      </c>
      <c r="I29" s="8">
        <f t="shared" si="5"/>
        <v>1.1261261261261262</v>
      </c>
      <c r="J29" s="12">
        <v>48</v>
      </c>
      <c r="K29" s="10">
        <f t="shared" si="6"/>
        <v>10.81081081081081</v>
      </c>
    </row>
    <row r="30" spans="1:11" s="2" customFormat="1" ht="15" customHeight="1">
      <c r="A30" s="142"/>
      <c r="B30" s="88" t="s">
        <v>85</v>
      </c>
      <c r="C30" s="7">
        <v>1432</v>
      </c>
      <c r="D30" s="7">
        <v>574</v>
      </c>
      <c r="E30" s="8">
        <f t="shared" si="2"/>
        <v>40.08379888268156</v>
      </c>
      <c r="F30" s="7">
        <v>553</v>
      </c>
      <c r="G30" s="8">
        <f t="shared" si="1"/>
        <v>38.617318435754186</v>
      </c>
      <c r="H30" s="7">
        <v>74</v>
      </c>
      <c r="I30" s="8">
        <f t="shared" si="5"/>
        <v>5.167597765363128</v>
      </c>
      <c r="J30" s="12">
        <v>231</v>
      </c>
      <c r="K30" s="10">
        <f t="shared" si="6"/>
        <v>16.131284916201118</v>
      </c>
    </row>
    <row r="31" spans="1:11" s="2" customFormat="1" ht="15" customHeight="1">
      <c r="A31" s="142" t="s">
        <v>67</v>
      </c>
      <c r="B31" s="88" t="s">
        <v>84</v>
      </c>
      <c r="C31" s="7">
        <v>240</v>
      </c>
      <c r="D31" s="7">
        <v>176</v>
      </c>
      <c r="E31" s="8">
        <f t="shared" si="2"/>
        <v>73.33333333333333</v>
      </c>
      <c r="F31" s="7">
        <v>52</v>
      </c>
      <c r="G31" s="8">
        <f t="shared" si="1"/>
        <v>21.666666666666668</v>
      </c>
      <c r="H31" s="7">
        <v>12</v>
      </c>
      <c r="I31" s="8">
        <f t="shared" si="5"/>
        <v>5</v>
      </c>
      <c r="J31" s="12">
        <v>0</v>
      </c>
      <c r="K31" s="10">
        <f t="shared" si="6"/>
        <v>0</v>
      </c>
    </row>
    <row r="32" spans="1:11" s="2" customFormat="1" ht="15" customHeight="1">
      <c r="A32" s="142"/>
      <c r="B32" s="88" t="s">
        <v>85</v>
      </c>
      <c r="C32" s="7">
        <v>1527</v>
      </c>
      <c r="D32" s="7">
        <v>633</v>
      </c>
      <c r="E32" s="8">
        <f t="shared" si="2"/>
        <v>41.45383104125737</v>
      </c>
      <c r="F32" s="7">
        <v>462</v>
      </c>
      <c r="G32" s="8">
        <f t="shared" si="1"/>
        <v>30.25540275049116</v>
      </c>
      <c r="H32" s="7">
        <v>432</v>
      </c>
      <c r="I32" s="8">
        <f t="shared" si="5"/>
        <v>28.290766208251473</v>
      </c>
      <c r="J32" s="12">
        <v>0</v>
      </c>
      <c r="K32" s="10">
        <f t="shared" si="6"/>
        <v>0</v>
      </c>
    </row>
    <row r="33" spans="1:11" s="2" customFormat="1" ht="15" customHeight="1">
      <c r="A33" s="142" t="s">
        <v>68</v>
      </c>
      <c r="B33" s="88" t="s">
        <v>84</v>
      </c>
      <c r="C33" s="7">
        <v>227</v>
      </c>
      <c r="D33" s="7">
        <v>153</v>
      </c>
      <c r="E33" s="8">
        <f t="shared" si="2"/>
        <v>67.40088105726872</v>
      </c>
      <c r="F33" s="7">
        <v>64</v>
      </c>
      <c r="G33" s="8">
        <f t="shared" si="1"/>
        <v>28.193832599118945</v>
      </c>
      <c r="H33" s="7">
        <v>9</v>
      </c>
      <c r="I33" s="8">
        <f t="shared" si="5"/>
        <v>3.9647577092511015</v>
      </c>
      <c r="J33" s="7">
        <v>1</v>
      </c>
      <c r="K33" s="10">
        <f t="shared" si="6"/>
        <v>0.4405286343612335</v>
      </c>
    </row>
    <row r="34" spans="1:11" s="2" customFormat="1" ht="15" customHeight="1">
      <c r="A34" s="142"/>
      <c r="B34" s="88" t="s">
        <v>85</v>
      </c>
      <c r="C34" s="7">
        <v>3022</v>
      </c>
      <c r="D34" s="7">
        <v>522</v>
      </c>
      <c r="E34" s="8">
        <f t="shared" si="2"/>
        <v>17.27332892124421</v>
      </c>
      <c r="F34" s="7">
        <v>2418</v>
      </c>
      <c r="G34" s="8">
        <f t="shared" si="1"/>
        <v>80.0132362673726</v>
      </c>
      <c r="H34" s="7">
        <v>81</v>
      </c>
      <c r="I34" s="8">
        <f t="shared" si="5"/>
        <v>2.6803441429516877</v>
      </c>
      <c r="J34" s="7">
        <v>1</v>
      </c>
      <c r="K34" s="10">
        <f t="shared" si="6"/>
        <v>0.03309066843150232</v>
      </c>
    </row>
    <row r="35" spans="1:11" s="2" customFormat="1" ht="15" customHeight="1">
      <c r="A35" s="142" t="s">
        <v>69</v>
      </c>
      <c r="B35" s="88" t="s">
        <v>84</v>
      </c>
      <c r="C35" s="7">
        <v>40</v>
      </c>
      <c r="D35" s="7">
        <v>0</v>
      </c>
      <c r="E35" s="8">
        <f t="shared" si="2"/>
        <v>0</v>
      </c>
      <c r="F35" s="7">
        <v>0</v>
      </c>
      <c r="G35" s="8">
        <f t="shared" si="1"/>
        <v>0</v>
      </c>
      <c r="H35" s="7">
        <v>40</v>
      </c>
      <c r="I35" s="8">
        <f t="shared" si="5"/>
        <v>100</v>
      </c>
      <c r="J35" s="12">
        <v>0</v>
      </c>
      <c r="K35" s="10">
        <f t="shared" si="6"/>
        <v>0</v>
      </c>
    </row>
    <row r="36" spans="1:11" s="2" customFormat="1" ht="15" customHeight="1">
      <c r="A36" s="142"/>
      <c r="B36" s="88" t="s">
        <v>85</v>
      </c>
      <c r="C36" s="7">
        <v>2664</v>
      </c>
      <c r="D36" s="7">
        <v>0</v>
      </c>
      <c r="E36" s="8">
        <f t="shared" si="2"/>
        <v>0</v>
      </c>
      <c r="F36" s="7">
        <v>0</v>
      </c>
      <c r="G36" s="8">
        <f t="shared" si="1"/>
        <v>0</v>
      </c>
      <c r="H36" s="7">
        <v>2664</v>
      </c>
      <c r="I36" s="8">
        <f t="shared" si="5"/>
        <v>100</v>
      </c>
      <c r="J36" s="12">
        <v>0</v>
      </c>
      <c r="K36" s="10">
        <f t="shared" si="6"/>
        <v>0</v>
      </c>
    </row>
    <row r="37" spans="1:11" s="2" customFormat="1" ht="15" customHeight="1">
      <c r="A37" s="142" t="s">
        <v>70</v>
      </c>
      <c r="B37" s="88" t="s">
        <v>84</v>
      </c>
      <c r="C37" s="7">
        <f t="shared" si="0"/>
        <v>508</v>
      </c>
      <c r="D37" s="7">
        <v>432</v>
      </c>
      <c r="E37" s="8">
        <f t="shared" si="2"/>
        <v>85.03937007874016</v>
      </c>
      <c r="F37" s="7">
        <v>13</v>
      </c>
      <c r="G37" s="8">
        <f t="shared" si="1"/>
        <v>2.559055118110236</v>
      </c>
      <c r="H37" s="7">
        <v>52</v>
      </c>
      <c r="I37" s="8">
        <f t="shared" si="5"/>
        <v>10.236220472440944</v>
      </c>
      <c r="J37" s="12">
        <v>11</v>
      </c>
      <c r="K37" s="10">
        <f t="shared" si="6"/>
        <v>2.1653543307086616</v>
      </c>
    </row>
    <row r="38" spans="1:11" s="2" customFormat="1" ht="15" customHeight="1">
      <c r="A38" s="142"/>
      <c r="B38" s="88" t="s">
        <v>85</v>
      </c>
      <c r="C38" s="7">
        <v>3423</v>
      </c>
      <c r="D38" s="7">
        <v>906</v>
      </c>
      <c r="E38" s="8">
        <f t="shared" si="2"/>
        <v>26.468010517090274</v>
      </c>
      <c r="F38" s="7">
        <v>159</v>
      </c>
      <c r="G38" s="8">
        <f t="shared" si="1"/>
        <v>4.645048203330412</v>
      </c>
      <c r="H38" s="7">
        <v>2243</v>
      </c>
      <c r="I38" s="8">
        <f t="shared" si="5"/>
        <v>65.52731522056675</v>
      </c>
      <c r="J38" s="12">
        <v>115</v>
      </c>
      <c r="K38" s="10">
        <f t="shared" si="6"/>
        <v>3.359626059012562</v>
      </c>
    </row>
    <row r="39" spans="1:11" s="2" customFormat="1" ht="15" customHeight="1">
      <c r="A39" s="142" t="s">
        <v>71</v>
      </c>
      <c r="B39" s="88" t="s">
        <v>84</v>
      </c>
      <c r="C39" s="7">
        <v>541</v>
      </c>
      <c r="D39" s="7">
        <v>418</v>
      </c>
      <c r="E39" s="8">
        <f t="shared" si="2"/>
        <v>77.26432532347505</v>
      </c>
      <c r="F39" s="7">
        <v>0</v>
      </c>
      <c r="G39" s="8">
        <f t="shared" si="1"/>
        <v>0</v>
      </c>
      <c r="H39" s="7">
        <v>57</v>
      </c>
      <c r="I39" s="8">
        <f t="shared" si="5"/>
        <v>10.536044362292053</v>
      </c>
      <c r="J39" s="7">
        <v>66</v>
      </c>
      <c r="K39" s="10">
        <f t="shared" si="6"/>
        <v>12.199630314232902</v>
      </c>
    </row>
    <row r="40" spans="1:11" s="2" customFormat="1" ht="15" customHeight="1">
      <c r="A40" s="142"/>
      <c r="B40" s="88" t="s">
        <v>85</v>
      </c>
      <c r="C40" s="7">
        <v>6202</v>
      </c>
      <c r="D40" s="7">
        <v>3253</v>
      </c>
      <c r="E40" s="8">
        <f t="shared" si="2"/>
        <v>52.45082231538214</v>
      </c>
      <c r="F40" s="7">
        <v>0</v>
      </c>
      <c r="G40" s="8">
        <f t="shared" si="1"/>
        <v>0</v>
      </c>
      <c r="H40" s="7">
        <v>2425</v>
      </c>
      <c r="I40" s="8">
        <f t="shared" si="5"/>
        <v>39.1002902289584</v>
      </c>
      <c r="J40" s="7">
        <v>524</v>
      </c>
      <c r="K40" s="10">
        <f t="shared" si="6"/>
        <v>8.448887455659465</v>
      </c>
    </row>
    <row r="41" spans="1:11" s="2" customFormat="1" ht="15" customHeight="1">
      <c r="A41" s="142" t="s">
        <v>72</v>
      </c>
      <c r="B41" s="88" t="s">
        <v>84</v>
      </c>
      <c r="C41" s="7">
        <f t="shared" si="0"/>
        <v>442</v>
      </c>
      <c r="D41" s="7">
        <v>427</v>
      </c>
      <c r="E41" s="8">
        <f t="shared" si="2"/>
        <v>96.60633484162896</v>
      </c>
      <c r="F41" s="7">
        <v>2</v>
      </c>
      <c r="G41" s="8">
        <f t="shared" si="1"/>
        <v>0.4524886877828055</v>
      </c>
      <c r="H41" s="7">
        <v>6</v>
      </c>
      <c r="I41" s="8">
        <f t="shared" si="5"/>
        <v>1.3574660633484164</v>
      </c>
      <c r="J41" s="12">
        <v>7</v>
      </c>
      <c r="K41" s="10">
        <f t="shared" si="6"/>
        <v>1.583710407239819</v>
      </c>
    </row>
    <row r="42" spans="1:11" s="2" customFormat="1" ht="15" customHeight="1">
      <c r="A42" s="142"/>
      <c r="B42" s="88" t="s">
        <v>85</v>
      </c>
      <c r="C42" s="7">
        <v>873</v>
      </c>
      <c r="D42" s="7">
        <v>752</v>
      </c>
      <c r="E42" s="8">
        <f t="shared" si="2"/>
        <v>86.1397479954181</v>
      </c>
      <c r="F42" s="7">
        <v>4</v>
      </c>
      <c r="G42" s="8">
        <f t="shared" si="1"/>
        <v>0.45819014891179843</v>
      </c>
      <c r="H42" s="7">
        <v>94</v>
      </c>
      <c r="I42" s="8">
        <f t="shared" si="5"/>
        <v>10.767468499427263</v>
      </c>
      <c r="J42" s="12">
        <v>23</v>
      </c>
      <c r="K42" s="10">
        <f t="shared" si="6"/>
        <v>2.6345933562428407</v>
      </c>
    </row>
    <row r="43" spans="1:11" s="4" customFormat="1" ht="19.5" customHeight="1">
      <c r="A43" s="142" t="s">
        <v>73</v>
      </c>
      <c r="B43" s="88" t="s">
        <v>84</v>
      </c>
      <c r="C43" s="7">
        <v>2298</v>
      </c>
      <c r="D43" s="7">
        <v>1983</v>
      </c>
      <c r="E43" s="8">
        <f t="shared" si="2"/>
        <v>86.29242819843343</v>
      </c>
      <c r="F43" s="7">
        <v>41</v>
      </c>
      <c r="G43" s="8">
        <f t="shared" si="1"/>
        <v>1.7841601392515232</v>
      </c>
      <c r="H43" s="7">
        <v>59</v>
      </c>
      <c r="I43" s="8">
        <f t="shared" si="5"/>
        <v>2.567449956483899</v>
      </c>
      <c r="J43" s="12">
        <v>215</v>
      </c>
      <c r="K43" s="10">
        <f t="shared" si="6"/>
        <v>9.355961705831158</v>
      </c>
    </row>
    <row r="44" spans="1:11" s="4" customFormat="1" ht="19.5" customHeight="1">
      <c r="A44" s="142"/>
      <c r="B44" s="88" t="s">
        <v>85</v>
      </c>
      <c r="C44" s="7">
        <v>5175</v>
      </c>
      <c r="D44" s="7">
        <v>3569</v>
      </c>
      <c r="E44" s="8">
        <f t="shared" si="2"/>
        <v>68.96618357487922</v>
      </c>
      <c r="F44" s="7">
        <v>749</v>
      </c>
      <c r="G44" s="8">
        <f t="shared" si="1"/>
        <v>14.473429951690822</v>
      </c>
      <c r="H44" s="7">
        <v>300</v>
      </c>
      <c r="I44" s="8">
        <f t="shared" si="5"/>
        <v>5.797101449275362</v>
      </c>
      <c r="J44" s="12">
        <v>557</v>
      </c>
      <c r="K44" s="10">
        <f t="shared" si="6"/>
        <v>10.76328502415459</v>
      </c>
    </row>
    <row r="45" spans="1:11" s="4" customFormat="1" ht="19.5" customHeight="1">
      <c r="A45" s="142" t="s">
        <v>74</v>
      </c>
      <c r="B45" s="88" t="s">
        <v>84</v>
      </c>
      <c r="C45" s="7">
        <f t="shared" si="0"/>
        <v>0</v>
      </c>
      <c r="D45" s="7">
        <v>0</v>
      </c>
      <c r="E45" s="8">
        <v>0</v>
      </c>
      <c r="F45" s="7">
        <v>0</v>
      </c>
      <c r="G45" s="8">
        <v>0</v>
      </c>
      <c r="H45" s="7">
        <v>0</v>
      </c>
      <c r="I45" s="8">
        <v>0</v>
      </c>
      <c r="J45" s="7">
        <v>0</v>
      </c>
      <c r="K45" s="13">
        <v>0</v>
      </c>
    </row>
    <row r="46" spans="1:11" s="4" customFormat="1" ht="19.5" customHeight="1">
      <c r="A46" s="142"/>
      <c r="B46" s="88" t="s">
        <v>85</v>
      </c>
      <c r="C46" s="7">
        <f>SUM(D46,F46,H46,J46)</f>
        <v>0</v>
      </c>
      <c r="D46" s="7">
        <v>0</v>
      </c>
      <c r="E46" s="8">
        <v>0</v>
      </c>
      <c r="F46" s="7">
        <v>0</v>
      </c>
      <c r="G46" s="8">
        <v>0</v>
      </c>
      <c r="H46" s="7">
        <v>0</v>
      </c>
      <c r="I46" s="8">
        <v>0</v>
      </c>
      <c r="J46" s="7">
        <v>0</v>
      </c>
      <c r="K46" s="13">
        <v>0</v>
      </c>
    </row>
    <row r="47" spans="1:11" s="4" customFormat="1" ht="15" customHeight="1">
      <c r="A47" s="142" t="s">
        <v>87</v>
      </c>
      <c r="B47" s="88" t="s">
        <v>84</v>
      </c>
      <c r="C47" s="7">
        <f>SUM(D47+F47+H47+J47)</f>
        <v>0</v>
      </c>
      <c r="D47" s="7">
        <v>0</v>
      </c>
      <c r="E47" s="8">
        <v>0</v>
      </c>
      <c r="F47" s="7">
        <v>0</v>
      </c>
      <c r="G47" s="8">
        <v>0</v>
      </c>
      <c r="H47" s="7">
        <v>0</v>
      </c>
      <c r="I47" s="8">
        <v>0</v>
      </c>
      <c r="J47" s="12">
        <v>0</v>
      </c>
      <c r="K47" s="10">
        <v>0</v>
      </c>
    </row>
    <row r="48" spans="1:11" s="4" customFormat="1" ht="15" customHeight="1" thickBot="1">
      <c r="A48" s="143"/>
      <c r="B48" s="89" t="s">
        <v>85</v>
      </c>
      <c r="C48" s="14">
        <f>SUM(D48,F48,H48,J48)</f>
        <v>0</v>
      </c>
      <c r="D48" s="14">
        <v>0</v>
      </c>
      <c r="E48" s="15">
        <v>0</v>
      </c>
      <c r="F48" s="14">
        <v>0</v>
      </c>
      <c r="G48" s="15">
        <v>0</v>
      </c>
      <c r="H48" s="14">
        <v>0</v>
      </c>
      <c r="I48" s="15">
        <v>0</v>
      </c>
      <c r="J48" s="16">
        <v>0</v>
      </c>
      <c r="K48" s="17">
        <v>0</v>
      </c>
    </row>
    <row r="49" s="4" customFormat="1" ht="13.5">
      <c r="A49" s="18"/>
    </row>
    <row r="50" s="4" customFormat="1" ht="13.5"/>
    <row r="51" s="4" customFormat="1" ht="13.5"/>
    <row r="52" s="4" customFormat="1" ht="13.5"/>
    <row r="53" s="4" customFormat="1" ht="13.5"/>
    <row r="54" s="4" customFormat="1" ht="13.5"/>
  </sheetData>
  <sheetProtection/>
  <mergeCells count="30">
    <mergeCell ref="A1:K1"/>
    <mergeCell ref="A43:A44"/>
    <mergeCell ref="A45:A46"/>
    <mergeCell ref="A47:A48"/>
    <mergeCell ref="A27:A28"/>
    <mergeCell ref="A29:A30"/>
    <mergeCell ref="A31:A32"/>
    <mergeCell ref="A33:A34"/>
    <mergeCell ref="A35:A36"/>
    <mergeCell ref="A41:A42"/>
    <mergeCell ref="A39:A40"/>
    <mergeCell ref="A9:A10"/>
    <mergeCell ref="A11:A12"/>
    <mergeCell ref="A37:A38"/>
    <mergeCell ref="A17:A18"/>
    <mergeCell ref="A19:A20"/>
    <mergeCell ref="A21:A22"/>
    <mergeCell ref="A23:A24"/>
    <mergeCell ref="A25:A26"/>
    <mergeCell ref="A13:A14"/>
    <mergeCell ref="A15:A16"/>
    <mergeCell ref="A5:A6"/>
    <mergeCell ref="A7:A8"/>
    <mergeCell ref="I2:K2"/>
    <mergeCell ref="A3:A4"/>
    <mergeCell ref="B3:C4"/>
    <mergeCell ref="D3:E3"/>
    <mergeCell ref="F3:G3"/>
    <mergeCell ref="H3:I3"/>
    <mergeCell ref="J3:K3"/>
  </mergeCells>
  <printOptions/>
  <pageMargins left="0.31496062992125984" right="0.31496062992125984" top="0.96" bottom="0.56" header="0.5118110236220472" footer="0.29"/>
  <pageSetup fitToHeight="1" fitToWidth="1" horizontalDpi="300" verticalDpi="3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:E1"/>
    </sheetView>
  </sheetViews>
  <sheetFormatPr defaultColWidth="8.88671875" defaultRowHeight="13.5"/>
  <cols>
    <col min="1" max="1" width="18.77734375" style="0" customWidth="1"/>
    <col min="2" max="2" width="15.77734375" style="0" customWidth="1"/>
    <col min="3" max="3" width="12.99609375" style="0" customWidth="1"/>
    <col min="4" max="4" width="15.77734375" style="0" customWidth="1"/>
    <col min="5" max="5" width="12.99609375" style="0" customWidth="1"/>
  </cols>
  <sheetData>
    <row r="1" spans="1:5" s="2" customFormat="1" ht="34.5" customHeight="1">
      <c r="A1" s="150" t="s">
        <v>154</v>
      </c>
      <c r="B1" s="159"/>
      <c r="C1" s="159"/>
      <c r="D1" s="159"/>
      <c r="E1" s="159"/>
    </row>
    <row r="2" s="2" customFormat="1" ht="18" customHeight="1"/>
    <row r="3" s="2" customFormat="1" ht="13.5"/>
    <row r="4" s="2" customFormat="1" ht="13.5"/>
    <row r="5" s="2" customFormat="1" ht="13.5"/>
    <row r="6" s="2" customFormat="1" ht="13.5"/>
    <row r="7" s="2" customFormat="1" ht="13.5"/>
    <row r="8" s="2" customFormat="1" ht="13.5"/>
    <row r="9" s="2" customFormat="1" ht="8.25" customHeight="1"/>
    <row r="10" s="2" customFormat="1" ht="13.5"/>
    <row r="11" s="2" customFormat="1" ht="13.5"/>
    <row r="12" s="2" customFormat="1" ht="13.5"/>
    <row r="13" s="2" customFormat="1" ht="13.5"/>
    <row r="14" s="2" customFormat="1" ht="13.5"/>
    <row r="15" s="2" customFormat="1" ht="13.5"/>
    <row r="16" s="2" customFormat="1" ht="13.5"/>
    <row r="17" s="2" customFormat="1" ht="13.5"/>
    <row r="18" s="2" customFormat="1" ht="13.5"/>
    <row r="19" s="2" customFormat="1" ht="13.5"/>
    <row r="20" s="2" customFormat="1" ht="13.5" customHeight="1"/>
    <row r="21" s="2" customFormat="1" ht="17.25" customHeight="1"/>
    <row r="22" s="2" customFormat="1" ht="15" customHeight="1"/>
    <row r="23" s="2" customFormat="1" ht="18" customHeight="1" thickBot="1">
      <c r="E23" s="19" t="s">
        <v>88</v>
      </c>
    </row>
    <row r="24" spans="1:5" s="2" customFormat="1" ht="19.5" customHeight="1">
      <c r="A24" s="160" t="s">
        <v>89</v>
      </c>
      <c r="B24" s="162" t="s">
        <v>90</v>
      </c>
      <c r="C24" s="162"/>
      <c r="D24" s="162" t="s">
        <v>91</v>
      </c>
      <c r="E24" s="163"/>
    </row>
    <row r="25" spans="1:5" s="2" customFormat="1" ht="22.5" customHeight="1">
      <c r="A25" s="161"/>
      <c r="B25" s="20"/>
      <c r="C25" s="20" t="s">
        <v>92</v>
      </c>
      <c r="D25" s="20"/>
      <c r="E25" s="21" t="s">
        <v>92</v>
      </c>
    </row>
    <row r="26" spans="1:5" s="2" customFormat="1" ht="19.5" customHeight="1">
      <c r="A26" s="90" t="s">
        <v>29</v>
      </c>
      <c r="B26" s="22">
        <f>SUM(B27:B43)</f>
        <v>19390</v>
      </c>
      <c r="C26" s="22">
        <f>SUM(C27:C43)</f>
        <v>100</v>
      </c>
      <c r="D26" s="22">
        <f>SUM(D27:D43)</f>
        <v>78708</v>
      </c>
      <c r="E26" s="110">
        <f>SUM(E27:E43)</f>
        <v>100.00000000000001</v>
      </c>
    </row>
    <row r="27" spans="1:5" s="2" customFormat="1" ht="19.5" customHeight="1">
      <c r="A27" s="91" t="s">
        <v>100</v>
      </c>
      <c r="B27" s="64">
        <v>912</v>
      </c>
      <c r="C27" s="23">
        <f>B27/B26*100</f>
        <v>4.703455389375967</v>
      </c>
      <c r="D27" s="64">
        <v>3748</v>
      </c>
      <c r="E27" s="24">
        <f>D27/D26*100</f>
        <v>4.761904761904762</v>
      </c>
    </row>
    <row r="28" spans="1:5" s="2" customFormat="1" ht="19.5" customHeight="1">
      <c r="A28" s="111" t="s">
        <v>177</v>
      </c>
      <c r="B28" s="64">
        <v>985</v>
      </c>
      <c r="C28" s="23">
        <f>B28/B26*100</f>
        <v>5.079938112429088</v>
      </c>
      <c r="D28" s="64">
        <v>4105</v>
      </c>
      <c r="E28" s="24">
        <f>D28/D26*100</f>
        <v>5.21548000203283</v>
      </c>
    </row>
    <row r="29" spans="1:5" s="2" customFormat="1" ht="19.5" customHeight="1">
      <c r="A29" s="91" t="s">
        <v>101</v>
      </c>
      <c r="B29" s="64">
        <v>1348</v>
      </c>
      <c r="C29" s="23">
        <f>B29/B26*100</f>
        <v>6.952037132542547</v>
      </c>
      <c r="D29" s="64">
        <v>4819</v>
      </c>
      <c r="E29" s="24">
        <f>D29/D26*100</f>
        <v>6.122630482288967</v>
      </c>
    </row>
    <row r="30" spans="1:5" s="2" customFormat="1" ht="19.5" customHeight="1">
      <c r="A30" s="91" t="s">
        <v>102</v>
      </c>
      <c r="B30" s="64">
        <v>501</v>
      </c>
      <c r="C30" s="23">
        <f>B30/B26*100</f>
        <v>2.5838060856111396</v>
      </c>
      <c r="D30" s="64">
        <v>1050</v>
      </c>
      <c r="E30" s="24">
        <f>D30/D26*100</f>
        <v>1.3340448239060834</v>
      </c>
    </row>
    <row r="31" spans="1:5" s="2" customFormat="1" ht="19.5" customHeight="1">
      <c r="A31" s="111" t="s">
        <v>176</v>
      </c>
      <c r="B31" s="64">
        <v>921</v>
      </c>
      <c r="C31" s="23">
        <f>B31/B26*100</f>
        <v>4.749871067560598</v>
      </c>
      <c r="D31" s="64">
        <v>2451</v>
      </c>
      <c r="E31" s="24">
        <f>D31/D26*100</f>
        <v>3.1140417746607714</v>
      </c>
    </row>
    <row r="32" spans="1:5" s="2" customFormat="1" ht="19.5" customHeight="1">
      <c r="A32" s="91" t="s">
        <v>103</v>
      </c>
      <c r="B32" s="64">
        <v>608</v>
      </c>
      <c r="C32" s="23">
        <f>B32/B26*100</f>
        <v>3.135636926250645</v>
      </c>
      <c r="D32" s="64">
        <v>1952</v>
      </c>
      <c r="E32" s="24">
        <f>D32/D26*100</f>
        <v>2.4800528535854043</v>
      </c>
    </row>
    <row r="33" spans="1:5" s="2" customFormat="1" ht="19.5" customHeight="1">
      <c r="A33" s="91" t="s">
        <v>104</v>
      </c>
      <c r="B33" s="64">
        <v>553</v>
      </c>
      <c r="C33" s="23">
        <f>B33/B26*100</f>
        <v>2.851985559566787</v>
      </c>
      <c r="D33" s="64">
        <v>1176</v>
      </c>
      <c r="E33" s="24">
        <f>D33/D26*100</f>
        <v>1.4941302027748131</v>
      </c>
    </row>
    <row r="34" spans="1:5" s="2" customFormat="1" ht="19.5" customHeight="1">
      <c r="A34" s="91" t="s">
        <v>144</v>
      </c>
      <c r="B34" s="64">
        <v>458</v>
      </c>
      <c r="C34" s="23">
        <f>B34/B26*100</f>
        <v>2.3620422898401237</v>
      </c>
      <c r="D34" s="64">
        <v>1142</v>
      </c>
      <c r="E34" s="24">
        <f>D34/D26*100</f>
        <v>1.4509325608578543</v>
      </c>
    </row>
    <row r="35" spans="1:5" s="2" customFormat="1" ht="19.5" customHeight="1">
      <c r="A35" s="91" t="s">
        <v>106</v>
      </c>
      <c r="B35" s="64">
        <v>2167</v>
      </c>
      <c r="C35" s="23">
        <f>B35/B26*100</f>
        <v>11.175863847343992</v>
      </c>
      <c r="D35" s="64">
        <v>12818</v>
      </c>
      <c r="E35" s="24">
        <f>D35/D26*100</f>
        <v>16.2855110026935</v>
      </c>
    </row>
    <row r="36" spans="1:5" s="2" customFormat="1" ht="19.5" customHeight="1">
      <c r="A36" s="91" t="s">
        <v>107</v>
      </c>
      <c r="B36" s="64">
        <v>656</v>
      </c>
      <c r="C36" s="23">
        <f>B36/B26*100</f>
        <v>3.383187209902011</v>
      </c>
      <c r="D36" s="64">
        <v>1638</v>
      </c>
      <c r="E36" s="24">
        <f>D36/D26*100</f>
        <v>2.08110992529349</v>
      </c>
    </row>
    <row r="37" spans="1:5" s="2" customFormat="1" ht="19.5" customHeight="1">
      <c r="A37" s="91" t="s">
        <v>145</v>
      </c>
      <c r="B37" s="64">
        <v>417</v>
      </c>
      <c r="C37" s="23">
        <f>B37/B26*100</f>
        <v>2.150593089221248</v>
      </c>
      <c r="D37" s="64">
        <v>1163</v>
      </c>
      <c r="E37" s="24">
        <f>D37/D26*100</f>
        <v>1.477613457335976</v>
      </c>
    </row>
    <row r="38" spans="1:5" s="2" customFormat="1" ht="19.5" customHeight="1">
      <c r="A38" s="91" t="s">
        <v>109</v>
      </c>
      <c r="B38" s="64">
        <v>1261</v>
      </c>
      <c r="C38" s="23">
        <f>B38/B26*100</f>
        <v>6.5033522434244455</v>
      </c>
      <c r="D38" s="64">
        <v>5014</v>
      </c>
      <c r="E38" s="24">
        <f>D38/D26*100</f>
        <v>6.370381663871526</v>
      </c>
    </row>
    <row r="39" spans="1:5" s="2" customFormat="1" ht="19.5" customHeight="1">
      <c r="A39" s="91" t="s">
        <v>110</v>
      </c>
      <c r="B39" s="64">
        <v>1703</v>
      </c>
      <c r="C39" s="23">
        <f>B39/B26*100</f>
        <v>8.782877772047447</v>
      </c>
      <c r="D39" s="64">
        <v>5051</v>
      </c>
      <c r="E39" s="24">
        <f>D39/D26*100</f>
        <v>6.417390862428215</v>
      </c>
    </row>
    <row r="40" spans="1:5" s="2" customFormat="1" ht="19.5" customHeight="1">
      <c r="A40" s="91" t="s">
        <v>111</v>
      </c>
      <c r="B40" s="64">
        <v>640</v>
      </c>
      <c r="C40" s="23">
        <f>B40/B26*100</f>
        <v>3.3006704486848895</v>
      </c>
      <c r="D40" s="64">
        <v>2156</v>
      </c>
      <c r="E40" s="24">
        <f>D40/D26*100</f>
        <v>2.7392387050871574</v>
      </c>
    </row>
    <row r="41" spans="1:5" s="2" customFormat="1" ht="19.5" customHeight="1">
      <c r="A41" s="91" t="s">
        <v>112</v>
      </c>
      <c r="B41" s="64">
        <v>688</v>
      </c>
      <c r="C41" s="23">
        <f>B41/B26*100</f>
        <v>3.5482207323362562</v>
      </c>
      <c r="D41" s="64">
        <v>2890</v>
      </c>
      <c r="E41" s="24">
        <f>D41/D26*100</f>
        <v>3.671799562941505</v>
      </c>
    </row>
    <row r="42" spans="1:5" s="2" customFormat="1" ht="19.5" customHeight="1">
      <c r="A42" s="91" t="s">
        <v>146</v>
      </c>
      <c r="B42" s="64">
        <v>4485</v>
      </c>
      <c r="C42" s="23">
        <f>B42/B26*100</f>
        <v>23.130479628674575</v>
      </c>
      <c r="D42" s="64">
        <v>24411</v>
      </c>
      <c r="E42" s="24">
        <f>D42/D26*100</f>
        <v>31.01463637749657</v>
      </c>
    </row>
    <row r="43" spans="1:5" s="2" customFormat="1" ht="19.5" customHeight="1" thickBot="1">
      <c r="A43" s="92" t="s">
        <v>114</v>
      </c>
      <c r="B43" s="65">
        <v>1087</v>
      </c>
      <c r="C43" s="25">
        <f>B43/B26*100</f>
        <v>5.605982465188241</v>
      </c>
      <c r="D43" s="65">
        <v>3124</v>
      </c>
      <c r="E43" s="26">
        <f>D43/D26*100</f>
        <v>3.969100980840575</v>
      </c>
    </row>
    <row r="44" spans="2:4" s="4" customFormat="1" ht="13.5">
      <c r="B44" s="27"/>
      <c r="D44" s="28"/>
    </row>
    <row r="45" s="4" customFormat="1" ht="13.5"/>
    <row r="46" s="4" customFormat="1" ht="13.5"/>
  </sheetData>
  <sheetProtection/>
  <mergeCells count="4">
    <mergeCell ref="A1:E1"/>
    <mergeCell ref="A24:A25"/>
    <mergeCell ref="B24:C24"/>
    <mergeCell ref="D24:E24"/>
  </mergeCells>
  <printOptions/>
  <pageMargins left="0.72" right="0.63" top="0.76" bottom="0.45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:J1"/>
    </sheetView>
  </sheetViews>
  <sheetFormatPr defaultColWidth="8.88671875" defaultRowHeight="13.5"/>
  <cols>
    <col min="1" max="1" width="11.99609375" style="0" customWidth="1"/>
    <col min="2" max="2" width="7.88671875" style="0" customWidth="1"/>
    <col min="3" max="3" width="7.77734375" style="68" customWidth="1"/>
    <col min="4" max="4" width="6.77734375" style="68" customWidth="1"/>
    <col min="5" max="5" width="7.77734375" style="68" customWidth="1"/>
    <col min="6" max="6" width="6.77734375" style="68" customWidth="1"/>
    <col min="7" max="7" width="7.77734375" style="68" customWidth="1"/>
    <col min="8" max="8" width="6.77734375" style="68" customWidth="1"/>
    <col min="9" max="9" width="7.77734375" style="68" customWidth="1"/>
    <col min="10" max="10" width="6.77734375" style="0" customWidth="1"/>
  </cols>
  <sheetData>
    <row r="1" spans="1:10" s="2" customFormat="1" ht="33" customHeight="1">
      <c r="A1" s="164" t="s">
        <v>93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s="2" customFormat="1" ht="19.5" customHeight="1" thickBot="1">
      <c r="A2" s="30"/>
      <c r="B2" s="29"/>
      <c r="C2" s="66"/>
      <c r="D2" s="66"/>
      <c r="E2" s="66"/>
      <c r="F2" s="66"/>
      <c r="G2" s="66"/>
      <c r="H2" s="66"/>
      <c r="I2" s="66"/>
      <c r="J2" s="31" t="s">
        <v>94</v>
      </c>
    </row>
    <row r="3" spans="1:10" s="2" customFormat="1" ht="30" customHeight="1">
      <c r="A3" s="154" t="s">
        <v>95</v>
      </c>
      <c r="B3" s="156" t="s">
        <v>29</v>
      </c>
      <c r="C3" s="165" t="s">
        <v>52</v>
      </c>
      <c r="D3" s="156"/>
      <c r="E3" s="165" t="s">
        <v>97</v>
      </c>
      <c r="F3" s="156"/>
      <c r="G3" s="165" t="s">
        <v>98</v>
      </c>
      <c r="H3" s="156"/>
      <c r="I3" s="165" t="s">
        <v>99</v>
      </c>
      <c r="J3" s="158"/>
    </row>
    <row r="4" spans="1:10" s="2" customFormat="1" ht="30" customHeight="1">
      <c r="A4" s="155"/>
      <c r="B4" s="157"/>
      <c r="C4" s="96"/>
      <c r="D4" s="82" t="s">
        <v>34</v>
      </c>
      <c r="E4" s="96"/>
      <c r="F4" s="82" t="s">
        <v>34</v>
      </c>
      <c r="G4" s="96"/>
      <c r="H4" s="82" t="s">
        <v>34</v>
      </c>
      <c r="I4" s="96"/>
      <c r="J4" s="83" t="s">
        <v>34</v>
      </c>
    </row>
    <row r="5" spans="1:12" s="2" customFormat="1" ht="30" customHeight="1">
      <c r="A5" s="93" t="s">
        <v>96</v>
      </c>
      <c r="B5" s="32">
        <f>SUM(B6:B22)</f>
        <v>19390</v>
      </c>
      <c r="C5" s="32">
        <f>SUM(C6:C22)</f>
        <v>16289</v>
      </c>
      <c r="D5" s="5">
        <f>(C5/B5)*100</f>
        <v>84.0072202166065</v>
      </c>
      <c r="E5" s="32">
        <f>SUM(E6:E22)</f>
        <v>2544</v>
      </c>
      <c r="F5" s="5">
        <f>(E5/B5)*100</f>
        <v>13.120165033522435</v>
      </c>
      <c r="G5" s="32">
        <f>SUM(G6:G22)</f>
        <v>551</v>
      </c>
      <c r="H5" s="5">
        <f aca="true" t="shared" si="0" ref="H5:H22">(G5/B5)*100</f>
        <v>2.8416709644146465</v>
      </c>
      <c r="I5" s="32">
        <f>SUM(I6:I22)</f>
        <v>6</v>
      </c>
      <c r="J5" s="6">
        <f aca="true" t="shared" si="1" ref="J5:J22">(I5/B5)*100</f>
        <v>0.030943785456420837</v>
      </c>
      <c r="L5" s="33"/>
    </row>
    <row r="6" spans="1:12" s="2" customFormat="1" ht="30" customHeight="1">
      <c r="A6" s="94" t="s">
        <v>100</v>
      </c>
      <c r="B6" s="12">
        <v>912</v>
      </c>
      <c r="C6" s="12">
        <v>754</v>
      </c>
      <c r="D6" s="8">
        <f aca="true" t="shared" si="2" ref="D6:D22">(C6/B6)*100</f>
        <v>82.67543859649122</v>
      </c>
      <c r="E6" s="12">
        <v>126</v>
      </c>
      <c r="F6" s="8">
        <f>(E6/B6)*100</f>
        <v>13.815789473684212</v>
      </c>
      <c r="G6" s="12">
        <v>32</v>
      </c>
      <c r="H6" s="8">
        <f t="shared" si="0"/>
        <v>3.508771929824561</v>
      </c>
      <c r="I6" s="12">
        <v>0</v>
      </c>
      <c r="J6" s="10">
        <f t="shared" si="1"/>
        <v>0</v>
      </c>
      <c r="L6" s="33"/>
    </row>
    <row r="7" spans="1:12" s="2" customFormat="1" ht="30" customHeight="1">
      <c r="A7" s="94" t="s">
        <v>177</v>
      </c>
      <c r="B7" s="12">
        <v>985</v>
      </c>
      <c r="C7" s="12">
        <v>876</v>
      </c>
      <c r="D7" s="8">
        <f t="shared" si="2"/>
        <v>88.93401015228426</v>
      </c>
      <c r="E7" s="12">
        <v>95</v>
      </c>
      <c r="F7" s="8">
        <f>(E7/B7)*100</f>
        <v>9.644670050761421</v>
      </c>
      <c r="G7" s="12">
        <v>12</v>
      </c>
      <c r="H7" s="8">
        <f t="shared" si="0"/>
        <v>1.2182741116751268</v>
      </c>
      <c r="I7" s="12">
        <v>2</v>
      </c>
      <c r="J7" s="10">
        <f t="shared" si="1"/>
        <v>0.20304568527918782</v>
      </c>
      <c r="L7" s="33"/>
    </row>
    <row r="8" spans="1:12" s="2" customFormat="1" ht="30" customHeight="1">
      <c r="A8" s="94" t="s">
        <v>101</v>
      </c>
      <c r="B8" s="12">
        <v>1348</v>
      </c>
      <c r="C8" s="12">
        <v>1168</v>
      </c>
      <c r="D8" s="8">
        <f t="shared" si="2"/>
        <v>86.64688427299704</v>
      </c>
      <c r="E8" s="12">
        <v>145</v>
      </c>
      <c r="F8" s="8">
        <f>(E8/B8)*100</f>
        <v>10.756676557863502</v>
      </c>
      <c r="G8" s="12">
        <v>35</v>
      </c>
      <c r="H8" s="8">
        <f t="shared" si="0"/>
        <v>2.596439169139466</v>
      </c>
      <c r="I8" s="12">
        <v>0</v>
      </c>
      <c r="J8" s="10">
        <f t="shared" si="1"/>
        <v>0</v>
      </c>
      <c r="L8" s="33"/>
    </row>
    <row r="9" spans="1:12" s="2" customFormat="1" ht="30" customHeight="1">
      <c r="A9" s="94" t="s">
        <v>102</v>
      </c>
      <c r="B9" s="12">
        <v>501</v>
      </c>
      <c r="C9" s="12">
        <v>467</v>
      </c>
      <c r="D9" s="8">
        <f t="shared" si="2"/>
        <v>93.21357285429141</v>
      </c>
      <c r="E9" s="12">
        <v>31</v>
      </c>
      <c r="F9" s="8">
        <f>(E9/B9)*100</f>
        <v>6.187624750499002</v>
      </c>
      <c r="G9" s="12">
        <v>3</v>
      </c>
      <c r="H9" s="8">
        <f t="shared" si="0"/>
        <v>0.5988023952095809</v>
      </c>
      <c r="I9" s="12">
        <v>0</v>
      </c>
      <c r="J9" s="10">
        <f t="shared" si="1"/>
        <v>0</v>
      </c>
      <c r="L9" s="33"/>
    </row>
    <row r="10" spans="1:12" s="2" customFormat="1" ht="30" customHeight="1">
      <c r="A10" s="94" t="s">
        <v>176</v>
      </c>
      <c r="B10" s="12">
        <v>921</v>
      </c>
      <c r="C10" s="12">
        <v>831</v>
      </c>
      <c r="D10" s="8">
        <f t="shared" si="2"/>
        <v>90.22801302931596</v>
      </c>
      <c r="E10" s="12">
        <v>81</v>
      </c>
      <c r="F10" s="8">
        <f aca="true" t="shared" si="3" ref="F10:F22">(E10/B10)*100</f>
        <v>8.794788273615636</v>
      </c>
      <c r="G10" s="12">
        <v>9</v>
      </c>
      <c r="H10" s="8">
        <f t="shared" si="0"/>
        <v>0.9771986970684038</v>
      </c>
      <c r="I10" s="12">
        <v>0</v>
      </c>
      <c r="J10" s="10">
        <f t="shared" si="1"/>
        <v>0</v>
      </c>
      <c r="L10" s="33"/>
    </row>
    <row r="11" spans="1:12" s="2" customFormat="1" ht="30" customHeight="1">
      <c r="A11" s="94" t="s">
        <v>103</v>
      </c>
      <c r="B11" s="12">
        <v>608</v>
      </c>
      <c r="C11" s="12">
        <v>545</v>
      </c>
      <c r="D11" s="8">
        <f t="shared" si="2"/>
        <v>89.63815789473685</v>
      </c>
      <c r="E11" s="12">
        <v>50</v>
      </c>
      <c r="F11" s="8">
        <f t="shared" si="3"/>
        <v>8.223684210526317</v>
      </c>
      <c r="G11" s="12">
        <v>13</v>
      </c>
      <c r="H11" s="8">
        <f t="shared" si="0"/>
        <v>2.138157894736842</v>
      </c>
      <c r="I11" s="12">
        <v>0</v>
      </c>
      <c r="J11" s="10">
        <f t="shared" si="1"/>
        <v>0</v>
      </c>
      <c r="L11" s="33"/>
    </row>
    <row r="12" spans="1:12" s="2" customFormat="1" ht="30" customHeight="1">
      <c r="A12" s="94" t="s">
        <v>104</v>
      </c>
      <c r="B12" s="12">
        <v>553</v>
      </c>
      <c r="C12" s="12">
        <v>518</v>
      </c>
      <c r="D12" s="8">
        <f t="shared" si="2"/>
        <v>93.67088607594937</v>
      </c>
      <c r="E12" s="12">
        <v>31</v>
      </c>
      <c r="F12" s="8">
        <f t="shared" si="3"/>
        <v>5.605786618444846</v>
      </c>
      <c r="G12" s="12">
        <v>4</v>
      </c>
      <c r="H12" s="8">
        <f t="shared" si="0"/>
        <v>0.7233273056057866</v>
      </c>
      <c r="I12" s="12">
        <v>0</v>
      </c>
      <c r="J12" s="10">
        <f t="shared" si="1"/>
        <v>0</v>
      </c>
      <c r="L12" s="33"/>
    </row>
    <row r="13" spans="1:12" s="2" customFormat="1" ht="30" customHeight="1">
      <c r="A13" s="94" t="s">
        <v>105</v>
      </c>
      <c r="B13" s="12">
        <v>458</v>
      </c>
      <c r="C13" s="12">
        <v>421</v>
      </c>
      <c r="D13" s="8">
        <f t="shared" si="2"/>
        <v>91.92139737991266</v>
      </c>
      <c r="E13" s="12">
        <v>31</v>
      </c>
      <c r="F13" s="8">
        <f t="shared" si="3"/>
        <v>6.768558951965066</v>
      </c>
      <c r="G13" s="12">
        <v>6</v>
      </c>
      <c r="H13" s="8">
        <f t="shared" si="0"/>
        <v>1.3100436681222707</v>
      </c>
      <c r="I13" s="12">
        <v>0</v>
      </c>
      <c r="J13" s="10">
        <f t="shared" si="1"/>
        <v>0</v>
      </c>
      <c r="L13" s="33"/>
    </row>
    <row r="14" spans="1:12" s="2" customFormat="1" ht="30" customHeight="1">
      <c r="A14" s="94" t="s">
        <v>106</v>
      </c>
      <c r="B14" s="12">
        <v>2167</v>
      </c>
      <c r="C14" s="12">
        <v>1705</v>
      </c>
      <c r="D14" s="8">
        <f t="shared" si="2"/>
        <v>78.68020304568529</v>
      </c>
      <c r="E14" s="12">
        <v>336</v>
      </c>
      <c r="F14" s="8">
        <f t="shared" si="3"/>
        <v>15.505306875865251</v>
      </c>
      <c r="G14" s="12">
        <v>125</v>
      </c>
      <c r="H14" s="8">
        <f t="shared" si="0"/>
        <v>5.7683433317951085</v>
      </c>
      <c r="I14" s="12">
        <v>1</v>
      </c>
      <c r="J14" s="10">
        <f t="shared" si="1"/>
        <v>0.046146746654360866</v>
      </c>
      <c r="L14" s="33"/>
    </row>
    <row r="15" spans="1:12" s="2" customFormat="1" ht="30" customHeight="1">
      <c r="A15" s="94" t="s">
        <v>107</v>
      </c>
      <c r="B15" s="12">
        <v>656</v>
      </c>
      <c r="C15" s="12">
        <v>610</v>
      </c>
      <c r="D15" s="8">
        <f t="shared" si="2"/>
        <v>92.98780487804879</v>
      </c>
      <c r="E15" s="12">
        <v>38</v>
      </c>
      <c r="F15" s="8">
        <f t="shared" si="3"/>
        <v>5.7926829268292686</v>
      </c>
      <c r="G15" s="12">
        <v>8</v>
      </c>
      <c r="H15" s="8">
        <f t="shared" si="0"/>
        <v>1.2195121951219512</v>
      </c>
      <c r="I15" s="12">
        <v>0</v>
      </c>
      <c r="J15" s="10">
        <f t="shared" si="1"/>
        <v>0</v>
      </c>
      <c r="L15" s="33"/>
    </row>
    <row r="16" spans="1:12" s="2" customFormat="1" ht="30" customHeight="1">
      <c r="A16" s="94" t="s">
        <v>108</v>
      </c>
      <c r="B16" s="12">
        <v>417</v>
      </c>
      <c r="C16" s="12">
        <v>377</v>
      </c>
      <c r="D16" s="8">
        <f t="shared" si="2"/>
        <v>90.40767386091127</v>
      </c>
      <c r="E16" s="12">
        <v>31</v>
      </c>
      <c r="F16" s="8">
        <f t="shared" si="3"/>
        <v>7.434052757793765</v>
      </c>
      <c r="G16" s="12">
        <v>9</v>
      </c>
      <c r="H16" s="8">
        <f t="shared" si="0"/>
        <v>2.158273381294964</v>
      </c>
      <c r="I16" s="12">
        <v>0</v>
      </c>
      <c r="J16" s="10">
        <f t="shared" si="1"/>
        <v>0</v>
      </c>
      <c r="L16" s="33"/>
    </row>
    <row r="17" spans="1:12" s="2" customFormat="1" ht="30" customHeight="1">
      <c r="A17" s="94" t="s">
        <v>109</v>
      </c>
      <c r="B17" s="12">
        <v>1261</v>
      </c>
      <c r="C17" s="12">
        <v>1113</v>
      </c>
      <c r="D17" s="8">
        <f t="shared" si="2"/>
        <v>88.26328310864393</v>
      </c>
      <c r="E17" s="12">
        <v>129</v>
      </c>
      <c r="F17" s="8">
        <f t="shared" si="3"/>
        <v>10.229976209357652</v>
      </c>
      <c r="G17" s="12">
        <v>17</v>
      </c>
      <c r="H17" s="8">
        <f t="shared" si="0"/>
        <v>1.3481363996827915</v>
      </c>
      <c r="I17" s="12">
        <v>2</v>
      </c>
      <c r="J17" s="10">
        <f t="shared" si="1"/>
        <v>0.1586042823156225</v>
      </c>
      <c r="L17" s="33"/>
    </row>
    <row r="18" spans="1:12" s="2" customFormat="1" ht="30" customHeight="1">
      <c r="A18" s="94" t="s">
        <v>110</v>
      </c>
      <c r="B18" s="12">
        <v>1703</v>
      </c>
      <c r="C18" s="12">
        <v>1507</v>
      </c>
      <c r="D18" s="8">
        <f t="shared" si="2"/>
        <v>88.49089841456254</v>
      </c>
      <c r="E18" s="12">
        <v>175</v>
      </c>
      <c r="F18" s="8">
        <f t="shared" si="3"/>
        <v>10.275983558426306</v>
      </c>
      <c r="G18" s="12">
        <v>21</v>
      </c>
      <c r="H18" s="8">
        <f t="shared" si="0"/>
        <v>1.2331180270111568</v>
      </c>
      <c r="I18" s="12">
        <v>0</v>
      </c>
      <c r="J18" s="10">
        <f t="shared" si="1"/>
        <v>0</v>
      </c>
      <c r="L18" s="33"/>
    </row>
    <row r="19" spans="1:12" s="2" customFormat="1" ht="30" customHeight="1">
      <c r="A19" s="94" t="s">
        <v>111</v>
      </c>
      <c r="B19" s="12">
        <v>640</v>
      </c>
      <c r="C19" s="12">
        <v>580</v>
      </c>
      <c r="D19" s="8">
        <f t="shared" si="2"/>
        <v>90.625</v>
      </c>
      <c r="E19" s="12">
        <v>49</v>
      </c>
      <c r="F19" s="8">
        <f t="shared" si="3"/>
        <v>7.656250000000001</v>
      </c>
      <c r="G19" s="12">
        <v>11</v>
      </c>
      <c r="H19" s="8">
        <f t="shared" si="0"/>
        <v>1.7187500000000002</v>
      </c>
      <c r="I19" s="12">
        <v>0</v>
      </c>
      <c r="J19" s="10">
        <f t="shared" si="1"/>
        <v>0</v>
      </c>
      <c r="L19" s="33"/>
    </row>
    <row r="20" spans="1:12" s="2" customFormat="1" ht="30" customHeight="1">
      <c r="A20" s="94" t="s">
        <v>112</v>
      </c>
      <c r="B20" s="12">
        <v>688</v>
      </c>
      <c r="C20" s="12">
        <v>603</v>
      </c>
      <c r="D20" s="8">
        <f t="shared" si="2"/>
        <v>87.6453488372093</v>
      </c>
      <c r="E20" s="12">
        <v>60</v>
      </c>
      <c r="F20" s="8">
        <f t="shared" si="3"/>
        <v>8.720930232558139</v>
      </c>
      <c r="G20" s="12">
        <v>25</v>
      </c>
      <c r="H20" s="8">
        <f t="shared" si="0"/>
        <v>3.6337209302325584</v>
      </c>
      <c r="I20" s="12">
        <v>0</v>
      </c>
      <c r="J20" s="10">
        <f t="shared" si="1"/>
        <v>0</v>
      </c>
      <c r="L20" s="33"/>
    </row>
    <row r="21" spans="1:12" s="2" customFormat="1" ht="30" customHeight="1">
      <c r="A21" s="94" t="s">
        <v>113</v>
      </c>
      <c r="B21" s="12">
        <v>4485</v>
      </c>
      <c r="C21" s="12">
        <v>3246</v>
      </c>
      <c r="D21" s="8">
        <f t="shared" si="2"/>
        <v>72.37458193979933</v>
      </c>
      <c r="E21" s="12">
        <v>1033</v>
      </c>
      <c r="F21" s="8">
        <f t="shared" si="3"/>
        <v>23.03232998885173</v>
      </c>
      <c r="G21" s="12">
        <v>205</v>
      </c>
      <c r="H21" s="8">
        <f t="shared" si="0"/>
        <v>4.570791527313267</v>
      </c>
      <c r="I21" s="12">
        <v>1</v>
      </c>
      <c r="J21" s="10">
        <f t="shared" si="1"/>
        <v>0.022296544035674472</v>
      </c>
      <c r="L21" s="33"/>
    </row>
    <row r="22" spans="1:12" s="2" customFormat="1" ht="30" customHeight="1" thickBot="1">
      <c r="A22" s="95" t="s">
        <v>114</v>
      </c>
      <c r="B22" s="16">
        <v>1087</v>
      </c>
      <c r="C22" s="16">
        <v>968</v>
      </c>
      <c r="D22" s="15">
        <f t="shared" si="2"/>
        <v>89.0524379024839</v>
      </c>
      <c r="E22" s="16">
        <v>103</v>
      </c>
      <c r="F22" s="15">
        <f t="shared" si="3"/>
        <v>9.475620975160993</v>
      </c>
      <c r="G22" s="16">
        <v>16</v>
      </c>
      <c r="H22" s="15">
        <f t="shared" si="0"/>
        <v>1.4719411223551058</v>
      </c>
      <c r="I22" s="16">
        <v>0</v>
      </c>
      <c r="J22" s="17">
        <f t="shared" si="1"/>
        <v>0</v>
      </c>
      <c r="L22" s="33"/>
    </row>
    <row r="23" spans="2:9" s="2" customFormat="1" ht="13.5">
      <c r="B23" s="33"/>
      <c r="C23" s="67"/>
      <c r="D23" s="67"/>
      <c r="E23" s="67"/>
      <c r="F23" s="67"/>
      <c r="G23" s="67"/>
      <c r="H23" s="67"/>
      <c r="I23" s="67"/>
    </row>
    <row r="24" spans="1:9" s="2" customFormat="1" ht="13.5">
      <c r="A24" s="2" t="s">
        <v>156</v>
      </c>
      <c r="C24" s="67"/>
      <c r="D24" s="67"/>
      <c r="E24" s="67"/>
      <c r="F24" s="67"/>
      <c r="G24" s="67"/>
      <c r="H24" s="67"/>
      <c r="I24" s="67"/>
    </row>
    <row r="25" spans="3:9" s="2" customFormat="1" ht="13.5">
      <c r="C25" s="67"/>
      <c r="D25" s="67"/>
      <c r="E25" s="67"/>
      <c r="F25" s="67"/>
      <c r="G25" s="67"/>
      <c r="H25" s="67"/>
      <c r="I25" s="67"/>
    </row>
    <row r="26" spans="3:9" s="2" customFormat="1" ht="13.5">
      <c r="C26" s="67"/>
      <c r="D26" s="67"/>
      <c r="E26" s="67"/>
      <c r="F26" s="67"/>
      <c r="G26" s="67"/>
      <c r="H26" s="67"/>
      <c r="I26" s="67"/>
    </row>
    <row r="27" spans="3:9" s="2" customFormat="1" ht="13.5">
      <c r="C27" s="67"/>
      <c r="D27" s="67"/>
      <c r="E27" s="67"/>
      <c r="F27" s="67"/>
      <c r="G27" s="67"/>
      <c r="H27" s="67"/>
      <c r="I27" s="67"/>
    </row>
    <row r="28" spans="3:9" s="2" customFormat="1" ht="13.5">
      <c r="C28" s="67"/>
      <c r="D28" s="67"/>
      <c r="E28" s="67"/>
      <c r="F28" s="67"/>
      <c r="G28" s="67"/>
      <c r="H28" s="67"/>
      <c r="I28" s="67"/>
    </row>
    <row r="29" spans="3:9" s="2" customFormat="1" ht="13.5">
      <c r="C29" s="67"/>
      <c r="D29" s="67"/>
      <c r="E29" s="67"/>
      <c r="F29" s="67"/>
      <c r="G29" s="67"/>
      <c r="H29" s="67"/>
      <c r="I29" s="67"/>
    </row>
    <row r="30" spans="3:9" s="2" customFormat="1" ht="13.5">
      <c r="C30" s="67"/>
      <c r="D30" s="67"/>
      <c r="E30" s="67"/>
      <c r="F30" s="67"/>
      <c r="G30" s="67"/>
      <c r="H30" s="67"/>
      <c r="I30" s="67"/>
    </row>
    <row r="31" spans="3:9" s="2" customFormat="1" ht="13.5">
      <c r="C31" s="67"/>
      <c r="D31" s="67"/>
      <c r="E31" s="67"/>
      <c r="F31" s="67"/>
      <c r="G31" s="67"/>
      <c r="H31" s="67"/>
      <c r="I31" s="67"/>
    </row>
    <row r="32" spans="3:9" s="2" customFormat="1" ht="13.5">
      <c r="C32" s="67"/>
      <c r="D32" s="67"/>
      <c r="E32" s="67"/>
      <c r="F32" s="67"/>
      <c r="G32" s="67"/>
      <c r="H32" s="67"/>
      <c r="I32" s="67"/>
    </row>
    <row r="33" spans="3:9" s="2" customFormat="1" ht="13.5">
      <c r="C33" s="67"/>
      <c r="D33" s="67"/>
      <c r="E33" s="67"/>
      <c r="F33" s="67"/>
      <c r="G33" s="67"/>
      <c r="H33" s="67"/>
      <c r="I33" s="67"/>
    </row>
    <row r="34" spans="3:9" s="2" customFormat="1" ht="13.5">
      <c r="C34" s="67"/>
      <c r="D34" s="67"/>
      <c r="E34" s="67"/>
      <c r="F34" s="67"/>
      <c r="G34" s="67"/>
      <c r="H34" s="67"/>
      <c r="I34" s="67"/>
    </row>
    <row r="35" spans="3:9" s="2" customFormat="1" ht="13.5">
      <c r="C35" s="67"/>
      <c r="D35" s="67"/>
      <c r="E35" s="67"/>
      <c r="F35" s="67"/>
      <c r="G35" s="67"/>
      <c r="H35" s="67"/>
      <c r="I35" s="67"/>
    </row>
    <row r="36" spans="3:9" s="2" customFormat="1" ht="13.5">
      <c r="C36" s="67"/>
      <c r="D36" s="67"/>
      <c r="E36" s="67"/>
      <c r="F36" s="67"/>
      <c r="G36" s="67"/>
      <c r="H36" s="67"/>
      <c r="I36" s="67"/>
    </row>
    <row r="37" spans="3:9" s="2" customFormat="1" ht="13.5">
      <c r="C37" s="67"/>
      <c r="D37" s="67"/>
      <c r="E37" s="67"/>
      <c r="F37" s="67"/>
      <c r="G37" s="67"/>
      <c r="H37" s="67"/>
      <c r="I37" s="67"/>
    </row>
    <row r="38" spans="3:9" s="2" customFormat="1" ht="13.5">
      <c r="C38" s="67"/>
      <c r="D38" s="67"/>
      <c r="E38" s="67"/>
      <c r="F38" s="67"/>
      <c r="G38" s="67"/>
      <c r="H38" s="67"/>
      <c r="I38" s="67"/>
    </row>
    <row r="39" spans="3:9" s="2" customFormat="1" ht="13.5">
      <c r="C39" s="67"/>
      <c r="D39" s="67"/>
      <c r="E39" s="67"/>
      <c r="F39" s="67"/>
      <c r="G39" s="67"/>
      <c r="H39" s="67"/>
      <c r="I39" s="67"/>
    </row>
    <row r="40" spans="3:9" s="2" customFormat="1" ht="13.5">
      <c r="C40" s="67"/>
      <c r="D40" s="67"/>
      <c r="E40" s="67"/>
      <c r="F40" s="67"/>
      <c r="G40" s="67"/>
      <c r="H40" s="67"/>
      <c r="I40" s="67"/>
    </row>
    <row r="41" spans="3:9" s="2" customFormat="1" ht="13.5">
      <c r="C41" s="67"/>
      <c r="D41" s="67"/>
      <c r="E41" s="67"/>
      <c r="F41" s="67"/>
      <c r="G41" s="67"/>
      <c r="H41" s="67"/>
      <c r="I41" s="67"/>
    </row>
    <row r="42" spans="3:9" s="2" customFormat="1" ht="13.5">
      <c r="C42" s="67"/>
      <c r="D42" s="67"/>
      <c r="E42" s="67"/>
      <c r="F42" s="67"/>
      <c r="G42" s="67"/>
      <c r="H42" s="67"/>
      <c r="I42" s="67"/>
    </row>
    <row r="43" spans="3:9" s="2" customFormat="1" ht="13.5">
      <c r="C43" s="67"/>
      <c r="D43" s="67"/>
      <c r="E43" s="67"/>
      <c r="F43" s="67"/>
      <c r="G43" s="67"/>
      <c r="H43" s="67"/>
      <c r="I43" s="67"/>
    </row>
    <row r="44" spans="3:9" s="2" customFormat="1" ht="13.5">
      <c r="C44" s="67"/>
      <c r="D44" s="67"/>
      <c r="E44" s="67"/>
      <c r="F44" s="67"/>
      <c r="G44" s="67"/>
      <c r="H44" s="67"/>
      <c r="I44" s="67"/>
    </row>
    <row r="45" spans="3:9" s="2" customFormat="1" ht="13.5">
      <c r="C45" s="67"/>
      <c r="D45" s="67"/>
      <c r="E45" s="67"/>
      <c r="F45" s="67"/>
      <c r="G45" s="67"/>
      <c r="H45" s="67"/>
      <c r="I45" s="67"/>
    </row>
    <row r="46" spans="3:9" s="2" customFormat="1" ht="13.5">
      <c r="C46" s="67"/>
      <c r="D46" s="67"/>
      <c r="E46" s="67"/>
      <c r="F46" s="67"/>
      <c r="G46" s="67"/>
      <c r="H46" s="67"/>
      <c r="I46" s="67"/>
    </row>
    <row r="47" spans="3:9" s="2" customFormat="1" ht="13.5">
      <c r="C47" s="67"/>
      <c r="D47" s="67"/>
      <c r="E47" s="67"/>
      <c r="F47" s="67"/>
      <c r="G47" s="67"/>
      <c r="H47" s="67"/>
      <c r="I47" s="67"/>
    </row>
    <row r="48" spans="3:9" s="2" customFormat="1" ht="13.5">
      <c r="C48" s="67"/>
      <c r="D48" s="67"/>
      <c r="E48" s="67"/>
      <c r="F48" s="67"/>
      <c r="G48" s="67"/>
      <c r="H48" s="67"/>
      <c r="I48" s="67"/>
    </row>
    <row r="49" spans="3:9" s="2" customFormat="1" ht="13.5">
      <c r="C49" s="67"/>
      <c r="D49" s="67"/>
      <c r="E49" s="67"/>
      <c r="F49" s="67"/>
      <c r="G49" s="67"/>
      <c r="H49" s="67"/>
      <c r="I49" s="67"/>
    </row>
    <row r="50" spans="3:9" s="2" customFormat="1" ht="13.5">
      <c r="C50" s="67"/>
      <c r="D50" s="67"/>
      <c r="E50" s="67"/>
      <c r="F50" s="67"/>
      <c r="G50" s="67"/>
      <c r="H50" s="67"/>
      <c r="I50" s="67"/>
    </row>
    <row r="51" spans="3:9" s="2" customFormat="1" ht="13.5">
      <c r="C51" s="67"/>
      <c r="D51" s="67"/>
      <c r="E51" s="67"/>
      <c r="F51" s="67"/>
      <c r="G51" s="67"/>
      <c r="H51" s="67"/>
      <c r="I51" s="67"/>
    </row>
    <row r="52" spans="3:9" s="2" customFormat="1" ht="13.5">
      <c r="C52" s="67"/>
      <c r="D52" s="67"/>
      <c r="E52" s="67"/>
      <c r="F52" s="67"/>
      <c r="G52" s="67"/>
      <c r="H52" s="67"/>
      <c r="I52" s="67"/>
    </row>
  </sheetData>
  <sheetProtection/>
  <mergeCells count="7">
    <mergeCell ref="A1:J1"/>
    <mergeCell ref="I3:J3"/>
    <mergeCell ref="A3:A4"/>
    <mergeCell ref="B3:B4"/>
    <mergeCell ref="C3:D3"/>
    <mergeCell ref="E3:F3"/>
    <mergeCell ref="G3:H3"/>
  </mergeCells>
  <printOptions/>
  <pageMargins left="0.75" right="0.41" top="0.71" bottom="0.35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:J1"/>
    </sheetView>
  </sheetViews>
  <sheetFormatPr defaultColWidth="8.88671875" defaultRowHeight="13.5"/>
  <cols>
    <col min="1" max="1" width="12.10546875" style="0" customWidth="1"/>
    <col min="2" max="2" width="7.88671875" style="0" customWidth="1"/>
    <col min="3" max="3" width="7.77734375" style="0" customWidth="1"/>
    <col min="4" max="4" width="6.77734375" style="0" customWidth="1"/>
    <col min="5" max="5" width="7.77734375" style="0" customWidth="1"/>
    <col min="6" max="6" width="6.77734375" style="0" customWidth="1"/>
    <col min="7" max="7" width="7.77734375" style="0" customWidth="1"/>
    <col min="8" max="8" width="6.77734375" style="0" customWidth="1"/>
    <col min="9" max="9" width="7.77734375" style="0" customWidth="1"/>
    <col min="10" max="10" width="6.77734375" style="0" customWidth="1"/>
  </cols>
  <sheetData>
    <row r="1" spans="1:10" s="2" customFormat="1" ht="25.5" customHeight="1">
      <c r="A1" s="166" t="s">
        <v>155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s="2" customFormat="1" ht="18" customHeight="1" thickBot="1">
      <c r="A2" s="30"/>
      <c r="B2" s="29"/>
      <c r="C2" s="29"/>
      <c r="D2" s="29"/>
      <c r="E2" s="29"/>
      <c r="F2" s="29"/>
      <c r="G2" s="29"/>
      <c r="H2" s="29"/>
      <c r="I2" s="29"/>
      <c r="J2" s="31" t="s">
        <v>115</v>
      </c>
    </row>
    <row r="3" spans="1:10" s="2" customFormat="1" ht="30" customHeight="1">
      <c r="A3" s="154" t="s">
        <v>116</v>
      </c>
      <c r="B3" s="156" t="s">
        <v>29</v>
      </c>
      <c r="C3" s="165" t="s">
        <v>79</v>
      </c>
      <c r="D3" s="156"/>
      <c r="E3" s="165" t="s">
        <v>80</v>
      </c>
      <c r="F3" s="156"/>
      <c r="G3" s="165" t="s">
        <v>147</v>
      </c>
      <c r="H3" s="156"/>
      <c r="I3" s="165" t="s">
        <v>81</v>
      </c>
      <c r="J3" s="158"/>
    </row>
    <row r="4" spans="1:10" s="2" customFormat="1" ht="30" customHeight="1">
      <c r="A4" s="155"/>
      <c r="B4" s="157"/>
      <c r="C4" s="96"/>
      <c r="D4" s="82" t="s">
        <v>34</v>
      </c>
      <c r="E4" s="96"/>
      <c r="F4" s="82" t="s">
        <v>34</v>
      </c>
      <c r="G4" s="96"/>
      <c r="H4" s="82" t="s">
        <v>34</v>
      </c>
      <c r="I4" s="96"/>
      <c r="J4" s="83" t="s">
        <v>34</v>
      </c>
    </row>
    <row r="5" spans="1:10" s="2" customFormat="1" ht="30" customHeight="1">
      <c r="A5" s="93" t="s">
        <v>29</v>
      </c>
      <c r="B5" s="32">
        <f>SUM(B6:B22)</f>
        <v>19390</v>
      </c>
      <c r="C5" s="32">
        <f>SUM(C6:C22)</f>
        <v>16979</v>
      </c>
      <c r="D5" s="5">
        <f>(C5/B5)*100</f>
        <v>87.5657555440949</v>
      </c>
      <c r="E5" s="32">
        <f>SUM(E6:E22)</f>
        <v>1729</v>
      </c>
      <c r="F5" s="5">
        <f>(E5/B5)*100</f>
        <v>8.916967509025271</v>
      </c>
      <c r="G5" s="32">
        <f>SUM(G6:G22)</f>
        <v>329</v>
      </c>
      <c r="H5" s="5">
        <f aca="true" t="shared" si="0" ref="H5:H22">(G5/B5)*100</f>
        <v>1.696750902527076</v>
      </c>
      <c r="I5" s="32">
        <f>SUM(I6:I22)</f>
        <v>353</v>
      </c>
      <c r="J5" s="6">
        <f aca="true" t="shared" si="1" ref="J5:J22">(I5/B5)*100</f>
        <v>1.820526044352759</v>
      </c>
    </row>
    <row r="6" spans="1:12" s="2" customFormat="1" ht="30" customHeight="1">
      <c r="A6" s="94" t="s">
        <v>117</v>
      </c>
      <c r="B6" s="12">
        <v>912</v>
      </c>
      <c r="C6" s="12">
        <v>805</v>
      </c>
      <c r="D6" s="8">
        <f aca="true" t="shared" si="2" ref="D6:D22">(C6/B6)*100</f>
        <v>88.26754385964912</v>
      </c>
      <c r="E6" s="12">
        <v>77</v>
      </c>
      <c r="F6" s="8">
        <f>(E6/B6)*100</f>
        <v>8.442982456140351</v>
      </c>
      <c r="G6" s="12">
        <v>9</v>
      </c>
      <c r="H6" s="8">
        <f t="shared" si="0"/>
        <v>0.9868421052631579</v>
      </c>
      <c r="I6" s="12">
        <v>21</v>
      </c>
      <c r="J6" s="10">
        <f t="shared" si="1"/>
        <v>2.302631578947368</v>
      </c>
      <c r="L6" s="33"/>
    </row>
    <row r="7" spans="1:12" s="2" customFormat="1" ht="30" customHeight="1">
      <c r="A7" s="94" t="s">
        <v>177</v>
      </c>
      <c r="B7" s="12">
        <v>985</v>
      </c>
      <c r="C7" s="12">
        <v>912</v>
      </c>
      <c r="D7" s="8">
        <f t="shared" si="2"/>
        <v>92.58883248730965</v>
      </c>
      <c r="E7" s="12">
        <v>35</v>
      </c>
      <c r="F7" s="8">
        <f>(E7/B7)*100</f>
        <v>3.5532994923857872</v>
      </c>
      <c r="G7" s="12">
        <v>27</v>
      </c>
      <c r="H7" s="8">
        <f t="shared" si="0"/>
        <v>2.7411167512690358</v>
      </c>
      <c r="I7" s="12">
        <v>11</v>
      </c>
      <c r="J7" s="10">
        <f t="shared" si="1"/>
        <v>1.116751269035533</v>
      </c>
      <c r="L7" s="33"/>
    </row>
    <row r="8" spans="1:13" s="2" customFormat="1" ht="30" customHeight="1">
      <c r="A8" s="94" t="s">
        <v>118</v>
      </c>
      <c r="B8" s="12">
        <v>1348</v>
      </c>
      <c r="C8" s="12">
        <v>1205</v>
      </c>
      <c r="D8" s="8">
        <f>(C8/B8)*100</f>
        <v>89.39169139465875</v>
      </c>
      <c r="E8" s="12">
        <v>79</v>
      </c>
      <c r="F8" s="8">
        <f>(E8/B8)*100</f>
        <v>5.86053412462908</v>
      </c>
      <c r="G8" s="12">
        <v>27</v>
      </c>
      <c r="H8" s="8">
        <f t="shared" si="0"/>
        <v>2.0029673590504453</v>
      </c>
      <c r="I8" s="12">
        <v>37</v>
      </c>
      <c r="J8" s="10">
        <f t="shared" si="1"/>
        <v>2.744807121661721</v>
      </c>
      <c r="L8" s="33"/>
      <c r="M8" s="33"/>
    </row>
    <row r="9" spans="1:12" s="2" customFormat="1" ht="30" customHeight="1">
      <c r="A9" s="94" t="s">
        <v>119</v>
      </c>
      <c r="B9" s="12">
        <v>501</v>
      </c>
      <c r="C9" s="12">
        <v>474</v>
      </c>
      <c r="D9" s="8">
        <f t="shared" si="2"/>
        <v>94.61077844311377</v>
      </c>
      <c r="E9" s="12">
        <v>5</v>
      </c>
      <c r="F9" s="8">
        <f>(E9/B9)*100</f>
        <v>0.998003992015968</v>
      </c>
      <c r="G9" s="12">
        <v>10</v>
      </c>
      <c r="H9" s="8">
        <f t="shared" si="0"/>
        <v>1.996007984031936</v>
      </c>
      <c r="I9" s="12">
        <v>12</v>
      </c>
      <c r="J9" s="10">
        <f t="shared" si="1"/>
        <v>2.3952095808383236</v>
      </c>
      <c r="L9" s="33"/>
    </row>
    <row r="10" spans="1:12" s="2" customFormat="1" ht="30" customHeight="1">
      <c r="A10" s="94" t="s">
        <v>176</v>
      </c>
      <c r="B10" s="12">
        <v>921</v>
      </c>
      <c r="C10" s="12">
        <v>863</v>
      </c>
      <c r="D10" s="8">
        <f t="shared" si="2"/>
        <v>93.70249728555918</v>
      </c>
      <c r="E10" s="12">
        <v>25</v>
      </c>
      <c r="F10" s="8">
        <f aca="true" t="shared" si="3" ref="F10:F22">(E10/B10)*100</f>
        <v>2.714440825190011</v>
      </c>
      <c r="G10" s="12">
        <v>17</v>
      </c>
      <c r="H10" s="8">
        <f t="shared" si="0"/>
        <v>1.8458197611292075</v>
      </c>
      <c r="I10" s="12">
        <v>16</v>
      </c>
      <c r="J10" s="10">
        <f t="shared" si="1"/>
        <v>1.737242128121607</v>
      </c>
      <c r="L10" s="33"/>
    </row>
    <row r="11" spans="1:12" s="2" customFormat="1" ht="30" customHeight="1">
      <c r="A11" s="94" t="s">
        <v>120</v>
      </c>
      <c r="B11" s="12">
        <v>608</v>
      </c>
      <c r="C11" s="12">
        <v>568</v>
      </c>
      <c r="D11" s="8">
        <f t="shared" si="2"/>
        <v>93.42105263157895</v>
      </c>
      <c r="E11" s="12">
        <v>20</v>
      </c>
      <c r="F11" s="8">
        <f t="shared" si="3"/>
        <v>3.289473684210526</v>
      </c>
      <c r="G11" s="12">
        <v>8</v>
      </c>
      <c r="H11" s="8">
        <f t="shared" si="0"/>
        <v>1.3157894736842104</v>
      </c>
      <c r="I11" s="12">
        <v>12</v>
      </c>
      <c r="J11" s="10">
        <f t="shared" si="1"/>
        <v>1.9736842105263157</v>
      </c>
      <c r="L11" s="33"/>
    </row>
    <row r="12" spans="1:12" s="2" customFormat="1" ht="30" customHeight="1">
      <c r="A12" s="94" t="s">
        <v>121</v>
      </c>
      <c r="B12" s="12">
        <v>553</v>
      </c>
      <c r="C12" s="12">
        <v>529</v>
      </c>
      <c r="D12" s="8">
        <f t="shared" si="2"/>
        <v>95.66003616636529</v>
      </c>
      <c r="E12" s="12">
        <v>6</v>
      </c>
      <c r="F12" s="8">
        <f t="shared" si="3"/>
        <v>1.0849909584086799</v>
      </c>
      <c r="G12" s="12">
        <v>10</v>
      </c>
      <c r="H12" s="8">
        <f t="shared" si="0"/>
        <v>1.8083182640144666</v>
      </c>
      <c r="I12" s="12">
        <v>8</v>
      </c>
      <c r="J12" s="10">
        <f t="shared" si="1"/>
        <v>1.4466546112115732</v>
      </c>
      <c r="L12" s="33"/>
    </row>
    <row r="13" spans="1:12" s="2" customFormat="1" ht="30" customHeight="1">
      <c r="A13" s="94" t="s">
        <v>122</v>
      </c>
      <c r="B13" s="12">
        <v>458</v>
      </c>
      <c r="C13" s="12">
        <v>429</v>
      </c>
      <c r="D13" s="8">
        <f t="shared" si="2"/>
        <v>93.66812227074236</v>
      </c>
      <c r="E13" s="12">
        <v>12</v>
      </c>
      <c r="F13" s="8">
        <f t="shared" si="3"/>
        <v>2.6200873362445414</v>
      </c>
      <c r="G13" s="12">
        <v>7</v>
      </c>
      <c r="H13" s="8">
        <f t="shared" si="0"/>
        <v>1.5283842794759825</v>
      </c>
      <c r="I13" s="12">
        <v>10</v>
      </c>
      <c r="J13" s="10">
        <f t="shared" si="1"/>
        <v>2.1834061135371177</v>
      </c>
      <c r="L13" s="33"/>
    </row>
    <row r="14" spans="1:12" s="2" customFormat="1" ht="30" customHeight="1">
      <c r="A14" s="94" t="s">
        <v>123</v>
      </c>
      <c r="B14" s="12">
        <v>2167</v>
      </c>
      <c r="C14" s="12">
        <v>1856</v>
      </c>
      <c r="D14" s="8">
        <f t="shared" si="2"/>
        <v>85.64836179049377</v>
      </c>
      <c r="E14" s="12">
        <v>268</v>
      </c>
      <c r="F14" s="8">
        <f t="shared" si="3"/>
        <v>12.367328103368711</v>
      </c>
      <c r="G14" s="12">
        <v>27</v>
      </c>
      <c r="H14" s="8">
        <f t="shared" si="0"/>
        <v>1.2459621596677435</v>
      </c>
      <c r="I14" s="12">
        <v>16</v>
      </c>
      <c r="J14" s="10">
        <f t="shared" si="1"/>
        <v>0.7383479464697739</v>
      </c>
      <c r="L14" s="33"/>
    </row>
    <row r="15" spans="1:12" s="2" customFormat="1" ht="30" customHeight="1">
      <c r="A15" s="94" t="s">
        <v>124</v>
      </c>
      <c r="B15" s="12">
        <v>656</v>
      </c>
      <c r="C15" s="12">
        <v>618</v>
      </c>
      <c r="D15" s="8">
        <f t="shared" si="2"/>
        <v>94.20731707317073</v>
      </c>
      <c r="E15" s="12">
        <v>18</v>
      </c>
      <c r="F15" s="8">
        <f t="shared" si="3"/>
        <v>2.7439024390243905</v>
      </c>
      <c r="G15" s="12">
        <v>9</v>
      </c>
      <c r="H15" s="8">
        <f t="shared" si="0"/>
        <v>1.3719512195121952</v>
      </c>
      <c r="I15" s="12">
        <v>11</v>
      </c>
      <c r="J15" s="10">
        <f t="shared" si="1"/>
        <v>1.676829268292683</v>
      </c>
      <c r="L15" s="33"/>
    </row>
    <row r="16" spans="1:12" s="2" customFormat="1" ht="30" customHeight="1">
      <c r="A16" s="94" t="s">
        <v>125</v>
      </c>
      <c r="B16" s="12">
        <v>417</v>
      </c>
      <c r="C16" s="12">
        <v>384</v>
      </c>
      <c r="D16" s="8">
        <f t="shared" si="2"/>
        <v>92.08633093525181</v>
      </c>
      <c r="E16" s="12">
        <v>15</v>
      </c>
      <c r="F16" s="8">
        <f t="shared" si="3"/>
        <v>3.597122302158273</v>
      </c>
      <c r="G16" s="12">
        <v>9</v>
      </c>
      <c r="H16" s="8">
        <f t="shared" si="0"/>
        <v>2.158273381294964</v>
      </c>
      <c r="I16" s="12">
        <v>9</v>
      </c>
      <c r="J16" s="10">
        <f t="shared" si="1"/>
        <v>2.158273381294964</v>
      </c>
      <c r="L16" s="33"/>
    </row>
    <row r="17" spans="1:12" s="2" customFormat="1" ht="30" customHeight="1">
      <c r="A17" s="94" t="s">
        <v>126</v>
      </c>
      <c r="B17" s="12">
        <v>1261</v>
      </c>
      <c r="C17" s="12">
        <v>1140</v>
      </c>
      <c r="D17" s="8">
        <f t="shared" si="2"/>
        <v>90.40444091990484</v>
      </c>
      <c r="E17" s="12">
        <v>51</v>
      </c>
      <c r="F17" s="8">
        <f t="shared" si="3"/>
        <v>4.044409199048374</v>
      </c>
      <c r="G17" s="12">
        <v>27</v>
      </c>
      <c r="H17" s="8">
        <f t="shared" si="0"/>
        <v>2.141157811260904</v>
      </c>
      <c r="I17" s="12">
        <v>43</v>
      </c>
      <c r="J17" s="10">
        <f t="shared" si="1"/>
        <v>3.409992069785884</v>
      </c>
      <c r="L17" s="33"/>
    </row>
    <row r="18" spans="1:12" s="2" customFormat="1" ht="30" customHeight="1">
      <c r="A18" s="94" t="s">
        <v>127</v>
      </c>
      <c r="B18" s="12">
        <v>1703</v>
      </c>
      <c r="C18" s="12">
        <v>1582</v>
      </c>
      <c r="D18" s="8">
        <f t="shared" si="2"/>
        <v>92.89489136817382</v>
      </c>
      <c r="E18" s="12">
        <v>52</v>
      </c>
      <c r="F18" s="8">
        <f t="shared" si="3"/>
        <v>3.0534351145038165</v>
      </c>
      <c r="G18" s="12">
        <v>27</v>
      </c>
      <c r="H18" s="8">
        <f t="shared" si="0"/>
        <v>1.5854374633000587</v>
      </c>
      <c r="I18" s="12">
        <v>42</v>
      </c>
      <c r="J18" s="10">
        <f t="shared" si="1"/>
        <v>2.4662360540223136</v>
      </c>
      <c r="L18" s="33"/>
    </row>
    <row r="19" spans="1:12" s="2" customFormat="1" ht="30" customHeight="1">
      <c r="A19" s="94" t="s">
        <v>128</v>
      </c>
      <c r="B19" s="12">
        <v>640</v>
      </c>
      <c r="C19" s="12">
        <v>583</v>
      </c>
      <c r="D19" s="8">
        <f t="shared" si="2"/>
        <v>91.09375</v>
      </c>
      <c r="E19" s="12">
        <v>28</v>
      </c>
      <c r="F19" s="8">
        <f t="shared" si="3"/>
        <v>4.375</v>
      </c>
      <c r="G19" s="12">
        <v>16</v>
      </c>
      <c r="H19" s="8">
        <f t="shared" si="0"/>
        <v>2.5</v>
      </c>
      <c r="I19" s="12">
        <v>13</v>
      </c>
      <c r="J19" s="10">
        <f t="shared" si="1"/>
        <v>2.03125</v>
      </c>
      <c r="L19" s="33"/>
    </row>
    <row r="20" spans="1:12" s="2" customFormat="1" ht="30" customHeight="1">
      <c r="A20" s="94" t="s">
        <v>129</v>
      </c>
      <c r="B20" s="12">
        <v>688</v>
      </c>
      <c r="C20" s="12">
        <v>589</v>
      </c>
      <c r="D20" s="8">
        <f t="shared" si="2"/>
        <v>85.61046511627907</v>
      </c>
      <c r="E20" s="12">
        <v>64</v>
      </c>
      <c r="F20" s="8">
        <f t="shared" si="3"/>
        <v>9.30232558139535</v>
      </c>
      <c r="G20" s="12">
        <v>17</v>
      </c>
      <c r="H20" s="8">
        <f t="shared" si="0"/>
        <v>2.4709302325581395</v>
      </c>
      <c r="I20" s="12">
        <v>18</v>
      </c>
      <c r="J20" s="10">
        <f t="shared" si="1"/>
        <v>2.616279069767442</v>
      </c>
      <c r="L20" s="33"/>
    </row>
    <row r="21" spans="1:12" s="2" customFormat="1" ht="30" customHeight="1">
      <c r="A21" s="94" t="s">
        <v>130</v>
      </c>
      <c r="B21" s="12">
        <v>4485</v>
      </c>
      <c r="C21" s="12">
        <v>3447</v>
      </c>
      <c r="D21" s="8">
        <f t="shared" si="2"/>
        <v>76.8561872909699</v>
      </c>
      <c r="E21" s="12">
        <v>927</v>
      </c>
      <c r="F21" s="8">
        <f t="shared" si="3"/>
        <v>20.668896321070235</v>
      </c>
      <c r="G21" s="12">
        <v>60</v>
      </c>
      <c r="H21" s="8">
        <f t="shared" si="0"/>
        <v>1.3377926421404682</v>
      </c>
      <c r="I21" s="12">
        <v>51</v>
      </c>
      <c r="J21" s="10">
        <f t="shared" si="1"/>
        <v>1.1371237458193981</v>
      </c>
      <c r="L21" s="33"/>
    </row>
    <row r="22" spans="1:12" s="2" customFormat="1" ht="30" customHeight="1" thickBot="1">
      <c r="A22" s="95" t="s">
        <v>131</v>
      </c>
      <c r="B22" s="16">
        <v>1087</v>
      </c>
      <c r="C22" s="16">
        <v>995</v>
      </c>
      <c r="D22" s="15">
        <f t="shared" si="2"/>
        <v>91.53633854645814</v>
      </c>
      <c r="E22" s="16">
        <v>47</v>
      </c>
      <c r="F22" s="15">
        <f t="shared" si="3"/>
        <v>4.323827046918123</v>
      </c>
      <c r="G22" s="16">
        <v>22</v>
      </c>
      <c r="H22" s="15">
        <f t="shared" si="0"/>
        <v>2.02391904323827</v>
      </c>
      <c r="I22" s="16">
        <v>23</v>
      </c>
      <c r="J22" s="17">
        <f t="shared" si="1"/>
        <v>2.1159153633854646</v>
      </c>
      <c r="L22" s="33"/>
    </row>
    <row r="23" s="2" customFormat="1" ht="13.5">
      <c r="B23" s="33"/>
    </row>
    <row r="24" s="2" customFormat="1" ht="13.5"/>
    <row r="25" s="2" customFormat="1" ht="13.5"/>
    <row r="26" s="2" customFormat="1" ht="13.5"/>
    <row r="27" s="2" customFormat="1" ht="13.5"/>
    <row r="28" s="2" customFormat="1" ht="13.5"/>
    <row r="29" s="2" customFormat="1" ht="13.5"/>
    <row r="30" s="2" customFormat="1" ht="13.5"/>
    <row r="31" s="2" customFormat="1" ht="13.5"/>
    <row r="32" s="2" customFormat="1" ht="13.5"/>
    <row r="33" s="2" customFormat="1" ht="13.5"/>
    <row r="34" s="2" customFormat="1" ht="13.5"/>
    <row r="35" s="2" customFormat="1" ht="13.5"/>
    <row r="36" s="2" customFormat="1" ht="13.5"/>
    <row r="37" s="2" customFormat="1" ht="13.5"/>
    <row r="38" s="2" customFormat="1" ht="13.5"/>
    <row r="39" s="2" customFormat="1" ht="13.5"/>
    <row r="40" s="2" customFormat="1" ht="13.5"/>
    <row r="41" s="2" customFormat="1" ht="13.5"/>
    <row r="42" s="2" customFormat="1" ht="13.5"/>
    <row r="43" s="2" customFormat="1" ht="13.5"/>
    <row r="44" s="2" customFormat="1" ht="13.5"/>
  </sheetData>
  <sheetProtection/>
  <mergeCells count="7">
    <mergeCell ref="A1:J1"/>
    <mergeCell ref="I3:J3"/>
    <mergeCell ref="A3:A4"/>
    <mergeCell ref="B3:B4"/>
    <mergeCell ref="C3:D3"/>
    <mergeCell ref="E3:F3"/>
    <mergeCell ref="G3:H3"/>
  </mergeCells>
  <printOptions/>
  <pageMargins left="0.75" right="0.25" top="0.71" bottom="0.35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:E1"/>
    </sheetView>
  </sheetViews>
  <sheetFormatPr defaultColWidth="8.88671875" defaultRowHeight="13.5"/>
  <cols>
    <col min="1" max="1" width="13.21484375" style="0" customWidth="1"/>
    <col min="2" max="2" width="15.77734375" style="0" customWidth="1"/>
    <col min="3" max="3" width="13.77734375" style="0" customWidth="1"/>
    <col min="4" max="4" width="15.77734375" style="0" customWidth="1"/>
    <col min="5" max="5" width="13.77734375" style="0" customWidth="1"/>
    <col min="8" max="8" width="12.6640625" style="0" customWidth="1"/>
    <col min="9" max="9" width="11.4453125" style="0" customWidth="1"/>
  </cols>
  <sheetData>
    <row r="1" spans="1:10" s="2" customFormat="1" ht="25.5" customHeight="1">
      <c r="A1" s="166" t="s">
        <v>178</v>
      </c>
      <c r="B1" s="166"/>
      <c r="C1" s="166"/>
      <c r="D1" s="166"/>
      <c r="E1" s="166"/>
      <c r="F1" s="108"/>
      <c r="G1" s="108"/>
      <c r="H1" s="108"/>
      <c r="I1" s="29"/>
      <c r="J1" s="29"/>
    </row>
    <row r="2" ht="15" customHeight="1"/>
    <row r="25" ht="14.25" customHeight="1"/>
    <row r="26" s="2" customFormat="1" ht="19.5" customHeight="1" thickBot="1">
      <c r="E26" s="31" t="s">
        <v>132</v>
      </c>
    </row>
    <row r="27" spans="1:9" s="34" customFormat="1" ht="27" customHeight="1">
      <c r="A27" s="167" t="s">
        <v>133</v>
      </c>
      <c r="B27" s="169" t="s">
        <v>134</v>
      </c>
      <c r="C27" s="169"/>
      <c r="D27" s="169" t="s">
        <v>135</v>
      </c>
      <c r="E27" s="170"/>
      <c r="G27"/>
      <c r="H27"/>
      <c r="I27"/>
    </row>
    <row r="28" spans="1:5" s="34" customFormat="1" ht="27" customHeight="1">
      <c r="A28" s="168"/>
      <c r="B28" s="97"/>
      <c r="C28" s="97" t="s">
        <v>179</v>
      </c>
      <c r="D28" s="97"/>
      <c r="E28" s="101" t="s">
        <v>179</v>
      </c>
    </row>
    <row r="29" spans="1:5" s="2" customFormat="1" ht="27" customHeight="1">
      <c r="A29" s="109">
        <v>2001</v>
      </c>
      <c r="B29" s="98">
        <v>21175</v>
      </c>
      <c r="C29" s="99">
        <v>-1.01</v>
      </c>
      <c r="D29" s="98">
        <v>80151</v>
      </c>
      <c r="E29" s="102">
        <v>-1.97</v>
      </c>
    </row>
    <row r="30" spans="1:5" s="2" customFormat="1" ht="27" customHeight="1">
      <c r="A30" s="109">
        <v>2002</v>
      </c>
      <c r="B30" s="98">
        <v>21790</v>
      </c>
      <c r="C30" s="99">
        <f aca="true" t="shared" si="0" ref="C30:C44">(B30-B29)/B29*100</f>
        <v>2.9043683589138136</v>
      </c>
      <c r="D30" s="98">
        <v>84288</v>
      </c>
      <c r="E30" s="102">
        <f aca="true" t="shared" si="1" ref="E30:E44">(D30-D29)/D29*100</f>
        <v>5.161507654302504</v>
      </c>
    </row>
    <row r="31" spans="1:5" s="2" customFormat="1" ht="27" customHeight="1">
      <c r="A31" s="109">
        <v>2003</v>
      </c>
      <c r="B31" s="98">
        <v>21877</v>
      </c>
      <c r="C31" s="99">
        <f t="shared" si="0"/>
        <v>0.3992657182193666</v>
      </c>
      <c r="D31" s="98">
        <v>83432</v>
      </c>
      <c r="E31" s="102">
        <f t="shared" si="1"/>
        <v>-1.0155656795747914</v>
      </c>
    </row>
    <row r="32" spans="1:5" s="2" customFormat="1" ht="27" customHeight="1">
      <c r="A32" s="109">
        <v>2004</v>
      </c>
      <c r="B32" s="100">
        <v>21651</v>
      </c>
      <c r="C32" s="99">
        <f t="shared" si="0"/>
        <v>-1.0330484070027883</v>
      </c>
      <c r="D32" s="100">
        <v>79730</v>
      </c>
      <c r="E32" s="102">
        <f t="shared" si="1"/>
        <v>-4.43714641864033</v>
      </c>
    </row>
    <row r="33" spans="1:5" s="2" customFormat="1" ht="27" customHeight="1">
      <c r="A33" s="109">
        <v>2005</v>
      </c>
      <c r="B33" s="100">
        <v>20598</v>
      </c>
      <c r="C33" s="99">
        <f>(B33-B32)/B32*100</f>
        <v>-4.863516696688375</v>
      </c>
      <c r="D33" s="100">
        <v>75706</v>
      </c>
      <c r="E33" s="102">
        <f>(D33-D32)/D32*100</f>
        <v>-5.047033738868682</v>
      </c>
    </row>
    <row r="34" spans="1:5" s="2" customFormat="1" ht="27" customHeight="1">
      <c r="A34" s="109">
        <v>2006</v>
      </c>
      <c r="B34" s="100">
        <v>20491</v>
      </c>
      <c r="C34" s="99">
        <f t="shared" si="0"/>
        <v>-0.5194679095057773</v>
      </c>
      <c r="D34" s="100">
        <v>75910</v>
      </c>
      <c r="E34" s="102">
        <f t="shared" si="1"/>
        <v>0.2694634507172483</v>
      </c>
    </row>
    <row r="35" spans="1:5" s="2" customFormat="1" ht="27" customHeight="1">
      <c r="A35" s="109">
        <v>2007</v>
      </c>
      <c r="B35" s="100">
        <v>20123</v>
      </c>
      <c r="C35" s="99">
        <f t="shared" si="0"/>
        <v>-1.795910399687668</v>
      </c>
      <c r="D35" s="100">
        <v>74910</v>
      </c>
      <c r="E35" s="102">
        <f t="shared" si="1"/>
        <v>-1.3173494928204454</v>
      </c>
    </row>
    <row r="36" spans="1:5" s="2" customFormat="1" ht="27" customHeight="1">
      <c r="A36" s="109">
        <v>2008</v>
      </c>
      <c r="B36" s="100">
        <v>19585</v>
      </c>
      <c r="C36" s="99">
        <f t="shared" si="0"/>
        <v>-2.6735576206331064</v>
      </c>
      <c r="D36" s="100">
        <v>72759</v>
      </c>
      <c r="E36" s="102">
        <f t="shared" si="1"/>
        <v>-2.8714457348818585</v>
      </c>
    </row>
    <row r="37" spans="1:5" s="2" customFormat="1" ht="27" customHeight="1">
      <c r="A37" s="109">
        <v>2009</v>
      </c>
      <c r="B37" s="100">
        <v>19083</v>
      </c>
      <c r="C37" s="99">
        <f t="shared" si="0"/>
        <v>-2.563186111820271</v>
      </c>
      <c r="D37" s="100">
        <v>71453</v>
      </c>
      <c r="E37" s="102">
        <f t="shared" si="1"/>
        <v>-1.7949669456699517</v>
      </c>
    </row>
    <row r="38" spans="1:5" ht="27" customHeight="1">
      <c r="A38" s="109">
        <v>2010</v>
      </c>
      <c r="B38" s="100">
        <v>18957</v>
      </c>
      <c r="C38" s="99">
        <f t="shared" si="0"/>
        <v>-0.6602735418959284</v>
      </c>
      <c r="D38" s="100">
        <v>73984</v>
      </c>
      <c r="E38" s="102">
        <f t="shared" si="1"/>
        <v>3.5421885715085444</v>
      </c>
    </row>
    <row r="39" spans="1:5" ht="27" customHeight="1">
      <c r="A39" s="109">
        <v>2011</v>
      </c>
      <c r="B39" s="100">
        <v>19385</v>
      </c>
      <c r="C39" s="99">
        <f t="shared" si="0"/>
        <v>2.257741203776969</v>
      </c>
      <c r="D39" s="100">
        <v>74056</v>
      </c>
      <c r="E39" s="102">
        <f t="shared" si="1"/>
        <v>0.09731833910034601</v>
      </c>
    </row>
    <row r="40" spans="1:5" ht="27" customHeight="1">
      <c r="A40" s="109">
        <v>2012</v>
      </c>
      <c r="B40" s="100">
        <v>19359</v>
      </c>
      <c r="C40" s="99">
        <f t="shared" si="0"/>
        <v>-0.1341243229301006</v>
      </c>
      <c r="D40" s="100">
        <v>75087</v>
      </c>
      <c r="E40" s="102">
        <f t="shared" si="1"/>
        <v>1.3921896942854057</v>
      </c>
    </row>
    <row r="41" spans="1:5" ht="27" customHeight="1">
      <c r="A41" s="109">
        <v>2013</v>
      </c>
      <c r="B41" s="100">
        <v>19444</v>
      </c>
      <c r="C41" s="99">
        <f t="shared" si="0"/>
        <v>0.43907226612944883</v>
      </c>
      <c r="D41" s="100">
        <v>75898</v>
      </c>
      <c r="E41" s="102">
        <f t="shared" si="1"/>
        <v>1.0800804400229067</v>
      </c>
    </row>
    <row r="42" spans="1:5" s="107" customFormat="1" ht="27" customHeight="1">
      <c r="A42" s="109">
        <v>2014</v>
      </c>
      <c r="B42" s="100">
        <v>19443</v>
      </c>
      <c r="C42" s="99">
        <f t="shared" si="0"/>
        <v>-0.0051429746965644925</v>
      </c>
      <c r="D42" s="100">
        <v>76749</v>
      </c>
      <c r="E42" s="102">
        <f t="shared" si="1"/>
        <v>1.1212416664470737</v>
      </c>
    </row>
    <row r="43" spans="1:5" s="107" customFormat="1" ht="27" customHeight="1">
      <c r="A43" s="109">
        <v>2015</v>
      </c>
      <c r="B43" s="100">
        <v>19096</v>
      </c>
      <c r="C43" s="99">
        <f t="shared" si="0"/>
        <v>-1.7847040065833462</v>
      </c>
      <c r="D43" s="100">
        <v>76363</v>
      </c>
      <c r="E43" s="102">
        <f t="shared" si="1"/>
        <v>-0.5029381490312578</v>
      </c>
    </row>
    <row r="44" spans="1:5" ht="27" customHeight="1" thickBot="1">
      <c r="A44" s="103">
        <v>2016</v>
      </c>
      <c r="B44" s="104">
        <v>19390</v>
      </c>
      <c r="C44" s="105">
        <f t="shared" si="0"/>
        <v>1.5395894428152492</v>
      </c>
      <c r="D44" s="104">
        <v>78708</v>
      </c>
      <c r="E44" s="106">
        <f t="shared" si="1"/>
        <v>3.0708589238243653</v>
      </c>
    </row>
  </sheetData>
  <sheetProtection/>
  <mergeCells count="4">
    <mergeCell ref="A27:A28"/>
    <mergeCell ref="B27:C27"/>
    <mergeCell ref="D27:E27"/>
    <mergeCell ref="A1:E1"/>
  </mergeCells>
  <printOptions/>
  <pageMargins left="0.75" right="0.75" top="1.24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Baekinho</dc:creator>
  <cp:keywords/>
  <dc:description/>
  <cp:lastModifiedBy>Owner</cp:lastModifiedBy>
  <cp:lastPrinted>2015-12-31T00:29:51Z</cp:lastPrinted>
  <dcterms:created xsi:type="dcterms:W3CDTF">2009-02-02T07:34:55Z</dcterms:created>
  <dcterms:modified xsi:type="dcterms:W3CDTF">2018-01-08T06:14:14Z</dcterms:modified>
  <cp:category/>
  <cp:version/>
  <cp:contentType/>
  <cp:contentStatus/>
</cp:coreProperties>
</file>