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90" windowWidth="22050" windowHeight="11430" activeTab="1"/>
  </bookViews>
  <sheets>
    <sheet name="집계표(건축)" sheetId="10" r:id="rId1"/>
    <sheet name="내역서(건축)" sheetId="9" r:id="rId2"/>
    <sheet name="내역서(토목)" sheetId="16" r:id="rId3"/>
    <sheet name="내역서(기계)" sheetId="1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_________JJ21">[1]중기일위대가!$J$25</definedName>
    <definedName name="___________JK21">[1]중기일위대가!$K$25</definedName>
    <definedName name="___________JN21">[1]중기일위대가!$I$25</definedName>
    <definedName name="_________JJ21">[1]중기일위대가!$J$25</definedName>
    <definedName name="_________JK21">[1]중기일위대가!$K$25</definedName>
    <definedName name="_________JN21">[1]중기일위대가!$I$25</definedName>
    <definedName name="________JJ21">[2]중기일위대가!$J$25</definedName>
    <definedName name="________JK21">[2]중기일위대가!$K$25</definedName>
    <definedName name="________JN21">[2]중기일위대가!$I$25</definedName>
    <definedName name="_______JJ21">[3]중기일위대가!$J$25</definedName>
    <definedName name="_______JK21">[3]중기일위대가!$K$25</definedName>
    <definedName name="_______JN21">[3]중기일위대가!$I$25</definedName>
    <definedName name="______JJ21">[3]중기일위대가!$J$25</definedName>
    <definedName name="______JK21">[3]중기일위대가!$K$25</definedName>
    <definedName name="______JN21">[3]중기일위대가!$I$25</definedName>
    <definedName name="_____JJ21">[3]중기일위대가!$J$25</definedName>
    <definedName name="_____JK21">[3]중기일위대가!$K$25</definedName>
    <definedName name="_____JN21">[3]중기일위대가!$I$25</definedName>
    <definedName name="____JJ21">[3]중기일위대가!$J$25</definedName>
    <definedName name="____JK21">[3]중기일위대가!$K$25</definedName>
    <definedName name="____JN21">[3]중기일위대가!$I$25</definedName>
    <definedName name="___CDT2">#REF!</definedName>
    <definedName name="___JJ21">[3]중기일위대가!$J$25</definedName>
    <definedName name="___JK21">[3]중기일위대가!$K$25</definedName>
    <definedName name="___JN21">[3]중기일위대가!$I$25</definedName>
    <definedName name="__CDT2">#REF!</definedName>
    <definedName name="__JJ21">[3]중기일위대가!$J$25</definedName>
    <definedName name="__JK21">[3]중기일위대가!$K$25</definedName>
    <definedName name="__JN21">[3]중기일위대가!$I$25</definedName>
    <definedName name="_CDT2">#REF!</definedName>
    <definedName name="_Fill" localSheetId="3" hidden="1">#REF!</definedName>
    <definedName name="_Fill" hidden="1">[4]날개벽수량표!#REF!</definedName>
    <definedName name="_xlnm._FilterDatabase" hidden="1">#REF!</definedName>
    <definedName name="_JJ21">[3]중기일위대가!$J$25</definedName>
    <definedName name="_JK21">[3]중기일위대가!$K$25</definedName>
    <definedName name="_JN21">[3]중기일위대가!$I$25</definedName>
    <definedName name="_Key1" hidden="1">'[5]방송(체육관)'!#REF!</definedName>
    <definedName name="_Key2" hidden="1">'[5]방송(체육관)'!#REF!</definedName>
    <definedName name="_Order1" hidden="1">255</definedName>
    <definedName name="_Order2" hidden="1">255</definedName>
    <definedName name="_Sort" hidden="1">'[5]방송(체육관)'!#REF!</definedName>
    <definedName name="\0">#N/A</definedName>
    <definedName name="\a">#N/A</definedName>
    <definedName name="\b">#N/A</definedName>
    <definedName name="\c">#N/A</definedName>
    <definedName name="\d">#REF!</definedName>
    <definedName name="\e">#N/A</definedName>
    <definedName name="\f">#N/A</definedName>
    <definedName name="\g">#N/A</definedName>
    <definedName name="\i">#REF!</definedName>
    <definedName name="\j">#N/A</definedName>
    <definedName name="\k">#N/A</definedName>
    <definedName name="\m">#N/A</definedName>
    <definedName name="\o">#N/A</definedName>
    <definedName name="\p">#N/A</definedName>
    <definedName name="\q">#N/A</definedName>
    <definedName name="\s">#N/A</definedName>
    <definedName name="\t">#N/A</definedName>
    <definedName name="\v">#N/A</definedName>
    <definedName name="\w">#N/A</definedName>
    <definedName name="\x">#N/A</definedName>
    <definedName name="\z">#N/A</definedName>
    <definedName name="AA">#N/A</definedName>
    <definedName name="aaa">#REF!,#REF!</definedName>
    <definedName name="AAAA">#N/A</definedName>
    <definedName name="AAAAA">#N/A</definedName>
    <definedName name="ART">#REF!</definedName>
    <definedName name="b">#REF!</definedName>
    <definedName name="CAL">#N/A</definedName>
    <definedName name="CALAA">#N/A</definedName>
    <definedName name="CALAB">#N/A</definedName>
    <definedName name="CALAC">#N/A</definedName>
    <definedName name="CALBA">#N/A</definedName>
    <definedName name="CALBB">#N/A</definedName>
    <definedName name="CALBC">#N/A</definedName>
    <definedName name="CALBD">#N/A</definedName>
    <definedName name="CALBE">#N/A</definedName>
    <definedName name="CALBF">#N/A</definedName>
    <definedName name="CALBG">#REF!</definedName>
    <definedName name="CALBH">#N/A</definedName>
    <definedName name="CALBI">#N/A</definedName>
    <definedName name="CALBJ">#N/A</definedName>
    <definedName name="CALBK">#N/A</definedName>
    <definedName name="CALBL">#N/A</definedName>
    <definedName name="CALCA">#N/A</definedName>
    <definedName name="CALCB">#N/A</definedName>
    <definedName name="CALCC">#REF!</definedName>
    <definedName name="CALCD">#N/A</definedName>
    <definedName name="CALCE">#REF!</definedName>
    <definedName name="CELL">#REF!</definedName>
    <definedName name="CODE">#REF!</definedName>
    <definedName name="_xlnm.Criteria">#REF!</definedName>
    <definedName name="Criteria_MI">[6]내역!#REF!</definedName>
    <definedName name="CRT">#REF!</definedName>
    <definedName name="D">BlankMacro1</definedName>
    <definedName name="DAN">#REF!</definedName>
    <definedName name="DANGA" localSheetId="3">#REF!,#REF!</definedName>
    <definedName name="DANGA">#REF!,#REF!</definedName>
    <definedName name="danga2" localSheetId="3">#REF!,#REF!</definedName>
    <definedName name="danga2">#REF!,#REF!</definedName>
    <definedName name="_xlnm.Database">[7]NEYOK!$B$3:$E$1007</definedName>
    <definedName name="Database_MI">#REF!</definedName>
    <definedName name="database2">#REF!</definedName>
    <definedName name="dd">BlankMacro1</definedName>
    <definedName name="DDD">BlankMacro1</definedName>
    <definedName name="DDS">BlankMacro1</definedName>
    <definedName name="DDW">BlankMacro1</definedName>
    <definedName name="DKD">BlankMacro1</definedName>
    <definedName name="DKE">BlankMacro1</definedName>
    <definedName name="DKGK">BlankMacro1</definedName>
    <definedName name="drsg">#REF!</definedName>
    <definedName name="DS">BlankMacro1</definedName>
    <definedName name="DWS">BlankMacro1</definedName>
    <definedName name="E">BlankMacro1</definedName>
    <definedName name="EARCA">#N/A</definedName>
    <definedName name="EARCB">#N/A</definedName>
    <definedName name="EB">#REF!</definedName>
    <definedName name="edgh">#REF!</definedName>
    <definedName name="EDT">#N/A</definedName>
    <definedName name="edtgh">#REF!</definedName>
    <definedName name="EE">#REF!</definedName>
    <definedName name="ELG">#REF!</definedName>
    <definedName name="EXE">BlankMacro1</definedName>
    <definedName name="_xlnm.Extract">#REF!</definedName>
    <definedName name="Extract_MI">#REF!</definedName>
    <definedName name="f">#REF!</definedName>
    <definedName name="fdgz">#REF!</definedName>
    <definedName name="fds">#N/A</definedName>
    <definedName name="FILENAME">#REF!</definedName>
    <definedName name="GAB">#REF!</definedName>
    <definedName name="han_code">[8]!han_code</definedName>
    <definedName name="HH">[9]정부노임단가!$A$5:$F$215</definedName>
    <definedName name="ID" localSheetId="3">#REF!,#REF!</definedName>
    <definedName name="ID">#REF!,#REF!</definedName>
    <definedName name="JH">[10]정부노임단가!$A$5:$F$215</definedName>
    <definedName name="JJ">[11]정부노임단가!$A$5:$F$215</definedName>
    <definedName name="K">BlankMacro1</definedName>
    <definedName name="KA">[12]MOTOR!$B$61:$E$68</definedName>
    <definedName name="KK">[10]정부노임단가!$A$5:$F$215</definedName>
    <definedName name="labor">#REF!</definedName>
    <definedName name="M">'[13]인건-측정'!#REF!</definedName>
    <definedName name="Macro10" localSheetId="3">[41]!Macro10</definedName>
    <definedName name="Macro10">[14]!Macro10</definedName>
    <definedName name="Macro12" localSheetId="3">[41]!Macro12</definedName>
    <definedName name="Macro12">[14]!Macro12</definedName>
    <definedName name="Macro13" localSheetId="3">[41]!Macro13</definedName>
    <definedName name="Macro13">[14]!Macro13</definedName>
    <definedName name="Macro14" localSheetId="3">[41]!Macro14</definedName>
    <definedName name="Macro14">[14]!Macro14</definedName>
    <definedName name="Macro2" localSheetId="3">[41]!Macro2</definedName>
    <definedName name="Macro2">[14]!Macro2</definedName>
    <definedName name="Macro5" localSheetId="3">[41]!Macro5</definedName>
    <definedName name="Macro5">[14]!Macro5</definedName>
    <definedName name="Macro6" localSheetId="3">[41]!Macro6</definedName>
    <definedName name="Macro6">[14]!Macro6</definedName>
    <definedName name="Macro7" localSheetId="3">[41]!Macro7</definedName>
    <definedName name="Macro7">[14]!Macro7</definedName>
    <definedName name="Macro8" localSheetId="3">[41]!Macro8</definedName>
    <definedName name="Macro8">[14]!Macro8</definedName>
    <definedName name="Macro9" localSheetId="3">[41]!Macro9</definedName>
    <definedName name="Macro9">[14]!Macro9</definedName>
    <definedName name="MEHD">#N/A</definedName>
    <definedName name="MONEY" localSheetId="3">#REF!,#REF!</definedName>
    <definedName name="MONEY">#REF!,#REF!</definedName>
    <definedName name="monitor">#REF!</definedName>
    <definedName name="ＮＥＹＯＫ">#REF!</definedName>
    <definedName name="NO.">#REF!</definedName>
    <definedName name="NUMBER">#REF!</definedName>
    <definedName name="P">'[15]인건-측정'!#REF!</definedName>
    <definedName name="PAC">#N/A</definedName>
    <definedName name="PACB">#N/A</definedName>
    <definedName name="PACC">#N/A</definedName>
    <definedName name="PACD">#N/A</definedName>
    <definedName name="PARCA">#N/A</definedName>
    <definedName name="_xlnm.Print_Area" localSheetId="1">'내역서(건축)'!$A$1:$M$329</definedName>
    <definedName name="_xlnm.Print_Area" localSheetId="3">'내역서(기계)'!$A$1:$L$312</definedName>
    <definedName name="_xlnm.Print_Area" localSheetId="2">'내역서(토목)'!$B$2:$O$132</definedName>
    <definedName name="_xlnm.Print_Area" localSheetId="0">'집계표(건축)'!$A$1:$M$54</definedName>
    <definedName name="_xlnm.Print_Area">'[16]빌딩 안내'!#REF!</definedName>
    <definedName name="Print_Area_MI">[17]물가시세!#REF!</definedName>
    <definedName name="print_titil">#REF!</definedName>
    <definedName name="_xlnm.Print_Titles" localSheetId="1">'내역서(건축)'!$1:$4</definedName>
    <definedName name="_xlnm.Print_Titles" localSheetId="3">'내역서(기계)'!$A$1:$HW$4</definedName>
    <definedName name="_xlnm.Print_Titles" localSheetId="2">'내역서(토목)'!$A$1:$IV$5</definedName>
    <definedName name="_xlnm.Print_Titles" localSheetId="0">'집계표(건축)'!$1:$4</definedName>
    <definedName name="_xlnm.Print_Titles">#REF!</definedName>
    <definedName name="Print_Titles_MI">#REF!,#REF!</definedName>
    <definedName name="PRINTTITLES">#REF!</definedName>
    <definedName name="PRT">#N/A</definedName>
    <definedName name="Q">BlankMacro1</definedName>
    <definedName name="range1">#REF!</definedName>
    <definedName name="range2">#REF!</definedName>
    <definedName name="range3">#REF!</definedName>
    <definedName name="_xlnm.Recorder">#REF!</definedName>
    <definedName name="RR">#N/A</definedName>
    <definedName name="S">BlankMacro1</definedName>
    <definedName name="SAN">#REF!</definedName>
    <definedName name="SAV">#N/A</definedName>
    <definedName name="size">#REF!</definedName>
    <definedName name="T">BlankMacro1</definedName>
    <definedName name="Text5">#REF!</definedName>
    <definedName name="TITLES_PRINT">#REF!</definedName>
    <definedName name="TOP">#N/A</definedName>
    <definedName name="UL">#REF!</definedName>
    <definedName name="V">BlankMacro1</definedName>
    <definedName name="W">BlankMacro1</definedName>
    <definedName name="WOFYQL">[18]내역서1!#REF!</definedName>
    <definedName name="WON">#REF!</definedName>
    <definedName name="X">BlankMacro1</definedName>
    <definedName name="Y">BlankMacro1</definedName>
    <definedName name="Z">BlankMacro1</definedName>
    <definedName name="ZZ">#N/A</definedName>
    <definedName name="ㄱ">BlankMacro1</definedName>
    <definedName name="가">BlankMacro1</definedName>
    <definedName name="가가">BlankMacro1</definedName>
    <definedName name="간선변경">BlankMacro1</definedName>
    <definedName name="간접노무비">#REF!</definedName>
    <definedName name="갑">#REF!</definedName>
    <definedName name="강강">#REF!</definedName>
    <definedName name="강병창">BlankMacro1</definedName>
    <definedName name="견" localSheetId="3">#REF!,#REF!</definedName>
    <definedName name="견">#REF!,#REF!</definedName>
    <definedName name="견적">#REF!</definedName>
    <definedName name="견적갑지">'[19]총 원가계산'!#REF!</definedName>
    <definedName name="견적탱크">#REF!</definedName>
    <definedName name="경비">#REF!</definedName>
    <definedName name="공">#N/A</definedName>
    <definedName name="공급가액">#REF!</definedName>
    <definedName name="공량">'[20]중강당 내역'!#REF!</definedName>
    <definedName name="공사명">OFFSET([21]공사명입력!$A$7,0,0,COUNTA([21]공사명입력!$A$7:$A$100),1)</definedName>
    <definedName name="공사비">#REF!</definedName>
    <definedName name="공종">#N/A</definedName>
    <definedName name="공종별집계표">#N/A</definedName>
    <definedName name="관급" localSheetId="3">#REF!,#REF!,#REF!</definedName>
    <definedName name="관급">#REF!,#REF!,#REF!</definedName>
    <definedName name="관급1">#N/A</definedName>
    <definedName name="관급2">#N/A</definedName>
    <definedName name="관급자재대">#N/A</definedName>
    <definedName name="관급자재비">#REF!</definedName>
    <definedName name="관급집계">BlankMacro1</definedName>
    <definedName name="교부승인">BlankMacro1</definedName>
    <definedName name="권정호">#N/A</definedName>
    <definedName name="그래픽">#REF!</definedName>
    <definedName name="기다림">#N/A</definedName>
    <definedName name="기타">#REF!</definedName>
    <definedName name="기타경비">#REF!</definedName>
    <definedName name="길">#N/A</definedName>
    <definedName name="ㄴㄴ">#REF!</definedName>
    <definedName name="ㄴ나">#N/A</definedName>
    <definedName name="ㄴ에">BlankMacro1</definedName>
    <definedName name="나">BlankMacro1</definedName>
    <definedName name="나나">BlankMacro1</definedName>
    <definedName name="남덕">BlankMacro1</definedName>
    <definedName name="남산내역">BlankMacro1</definedName>
    <definedName name="내역">#N/A</definedName>
    <definedName name="내역단가">#REF!</definedName>
    <definedName name="내역샘플">BlankMacro1</definedName>
    <definedName name="내역서">BlankMacro1</definedName>
    <definedName name="내역서다">BlankMacro1</definedName>
    <definedName name="내역집계표">#N/A</definedName>
    <definedName name="넝">#N/A</definedName>
    <definedName name="노광재">#N/A</definedName>
    <definedName name="노무비">#REF!</definedName>
    <definedName name="노무비1">#REF!</definedName>
    <definedName name="노무비2">#REF!</definedName>
    <definedName name="노무비3">#REF!</definedName>
    <definedName name="노무비합계">#REF!</definedName>
    <definedName name="노부장">#N/A</definedName>
    <definedName name="니">BlankMacro1</definedName>
    <definedName name="ㄷ">#N/A</definedName>
    <definedName name="ㄷㅈㄷ">#N/A</definedName>
    <definedName name="다">BlankMacro1</definedName>
    <definedName name="단_가">#REF!</definedName>
    <definedName name="단_가2">#REF!</definedName>
    <definedName name="단_가3">#REF!</definedName>
    <definedName name="단_가4">#REF!</definedName>
    <definedName name="단_가5">#REF!</definedName>
    <definedName name="단_가6">#REF!</definedName>
    <definedName name="단가" localSheetId="3">#REF!,#REF!</definedName>
    <definedName name="단가">#REF!,#REF!</definedName>
    <definedName name="단가2" localSheetId="3">#REF!,#REF!</definedName>
    <definedName name="단가2">#REF!,#REF!</definedName>
    <definedName name="단가비교표" localSheetId="3">#REF!,#REF!</definedName>
    <definedName name="단가비교표">#REF!,#REF!</definedName>
    <definedName name="단가최종">#REF!</definedName>
    <definedName name="단같">#N/A</definedName>
    <definedName name="단같1">#N/A</definedName>
    <definedName name="단같2">#N/A</definedName>
    <definedName name="단같3">#N/A</definedName>
    <definedName name="단같4">#N/A</definedName>
    <definedName name="단위공량1">#REF!</definedName>
    <definedName name="단위공량10">#REF!</definedName>
    <definedName name="단위공량11">#REF!</definedName>
    <definedName name="단위공량12">#REF!</definedName>
    <definedName name="단위공량13">#REF!</definedName>
    <definedName name="단위공량14">#REF!</definedName>
    <definedName name="단위공량15">#REF!</definedName>
    <definedName name="단위공량16">#REF!</definedName>
    <definedName name="단위공량17">#REF!</definedName>
    <definedName name="단위공량2">#REF!</definedName>
    <definedName name="단위공량3">#REF!</definedName>
    <definedName name="단위공량4">#REF!</definedName>
    <definedName name="단위공량5">#REF!</definedName>
    <definedName name="단위공량6">#REF!</definedName>
    <definedName name="단위공량7">#REF!</definedName>
    <definedName name="단위공량8">#REF!</definedName>
    <definedName name="단위공량9">#REF!</definedName>
    <definedName name="대가단가범위">#REF!</definedName>
    <definedName name="대가단최종">#REF!</definedName>
    <definedName name="대가목록">#REF!</definedName>
    <definedName name="대관">BlankMacro1</definedName>
    <definedName name="대지면적">#REF!</definedName>
    <definedName name="도급공사">#REF!</definedName>
    <definedName name="도급공사비">#REF!</definedName>
    <definedName name="도급예산액">#REF!</definedName>
    <definedName name="도급예상액">#REF!</definedName>
    <definedName name="ㄹ">#N/A</definedName>
    <definedName name="라">BlankMacro1</definedName>
    <definedName name="라라">BlankMacro1</definedName>
    <definedName name="라랄">BlankMacro1</definedName>
    <definedName name="로">BlankMacro1</definedName>
    <definedName name="로로">BlankMacro1</definedName>
    <definedName name="류인숙">[22]공량산출서!#REF!</definedName>
    <definedName name="류인숙1">[23]!han_code</definedName>
    <definedName name="ㅁ">BlankMacro1</definedName>
    <definedName name="ㅁ1">#REF!</definedName>
    <definedName name="ㅁ219">#REF!</definedName>
    <definedName name="ㅁㅁ">#N/A</definedName>
    <definedName name="ㅁㅁㅁ">[24]을지!$A$1:$IV$2</definedName>
    <definedName name="ㅁㅈㄴㄹ">BlankMacro1</definedName>
    <definedName name="마">BlankMacro1</definedName>
    <definedName name="말">BlankMacro1</definedName>
    <definedName name="명칭">#REF!</definedName>
    <definedName name="모듈">[0]!길</definedName>
    <definedName name="미나리">#N/A</definedName>
    <definedName name="미나리야">#N/A</definedName>
    <definedName name="미장">[25]건축!#REF!</definedName>
    <definedName name="미장공사">[25]건축!#REF!</definedName>
    <definedName name="ㅂ2ㄱ">BlankMacro1</definedName>
    <definedName name="ㅂㅂ">#N/A</definedName>
    <definedName name="바">BlankMacro1</definedName>
    <definedName name="방송">BlankMacro1</definedName>
    <definedName name="부가가치세">#REF!</definedName>
    <definedName name="분전반">BlankMacro1</definedName>
    <definedName name="분전반1">BlankMacro1</definedName>
    <definedName name="비목1">#REF!</definedName>
    <definedName name="비목2">#REF!</definedName>
    <definedName name="비목3">#REF!</definedName>
    <definedName name="비목4">#REF!</definedName>
    <definedName name="ㅅ">#N/A</definedName>
    <definedName name="사">BlankMacro1</definedName>
    <definedName name="산재보험료">#REF!</definedName>
    <definedName name="산출">[25]산출내역서집계표!$D$3:$L$116</definedName>
    <definedName name="산출1">[25]산출내역서집계표!$D$6:$L$116</definedName>
    <definedName name="산출금양">[25]산출내역서집계표!$AB$2:$AR$143</definedName>
    <definedName name="산표">#REF!</definedName>
    <definedName name="삼">#N/A</definedName>
    <definedName name="삼삼">#N/A</definedName>
    <definedName name="상그림">#N/A</definedName>
    <definedName name="서">#N/A</definedName>
    <definedName name="설계내역서">BlankMacro1</definedName>
    <definedName name="설계서용지">BlankMacro1</definedName>
    <definedName name="설집">#REF!</definedName>
    <definedName name="성명">OFFSET([21]근로자자료입력!$A$7,0,0,COUNTA([21]근로자자료입력!$A$6:$A$65536),1)</definedName>
    <definedName name="소리">상그림</definedName>
    <definedName name="소방공량산출서">BlankMacro1</definedName>
    <definedName name="소방내역">BlankMacro1</definedName>
    <definedName name="소방내역서">BlankMacro1</definedName>
    <definedName name="수정">#REF!</definedName>
    <definedName name="순공사비">#REF!</definedName>
    <definedName name="순공사원가">#REF!</definedName>
    <definedName name="시리">BlankMacro1</definedName>
    <definedName name="시작일">OFFSET([21]참고자료!$B$2,0,0,COUNTA([21]참고자료!$B$2:$B$85),1)</definedName>
    <definedName name="시트">#N/A</definedName>
    <definedName name="시험터파기결과보고서">BlankMacro1</definedName>
    <definedName name="신형희">상그림</definedName>
    <definedName name="ㅇ">#N/A</definedName>
    <definedName name="ㅇ227">#REF!</definedName>
    <definedName name="ㅇㄹㅇㄹ">#N/A</definedName>
    <definedName name="ㅇㅇ">BlankMacro1</definedName>
    <definedName name="아">BlankMacro1</definedName>
    <definedName name="아늘믿">BlankMacro1</definedName>
    <definedName name="아니">BlankMacro1</definedName>
    <definedName name="아다">BlankMacro1</definedName>
    <definedName name="아디">BlankMacro1</definedName>
    <definedName name="아서">BlankMacro1</definedName>
    <definedName name="아아">BlankMacro1</definedName>
    <definedName name="아이">#N/A</definedName>
    <definedName name="안전관리비">#REF!</definedName>
    <definedName name="압량">BlankMacro1</definedName>
    <definedName name="압량1">BlankMacro1</definedName>
    <definedName name="압량초등">BlankMacro1</definedName>
    <definedName name="야">#N/A</definedName>
    <definedName name="약">#REF!</definedName>
    <definedName name="어">#N/A</definedName>
    <definedName name="역">#N/A</definedName>
    <definedName name="연면적">#REF!</definedName>
    <definedName name="영">#N/A</definedName>
    <definedName name="영상산업">#N/A</definedName>
    <definedName name="영양고">BlankMacro1</definedName>
    <definedName name="왕">[26]내역서!#REF!</definedName>
    <definedName name="왜">BlankMacro1</definedName>
    <definedName name="왜관">BlankMacro1</definedName>
    <definedName name="왜관초등">BlankMacro1</definedName>
    <definedName name="요율">#REF!</definedName>
    <definedName name="요율인쇄">#REF!</definedName>
    <definedName name="원">#REF!</definedName>
    <definedName name="원_가_계_산_서">#REF!</definedName>
    <definedName name="원가">BlankMacro1</definedName>
    <definedName name="원가1">BlankMacro1</definedName>
    <definedName name="원가3">BlankMacro1</definedName>
    <definedName name="원가계산">#N/A</definedName>
    <definedName name="이">#N/A</definedName>
    <definedName name="이윤">#REF!</definedName>
    <definedName name="이지형">#N/A</definedName>
    <definedName name="이진녕">#N/A</definedName>
    <definedName name="인건비">#REF!</definedName>
    <definedName name="인공">#REF!</definedName>
    <definedName name="인상익">BlankMacro1</definedName>
    <definedName name="일">#N/A</definedName>
    <definedName name="일반관리비">#REF!</definedName>
    <definedName name="일위">#REF!,#REF!</definedName>
    <definedName name="일위단가">[27]일위단가!$A$3:$K$89</definedName>
    <definedName name="일위대가목록">BlankMacro1</definedName>
    <definedName name="일위목록">BlankMacro1</definedName>
    <definedName name="일위샘플">BlankMacro1</definedName>
    <definedName name="입찰내역">#REF!</definedName>
    <definedName name="ㅈ">BlankMacro1</definedName>
    <definedName name="ㅈㅈ">#N/A</definedName>
    <definedName name="자">BlankMacro1</definedName>
    <definedName name="자동제어1차공량산출">BlankMacro1</definedName>
    <definedName name="자재">[28]내역서1!$G$60</definedName>
    <definedName name="잔액">#REF!</definedName>
    <definedName name="재료비">#REF!</definedName>
    <definedName name="재료비1">#REF!</definedName>
    <definedName name="재료비2">#REF!</definedName>
    <definedName name="재료비3">#REF!</definedName>
    <definedName name="재료비합계">#REF!</definedName>
    <definedName name="쟁료비">[29]건축내역!#REF!</definedName>
    <definedName name="저기">BlankMacro1</definedName>
    <definedName name="전관방송공량">[20]총괄표!#REF!</definedName>
    <definedName name="전기">#N/A</definedName>
    <definedName name="전기내역">BlankMacro1</definedName>
    <definedName name="전기내역1">BlankMacro1</definedName>
    <definedName name="전기변경1">BlankMacro1</definedName>
    <definedName name="전기변경3">BlankMacro1</definedName>
    <definedName name="전기재료관">#REF!</definedName>
    <definedName name="전력간선">BlankMacro1</definedName>
    <definedName name="점수표">#REF!</definedName>
    <definedName name="정상재">전기</definedName>
    <definedName name="제일안과병원">#REF!</definedName>
    <definedName name="제잡비">#REF!</definedName>
    <definedName name="중강당내역서">'[20]중강당 내역'!#REF!</definedName>
    <definedName name="중강딩공량">[30]내역서1!$G$40</definedName>
    <definedName name="지원">BlankMacro1</definedName>
    <definedName name="지원앱">BlankMacro1</definedName>
    <definedName name="직접경비">#REF!</definedName>
    <definedName name="직접노무비">#REF!</definedName>
    <definedName name="진성">BlankMacro1</definedName>
    <definedName name="진성초등">BlankMacro1</definedName>
    <definedName name="집">#N/A</definedName>
    <definedName name="집계">#N/A</definedName>
    <definedName name="집계1">#REF!</definedName>
    <definedName name="집계2">#N/A</definedName>
    <definedName name="집계서">BlankMacro1</definedName>
    <definedName name="집계표">BlankMacro1</definedName>
    <definedName name="집계표2">집</definedName>
    <definedName name="짱">[31]내역서!#REF!</definedName>
    <definedName name="차">BlankMacro1</definedName>
    <definedName name="총">BlankMacro1</definedName>
    <definedName name="총_원_가">[32]손익분석!#REF!</definedName>
    <definedName name="총괄">#REF!</definedName>
    <definedName name="총괄표">#REF!</definedName>
    <definedName name="총원가">#REF!</definedName>
    <definedName name="총집계">BlankMacro1</definedName>
    <definedName name="총토탈">#REF!</definedName>
    <definedName name="총토탈1">#REF!</definedName>
    <definedName name="총토탈2">#REF!</definedName>
    <definedName name="최명준">상그림</definedName>
    <definedName name="치">[0]!집</definedName>
    <definedName name="ㅋㅋ">BlankMacro1</definedName>
    <definedName name="템플리트모듈1">BlankMacro1</definedName>
    <definedName name="템플리트모듈2">BlankMacro1</definedName>
    <definedName name="템플리트모듈3">BlankMacro1</definedName>
    <definedName name="템플리트모듈4">BlankMacro1</definedName>
    <definedName name="템플리트모듈5">BlankMacro1</definedName>
    <definedName name="템플리트모듈6">BlankMacro1</definedName>
    <definedName name="토목내역">#REF!</definedName>
    <definedName name="통신">BlankMacro1</definedName>
    <definedName name="통신일위대가">BlankMacro1</definedName>
    <definedName name="통신집계">BlankMacro1</definedName>
    <definedName name="파">'[33]인건-측정'!#REF!</definedName>
    <definedName name="펴끼물">길</definedName>
    <definedName name="폐기물내역서">#N/A</definedName>
    <definedName name="폐기물집계표">집</definedName>
    <definedName name="품위내역서">BlankMacro1</definedName>
    <definedName name="ㅎ">ㅔ</definedName>
    <definedName name="ㅎ호">집계2</definedName>
    <definedName name="하">#N/A</definedName>
    <definedName name="하나">BlankMacro1</definedName>
    <definedName name="하나2">BlankMacro1</definedName>
    <definedName name="하자">#N/A</definedName>
    <definedName name="하히">BlankMacro1</definedName>
    <definedName name="한전수탁비">#REF!</definedName>
    <definedName name="합계">#REF!</definedName>
    <definedName name="합계1">#REF!</definedName>
    <definedName name="합계2">#REF!</definedName>
    <definedName name="합계3">#REF!</definedName>
    <definedName name="헐">#N/A</definedName>
    <definedName name="현흥">BlankMacro1</definedName>
    <definedName name="현흥초">BlankMacro1</definedName>
    <definedName name="현흥초등">BlankMacro1</definedName>
    <definedName name="호라">BlankMacro1</definedName>
    <definedName name="호랑이">삼삼</definedName>
    <definedName name="호지니" localSheetId="3">[44]!Macro12</definedName>
    <definedName name="호지니">[34]!Macro12</definedName>
    <definedName name="호하">BlankMacro1</definedName>
    <definedName name="호호">BlankMacro1</definedName>
    <definedName name="ㅏ">상그림</definedName>
    <definedName name="ㅏㅏ">BlankMacro1</definedName>
    <definedName name="ㅐ">#N/A</definedName>
    <definedName name="ㅐㅐ">BlankMacro1</definedName>
    <definedName name="ㅑ">#N/A</definedName>
    <definedName name="ㅔ">#N/A</definedName>
    <definedName name="ㅕ168">#REF!</definedName>
    <definedName name="ㅗ">BlankMacro1</definedName>
    <definedName name="ㅛ">BlankMacro1</definedName>
    <definedName name="ㅛㅕ">BlankMacro1</definedName>
    <definedName name="ㅜㅜ">BlankMacro1</definedName>
    <definedName name="ㅠ">BlankMacro1</definedName>
    <definedName name="ㅠ61">#REF!</definedName>
    <definedName name="ㅡ">#N/A</definedName>
    <definedName name="ㅣㅎ">BlankMacro1</definedName>
    <definedName name="ㅣㅣ">BlankMacro1</definedName>
  </definedNames>
  <calcPr calcId="125725"/>
</workbook>
</file>

<file path=xl/calcChain.xml><?xml version="1.0" encoding="utf-8"?>
<calcChain xmlns="http://schemas.openxmlformats.org/spreadsheetml/2006/main">
  <c r="D302" i="17"/>
  <c r="D301"/>
  <c r="K300"/>
  <c r="K299"/>
  <c r="K298"/>
  <c r="K295"/>
  <c r="K294"/>
  <c r="K293"/>
  <c r="K273"/>
  <c r="D272"/>
  <c r="D271"/>
  <c r="K270"/>
  <c r="K269"/>
  <c r="K267"/>
  <c r="K259"/>
  <c r="K254"/>
  <c r="K250"/>
  <c r="K249"/>
  <c r="K245"/>
  <c r="K243"/>
  <c r="K242"/>
  <c r="K241"/>
  <c r="K238"/>
  <c r="K237"/>
  <c r="K236"/>
  <c r="K235"/>
  <c r="K233"/>
  <c r="K231"/>
  <c r="K230"/>
  <c r="K229"/>
  <c r="K227"/>
  <c r="K226"/>
  <c r="K225"/>
  <c r="K222"/>
  <c r="K221"/>
  <c r="K219"/>
  <c r="K218"/>
  <c r="K217"/>
  <c r="K214"/>
  <c r="K213"/>
  <c r="K211"/>
  <c r="K210"/>
  <c r="K209"/>
  <c r="K206"/>
  <c r="K205"/>
  <c r="K203"/>
  <c r="K202"/>
  <c r="K201"/>
  <c r="K198"/>
  <c r="K197"/>
  <c r="K195"/>
  <c r="K194"/>
  <c r="K193"/>
  <c r="K190"/>
  <c r="K189"/>
  <c r="K187"/>
  <c r="K186"/>
  <c r="K185"/>
  <c r="K182"/>
  <c r="K181"/>
  <c r="K178"/>
  <c r="K177"/>
  <c r="K174"/>
  <c r="K173"/>
  <c r="K171"/>
  <c r="K170"/>
  <c r="K169"/>
  <c r="K165"/>
  <c r="K163"/>
  <c r="K162"/>
  <c r="K161"/>
  <c r="K159"/>
  <c r="K158"/>
  <c r="K157"/>
  <c r="K155"/>
  <c r="K154"/>
  <c r="K152"/>
  <c r="D151"/>
  <c r="D150"/>
  <c r="D149"/>
  <c r="D148"/>
  <c r="D147"/>
  <c r="D146"/>
  <c r="K144"/>
  <c r="K142"/>
  <c r="K139"/>
  <c r="K115"/>
  <c r="D114"/>
  <c r="D113"/>
  <c r="K110"/>
  <c r="K108"/>
  <c r="K106"/>
  <c r="K104"/>
  <c r="K97"/>
  <c r="K93"/>
  <c r="K91"/>
  <c r="K89"/>
  <c r="K87"/>
  <c r="D86"/>
  <c r="D85"/>
  <c r="K82"/>
  <c r="K80"/>
  <c r="K78"/>
  <c r="K77"/>
  <c r="K76"/>
  <c r="K75"/>
  <c r="K73"/>
  <c r="K65"/>
  <c r="D64"/>
  <c r="D63"/>
  <c r="K56"/>
  <c r="K55"/>
  <c r="K54"/>
  <c r="K53"/>
  <c r="K52"/>
  <c r="K51"/>
  <c r="K49"/>
  <c r="K47"/>
  <c r="K45"/>
  <c r="K42"/>
  <c r="K40"/>
  <c r="K39"/>
  <c r="K38"/>
  <c r="K37"/>
  <c r="K36"/>
  <c r="K35"/>
  <c r="K34"/>
  <c r="K32"/>
  <c r="K30"/>
  <c r="K24"/>
  <c r="D23"/>
  <c r="D22"/>
  <c r="K19"/>
  <c r="K13"/>
  <c r="K12"/>
  <c r="K11"/>
  <c r="K6"/>
  <c r="B3" i="16"/>
  <c r="K111" i="17" l="1"/>
  <c r="K14"/>
  <c r="K20"/>
  <c r="K31"/>
  <c r="K41"/>
  <c r="K59"/>
  <c r="K79"/>
  <c r="K102"/>
  <c r="K112"/>
  <c r="K140"/>
  <c r="K156"/>
  <c r="K164"/>
  <c r="K172"/>
  <c r="K180"/>
  <c r="K188"/>
  <c r="K196"/>
  <c r="K204"/>
  <c r="K212"/>
  <c r="K220"/>
  <c r="K228"/>
  <c r="K244"/>
  <c r="K253"/>
  <c r="K262"/>
  <c r="K263"/>
  <c r="K33"/>
  <c r="K43"/>
  <c r="K61"/>
  <c r="K81"/>
  <c r="K83"/>
  <c r="K167"/>
  <c r="K175"/>
  <c r="K183"/>
  <c r="K191"/>
  <c r="K199"/>
  <c r="K207"/>
  <c r="K215"/>
  <c r="K223"/>
  <c r="K232"/>
  <c r="K239"/>
  <c r="K246"/>
  <c r="K247"/>
  <c r="K252"/>
  <c r="K256"/>
  <c r="K264"/>
  <c r="K297"/>
  <c r="K10"/>
  <c r="K16"/>
  <c r="K160"/>
  <c r="K168"/>
  <c r="K176"/>
  <c r="K184"/>
  <c r="K192"/>
  <c r="K200"/>
  <c r="K208"/>
  <c r="K216"/>
  <c r="K224"/>
  <c r="K240"/>
  <c r="K248"/>
  <c r="K251"/>
  <c r="K255"/>
  <c r="K258"/>
  <c r="K266"/>
  <c r="K18"/>
  <c r="K57"/>
  <c r="K100"/>
  <c r="K179"/>
  <c r="K234"/>
  <c r="K260"/>
  <c r="K268"/>
  <c r="K292"/>
  <c r="K29"/>
  <c r="K86"/>
  <c r="K257"/>
  <c r="K261"/>
  <c r="K15"/>
  <c r="K44"/>
  <c r="K46"/>
  <c r="K60"/>
  <c r="K84"/>
  <c r="K88"/>
  <c r="K95"/>
  <c r="K99"/>
  <c r="K101"/>
  <c r="K103"/>
  <c r="K105"/>
  <c r="K141"/>
  <c r="K143"/>
  <c r="K147"/>
  <c r="K148"/>
  <c r="K151"/>
  <c r="K166"/>
  <c r="K271"/>
  <c r="K296"/>
  <c r="K72"/>
  <c r="K8"/>
  <c r="K58"/>
  <c r="K85"/>
  <c r="K94"/>
  <c r="K98"/>
  <c r="K265"/>
  <c r="K7"/>
  <c r="K9"/>
  <c r="K17"/>
  <c r="K21"/>
  <c r="K28"/>
  <c r="K48"/>
  <c r="K50"/>
  <c r="K62"/>
  <c r="K74"/>
  <c r="K90"/>
  <c r="K92"/>
  <c r="K96"/>
  <c r="K107"/>
  <c r="K109"/>
  <c r="K138"/>
  <c r="K145"/>
  <c r="K153"/>
  <c r="K272"/>
  <c r="K301"/>
  <c r="AL43" i="10"/>
  <c r="AL42"/>
  <c r="R41"/>
  <c r="AL41"/>
  <c r="AL40"/>
  <c r="I39"/>
  <c r="J39" s="1"/>
  <c r="AL39"/>
  <c r="AL38"/>
  <c r="AL37"/>
  <c r="AL36"/>
  <c r="AL35"/>
  <c r="AL34"/>
  <c r="AL33"/>
  <c r="AL32"/>
  <c r="AL31"/>
  <c r="J329" i="9"/>
  <c r="I43" i="10" s="1"/>
  <c r="J43" s="1"/>
  <c r="H329" i="9"/>
  <c r="G43" i="10" s="1"/>
  <c r="H43" s="1"/>
  <c r="AL329" i="9"/>
  <c r="L307"/>
  <c r="R307"/>
  <c r="S307"/>
  <c r="T307"/>
  <c r="U307"/>
  <c r="V307"/>
  <c r="W307"/>
  <c r="X307"/>
  <c r="Y307"/>
  <c r="Z307"/>
  <c r="AA307"/>
  <c r="AB307"/>
  <c r="AC307"/>
  <c r="AD307"/>
  <c r="AE307"/>
  <c r="AF307"/>
  <c r="AG307"/>
  <c r="AH307"/>
  <c r="AI307"/>
  <c r="AJ307"/>
  <c r="AK307"/>
  <c r="R306"/>
  <c r="S306"/>
  <c r="T306"/>
  <c r="T329" s="1"/>
  <c r="T43" i="10" s="1"/>
  <c r="U306" i="9"/>
  <c r="V306"/>
  <c r="W306"/>
  <c r="X306"/>
  <c r="X329" s="1"/>
  <c r="X43" i="10" s="1"/>
  <c r="Y306" i="9"/>
  <c r="Z306"/>
  <c r="AA306"/>
  <c r="AB306"/>
  <c r="AB329" s="1"/>
  <c r="AB43" i="10" s="1"/>
  <c r="AC306" i="9"/>
  <c r="AD306"/>
  <c r="AE306"/>
  <c r="AF306"/>
  <c r="AF329" s="1"/>
  <c r="AF43" i="10" s="1"/>
  <c r="AG306" i="9"/>
  <c r="AH306"/>
  <c r="AI306"/>
  <c r="AJ306"/>
  <c r="AJ329" s="1"/>
  <c r="AJ43" i="10" s="1"/>
  <c r="AK306" i="9"/>
  <c r="AL304"/>
  <c r="R293"/>
  <c r="K293"/>
  <c r="S293"/>
  <c r="T293"/>
  <c r="U293"/>
  <c r="V293"/>
  <c r="W293"/>
  <c r="X293"/>
  <c r="Y293"/>
  <c r="Z293"/>
  <c r="AA293"/>
  <c r="AB293"/>
  <c r="AC293"/>
  <c r="AD293"/>
  <c r="AE293"/>
  <c r="AF293"/>
  <c r="AG293"/>
  <c r="AH293"/>
  <c r="AI293"/>
  <c r="AJ293"/>
  <c r="AK293"/>
  <c r="R292"/>
  <c r="S292"/>
  <c r="T292"/>
  <c r="U292"/>
  <c r="V292"/>
  <c r="W292"/>
  <c r="X292"/>
  <c r="Y292"/>
  <c r="Z292"/>
  <c r="AA292"/>
  <c r="AB292"/>
  <c r="AC292"/>
  <c r="AD292"/>
  <c r="AE292"/>
  <c r="AF292"/>
  <c r="AG292"/>
  <c r="AH292"/>
  <c r="AI292"/>
  <c r="AJ292"/>
  <c r="AK292"/>
  <c r="R291"/>
  <c r="S291"/>
  <c r="T291"/>
  <c r="U291"/>
  <c r="V291"/>
  <c r="W291"/>
  <c r="X291"/>
  <c r="Y291"/>
  <c r="Z291"/>
  <c r="AA291"/>
  <c r="AB291"/>
  <c r="AC291"/>
  <c r="AD291"/>
  <c r="AE291"/>
  <c r="AF291"/>
  <c r="AG291"/>
  <c r="AH291"/>
  <c r="AI291"/>
  <c r="AJ291"/>
  <c r="AK291"/>
  <c r="R290"/>
  <c r="S290"/>
  <c r="T290"/>
  <c r="U290"/>
  <c r="V290"/>
  <c r="W290"/>
  <c r="X290"/>
  <c r="Y290"/>
  <c r="Z290"/>
  <c r="AA290"/>
  <c r="AB290"/>
  <c r="AC290"/>
  <c r="AD290"/>
  <c r="AE290"/>
  <c r="AF290"/>
  <c r="AG290"/>
  <c r="AH290"/>
  <c r="AI290"/>
  <c r="AJ290"/>
  <c r="AK290"/>
  <c r="R289"/>
  <c r="S289"/>
  <c r="T289"/>
  <c r="U289"/>
  <c r="V289"/>
  <c r="W289"/>
  <c r="X289"/>
  <c r="Y289"/>
  <c r="Z289"/>
  <c r="AA289"/>
  <c r="AB289"/>
  <c r="AC289"/>
  <c r="AD289"/>
  <c r="AE289"/>
  <c r="AF289"/>
  <c r="AG289"/>
  <c r="AH289"/>
  <c r="AI289"/>
  <c r="AJ289"/>
  <c r="AK289"/>
  <c r="R288"/>
  <c r="S288"/>
  <c r="T288"/>
  <c r="U288"/>
  <c r="V288"/>
  <c r="W288"/>
  <c r="X288"/>
  <c r="Y288"/>
  <c r="Z288"/>
  <c r="AA288"/>
  <c r="AB288"/>
  <c r="AC288"/>
  <c r="AD288"/>
  <c r="AE288"/>
  <c r="AF288"/>
  <c r="AG288"/>
  <c r="AH288"/>
  <c r="AI288"/>
  <c r="AJ288"/>
  <c r="AK288"/>
  <c r="R287"/>
  <c r="S287"/>
  <c r="T287"/>
  <c r="U287"/>
  <c r="V287"/>
  <c r="W287"/>
  <c r="X287"/>
  <c r="Y287"/>
  <c r="Z287"/>
  <c r="AA287"/>
  <c r="AB287"/>
  <c r="AC287"/>
  <c r="AD287"/>
  <c r="AE287"/>
  <c r="AF287"/>
  <c r="AG287"/>
  <c r="AH287"/>
  <c r="AI287"/>
  <c r="AJ287"/>
  <c r="AK287"/>
  <c r="R286"/>
  <c r="S286"/>
  <c r="T286"/>
  <c r="U286"/>
  <c r="V286"/>
  <c r="W286"/>
  <c r="X286"/>
  <c r="Y286"/>
  <c r="Z286"/>
  <c r="AA286"/>
  <c r="AB286"/>
  <c r="AC286"/>
  <c r="AD286"/>
  <c r="AE286"/>
  <c r="AF286"/>
  <c r="AG286"/>
  <c r="AH286"/>
  <c r="AI286"/>
  <c r="AJ286"/>
  <c r="AK286"/>
  <c r="R285"/>
  <c r="S285"/>
  <c r="T285"/>
  <c r="U285"/>
  <c r="V285"/>
  <c r="W285"/>
  <c r="X285"/>
  <c r="Y285"/>
  <c r="Z285"/>
  <c r="AA285"/>
  <c r="AB285"/>
  <c r="AC285"/>
  <c r="AD285"/>
  <c r="AE285"/>
  <c r="AF285"/>
  <c r="AG285"/>
  <c r="AH285"/>
  <c r="AI285"/>
  <c r="AJ285"/>
  <c r="AK285"/>
  <c r="R284"/>
  <c r="S284"/>
  <c r="T284"/>
  <c r="U284"/>
  <c r="V284"/>
  <c r="W284"/>
  <c r="X284"/>
  <c r="Y284"/>
  <c r="Z284"/>
  <c r="AA284"/>
  <c r="AB284"/>
  <c r="AC284"/>
  <c r="AD284"/>
  <c r="AE284"/>
  <c r="AF284"/>
  <c r="AG284"/>
  <c r="AH284"/>
  <c r="AI284"/>
  <c r="AJ284"/>
  <c r="AK284"/>
  <c r="R283"/>
  <c r="S283"/>
  <c r="T283"/>
  <c r="U283"/>
  <c r="V283"/>
  <c r="W283"/>
  <c r="X283"/>
  <c r="Y283"/>
  <c r="Z283"/>
  <c r="AA283"/>
  <c r="AB283"/>
  <c r="AC283"/>
  <c r="AD283"/>
  <c r="AE283"/>
  <c r="AF283"/>
  <c r="AG283"/>
  <c r="AH283"/>
  <c r="AI283"/>
  <c r="AJ283"/>
  <c r="AK283"/>
  <c r="R282"/>
  <c r="S282"/>
  <c r="T282"/>
  <c r="U282"/>
  <c r="V282"/>
  <c r="W282"/>
  <c r="X282"/>
  <c r="Y282"/>
  <c r="Z282"/>
  <c r="AA282"/>
  <c r="AB282"/>
  <c r="AC282"/>
  <c r="AD282"/>
  <c r="AE282"/>
  <c r="AF282"/>
  <c r="AG282"/>
  <c r="AH282"/>
  <c r="AI282"/>
  <c r="AJ282"/>
  <c r="AK282"/>
  <c r="S281"/>
  <c r="S304" s="1"/>
  <c r="S42" i="10" s="1"/>
  <c r="T281" i="9"/>
  <c r="T304" s="1"/>
  <c r="T42" i="10" s="1"/>
  <c r="U281" i="9"/>
  <c r="V281"/>
  <c r="V304" s="1"/>
  <c r="V42" i="10" s="1"/>
  <c r="W281" i="9"/>
  <c r="W304" s="1"/>
  <c r="W42" i="10" s="1"/>
  <c r="X281" i="9"/>
  <c r="X304" s="1"/>
  <c r="X42" i="10" s="1"/>
  <c r="Y281" i="9"/>
  <c r="Z281"/>
  <c r="Z304" s="1"/>
  <c r="Z42" i="10" s="1"/>
  <c r="AA281" i="9"/>
  <c r="AA304" s="1"/>
  <c r="AA42" i="10" s="1"/>
  <c r="AB281" i="9"/>
  <c r="AB304" s="1"/>
  <c r="AB42" i="10" s="1"/>
  <c r="AC281" i="9"/>
  <c r="AD281"/>
  <c r="AD304" s="1"/>
  <c r="AD42" i="10" s="1"/>
  <c r="AE281" i="9"/>
  <c r="AE304" s="1"/>
  <c r="AE42" i="10" s="1"/>
  <c r="AF281" i="9"/>
  <c r="AF304" s="1"/>
  <c r="AF42" i="10" s="1"/>
  <c r="AG281" i="9"/>
  <c r="AH281"/>
  <c r="AH304" s="1"/>
  <c r="AH42" i="10" s="1"/>
  <c r="AI281" i="9"/>
  <c r="AI304" s="1"/>
  <c r="AI42" i="10" s="1"/>
  <c r="AJ281" i="9"/>
  <c r="AJ304" s="1"/>
  <c r="AJ42" i="10" s="1"/>
  <c r="AK281" i="9"/>
  <c r="J279"/>
  <c r="I41" i="10" s="1"/>
  <c r="J41" s="1"/>
  <c r="H279" i="9"/>
  <c r="G41" i="10" s="1"/>
  <c r="H41" s="1"/>
  <c r="R279" i="9"/>
  <c r="T279"/>
  <c r="T41" i="10" s="1"/>
  <c r="Y279" i="9"/>
  <c r="Y41" i="10" s="1"/>
  <c r="AI279" i="9"/>
  <c r="AI41" i="10" s="1"/>
  <c r="AJ279" i="9"/>
  <c r="AJ41" i="10" s="1"/>
  <c r="AL279" i="9"/>
  <c r="R256"/>
  <c r="K256"/>
  <c r="S256"/>
  <c r="S279" s="1"/>
  <c r="S41" i="10" s="1"/>
  <c r="T256" i="9"/>
  <c r="U256"/>
  <c r="U279" s="1"/>
  <c r="U41" i="10" s="1"/>
  <c r="V256" i="9"/>
  <c r="V279" s="1"/>
  <c r="V41" i="10" s="1"/>
  <c r="W256" i="9"/>
  <c r="W279" s="1"/>
  <c r="W41" i="10" s="1"/>
  <c r="X256" i="9"/>
  <c r="X279" s="1"/>
  <c r="X41" i="10" s="1"/>
  <c r="Y256" i="9"/>
  <c r="Z256"/>
  <c r="Z279" s="1"/>
  <c r="Z41" i="10" s="1"/>
  <c r="AA256" i="9"/>
  <c r="AA279" s="1"/>
  <c r="AA41" i="10" s="1"/>
  <c r="AB256" i="9"/>
  <c r="AB279" s="1"/>
  <c r="AB41" i="10" s="1"/>
  <c r="AC256" i="9"/>
  <c r="AC279" s="1"/>
  <c r="AC41" i="10" s="1"/>
  <c r="AD256" i="9"/>
  <c r="AD279" s="1"/>
  <c r="AD41" i="10" s="1"/>
  <c r="AE256" i="9"/>
  <c r="AE279" s="1"/>
  <c r="AE41" i="10" s="1"/>
  <c r="AF256" i="9"/>
  <c r="AF279" s="1"/>
  <c r="AF41" i="10" s="1"/>
  <c r="AG256" i="9"/>
  <c r="AG279" s="1"/>
  <c r="AG41" i="10" s="1"/>
  <c r="AH256" i="9"/>
  <c r="AH279" s="1"/>
  <c r="AH41" i="10" s="1"/>
  <c r="AI256" i="9"/>
  <c r="AJ256"/>
  <c r="AK256"/>
  <c r="AK279" s="1"/>
  <c r="AK41" i="10" s="1"/>
  <c r="AL254" i="9"/>
  <c r="L233"/>
  <c r="K233"/>
  <c r="R233"/>
  <c r="S233"/>
  <c r="T233"/>
  <c r="U233"/>
  <c r="U254" s="1"/>
  <c r="U40" i="10" s="1"/>
  <c r="V233" i="9"/>
  <c r="W233"/>
  <c r="X233"/>
  <c r="Y233"/>
  <c r="Z233"/>
  <c r="AA233"/>
  <c r="AB233"/>
  <c r="AC233"/>
  <c r="AD233"/>
  <c r="AE233"/>
  <c r="AF233"/>
  <c r="AG233"/>
  <c r="AG254" s="1"/>
  <c r="AG40" i="10" s="1"/>
  <c r="AH233" i="9"/>
  <c r="AI233"/>
  <c r="AJ233"/>
  <c r="AK233"/>
  <c r="AK254" s="1"/>
  <c r="AK40" i="10" s="1"/>
  <c r="S232" i="9"/>
  <c r="T232"/>
  <c r="U232"/>
  <c r="V232"/>
  <c r="W232"/>
  <c r="X232"/>
  <c r="Y232"/>
  <c r="Z232"/>
  <c r="AA232"/>
  <c r="AB232"/>
  <c r="AC232"/>
  <c r="AD232"/>
  <c r="AE232"/>
  <c r="AF232"/>
  <c r="AG232"/>
  <c r="AH232"/>
  <c r="AI232"/>
  <c r="AJ232"/>
  <c r="AK232"/>
  <c r="R231"/>
  <c r="S231"/>
  <c r="T231"/>
  <c r="U231"/>
  <c r="V231"/>
  <c r="W231"/>
  <c r="X231"/>
  <c r="Y231"/>
  <c r="Y254" s="1"/>
  <c r="Y40" i="10" s="1"/>
  <c r="Z231" i="9"/>
  <c r="AA231"/>
  <c r="AB231"/>
  <c r="AC231"/>
  <c r="AC254" s="1"/>
  <c r="AC40" i="10" s="1"/>
  <c r="AD231" i="9"/>
  <c r="AE231"/>
  <c r="AF231"/>
  <c r="AG231"/>
  <c r="AH231"/>
  <c r="AI231"/>
  <c r="AJ231"/>
  <c r="AK231"/>
  <c r="J229"/>
  <c r="AL229"/>
  <c r="L219"/>
  <c r="K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L218"/>
  <c r="K218"/>
  <c r="R218"/>
  <c r="S218"/>
  <c r="T218"/>
  <c r="U218"/>
  <c r="V218"/>
  <c r="W218"/>
  <c r="X218"/>
  <c r="Y218"/>
  <c r="Z218"/>
  <c r="AA218"/>
  <c r="AB218"/>
  <c r="AC218"/>
  <c r="AD218"/>
  <c r="AE218"/>
  <c r="AF218"/>
  <c r="AG218"/>
  <c r="AH218"/>
  <c r="AI218"/>
  <c r="AJ218"/>
  <c r="AK218"/>
  <c r="L217"/>
  <c r="R217"/>
  <c r="S217"/>
  <c r="T217"/>
  <c r="U217"/>
  <c r="V217"/>
  <c r="W217"/>
  <c r="X217"/>
  <c r="Y217"/>
  <c r="Z217"/>
  <c r="AA217"/>
  <c r="AB217"/>
  <c r="AC217"/>
  <c r="AD217"/>
  <c r="AE217"/>
  <c r="AF217"/>
  <c r="AG217"/>
  <c r="AH217"/>
  <c r="AI217"/>
  <c r="AJ217"/>
  <c r="AK217"/>
  <c r="L216"/>
  <c r="R216"/>
  <c r="S216"/>
  <c r="T216"/>
  <c r="U216"/>
  <c r="V216"/>
  <c r="W216"/>
  <c r="X216"/>
  <c r="Y216"/>
  <c r="Z216"/>
  <c r="AA216"/>
  <c r="AB216"/>
  <c r="AC216"/>
  <c r="AD216"/>
  <c r="AE216"/>
  <c r="AF216"/>
  <c r="AG216"/>
  <c r="AH216"/>
  <c r="AI216"/>
  <c r="AJ216"/>
  <c r="AK216"/>
  <c r="L215"/>
  <c r="K215"/>
  <c r="R215"/>
  <c r="S215"/>
  <c r="T215"/>
  <c r="U215"/>
  <c r="V215"/>
  <c r="W215"/>
  <c r="X215"/>
  <c r="Y215"/>
  <c r="Z215"/>
  <c r="AA215"/>
  <c r="AB215"/>
  <c r="AC215"/>
  <c r="AD215"/>
  <c r="AE215"/>
  <c r="AF215"/>
  <c r="AG215"/>
  <c r="AH215"/>
  <c r="AI215"/>
  <c r="AJ215"/>
  <c r="AK215"/>
  <c r="L214"/>
  <c r="K214"/>
  <c r="R214"/>
  <c r="S214"/>
  <c r="T214"/>
  <c r="U214"/>
  <c r="V214"/>
  <c r="W214"/>
  <c r="X214"/>
  <c r="Y214"/>
  <c r="Z214"/>
  <c r="AA214"/>
  <c r="AB214"/>
  <c r="AC214"/>
  <c r="AD214"/>
  <c r="AE214"/>
  <c r="AF214"/>
  <c r="AG214"/>
  <c r="AH214"/>
  <c r="AI214"/>
  <c r="AJ214"/>
  <c r="AK214"/>
  <c r="R213"/>
  <c r="S213"/>
  <c r="T213"/>
  <c r="U213"/>
  <c r="V213"/>
  <c r="W213"/>
  <c r="X213"/>
  <c r="Y213"/>
  <c r="Z213"/>
  <c r="AA213"/>
  <c r="AB213"/>
  <c r="AC213"/>
  <c r="AD213"/>
  <c r="AE213"/>
  <c r="AF213"/>
  <c r="AG213"/>
  <c r="AH213"/>
  <c r="AI213"/>
  <c r="AJ213"/>
  <c r="AK213"/>
  <c r="R212"/>
  <c r="S212"/>
  <c r="T212"/>
  <c r="U212"/>
  <c r="V212"/>
  <c r="W212"/>
  <c r="X212"/>
  <c r="Y212"/>
  <c r="Z212"/>
  <c r="AA212"/>
  <c r="AB212"/>
  <c r="AC212"/>
  <c r="AD212"/>
  <c r="AE212"/>
  <c r="AF212"/>
  <c r="AG212"/>
  <c r="AH212"/>
  <c r="AI212"/>
  <c r="AJ212"/>
  <c r="AK212"/>
  <c r="L211"/>
  <c r="K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R210"/>
  <c r="S210"/>
  <c r="T210"/>
  <c r="U210"/>
  <c r="V210"/>
  <c r="W210"/>
  <c r="X210"/>
  <c r="Y210"/>
  <c r="Z210"/>
  <c r="AA210"/>
  <c r="AB210"/>
  <c r="AC210"/>
  <c r="AD210"/>
  <c r="AE210"/>
  <c r="AF210"/>
  <c r="AG210"/>
  <c r="AH210"/>
  <c r="AI210"/>
  <c r="AJ210"/>
  <c r="AK210"/>
  <c r="L209"/>
  <c r="R209"/>
  <c r="S209"/>
  <c r="T209"/>
  <c r="U209"/>
  <c r="V209"/>
  <c r="W209"/>
  <c r="X209"/>
  <c r="Y209"/>
  <c r="Z209"/>
  <c r="AA209"/>
  <c r="AB209"/>
  <c r="AC209"/>
  <c r="AD209"/>
  <c r="AE209"/>
  <c r="AF209"/>
  <c r="AG209"/>
  <c r="AH209"/>
  <c r="AI209"/>
  <c r="AJ209"/>
  <c r="AK209"/>
  <c r="L208"/>
  <c r="R208"/>
  <c r="S208"/>
  <c r="T208"/>
  <c r="U208"/>
  <c r="U229" s="1"/>
  <c r="U39" i="10" s="1"/>
  <c r="V208" i="9"/>
  <c r="W208"/>
  <c r="X208"/>
  <c r="Y208"/>
  <c r="Z208"/>
  <c r="AA208"/>
  <c r="AB208"/>
  <c r="AC208"/>
  <c r="AC229" s="1"/>
  <c r="AC39" i="10" s="1"/>
  <c r="AD208" i="9"/>
  <c r="AE208"/>
  <c r="AF208"/>
  <c r="AG208"/>
  <c r="AG229" s="1"/>
  <c r="AG39" i="10" s="1"/>
  <c r="AH208" i="9"/>
  <c r="AI208"/>
  <c r="AJ208"/>
  <c r="AK208"/>
  <c r="AK229" s="1"/>
  <c r="AK39" i="10" s="1"/>
  <c r="L207" i="9"/>
  <c r="R207"/>
  <c r="S207"/>
  <c r="T207"/>
  <c r="U207"/>
  <c r="V207"/>
  <c r="W207"/>
  <c r="X207"/>
  <c r="Y207"/>
  <c r="Z207"/>
  <c r="AA207"/>
  <c r="AB207"/>
  <c r="AC207"/>
  <c r="AD207"/>
  <c r="AE207"/>
  <c r="AF207"/>
  <c r="AG207"/>
  <c r="AH207"/>
  <c r="AI207"/>
  <c r="AJ207"/>
  <c r="AK207"/>
  <c r="R206"/>
  <c r="R229" s="1"/>
  <c r="R39" i="10" s="1"/>
  <c r="S206" i="9"/>
  <c r="S229" s="1"/>
  <c r="S39" i="10" s="1"/>
  <c r="T206" i="9"/>
  <c r="U206"/>
  <c r="V206"/>
  <c r="W206"/>
  <c r="X206"/>
  <c r="X229" s="1"/>
  <c r="X39" i="10" s="1"/>
  <c r="Y206" i="9"/>
  <c r="Y229" s="1"/>
  <c r="Y39" i="10" s="1"/>
  <c r="Z206" i="9"/>
  <c r="AA206"/>
  <c r="AB206"/>
  <c r="AC206"/>
  <c r="AD206"/>
  <c r="AE206"/>
  <c r="AF206"/>
  <c r="AG206"/>
  <c r="AH206"/>
  <c r="AI206"/>
  <c r="AJ206"/>
  <c r="AK206"/>
  <c r="J204"/>
  <c r="I38" i="10" s="1"/>
  <c r="J38" s="1"/>
  <c r="AL204" i="9"/>
  <c r="L185"/>
  <c r="R185"/>
  <c r="S185"/>
  <c r="T185"/>
  <c r="U185"/>
  <c r="V185"/>
  <c r="W185"/>
  <c r="X185"/>
  <c r="Y185"/>
  <c r="Z185"/>
  <c r="AA185"/>
  <c r="AB185"/>
  <c r="AC185"/>
  <c r="AD185"/>
  <c r="AE185"/>
  <c r="AF185"/>
  <c r="AG185"/>
  <c r="AH185"/>
  <c r="AI185"/>
  <c r="AJ185"/>
  <c r="AK185"/>
  <c r="R184"/>
  <c r="S184"/>
  <c r="T184"/>
  <c r="U184"/>
  <c r="V184"/>
  <c r="W184"/>
  <c r="X184"/>
  <c r="Y184"/>
  <c r="Z184"/>
  <c r="AA184"/>
  <c r="AB184"/>
  <c r="AC184"/>
  <c r="AD184"/>
  <c r="AE184"/>
  <c r="AF184"/>
  <c r="AG184"/>
  <c r="AH184"/>
  <c r="AI184"/>
  <c r="AJ184"/>
  <c r="AK184"/>
  <c r="R183"/>
  <c r="S183"/>
  <c r="T183"/>
  <c r="U183"/>
  <c r="V183"/>
  <c r="V204" s="1"/>
  <c r="V38" i="10" s="1"/>
  <c r="W183" i="9"/>
  <c r="W204" s="1"/>
  <c r="W38" i="10" s="1"/>
  <c r="X183" i="9"/>
  <c r="Y183"/>
  <c r="Z183"/>
  <c r="Z204" s="1"/>
  <c r="Z38" i="10" s="1"/>
  <c r="AA183" i="9"/>
  <c r="AA204" s="1"/>
  <c r="AA38" i="10" s="1"/>
  <c r="AB183" i="9"/>
  <c r="AC183"/>
  <c r="AD183"/>
  <c r="AE183"/>
  <c r="AF183"/>
  <c r="AG183"/>
  <c r="AH183"/>
  <c r="AH204" s="1"/>
  <c r="AH38" i="10" s="1"/>
  <c r="AI183" i="9"/>
  <c r="AI204" s="1"/>
  <c r="AI38" i="10" s="1"/>
  <c r="AJ183" i="9"/>
  <c r="AK183"/>
  <c r="L182"/>
  <c r="R182"/>
  <c r="S182"/>
  <c r="T182"/>
  <c r="U182"/>
  <c r="V182"/>
  <c r="W182"/>
  <c r="X182"/>
  <c r="Y182"/>
  <c r="Z182"/>
  <c r="AA182"/>
  <c r="AB182"/>
  <c r="AC182"/>
  <c r="AD182"/>
  <c r="AE182"/>
  <c r="AF182"/>
  <c r="AG182"/>
  <c r="AH182"/>
  <c r="AI182"/>
  <c r="AJ182"/>
  <c r="AK182"/>
  <c r="R181"/>
  <c r="R204" s="1"/>
  <c r="R38" i="10" s="1"/>
  <c r="S181" i="9"/>
  <c r="S204" s="1"/>
  <c r="S38" i="10" s="1"/>
  <c r="T181" i="9"/>
  <c r="T204" s="1"/>
  <c r="T38" i="10" s="1"/>
  <c r="U181" i="9"/>
  <c r="U204" s="1"/>
  <c r="U38" i="10" s="1"/>
  <c r="V181" i="9"/>
  <c r="W181"/>
  <c r="X181"/>
  <c r="X204" s="1"/>
  <c r="X38" i="10" s="1"/>
  <c r="Y181" i="9"/>
  <c r="Y204" s="1"/>
  <c r="Y38" i="10" s="1"/>
  <c r="Z181" i="9"/>
  <c r="AA181"/>
  <c r="AB181"/>
  <c r="AB204" s="1"/>
  <c r="AB38" i="10" s="1"/>
  <c r="AC181" i="9"/>
  <c r="AC204" s="1"/>
  <c r="AC38" i="10" s="1"/>
  <c r="AD181" i="9"/>
  <c r="AD204" s="1"/>
  <c r="AD38" i="10" s="1"/>
  <c r="AE181" i="9"/>
  <c r="AE204" s="1"/>
  <c r="AE38" i="10" s="1"/>
  <c r="AF181" i="9"/>
  <c r="AF204" s="1"/>
  <c r="AF38" i="10" s="1"/>
  <c r="AG181" i="9"/>
  <c r="AG204" s="1"/>
  <c r="AG38" i="10" s="1"/>
  <c r="AH181" i="9"/>
  <c r="AI181"/>
  <c r="AJ181"/>
  <c r="AJ204" s="1"/>
  <c r="AJ38" i="10" s="1"/>
  <c r="AK181" i="9"/>
  <c r="AK204" s="1"/>
  <c r="AK38" i="10" s="1"/>
  <c r="J179" i="9"/>
  <c r="I37" i="10" s="1"/>
  <c r="J37" s="1"/>
  <c r="AL179" i="9"/>
  <c r="R173"/>
  <c r="S173"/>
  <c r="T173"/>
  <c r="U173"/>
  <c r="V173"/>
  <c r="W173"/>
  <c r="X173"/>
  <c r="Y173"/>
  <c r="Z173"/>
  <c r="AA173"/>
  <c r="AB173"/>
  <c r="AC173"/>
  <c r="AD173"/>
  <c r="AE173"/>
  <c r="AF173"/>
  <c r="AG173"/>
  <c r="AH173"/>
  <c r="AI173"/>
  <c r="AJ173"/>
  <c r="AK173"/>
  <c r="R172"/>
  <c r="S172"/>
  <c r="T172"/>
  <c r="U172"/>
  <c r="V172"/>
  <c r="W172"/>
  <c r="X172"/>
  <c r="Y172"/>
  <c r="Z172"/>
  <c r="AA172"/>
  <c r="AB172"/>
  <c r="AC172"/>
  <c r="AD172"/>
  <c r="AE172"/>
  <c r="AF172"/>
  <c r="AG172"/>
  <c r="AH172"/>
  <c r="AI172"/>
  <c r="AJ172"/>
  <c r="AK172"/>
  <c r="L171"/>
  <c r="R171"/>
  <c r="S171"/>
  <c r="T171"/>
  <c r="U171"/>
  <c r="V171"/>
  <c r="W171"/>
  <c r="X171"/>
  <c r="Y171"/>
  <c r="Z171"/>
  <c r="AA171"/>
  <c r="AB171"/>
  <c r="AC171"/>
  <c r="AD171"/>
  <c r="AE171"/>
  <c r="AF171"/>
  <c r="AG171"/>
  <c r="AH171"/>
  <c r="AI171"/>
  <c r="AJ171"/>
  <c r="AK171"/>
  <c r="R170"/>
  <c r="S170"/>
  <c r="T170"/>
  <c r="U170"/>
  <c r="V170"/>
  <c r="W170"/>
  <c r="X170"/>
  <c r="Y170"/>
  <c r="Z170"/>
  <c r="AA170"/>
  <c r="AB170"/>
  <c r="AC170"/>
  <c r="AD170"/>
  <c r="AE170"/>
  <c r="AF170"/>
  <c r="AG170"/>
  <c r="AH170"/>
  <c r="AI170"/>
  <c r="AJ170"/>
  <c r="AK170"/>
  <c r="R169"/>
  <c r="S169"/>
  <c r="T169"/>
  <c r="U169"/>
  <c r="V169"/>
  <c r="W169"/>
  <c r="X169"/>
  <c r="Y169"/>
  <c r="Z169"/>
  <c r="AA169"/>
  <c r="AB169"/>
  <c r="AC169"/>
  <c r="AD169"/>
  <c r="AE169"/>
  <c r="AF169"/>
  <c r="AG169"/>
  <c r="AH169"/>
  <c r="AI169"/>
  <c r="AJ169"/>
  <c r="AK169"/>
  <c r="L168"/>
  <c r="R168"/>
  <c r="S168"/>
  <c r="T168"/>
  <c r="U168"/>
  <c r="V168"/>
  <c r="W168"/>
  <c r="X168"/>
  <c r="Y168"/>
  <c r="Z168"/>
  <c r="AA168"/>
  <c r="AB168"/>
  <c r="AC168"/>
  <c r="AD168"/>
  <c r="AE168"/>
  <c r="AF168"/>
  <c r="AG168"/>
  <c r="AH168"/>
  <c r="AI168"/>
  <c r="AJ168"/>
  <c r="AK168"/>
  <c r="L167"/>
  <c r="R167"/>
  <c r="S167"/>
  <c r="T167"/>
  <c r="U167"/>
  <c r="V167"/>
  <c r="W167"/>
  <c r="X167"/>
  <c r="Y167"/>
  <c r="Z167"/>
  <c r="AA167"/>
  <c r="AB167"/>
  <c r="AC167"/>
  <c r="AD167"/>
  <c r="AE167"/>
  <c r="AF167"/>
  <c r="AG167"/>
  <c r="AH167"/>
  <c r="AI167"/>
  <c r="AJ167"/>
  <c r="AK167"/>
  <c r="L166"/>
  <c r="R166"/>
  <c r="S166"/>
  <c r="T166"/>
  <c r="U166"/>
  <c r="V166"/>
  <c r="W166"/>
  <c r="X166"/>
  <c r="Y166"/>
  <c r="Z166"/>
  <c r="AA166"/>
  <c r="AB166"/>
  <c r="AC166"/>
  <c r="AD166"/>
  <c r="AE166"/>
  <c r="AF166"/>
  <c r="AG166"/>
  <c r="AH166"/>
  <c r="AI166"/>
  <c r="AJ166"/>
  <c r="AK166"/>
  <c r="L165"/>
  <c r="R165"/>
  <c r="S165"/>
  <c r="T165"/>
  <c r="U165"/>
  <c r="V165"/>
  <c r="W165"/>
  <c r="X165"/>
  <c r="Y165"/>
  <c r="Z165"/>
  <c r="AA165"/>
  <c r="AB165"/>
  <c r="AC165"/>
  <c r="AD165"/>
  <c r="AE165"/>
  <c r="AF165"/>
  <c r="AG165"/>
  <c r="AH165"/>
  <c r="AI165"/>
  <c r="AJ165"/>
  <c r="AK165"/>
  <c r="R164"/>
  <c r="S164"/>
  <c r="T164"/>
  <c r="U164"/>
  <c r="V164"/>
  <c r="W164"/>
  <c r="X164"/>
  <c r="Y164"/>
  <c r="Z164"/>
  <c r="AA164"/>
  <c r="AB164"/>
  <c r="AC164"/>
  <c r="AD164"/>
  <c r="AE164"/>
  <c r="AF164"/>
  <c r="AG164"/>
  <c r="AH164"/>
  <c r="AI164"/>
  <c r="AJ164"/>
  <c r="AK164"/>
  <c r="R163"/>
  <c r="S163"/>
  <c r="T163"/>
  <c r="U163"/>
  <c r="V163"/>
  <c r="W163"/>
  <c r="X163"/>
  <c r="Y163"/>
  <c r="Z163"/>
  <c r="AA163"/>
  <c r="AB163"/>
  <c r="AC163"/>
  <c r="AD163"/>
  <c r="AE163"/>
  <c r="AF163"/>
  <c r="AG163"/>
  <c r="AH163"/>
  <c r="AI163"/>
  <c r="AJ163"/>
  <c r="AK163"/>
  <c r="R162"/>
  <c r="S162"/>
  <c r="T162"/>
  <c r="U162"/>
  <c r="V162"/>
  <c r="W162"/>
  <c r="X162"/>
  <c r="Y162"/>
  <c r="Z162"/>
  <c r="AA162"/>
  <c r="AB162"/>
  <c r="AC162"/>
  <c r="AD162"/>
  <c r="AE162"/>
  <c r="AF162"/>
  <c r="AG162"/>
  <c r="AH162"/>
  <c r="AI162"/>
  <c r="AJ162"/>
  <c r="AK162"/>
  <c r="R161"/>
  <c r="S161"/>
  <c r="T161"/>
  <c r="U161"/>
  <c r="V161"/>
  <c r="W161"/>
  <c r="X161"/>
  <c r="Y161"/>
  <c r="Z161"/>
  <c r="AA161"/>
  <c r="AB161"/>
  <c r="AC161"/>
  <c r="AD161"/>
  <c r="AE161"/>
  <c r="AF161"/>
  <c r="AG161"/>
  <c r="AH161"/>
  <c r="AI161"/>
  <c r="AJ161"/>
  <c r="AK161"/>
  <c r="R160"/>
  <c r="S160"/>
  <c r="T160"/>
  <c r="U160"/>
  <c r="V160"/>
  <c r="W160"/>
  <c r="X160"/>
  <c r="Y160"/>
  <c r="Z160"/>
  <c r="AA160"/>
  <c r="AB160"/>
  <c r="AC160"/>
  <c r="AD160"/>
  <c r="AE160"/>
  <c r="AF160"/>
  <c r="AG160"/>
  <c r="AH160"/>
  <c r="AI160"/>
  <c r="AJ160"/>
  <c r="AK160"/>
  <c r="R159"/>
  <c r="S159"/>
  <c r="T159"/>
  <c r="U159"/>
  <c r="V159"/>
  <c r="W159"/>
  <c r="X159"/>
  <c r="Y159"/>
  <c r="Z159"/>
  <c r="AA159"/>
  <c r="AB159"/>
  <c r="AC159"/>
  <c r="AD159"/>
  <c r="AE159"/>
  <c r="AF159"/>
  <c r="AG159"/>
  <c r="AH159"/>
  <c r="AI159"/>
  <c r="AJ159"/>
  <c r="AK159"/>
  <c r="R158"/>
  <c r="S158"/>
  <c r="T158"/>
  <c r="U158"/>
  <c r="V158"/>
  <c r="W158"/>
  <c r="X158"/>
  <c r="Y158"/>
  <c r="Z158"/>
  <c r="AA158"/>
  <c r="AB158"/>
  <c r="AC158"/>
  <c r="AD158"/>
  <c r="AE158"/>
  <c r="AF158"/>
  <c r="AG158"/>
  <c r="AH158"/>
  <c r="AI158"/>
  <c r="AJ158"/>
  <c r="AK158"/>
  <c r="R157"/>
  <c r="S157"/>
  <c r="T157"/>
  <c r="U157"/>
  <c r="V157"/>
  <c r="W157"/>
  <c r="X157"/>
  <c r="Y157"/>
  <c r="Z157"/>
  <c r="AA157"/>
  <c r="AB157"/>
  <c r="AC157"/>
  <c r="AD157"/>
  <c r="AE157"/>
  <c r="AF157"/>
  <c r="AG157"/>
  <c r="AH157"/>
  <c r="AI157"/>
  <c r="AJ157"/>
  <c r="AK157"/>
  <c r="R156"/>
  <c r="R179" s="1"/>
  <c r="R37" i="10" s="1"/>
  <c r="S156" i="9"/>
  <c r="S179" s="1"/>
  <c r="S37" i="10" s="1"/>
  <c r="T156" i="9"/>
  <c r="U156"/>
  <c r="U179" s="1"/>
  <c r="U37" i="10" s="1"/>
  <c r="V156" i="9"/>
  <c r="W156"/>
  <c r="W179" s="1"/>
  <c r="W37" i="10" s="1"/>
  <c r="X156" i="9"/>
  <c r="X179" s="1"/>
  <c r="X37" i="10" s="1"/>
  <c r="Y156" i="9"/>
  <c r="Y179" s="1"/>
  <c r="Y37" i="10" s="1"/>
  <c r="Z156" i="9"/>
  <c r="AA156"/>
  <c r="AA179" s="1"/>
  <c r="AA37" i="10" s="1"/>
  <c r="AB156" i="9"/>
  <c r="AC156"/>
  <c r="AC179" s="1"/>
  <c r="AC37" i="10" s="1"/>
  <c r="AD156" i="9"/>
  <c r="AE156"/>
  <c r="AE179" s="1"/>
  <c r="AE37" i="10" s="1"/>
  <c r="AF156" i="9"/>
  <c r="AG156"/>
  <c r="AG179" s="1"/>
  <c r="AG37" i="10" s="1"/>
  <c r="AH156" i="9"/>
  <c r="AI156"/>
  <c r="AI179" s="1"/>
  <c r="AI37" i="10" s="1"/>
  <c r="AJ156" i="9"/>
  <c r="AK156"/>
  <c r="AK179" s="1"/>
  <c r="AK37" i="10" s="1"/>
  <c r="J154" i="9"/>
  <c r="I36" i="10" s="1"/>
  <c r="J36" s="1"/>
  <c r="S154" i="9"/>
  <c r="S36" i="10" s="1"/>
  <c r="T154" i="9"/>
  <c r="T36" i="10" s="1"/>
  <c r="X154" i="9"/>
  <c r="X36" i="10" s="1"/>
  <c r="Y154" i="9"/>
  <c r="Y36" i="10" s="1"/>
  <c r="AC154" i="9"/>
  <c r="AC36" i="10" s="1"/>
  <c r="AI154" i="9"/>
  <c r="AI36" i="10" s="1"/>
  <c r="AJ154" i="9"/>
  <c r="AJ36" i="10" s="1"/>
  <c r="AL154" i="9"/>
  <c r="R131"/>
  <c r="R154" s="1"/>
  <c r="R36" i="10" s="1"/>
  <c r="S131" i="9"/>
  <c r="T131"/>
  <c r="U131"/>
  <c r="U154" s="1"/>
  <c r="U36" i="10" s="1"/>
  <c r="V131" i="9"/>
  <c r="V154" s="1"/>
  <c r="V36" i="10" s="1"/>
  <c r="W131" i="9"/>
  <c r="W154" s="1"/>
  <c r="W36" i="10" s="1"/>
  <c r="X131" i="9"/>
  <c r="Y131"/>
  <c r="Z131"/>
  <c r="Z154" s="1"/>
  <c r="Z36" i="10" s="1"/>
  <c r="AA131" i="9"/>
  <c r="AA154" s="1"/>
  <c r="AA36" i="10" s="1"/>
  <c r="AB131" i="9"/>
  <c r="AB154" s="1"/>
  <c r="AB36" i="10" s="1"/>
  <c r="AC131" i="9"/>
  <c r="AD131"/>
  <c r="AD154" s="1"/>
  <c r="AD36" i="10" s="1"/>
  <c r="AE131" i="9"/>
  <c r="AE154" s="1"/>
  <c r="AE36" i="10" s="1"/>
  <c r="AF131" i="9"/>
  <c r="AF154" s="1"/>
  <c r="AF36" i="10" s="1"/>
  <c r="AG131" i="9"/>
  <c r="AG154" s="1"/>
  <c r="AG36" i="10" s="1"/>
  <c r="AH131" i="9"/>
  <c r="AH154" s="1"/>
  <c r="AH36" i="10" s="1"/>
  <c r="AI131" i="9"/>
  <c r="AJ131"/>
  <c r="AK131"/>
  <c r="AK154" s="1"/>
  <c r="AK36" i="10" s="1"/>
  <c r="J129" i="9"/>
  <c r="I35" i="10" s="1"/>
  <c r="J35" s="1"/>
  <c r="AL129" i="9"/>
  <c r="R109"/>
  <c r="S109"/>
  <c r="T109"/>
  <c r="U109"/>
  <c r="V109"/>
  <c r="W109"/>
  <c r="X109"/>
  <c r="Y109"/>
  <c r="Z109"/>
  <c r="AA109"/>
  <c r="AB109"/>
  <c r="AC109"/>
  <c r="AD109"/>
  <c r="AE109"/>
  <c r="AF109"/>
  <c r="AG109"/>
  <c r="AH109"/>
  <c r="AI109"/>
  <c r="AJ109"/>
  <c r="AK109"/>
  <c r="R108"/>
  <c r="S108"/>
  <c r="T108"/>
  <c r="U108"/>
  <c r="V108"/>
  <c r="W108"/>
  <c r="X108"/>
  <c r="Y108"/>
  <c r="Z108"/>
  <c r="AA108"/>
  <c r="AB108"/>
  <c r="AC108"/>
  <c r="AD108"/>
  <c r="AE108"/>
  <c r="AF108"/>
  <c r="AG108"/>
  <c r="AH108"/>
  <c r="AI108"/>
  <c r="AJ108"/>
  <c r="AK108"/>
  <c r="L107"/>
  <c r="K107"/>
  <c r="R107"/>
  <c r="S107"/>
  <c r="T107"/>
  <c r="U107"/>
  <c r="V107"/>
  <c r="W107"/>
  <c r="X107"/>
  <c r="Y107"/>
  <c r="Z107"/>
  <c r="AA107"/>
  <c r="AB107"/>
  <c r="AC107"/>
  <c r="AD107"/>
  <c r="AE107"/>
  <c r="AF107"/>
  <c r="AG107"/>
  <c r="AH107"/>
  <c r="AI107"/>
  <c r="AJ107"/>
  <c r="AK107"/>
  <c r="K106"/>
  <c r="R106"/>
  <c r="R129" s="1"/>
  <c r="R35" i="10" s="1"/>
  <c r="S106" i="9"/>
  <c r="S129" s="1"/>
  <c r="S35" i="10" s="1"/>
  <c r="T106" i="9"/>
  <c r="U106"/>
  <c r="V106"/>
  <c r="W106"/>
  <c r="X106"/>
  <c r="X129" s="1"/>
  <c r="X35" i="10" s="1"/>
  <c r="Y106" i="9"/>
  <c r="Y129" s="1"/>
  <c r="Y35" i="10" s="1"/>
  <c r="Z106" i="9"/>
  <c r="AA106"/>
  <c r="AB106"/>
  <c r="AC106"/>
  <c r="AD106"/>
  <c r="AE106"/>
  <c r="AF106"/>
  <c r="AG106"/>
  <c r="AH106"/>
  <c r="AI106"/>
  <c r="AJ106"/>
  <c r="AK106"/>
  <c r="J104"/>
  <c r="I34" i="10" s="1"/>
  <c r="J34" s="1"/>
  <c r="U104" i="9"/>
  <c r="U34" i="10" s="1"/>
  <c r="V104" i="9"/>
  <c r="V34" i="10" s="1"/>
  <c r="Y104" i="9"/>
  <c r="Y34" i="10" s="1"/>
  <c r="Z104" i="9"/>
  <c r="Z34" i="10" s="1"/>
  <c r="AC104" i="9"/>
  <c r="AC34" i="10" s="1"/>
  <c r="AD104" i="9"/>
  <c r="AD34" i="10" s="1"/>
  <c r="AK104" i="9"/>
  <c r="AK34" i="10" s="1"/>
  <c r="AL104" i="9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R81"/>
  <c r="R104" s="1"/>
  <c r="R34" i="10" s="1"/>
  <c r="S81" i="9"/>
  <c r="S104" s="1"/>
  <c r="S34" i="10" s="1"/>
  <c r="T81" i="9"/>
  <c r="T104" s="1"/>
  <c r="T34" i="10" s="1"/>
  <c r="U81" i="9"/>
  <c r="V81"/>
  <c r="W81"/>
  <c r="W104" s="1"/>
  <c r="W34" i="10" s="1"/>
  <c r="X81" i="9"/>
  <c r="X104" s="1"/>
  <c r="X34" i="10" s="1"/>
  <c r="Y81" i="9"/>
  <c r="Z81"/>
  <c r="AA81"/>
  <c r="AA104" s="1"/>
  <c r="AA34" i="10" s="1"/>
  <c r="AB81" i="9"/>
  <c r="AB104" s="1"/>
  <c r="AB34" i="10" s="1"/>
  <c r="AC81" i="9"/>
  <c r="AD81"/>
  <c r="AE81"/>
  <c r="AE104" s="1"/>
  <c r="AE34" i="10" s="1"/>
  <c r="AF81" i="9"/>
  <c r="AF104" s="1"/>
  <c r="AF34" i="10" s="1"/>
  <c r="AG81" i="9"/>
  <c r="AG104" s="1"/>
  <c r="AG34" i="10" s="1"/>
  <c r="AH81" i="9"/>
  <c r="AH104" s="1"/>
  <c r="AH34" i="10" s="1"/>
  <c r="AI81" i="9"/>
  <c r="AI104" s="1"/>
  <c r="AI34" i="10" s="1"/>
  <c r="AJ81" i="9"/>
  <c r="AJ104" s="1"/>
  <c r="AJ34" i="10" s="1"/>
  <c r="AK81" i="9"/>
  <c r="X79"/>
  <c r="X33" i="10" s="1"/>
  <c r="Y79" i="9"/>
  <c r="Y33" i="10" s="1"/>
  <c r="AC79" i="9"/>
  <c r="AC33" i="10" s="1"/>
  <c r="AD79" i="9"/>
  <c r="AD33" i="10" s="1"/>
  <c r="AH79" i="9"/>
  <c r="AH33" i="10" s="1"/>
  <c r="AL79" i="9"/>
  <c r="S56"/>
  <c r="S79" s="1"/>
  <c r="S33" i="10" s="1"/>
  <c r="T56" i="9"/>
  <c r="T79" s="1"/>
  <c r="T33" i="10" s="1"/>
  <c r="U56" i="9"/>
  <c r="U79" s="1"/>
  <c r="U33" i="10" s="1"/>
  <c r="V56" i="9"/>
  <c r="V79" s="1"/>
  <c r="V33" i="10" s="1"/>
  <c r="W56" i="9"/>
  <c r="W79" s="1"/>
  <c r="W33" i="10" s="1"/>
  <c r="X56" i="9"/>
  <c r="Y56"/>
  <c r="Z56"/>
  <c r="Z79" s="1"/>
  <c r="Z33" i="10" s="1"/>
  <c r="AA56" i="9"/>
  <c r="AA79" s="1"/>
  <c r="AA33" i="10" s="1"/>
  <c r="AB56" i="9"/>
  <c r="AB79" s="1"/>
  <c r="AB33" i="10" s="1"/>
  <c r="AC56" i="9"/>
  <c r="AD56"/>
  <c r="AE56"/>
  <c r="AE79" s="1"/>
  <c r="AE33" i="10" s="1"/>
  <c r="AF56" i="9"/>
  <c r="AF79" s="1"/>
  <c r="AF33" i="10" s="1"/>
  <c r="AG56" i="9"/>
  <c r="AG79" s="1"/>
  <c r="AG33" i="10" s="1"/>
  <c r="AH56" i="9"/>
  <c r="AI56"/>
  <c r="AI79" s="1"/>
  <c r="AI33" i="10" s="1"/>
  <c r="AJ56" i="9"/>
  <c r="AJ79" s="1"/>
  <c r="AJ33" i="10" s="1"/>
  <c r="AK56" i="9"/>
  <c r="AK79" s="1"/>
  <c r="AK33" i="10" s="1"/>
  <c r="J54" i="9"/>
  <c r="I32" i="10" s="1"/>
  <c r="J32" s="1"/>
  <c r="R54" i="9"/>
  <c r="R32" i="10" s="1"/>
  <c r="AL54" i="9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R32"/>
  <c r="S32"/>
  <c r="T32"/>
  <c r="U32"/>
  <c r="V32"/>
  <c r="W32"/>
  <c r="X32"/>
  <c r="X54" s="1"/>
  <c r="X32" i="10" s="1"/>
  <c r="Y32" i="9"/>
  <c r="Y54" s="1"/>
  <c r="Y32" i="10" s="1"/>
  <c r="Z32" i="9"/>
  <c r="AA32"/>
  <c r="AB32"/>
  <c r="AC32"/>
  <c r="AD32"/>
  <c r="AE32"/>
  <c r="AF32"/>
  <c r="AG32"/>
  <c r="AH32"/>
  <c r="AI32"/>
  <c r="AJ32"/>
  <c r="AK32"/>
  <c r="K31"/>
  <c r="R31"/>
  <c r="S31"/>
  <c r="S54" s="1"/>
  <c r="S32" i="10" s="1"/>
  <c r="T31" i="9"/>
  <c r="U31"/>
  <c r="V31"/>
  <c r="V54" s="1"/>
  <c r="V32" i="10" s="1"/>
  <c r="W31" i="9"/>
  <c r="W54" s="1"/>
  <c r="W32" i="10" s="1"/>
  <c r="X31" i="9"/>
  <c r="Y31"/>
  <c r="Z31"/>
  <c r="Z54" s="1"/>
  <c r="Z32" i="10" s="1"/>
  <c r="AA31" i="9"/>
  <c r="AA54" s="1"/>
  <c r="AA32" i="10" s="1"/>
  <c r="AB31" i="9"/>
  <c r="AC31"/>
  <c r="AD31"/>
  <c r="AD54" s="1"/>
  <c r="AD32" i="10" s="1"/>
  <c r="AE31" i="9"/>
  <c r="AE54" s="1"/>
  <c r="AE32" i="10" s="1"/>
  <c r="AF31" i="9"/>
  <c r="AG31"/>
  <c r="AH31"/>
  <c r="AH54" s="1"/>
  <c r="AH32" i="10" s="1"/>
  <c r="AI31" i="9"/>
  <c r="AI54" s="1"/>
  <c r="AI32" i="10" s="1"/>
  <c r="AJ31" i="9"/>
  <c r="AK31"/>
  <c r="J29"/>
  <c r="I31" i="10" s="1"/>
  <c r="J31" s="1"/>
  <c r="S29" i="9"/>
  <c r="S31" i="10" s="1"/>
  <c r="U29" i="9"/>
  <c r="U31" i="10" s="1"/>
  <c r="AC29" i="9"/>
  <c r="AC31" i="10" s="1"/>
  <c r="AK29" i="9"/>
  <c r="AK31" i="10" s="1"/>
  <c r="AL29" i="9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R6"/>
  <c r="R29" s="1"/>
  <c r="R31" i="10" s="1"/>
  <c r="S6" i="9"/>
  <c r="T6"/>
  <c r="T29" s="1"/>
  <c r="T31" i="10" s="1"/>
  <c r="U6" i="9"/>
  <c r="V6"/>
  <c r="V29" s="1"/>
  <c r="V31" i="10" s="1"/>
  <c r="W6" i="9"/>
  <c r="W29" s="1"/>
  <c r="W31" i="10" s="1"/>
  <c r="X6" i="9"/>
  <c r="X29" s="1"/>
  <c r="X31" i="10" s="1"/>
  <c r="Y6" i="9"/>
  <c r="Y29" s="1"/>
  <c r="Y31" i="10" s="1"/>
  <c r="Z6" i="9"/>
  <c r="Z29" s="1"/>
  <c r="Z31" i="10" s="1"/>
  <c r="AA6" i="9"/>
  <c r="AA29" s="1"/>
  <c r="AA31" i="10" s="1"/>
  <c r="AB6" i="9"/>
  <c r="AB29" s="1"/>
  <c r="AB31" i="10" s="1"/>
  <c r="AC6" i="9"/>
  <c r="AD6"/>
  <c r="AD29" s="1"/>
  <c r="AD31" i="10" s="1"/>
  <c r="AE6" i="9"/>
  <c r="AE29" s="1"/>
  <c r="AE31" i="10" s="1"/>
  <c r="AF6" i="9"/>
  <c r="AF29" s="1"/>
  <c r="AF31" i="10" s="1"/>
  <c r="AG6" i="9"/>
  <c r="AG29" s="1"/>
  <c r="AG31" i="10" s="1"/>
  <c r="AH6" i="9"/>
  <c r="AH29" s="1"/>
  <c r="AH31" i="10" s="1"/>
  <c r="AI6" i="9"/>
  <c r="AI29" s="1"/>
  <c r="AI31" i="10" s="1"/>
  <c r="AJ6" i="9"/>
  <c r="AJ29" s="1"/>
  <c r="AJ31" i="10" s="1"/>
  <c r="AK6" i="9"/>
  <c r="L162"/>
  <c r="K23" i="17" l="1"/>
  <c r="K113"/>
  <c r="K114"/>
  <c r="K312"/>
  <c r="K22"/>
  <c r="K149"/>
  <c r="K302"/>
  <c r="K63"/>
  <c r="K136"/>
  <c r="K150"/>
  <c r="K146"/>
  <c r="K290"/>
  <c r="K70"/>
  <c r="K64"/>
  <c r="AL54" i="10"/>
  <c r="AL5" s="1"/>
  <c r="AL29" s="1"/>
  <c r="AK329" i="9"/>
  <c r="AK43" i="10" s="1"/>
  <c r="AG329" i="9"/>
  <c r="AG43" i="10" s="1"/>
  <c r="AC329" i="9"/>
  <c r="AC43" i="10" s="1"/>
  <c r="Y329" i="9"/>
  <c r="Y43" i="10" s="1"/>
  <c r="U329" i="9"/>
  <c r="U43" i="10" s="1"/>
  <c r="R329" i="9"/>
  <c r="R43" i="10" s="1"/>
  <c r="AI329" i="9"/>
  <c r="AI43" i="10" s="1"/>
  <c r="AE329" i="9"/>
  <c r="AE43" i="10" s="1"/>
  <c r="AA329" i="9"/>
  <c r="AA43" i="10" s="1"/>
  <c r="W329" i="9"/>
  <c r="W43" i="10" s="1"/>
  <c r="S329" i="9"/>
  <c r="S43" i="10" s="1"/>
  <c r="AH329" i="9"/>
  <c r="AH43" i="10" s="1"/>
  <c r="AD329" i="9"/>
  <c r="AD43" i="10" s="1"/>
  <c r="Z329" i="9"/>
  <c r="Z43" i="10" s="1"/>
  <c r="V329" i="9"/>
  <c r="V43" i="10" s="1"/>
  <c r="AK304" i="9"/>
  <c r="AK42" i="10" s="1"/>
  <c r="AG304" i="9"/>
  <c r="AG42" i="10" s="1"/>
  <c r="AC304" i="9"/>
  <c r="AC42" i="10" s="1"/>
  <c r="Y304" i="9"/>
  <c r="Y42" i="10" s="1"/>
  <c r="U304" i="9"/>
  <c r="U42" i="10" s="1"/>
  <c r="AD254" i="9"/>
  <c r="AD40" i="10" s="1"/>
  <c r="V254" i="9"/>
  <c r="V40" i="10" s="1"/>
  <c r="AI254" i="9"/>
  <c r="AI40" i="10" s="1"/>
  <c r="AE254" i="9"/>
  <c r="AE40" i="10" s="1"/>
  <c r="AA254" i="9"/>
  <c r="AA40" i="10" s="1"/>
  <c r="W254" i="9"/>
  <c r="W40" i="10" s="1"/>
  <c r="S254" i="9"/>
  <c r="S40" i="10" s="1"/>
  <c r="AJ254" i="9"/>
  <c r="AJ40" i="10" s="1"/>
  <c r="AF254" i="9"/>
  <c r="AF40" i="10" s="1"/>
  <c r="AB254" i="9"/>
  <c r="AB40" i="10" s="1"/>
  <c r="T254" i="9"/>
  <c r="T40" i="10" s="1"/>
  <c r="X254" i="9"/>
  <c r="X40" i="10" s="1"/>
  <c r="AH254" i="9"/>
  <c r="AH40" i="10" s="1"/>
  <c r="Z254" i="9"/>
  <c r="Z40" i="10" s="1"/>
  <c r="AI229" i="9"/>
  <c r="AI39" i="10" s="1"/>
  <c r="AE229" i="9"/>
  <c r="AE39" i="10" s="1"/>
  <c r="AA229" i="9"/>
  <c r="AA39" i="10" s="1"/>
  <c r="W229" i="9"/>
  <c r="W39" i="10" s="1"/>
  <c r="AH229" i="9"/>
  <c r="AH39" i="10" s="1"/>
  <c r="AD229" i="9"/>
  <c r="AD39" i="10" s="1"/>
  <c r="Z229" i="9"/>
  <c r="Z39" i="10" s="1"/>
  <c r="V229" i="9"/>
  <c r="V39" i="10" s="1"/>
  <c r="AJ229" i="9"/>
  <c r="AJ39" i="10" s="1"/>
  <c r="AF229" i="9"/>
  <c r="AF39" i="10" s="1"/>
  <c r="AB229" i="9"/>
  <c r="AB39" i="10" s="1"/>
  <c r="T229" i="9"/>
  <c r="T39" i="10" s="1"/>
  <c r="AH179" i="9"/>
  <c r="AH37" i="10" s="1"/>
  <c r="AD179" i="9"/>
  <c r="AD37" i="10" s="1"/>
  <c r="Z179" i="9"/>
  <c r="Z37" i="10" s="1"/>
  <c r="V179" i="9"/>
  <c r="V37" i="10" s="1"/>
  <c r="AJ179" i="9"/>
  <c r="AJ37" i="10" s="1"/>
  <c r="AF179" i="9"/>
  <c r="AF37" i="10" s="1"/>
  <c r="AB179" i="9"/>
  <c r="AB37" i="10" s="1"/>
  <c r="T179" i="9"/>
  <c r="T37" i="10" s="1"/>
  <c r="AI129" i="9"/>
  <c r="AI35" i="10" s="1"/>
  <c r="AA129" i="9"/>
  <c r="AA35" i="10" s="1"/>
  <c r="AG129" i="9"/>
  <c r="AG35" i="10" s="1"/>
  <c r="U129" i="9"/>
  <c r="U35" i="10" s="1"/>
  <c r="AJ129" i="9"/>
  <c r="AJ35" i="10" s="1"/>
  <c r="AF129" i="9"/>
  <c r="AF35" i="10" s="1"/>
  <c r="AB129" i="9"/>
  <c r="AB35" i="10" s="1"/>
  <c r="T129" i="9"/>
  <c r="T35" i="10" s="1"/>
  <c r="AE129" i="9"/>
  <c r="AE35" i="10" s="1"/>
  <c r="W129" i="9"/>
  <c r="W35" i="10" s="1"/>
  <c r="AK129" i="9"/>
  <c r="AK35" i="10" s="1"/>
  <c r="AC129" i="9"/>
  <c r="AC35" i="10" s="1"/>
  <c r="AH129" i="9"/>
  <c r="AH35" i="10" s="1"/>
  <c r="AD129" i="9"/>
  <c r="AD35" i="10" s="1"/>
  <c r="Z129" i="9"/>
  <c r="Z35" i="10" s="1"/>
  <c r="V129" i="9"/>
  <c r="V35" i="10" s="1"/>
  <c r="AJ54" i="9"/>
  <c r="AJ32" i="10" s="1"/>
  <c r="AF54" i="9"/>
  <c r="AF32" i="10" s="1"/>
  <c r="AB54" i="9"/>
  <c r="AB32" i="10" s="1"/>
  <c r="AB54" s="1"/>
  <c r="AB5" s="1"/>
  <c r="AB29" s="1"/>
  <c r="T54" i="9"/>
  <c r="T32" i="10" s="1"/>
  <c r="AK54" i="9"/>
  <c r="AK32" i="10" s="1"/>
  <c r="AG54" i="9"/>
  <c r="AG32" i="10" s="1"/>
  <c r="AC54" i="9"/>
  <c r="AC32" i="10" s="1"/>
  <c r="U54" i="9"/>
  <c r="U32" i="10" s="1"/>
  <c r="L256" i="9"/>
  <c r="F279"/>
  <c r="T54" i="10"/>
  <c r="T5" s="1"/>
  <c r="T29" s="1"/>
  <c r="L160" i="9"/>
  <c r="L156"/>
  <c r="L31"/>
  <c r="S54" i="10"/>
  <c r="S5" s="1"/>
  <c r="S29" s="1"/>
  <c r="L161" i="9"/>
  <c r="AI54" i="10"/>
  <c r="AI5" s="1"/>
  <c r="AI29" s="1"/>
  <c r="X54"/>
  <c r="X5" s="1"/>
  <c r="X29" s="1"/>
  <c r="L293" i="9"/>
  <c r="K217"/>
  <c r="K216"/>
  <c r="K209"/>
  <c r="K208"/>
  <c r="K207"/>
  <c r="L157"/>
  <c r="L159"/>
  <c r="L158"/>
  <c r="K26" i="17" l="1"/>
  <c r="AG54" i="10"/>
  <c r="AG5" s="1"/>
  <c r="AG29" s="1"/>
  <c r="AE54"/>
  <c r="AE5" s="1"/>
  <c r="AE29" s="1"/>
  <c r="Y54"/>
  <c r="Y5" s="1"/>
  <c r="Y29" s="1"/>
  <c r="AC54"/>
  <c r="AC5" s="1"/>
  <c r="AC29" s="1"/>
  <c r="AH54"/>
  <c r="AH5" s="1"/>
  <c r="AH29" s="1"/>
  <c r="U54"/>
  <c r="U5" s="1"/>
  <c r="U29" s="1"/>
  <c r="Z54"/>
  <c r="Z5" s="1"/>
  <c r="Z29" s="1"/>
  <c r="W54"/>
  <c r="W5" s="1"/>
  <c r="W29" s="1"/>
  <c r="AD54"/>
  <c r="AD5" s="1"/>
  <c r="AD29" s="1"/>
  <c r="AA54"/>
  <c r="AA5" s="1"/>
  <c r="AA29" s="1"/>
  <c r="V54"/>
  <c r="V5" s="1"/>
  <c r="V29" s="1"/>
  <c r="AK54"/>
  <c r="AK5" s="1"/>
  <c r="AK29" s="1"/>
  <c r="AJ54"/>
  <c r="AJ5" s="1"/>
  <c r="AJ29" s="1"/>
  <c r="AF54"/>
  <c r="AF5" s="1"/>
  <c r="AF29" s="1"/>
  <c r="L279" i="9"/>
  <c r="E41" i="10"/>
  <c r="K286" i="9"/>
  <c r="L286"/>
  <c r="L106"/>
  <c r="K35"/>
  <c r="L35"/>
  <c r="L289"/>
  <c r="K289"/>
  <c r="L292"/>
  <c r="K292"/>
  <c r="H229"/>
  <c r="G39" i="10" s="1"/>
  <c r="H39" s="1"/>
  <c r="L210" i="9"/>
  <c r="K210"/>
  <c r="L283"/>
  <c r="K283"/>
  <c r="L181"/>
  <c r="K81"/>
  <c r="L306"/>
  <c r="F329"/>
  <c r="L81"/>
  <c r="H104"/>
  <c r="G34" i="10" s="1"/>
  <c r="H34" s="1"/>
  <c r="L282" i="9"/>
  <c r="K282"/>
  <c r="F129" l="1"/>
  <c r="R281"/>
  <c r="R304" s="1"/>
  <c r="R42" i="10" s="1"/>
  <c r="J304" i="9"/>
  <c r="I42" i="10" s="1"/>
  <c r="J42" s="1"/>
  <c r="L329" i="9"/>
  <c r="E43" i="10"/>
  <c r="F41"/>
  <c r="L41" s="1"/>
  <c r="K41"/>
  <c r="L173" i="9"/>
  <c r="H254"/>
  <c r="G40" i="10" s="1"/>
  <c r="H40" s="1"/>
  <c r="L170" i="9"/>
  <c r="H179"/>
  <c r="G37" i="10" s="1"/>
  <c r="H37" s="1"/>
  <c r="H204" i="9"/>
  <c r="G38" i="10" s="1"/>
  <c r="H38" s="1"/>
  <c r="L183" i="9"/>
  <c r="E35" i="10" l="1"/>
  <c r="F43"/>
  <c r="L43" s="1"/>
  <c r="K43"/>
  <c r="J79" i="9" l="1"/>
  <c r="I33" i="10" s="1"/>
  <c r="J33" s="1"/>
  <c r="R56" i="9"/>
  <c r="R79" s="1"/>
  <c r="R33" i="10" s="1"/>
  <c r="K82" i="9"/>
  <c r="L172"/>
  <c r="F35" i="10"/>
  <c r="K285" i="9" l="1"/>
  <c r="K7"/>
  <c r="L184"/>
  <c r="F204"/>
  <c r="L213"/>
  <c r="K213"/>
  <c r="L34"/>
  <c r="K34"/>
  <c r="L163"/>
  <c r="K6"/>
  <c r="K206"/>
  <c r="K231"/>
  <c r="H54"/>
  <c r="G32" i="10" s="1"/>
  <c r="H32" s="1"/>
  <c r="R232" i="9"/>
  <c r="R254" s="1"/>
  <c r="R40" i="10" s="1"/>
  <c r="R54" s="1"/>
  <c r="R5" s="1"/>
  <c r="R29" s="1"/>
  <c r="J254" i="9"/>
  <c r="I40" i="10" s="1"/>
  <c r="J40" s="1"/>
  <c r="J54" s="1"/>
  <c r="I5" s="1"/>
  <c r="J5" s="1"/>
  <c r="J29" s="1"/>
  <c r="L212" i="9"/>
  <c r="K212"/>
  <c r="L288"/>
  <c r="K288"/>
  <c r="L82"/>
  <c r="F104"/>
  <c r="L33"/>
  <c r="K33"/>
  <c r="L290"/>
  <c r="K290"/>
  <c r="K291"/>
  <c r="L291"/>
  <c r="L287"/>
  <c r="K287"/>
  <c r="L164"/>
  <c r="F154" l="1"/>
  <c r="E34" i="10"/>
  <c r="L104" i="9"/>
  <c r="F229"/>
  <c r="L206"/>
  <c r="L204"/>
  <c r="E38" i="10"/>
  <c r="L285" i="9"/>
  <c r="H304"/>
  <c r="G42" i="10" s="1"/>
  <c r="H42" s="1"/>
  <c r="L7" i="9"/>
  <c r="H29"/>
  <c r="G31" i="10" s="1"/>
  <c r="H31" s="1"/>
  <c r="L231" i="9"/>
  <c r="F29"/>
  <c r="L6"/>
  <c r="E39" i="10" l="1"/>
  <c r="L229" i="9"/>
  <c r="E36" i="10"/>
  <c r="L29" i="9"/>
  <c r="E31" i="10"/>
  <c r="K38"/>
  <c r="F38"/>
  <c r="L38" s="1"/>
  <c r="L284" i="9"/>
  <c r="K284"/>
  <c r="F34" i="10"/>
  <c r="L34" s="1"/>
  <c r="K34"/>
  <c r="K32" i="9"/>
  <c r="H79"/>
  <c r="G33" i="10" s="1"/>
  <c r="H33" s="1"/>
  <c r="K131" i="9"/>
  <c r="H154" l="1"/>
  <c r="L131"/>
  <c r="L32"/>
  <c r="F54"/>
  <c r="K232"/>
  <c r="F39" i="10"/>
  <c r="L39" s="1"/>
  <c r="K39"/>
  <c r="F36"/>
  <c r="F31"/>
  <c r="K31"/>
  <c r="L232" i="9" l="1"/>
  <c r="F254"/>
  <c r="G36" i="10"/>
  <c r="L154" i="9"/>
  <c r="E32" i="10"/>
  <c r="L54" i="9"/>
  <c r="L31" i="10"/>
  <c r="K281" i="9" l="1"/>
  <c r="L109"/>
  <c r="K109"/>
  <c r="E40" i="10"/>
  <c r="L254" i="9"/>
  <c r="F32" i="10"/>
  <c r="K32"/>
  <c r="H36"/>
  <c r="L36" s="1"/>
  <c r="K36"/>
  <c r="K108" i="9"/>
  <c r="L32" i="10" l="1"/>
  <c r="L281" i="9"/>
  <c r="F304"/>
  <c r="F40" i="10"/>
  <c r="L40" s="1"/>
  <c r="K40"/>
  <c r="L169" i="9"/>
  <c r="F179"/>
  <c r="H129"/>
  <c r="L108"/>
  <c r="L179" l="1"/>
  <c r="E37" i="10"/>
  <c r="L304" i="9"/>
  <c r="E42" i="10"/>
  <c r="G35"/>
  <c r="L129" i="9"/>
  <c r="F42" i="10" l="1"/>
  <c r="L42" s="1"/>
  <c r="K42"/>
  <c r="K37"/>
  <c r="F37"/>
  <c r="L37" s="1"/>
  <c r="H35"/>
  <c r="K35"/>
  <c r="K56" i="9"/>
  <c r="L35" i="10" l="1"/>
  <c r="H54"/>
  <c r="G5" s="1"/>
  <c r="H5" s="1"/>
  <c r="H29" s="1"/>
  <c r="F79" i="9"/>
  <c r="L56"/>
  <c r="E33" i="10" l="1"/>
  <c r="L79" i="9"/>
  <c r="F33" i="10" l="1"/>
  <c r="K33"/>
  <c r="L33" l="1"/>
  <c r="F54"/>
  <c r="L54" l="1"/>
  <c r="E5"/>
  <c r="F5" l="1"/>
  <c r="K5"/>
  <c r="F29" l="1"/>
  <c r="L5"/>
  <c r="L29" l="1"/>
</calcChain>
</file>

<file path=xl/sharedStrings.xml><?xml version="1.0" encoding="utf-8"?>
<sst xmlns="http://schemas.openxmlformats.org/spreadsheetml/2006/main" count="2187" uniqueCount="846">
  <si>
    <t>단위</t>
  </si>
  <si>
    <t>가격정보</t>
  </si>
  <si>
    <t>비고</t>
  </si>
  <si>
    <t>M2</t>
  </si>
  <si>
    <t/>
  </si>
  <si>
    <t>SMC천정재</t>
  </si>
  <si>
    <t>1.5*300*300</t>
  </si>
  <si>
    <t>1.5*600*600</t>
  </si>
  <si>
    <t>강화유리</t>
  </si>
  <si>
    <t>5mm  투명</t>
  </si>
  <si>
    <t>8mm  투명</t>
  </si>
  <si>
    <t>강화유리문</t>
  </si>
  <si>
    <t>세이프 12T*0.9*2.1 투명</t>
  </si>
  <si>
    <t>EA</t>
  </si>
  <si>
    <t>세이프 12T*1.0*2.1 투명</t>
  </si>
  <si>
    <t>세이프 12T*1.1*2.1 투명</t>
  </si>
  <si>
    <t>강화유리문틀</t>
  </si>
  <si>
    <t>도어부자재, 스텐손잡이</t>
  </si>
  <si>
    <t>거울</t>
  </si>
  <si>
    <t>매</t>
  </si>
  <si>
    <t>경량칸막이</t>
  </si>
  <si>
    <t>메탈스터드 9.5T석고1겹 양면</t>
  </si>
  <si>
    <t>도기질타일</t>
  </si>
  <si>
    <t>일반색, 300*600</t>
  </si>
  <si>
    <t>조</t>
  </si>
  <si>
    <t>모래</t>
  </si>
  <si>
    <t>대구(도착도)</t>
  </si>
  <si>
    <t>M3</t>
  </si>
  <si>
    <t>M</t>
  </si>
  <si>
    <t>무빙월</t>
  </si>
  <si>
    <t>식</t>
  </si>
  <si>
    <t>견적</t>
  </si>
  <si>
    <t>KG</t>
  </si>
  <si>
    <t>스텐레스겔라리</t>
  </si>
  <si>
    <t>2300*400*300</t>
  </si>
  <si>
    <t>개소</t>
  </si>
  <si>
    <t>시멘트</t>
  </si>
  <si>
    <t>40kg 포장품</t>
  </si>
  <si>
    <t>포</t>
  </si>
  <si>
    <t>시멘트벽돌</t>
  </si>
  <si>
    <t>190*90*57</t>
  </si>
  <si>
    <t>열경화성수지천정재몰딩</t>
  </si>
  <si>
    <t>ㄷ-15*29*15</t>
  </si>
  <si>
    <t>시공도</t>
  </si>
  <si>
    <t>유리안전필름</t>
  </si>
  <si>
    <t>불투명</t>
  </si>
  <si>
    <t>인테리어표면마감재</t>
  </si>
  <si>
    <t>0.42*1220mm FW (목무늬방염)</t>
  </si>
  <si>
    <t>자기질타일</t>
  </si>
  <si>
    <t>무유색소, 300*300*8~11</t>
  </si>
  <si>
    <t>점자블록</t>
  </si>
  <si>
    <t>고무접착식, 300×300×7</t>
  </si>
  <si>
    <t>화장실칸막이</t>
  </si>
  <si>
    <t>T=12mm*500*1200 소변기칸막이</t>
  </si>
  <si>
    <t>T=20mm*600*1900 향균화장실칸막이</t>
  </si>
  <si>
    <t>T=20mm*600*600 세면대하부장</t>
  </si>
  <si>
    <t>황동정첩</t>
  </si>
  <si>
    <t>황동, 4"*2.7(베어링2개)</t>
  </si>
  <si>
    <t>인</t>
  </si>
  <si>
    <t>보통인부</t>
  </si>
  <si>
    <t>대</t>
  </si>
  <si>
    <t>소형브레이커(공압식)</t>
  </si>
  <si>
    <t>2HP</t>
  </si>
  <si>
    <t>폐기물상차비</t>
  </si>
  <si>
    <t>톤</t>
  </si>
  <si>
    <t>폐기물처리비</t>
  </si>
  <si>
    <t>수  량</t>
  </si>
  <si>
    <t>단  가</t>
  </si>
  <si>
    <t>금  액</t>
  </si>
  <si>
    <t>손료요율</t>
  </si>
  <si>
    <t>손료구분</t>
  </si>
  <si>
    <t>적용구분</t>
  </si>
  <si>
    <t>합계구분</t>
  </si>
  <si>
    <t>03</t>
  </si>
  <si>
    <t>기계경비</t>
  </si>
  <si>
    <t>재료비</t>
  </si>
  <si>
    <t>합  계</t>
  </si>
  <si>
    <t>01</t>
  </si>
  <si>
    <t>제 50호</t>
  </si>
  <si>
    <t>제 62호</t>
  </si>
  <si>
    <t>제 63호</t>
  </si>
  <si>
    <t>노무비</t>
  </si>
  <si>
    <t>수량</t>
  </si>
  <si>
    <t>경    비</t>
  </si>
  <si>
    <t>합    계</t>
  </si>
  <si>
    <t>재  료  비</t>
  </si>
  <si>
    <t>노  무  비</t>
  </si>
  <si>
    <t>경      비</t>
  </si>
  <si>
    <t>합      계</t>
  </si>
  <si>
    <t>제  1호</t>
  </si>
  <si>
    <t>이동식강관말비계</t>
  </si>
  <si>
    <t>3개월,1단(2m)</t>
  </si>
  <si>
    <t>1대</t>
  </si>
  <si>
    <t>제  2호</t>
  </si>
  <si>
    <t>건축물현장정리</t>
  </si>
  <si>
    <t>개보수</t>
  </si>
  <si>
    <t>제  3호</t>
  </si>
  <si>
    <t>0.5B 시멘트벽돌쌓기</t>
  </si>
  <si>
    <t>벽돌,시멘트,모래제외</t>
  </si>
  <si>
    <t>제  6호</t>
  </si>
  <si>
    <t>벽돌소운반</t>
  </si>
  <si>
    <t>인력, 지1층</t>
  </si>
  <si>
    <t>천매</t>
  </si>
  <si>
    <t>제  7호</t>
  </si>
  <si>
    <t>인력, 1층</t>
  </si>
  <si>
    <t>제  8호</t>
  </si>
  <si>
    <t>인력, 2층</t>
  </si>
  <si>
    <t>제  9호</t>
  </si>
  <si>
    <t>모르타르바름(바닥)</t>
  </si>
  <si>
    <t>T:27mm,인력마감</t>
  </si>
  <si>
    <t>제 17호</t>
  </si>
  <si>
    <t>시멘트액체방수</t>
  </si>
  <si>
    <t>바닥</t>
  </si>
  <si>
    <t>제 18호</t>
  </si>
  <si>
    <t>벽</t>
  </si>
  <si>
    <t>제 19호</t>
  </si>
  <si>
    <t>타일압착붙임(바탕24mm+압5mm)</t>
  </si>
  <si>
    <t>바닥, 타일 0.04~0.10㎡ 이하</t>
  </si>
  <si>
    <t>제 24호</t>
  </si>
  <si>
    <t>타일압착붙임(바탕18mm+압5mm)</t>
  </si>
  <si>
    <t>벽, 타일 0.11~0.20㎡ 이하</t>
  </si>
  <si>
    <t>제 27호</t>
  </si>
  <si>
    <t>화강석붙임(두겁대)</t>
  </si>
  <si>
    <t>수마 W200*30mm 포천석,몰탈30mm</t>
  </si>
  <si>
    <t>제 28호</t>
  </si>
  <si>
    <t>SSD-1</t>
  </si>
  <si>
    <t>1.3*2.75</t>
  </si>
  <si>
    <t>제 32호</t>
  </si>
  <si>
    <t>SSD-2</t>
  </si>
  <si>
    <t>1.7*2.75</t>
  </si>
  <si>
    <t>제 33호</t>
  </si>
  <si>
    <t>SSD-4</t>
  </si>
  <si>
    <t>1.1*2.75</t>
  </si>
  <si>
    <t>제 34호</t>
  </si>
  <si>
    <t>SSD-3</t>
  </si>
  <si>
    <t>1.0*2.1</t>
  </si>
  <si>
    <t>제 35호</t>
  </si>
  <si>
    <t>SSD-5</t>
  </si>
  <si>
    <t>0.9*2.75</t>
  </si>
  <si>
    <t>제 36호</t>
  </si>
  <si>
    <t>SSD-6</t>
  </si>
  <si>
    <t>0.7*1.4</t>
  </si>
  <si>
    <t>제 38호</t>
  </si>
  <si>
    <t>SSW-1</t>
  </si>
  <si>
    <t>0.6*0.9</t>
  </si>
  <si>
    <t>제 39호</t>
  </si>
  <si>
    <t>PD-1</t>
  </si>
  <si>
    <t xml:space="preserve"> 0.8*2.1</t>
  </si>
  <si>
    <t>제 40호</t>
  </si>
  <si>
    <t>PD-2</t>
  </si>
  <si>
    <t xml:space="preserve"> 1.0*2.1</t>
  </si>
  <si>
    <t>제 41호</t>
  </si>
  <si>
    <t>플로어힌지설치</t>
  </si>
  <si>
    <t>강화유리문용</t>
  </si>
  <si>
    <t>제 43호</t>
  </si>
  <si>
    <t>도어록설치</t>
  </si>
  <si>
    <t>목재.레버형</t>
  </si>
  <si>
    <t>제 44호</t>
  </si>
  <si>
    <t>창문틀주위충전</t>
  </si>
  <si>
    <t>발포우레탄</t>
  </si>
  <si>
    <t>제 45호</t>
  </si>
  <si>
    <t>수밀코킹(10mm각)</t>
  </si>
  <si>
    <t>실리콘</t>
  </si>
  <si>
    <t>제 47호</t>
  </si>
  <si>
    <t>유리끼우기(판유리)</t>
  </si>
  <si>
    <t>10mm미만</t>
  </si>
  <si>
    <t>제 48호</t>
  </si>
  <si>
    <t>제 49호</t>
  </si>
  <si>
    <t>제 51호</t>
  </si>
  <si>
    <t>불연천정판붙임</t>
  </si>
  <si>
    <t>6.0mm 300*600</t>
  </si>
  <si>
    <t>제 52호</t>
  </si>
  <si>
    <t>데코타일붙임</t>
  </si>
  <si>
    <t xml:space="preserve"> 450*450*3.0mm</t>
  </si>
  <si>
    <t>제 53호</t>
  </si>
  <si>
    <t>벽,MDF붙임</t>
  </si>
  <si>
    <t>9.0MDF+인테리어필름</t>
  </si>
  <si>
    <t>걸레받이설치</t>
  </si>
  <si>
    <t>중밀도섬유판(MDF),H100*9mm,인테리어필름</t>
  </si>
  <si>
    <t>AL몰딩설치</t>
  </si>
  <si>
    <t>W형, 15*15*15*15*1.0mm</t>
  </si>
  <si>
    <t>재료분리대(바닥)</t>
  </si>
  <si>
    <t>W30*H20*1.5tSST</t>
  </si>
  <si>
    <t>제 59호</t>
  </si>
  <si>
    <t>벽돌및블럭벽 철거</t>
  </si>
  <si>
    <t>제 64호</t>
  </si>
  <si>
    <t>타일까내기</t>
  </si>
  <si>
    <t>제 65호</t>
  </si>
  <si>
    <t>제 66호</t>
  </si>
  <si>
    <t>화강석 철거</t>
  </si>
  <si>
    <t>제 67호</t>
  </si>
  <si>
    <t>경량철골천정틀철거</t>
  </si>
  <si>
    <t>천정틀+마감재포함</t>
  </si>
  <si>
    <t>제 68호</t>
  </si>
  <si>
    <t>마감재</t>
  </si>
  <si>
    <t>제 69호</t>
  </si>
  <si>
    <t>비닐타일철거</t>
  </si>
  <si>
    <t>제 70호</t>
  </si>
  <si>
    <t>큐비클철거</t>
  </si>
  <si>
    <t>제 71호</t>
  </si>
  <si>
    <t>창호철거</t>
  </si>
  <si>
    <t>스텐</t>
  </si>
  <si>
    <t>제 72호</t>
  </si>
  <si>
    <t>철재</t>
  </si>
  <si>
    <t>목재</t>
  </si>
  <si>
    <t>유리 철거</t>
  </si>
  <si>
    <t>제 55호</t>
  </si>
  <si>
    <t>건식샤우너</t>
  </si>
  <si>
    <t>내       역       서</t>
  </si>
  <si>
    <t>공사명 : 대구광역시 서구 청소년수련관 기능보강공사</t>
  </si>
  <si>
    <t>품      명</t>
  </si>
  <si>
    <t>규      격</t>
  </si>
  <si>
    <t>운반비</t>
  </si>
  <si>
    <t>작업부산물</t>
  </si>
  <si>
    <t>관급</t>
  </si>
  <si>
    <t>외주비</t>
  </si>
  <si>
    <t>장비비</t>
  </si>
  <si>
    <t>가설비</t>
  </si>
  <si>
    <t>잡비제외분</t>
  </si>
  <si>
    <t>사급자재대</t>
  </si>
  <si>
    <t>관급자재대</t>
  </si>
  <si>
    <t>사용자항목1</t>
  </si>
  <si>
    <t>사용자항목2</t>
  </si>
  <si>
    <t>사용자항목3</t>
  </si>
  <si>
    <t>사용자항목4</t>
  </si>
  <si>
    <t>사용자항목5</t>
  </si>
  <si>
    <t>사용자항목6</t>
  </si>
  <si>
    <t>사용자항목7</t>
  </si>
  <si>
    <t>사용자항목8</t>
  </si>
  <si>
    <t>사용자항목9</t>
  </si>
  <si>
    <t>간접재료비</t>
  </si>
  <si>
    <t>1. 건축 &gt; 1. 가설공사</t>
  </si>
  <si>
    <t>1. 건축 &gt; 2. 조적공사</t>
  </si>
  <si>
    <t>거래P497</t>
  </si>
  <si>
    <t>1. 건축 &gt; 3. 미장공사</t>
  </si>
  <si>
    <t>1. 건축 &gt; 4. 방수공사</t>
  </si>
  <si>
    <t>1. 건축 &gt; 5. 타일공사</t>
  </si>
  <si>
    <t>1. 건축 &gt; 6. 석공사</t>
  </si>
  <si>
    <t>1. 건축 &gt; 7. 창호공사</t>
  </si>
  <si>
    <t>물자P598</t>
  </si>
  <si>
    <t>물자P603(1703)</t>
  </si>
  <si>
    <t>유통P462</t>
  </si>
  <si>
    <t>1. 건축 &gt; 8. 유리공사</t>
  </si>
  <si>
    <t>거래P614</t>
  </si>
  <si>
    <t>1. 건축 &gt; 9. 수장공사</t>
  </si>
  <si>
    <t>물자P566</t>
  </si>
  <si>
    <t>물자P559</t>
  </si>
  <si>
    <t>물자P700</t>
  </si>
  <si>
    <t>1. 건축 &gt; 10. 금속공사</t>
  </si>
  <si>
    <t>1. 건축 &gt; 11. 기타공사</t>
  </si>
  <si>
    <t>물자P191</t>
  </si>
  <si>
    <t>1. 건축 &gt; 12. 철거공사</t>
  </si>
  <si>
    <t>거래P1561</t>
  </si>
  <si>
    <t>1. 건축 &gt; 13. 골재대</t>
  </si>
  <si>
    <t>물정P1-115</t>
  </si>
  <si>
    <t>물자P103</t>
  </si>
  <si>
    <t>1. 건축</t>
  </si>
  <si>
    <t>1. 가설공사</t>
  </si>
  <si>
    <t>2. 조적공사</t>
  </si>
  <si>
    <t>3. 미장공사</t>
  </si>
  <si>
    <t>4. 방수공사</t>
  </si>
  <si>
    <t>5. 타일공사</t>
  </si>
  <si>
    <t>6. 석공사</t>
  </si>
  <si>
    <t>7. 창호공사</t>
  </si>
  <si>
    <t>8. 유리공사</t>
  </si>
  <si>
    <t>9. 수장공사</t>
  </si>
  <si>
    <t>10. 금속공사</t>
  </si>
  <si>
    <t>11. 기타공사</t>
  </si>
  <si>
    <t>12. 철거공사</t>
  </si>
  <si>
    <t>13. 골재대</t>
  </si>
  <si>
    <t>거울설치</t>
  </si>
  <si>
    <t>5mm</t>
  </si>
  <si>
    <t>공종</t>
  </si>
  <si>
    <t>품    명</t>
  </si>
  <si>
    <t>규   격</t>
  </si>
  <si>
    <t>수 량</t>
  </si>
  <si>
    <t>비    고</t>
  </si>
  <si>
    <t>1.</t>
  </si>
  <si>
    <t>토   공</t>
  </si>
  <si>
    <t>2.</t>
  </si>
  <si>
    <t>구조물공</t>
  </si>
  <si>
    <t>3.</t>
  </si>
  <si>
    <t>포 장 공</t>
  </si>
  <si>
    <t>4.</t>
  </si>
  <si>
    <t>사급 자재대</t>
  </si>
  <si>
    <t>5.</t>
  </si>
  <si>
    <t>부 대 공</t>
  </si>
  <si>
    <t>순직접공사비</t>
  </si>
  <si>
    <t>%</t>
  </si>
  <si>
    <t>내역서</t>
  </si>
  <si>
    <t>금   액</t>
  </si>
  <si>
    <t>가)</t>
  </si>
  <si>
    <t>흙 깍 기</t>
  </si>
  <si>
    <t>절취(일반토사 보통)</t>
  </si>
  <si>
    <t>기계</t>
  </si>
  <si>
    <t>㎥</t>
  </si>
  <si>
    <t>단산1참조</t>
  </si>
  <si>
    <t>터파기(토사)보통</t>
  </si>
  <si>
    <t>기계+인력</t>
  </si>
  <si>
    <t>단산2참조</t>
  </si>
  <si>
    <t>나)</t>
  </si>
  <si>
    <t>흙 쌓 기</t>
  </si>
  <si>
    <t>되메우기(토사 다짐)보통</t>
  </si>
  <si>
    <t>단산3참조</t>
  </si>
  <si>
    <t>다)</t>
  </si>
  <si>
    <t>잔토처리</t>
  </si>
  <si>
    <t>사토운반(토사)</t>
  </si>
  <si>
    <t>단산4참조</t>
  </si>
  <si>
    <t>비구방지 휀스 설치</t>
  </si>
  <si>
    <t>L=124.0m</t>
  </si>
  <si>
    <t>H5.0,W4.0</t>
  </si>
  <si>
    <t>경간</t>
  </si>
  <si>
    <t>풋살장 출입문</t>
  </si>
  <si>
    <t>H2.0,W2.0</t>
  </si>
  <si>
    <t>출입문 설치</t>
  </si>
  <si>
    <t>기존집수정 승고 및 복개</t>
  </si>
  <si>
    <t>400x450</t>
  </si>
  <si>
    <t>우수 집수정 승고</t>
  </si>
  <si>
    <t>400*450</t>
  </si>
  <si>
    <t>일위7참조</t>
  </si>
  <si>
    <t>우수 집수정 복개</t>
  </si>
  <si>
    <t>일위9참조</t>
  </si>
  <si>
    <t>라)</t>
  </si>
  <si>
    <t>벤치 설치</t>
  </si>
  <si>
    <t>등의자 설치</t>
  </si>
  <si>
    <t>1.6*0.51</t>
  </si>
  <si>
    <t>일위10참조</t>
  </si>
  <si>
    <t>마)</t>
  </si>
  <si>
    <t>기존측구 뚜껑설치</t>
  </si>
  <si>
    <t>맨홀뚜껑설치</t>
  </si>
  <si>
    <t>일위8참조</t>
  </si>
  <si>
    <t>스틸그레이팅(날개형)</t>
  </si>
  <si>
    <t>300×1000×32(I-32×5×3)</t>
  </si>
  <si>
    <t>인조잔디교체</t>
  </si>
  <si>
    <t>T=55mm</t>
  </si>
  <si>
    <t>인조잔디 설치</t>
  </si>
  <si>
    <t>㎡</t>
  </si>
  <si>
    <t>인조잔디 기초포장보수</t>
  </si>
  <si>
    <t>T=15Cm</t>
  </si>
  <si>
    <t>일위11참조</t>
  </si>
  <si>
    <t>탄성포장:다목적구장</t>
  </si>
  <si>
    <t>T=15mm</t>
  </si>
  <si>
    <t>탄성포장:다목장구장</t>
  </si>
  <si>
    <t>T=15mm,6종</t>
  </si>
  <si>
    <t>탄성포장 기초콘크리트</t>
  </si>
  <si>
    <t>일위16참조</t>
  </si>
  <si>
    <t>합판거푸집</t>
  </si>
  <si>
    <t>6회</t>
  </si>
  <si>
    <t>일위5참조</t>
  </si>
  <si>
    <t>보조기층포설및다짐</t>
  </si>
  <si>
    <t>인력식 소규모 장비사용 시공</t>
  </si>
  <si>
    <t>단산6참조</t>
  </si>
  <si>
    <t>P.S면목</t>
  </si>
  <si>
    <t>21.2×21.2×30</t>
  </si>
  <si>
    <t>m</t>
  </si>
  <si>
    <t>줄눈설치</t>
  </si>
  <si>
    <t>수축줄눈</t>
  </si>
  <si>
    <t>단산7참조</t>
  </si>
  <si>
    <t>배구금구</t>
  </si>
  <si>
    <t>황동</t>
  </si>
  <si>
    <t>스톤블록포장(A-TYPE)</t>
  </si>
  <si>
    <t>T=6cm</t>
  </si>
  <si>
    <t>스톤블록 포장</t>
  </si>
  <si>
    <t>t=6~8cm</t>
  </si>
  <si>
    <t>단산8참조</t>
  </si>
  <si>
    <t>스톤블록포장(B-TYPE)</t>
  </si>
  <si>
    <t>블록포장 기초콘크리트</t>
  </si>
  <si>
    <t>일위18참조</t>
  </si>
  <si>
    <t>아스콘 포장</t>
  </si>
  <si>
    <t>아스팔트표층포설및다짐</t>
  </si>
  <si>
    <t>기계식 소규모 장비사용 시공</t>
  </si>
  <si>
    <t>단산9참조</t>
  </si>
  <si>
    <t>텍코팅(인력식)</t>
  </si>
  <si>
    <t>아스팔트스프레이어400ℓ</t>
  </si>
  <si>
    <t>단산10참조</t>
  </si>
  <si>
    <t>아스팔트기층(BB층)포설및다짐</t>
  </si>
  <si>
    <t>단산11참조</t>
  </si>
  <si>
    <t>프라임코팅(인력식)</t>
  </si>
  <si>
    <t>단산12참조</t>
  </si>
  <si>
    <t>바)</t>
  </si>
  <si>
    <t>아스콘 덧씌우기</t>
  </si>
  <si>
    <t>절삭후아스팔트덧씌우기</t>
  </si>
  <si>
    <t>불연속구간</t>
  </si>
  <si>
    <t>단산13참조</t>
  </si>
  <si>
    <t>밀링깊이5cm(연속구간)</t>
  </si>
  <si>
    <t>단산25참조</t>
  </si>
  <si>
    <t>사)</t>
  </si>
  <si>
    <t>화강경계석 설치</t>
  </si>
  <si>
    <t>화강 경계석(직선)설치</t>
  </si>
  <si>
    <t>180×200×1000mm</t>
  </si>
  <si>
    <t>일위19참조</t>
  </si>
  <si>
    <t>화강경계석(직선)설치</t>
  </si>
  <si>
    <t>180×(200~100)</t>
  </si>
  <si>
    <t>일위20참조</t>
  </si>
  <si>
    <t>화강 경계석설치(직선)설치</t>
  </si>
  <si>
    <t>180×100</t>
  </si>
  <si>
    <t>일위21참조</t>
  </si>
  <si>
    <t>화강경계석 설치(직선)설치</t>
  </si>
  <si>
    <t>100×100</t>
  </si>
  <si>
    <t>일위22참조</t>
  </si>
  <si>
    <t>아)</t>
  </si>
  <si>
    <t>장애인블록포장</t>
  </si>
  <si>
    <t>보도블록포장</t>
  </si>
  <si>
    <t>t=6cm</t>
  </si>
  <si>
    <t>단산14참조</t>
  </si>
  <si>
    <t>보도블록 포장</t>
  </si>
  <si>
    <t>네오스톤블록</t>
  </si>
  <si>
    <t>t60mm,사급</t>
  </si>
  <si>
    <t>아스콘 및 아스팔트</t>
  </si>
  <si>
    <t>아스콘(사급),대구</t>
  </si>
  <si>
    <t>#78(표층용)</t>
  </si>
  <si>
    <t>Ton</t>
  </si>
  <si>
    <t>#467(기층용)</t>
  </si>
  <si>
    <t>아스팔트유제</t>
  </si>
  <si>
    <t>RSC-4</t>
  </si>
  <si>
    <t>D/M</t>
  </si>
  <si>
    <t>RSC-3</t>
  </si>
  <si>
    <t>화강경계석</t>
  </si>
  <si>
    <t>보차도경계석(화강석)</t>
  </si>
  <si>
    <t>180*200</t>
  </si>
  <si>
    <t>개</t>
  </si>
  <si>
    <t>180*(200~100)(횡단보도,경사석)</t>
  </si>
  <si>
    <t>180*100(횡단보도,낮춤석)</t>
  </si>
  <si>
    <t>도로경계석(화강석)</t>
  </si>
  <si>
    <t>100*100</t>
  </si>
  <si>
    <t>장애인 블록</t>
  </si>
  <si>
    <t>고강도점자유도블록</t>
  </si>
  <si>
    <t>300×300×60 황색</t>
  </si>
  <si>
    <t>혼합쇄석</t>
  </si>
  <si>
    <t>혼합골재, 대구, 도착도</t>
  </si>
  <si>
    <t>D=40mm(기층용)</t>
  </si>
  <si>
    <t>기존시설물철거</t>
  </si>
  <si>
    <t>무근콘크리트깨기</t>
  </si>
  <si>
    <t>T=30cm미만(기계)</t>
  </si>
  <si>
    <t>단산15참조</t>
  </si>
  <si>
    <t>소형고압블록철거</t>
  </si>
  <si>
    <t>인력</t>
  </si>
  <si>
    <t>일위23참조</t>
  </si>
  <si>
    <t>인조잔디 철거 및 재활용</t>
  </si>
  <si>
    <t>콘크리트 포장절단</t>
  </si>
  <si>
    <t>1차로</t>
  </si>
  <si>
    <t>일위24참조</t>
  </si>
  <si>
    <t>폐기물상차</t>
  </si>
  <si>
    <t>백호0.4㎥</t>
  </si>
  <si>
    <t>단산17참조</t>
  </si>
  <si>
    <t>차양 철거</t>
  </si>
  <si>
    <t>6.0*2.0</t>
  </si>
  <si>
    <t>일위25참조</t>
  </si>
  <si>
    <t>차선도색 및 기타공사</t>
  </si>
  <si>
    <t>차선도색(융착식,일반형)-미공용구간</t>
  </si>
  <si>
    <t>수동식,횡단보도.주차장(백색)</t>
  </si>
  <si>
    <t>단산18참조</t>
  </si>
  <si>
    <t>차선도색(상온형,일반형)-미공용구간</t>
  </si>
  <si>
    <t>수동식,청색실선</t>
  </si>
  <si>
    <t>단산19참조</t>
  </si>
  <si>
    <t>수동식,횡단보도.주차장(황색)</t>
  </si>
  <si>
    <t>단산20참조</t>
  </si>
  <si>
    <t>수동식,문자.기호</t>
  </si>
  <si>
    <t>단산21참조</t>
  </si>
  <si>
    <t>카스토퍼 설치</t>
  </si>
  <si>
    <t>750×150×120(고무)</t>
  </si>
  <si>
    <t>단산22참조</t>
  </si>
  <si>
    <t>충격흡수볼라드(이동식) 설치</t>
  </si>
  <si>
    <t>Φ153*1050,I형</t>
  </si>
  <si>
    <t>일위26참조</t>
  </si>
  <si>
    <t>농구대</t>
  </si>
  <si>
    <t>야외 이동식</t>
  </si>
  <si>
    <t>풋살골대</t>
  </si>
  <si>
    <t>골망포함,스텐</t>
  </si>
  <si>
    <t>배구지주</t>
  </si>
  <si>
    <t>금구식,스텐</t>
  </si>
  <si>
    <t>배구네트</t>
  </si>
  <si>
    <t>체육시설 운송비</t>
  </si>
  <si>
    <t>전주기둥 보호대</t>
  </si>
  <si>
    <t>PE스펀지(20T*H1800)</t>
  </si>
  <si>
    <t>중기 및 기타운반</t>
  </si>
  <si>
    <t>중기운반</t>
  </si>
  <si>
    <t>트럭트레일러 및 평판트레일러20Ton</t>
  </si>
  <si>
    <t>단산23참조</t>
  </si>
  <si>
    <t>아스팔트운반</t>
  </si>
  <si>
    <t>단산24참조</t>
  </si>
  <si>
    <t>◎</t>
  </si>
  <si>
    <t>관 급 자 재 대</t>
  </si>
  <si>
    <t>1)</t>
  </si>
  <si>
    <t>관급자 관급자재</t>
  </si>
  <si>
    <t>탄성포장</t>
  </si>
  <si>
    <t>조달수수료</t>
  </si>
  <si>
    <t>인조잔디</t>
  </si>
  <si>
    <t>비구방지 휀스 및 출입문</t>
  </si>
  <si>
    <t>비구방지 휀스</t>
  </si>
  <si>
    <t>W4000xH5000</t>
  </si>
  <si>
    <t>경관</t>
  </si>
  <si>
    <t>휀스 출입문</t>
  </si>
  <si>
    <t>W2000xH2000</t>
  </si>
  <si>
    <t>공사명 : 대구광역시 서구 청소년수련관 기능보강 기계설비공사</t>
  </si>
  <si>
    <t>1.장비 설치 공사</t>
  </si>
  <si>
    <t>공조기팬 교체공사</t>
  </si>
  <si>
    <t>20,000CMH,11KW</t>
  </si>
  <si>
    <t>급수펌프(입형)</t>
  </si>
  <si>
    <t>D65x477LPMx36Mx7.5KW</t>
  </si>
  <si>
    <t>수영장 배기홴(시로코홴)</t>
  </si>
  <si>
    <t>19000CMHx43MMAQx5.5KWx#5SS</t>
  </si>
  <si>
    <t>화장실 배기홴(시로코홴)</t>
  </si>
  <si>
    <t>4800CMHx26MMAQx1.5KWx#3 1/2SS</t>
    <phoneticPr fontId="54" type="noConversion"/>
  </si>
  <si>
    <t>수영장 순환펌프(단단)</t>
  </si>
  <si>
    <t>D80x80CMHx26MMAQx2HP</t>
  </si>
  <si>
    <t>모터</t>
  </si>
  <si>
    <t>7.5HP</t>
  </si>
  <si>
    <t>방진스프링마운트(개방형)</t>
  </si>
  <si>
    <t>200Kg</t>
  </si>
  <si>
    <t>펌프방진가대</t>
  </si>
  <si>
    <t>5HP 이하</t>
  </si>
  <si>
    <t>펌프류 철거</t>
  </si>
  <si>
    <t>20HP</t>
  </si>
  <si>
    <t>일위 60호</t>
  </si>
  <si>
    <t>10HP</t>
  </si>
  <si>
    <t>일위 59호</t>
  </si>
  <si>
    <t>시로코홴 철거</t>
  </si>
  <si>
    <t>#5</t>
  </si>
  <si>
    <t>일위 33호</t>
  </si>
  <si>
    <t>#3.5</t>
  </si>
  <si>
    <t>일위 32호</t>
  </si>
  <si>
    <t>밸브류 철거</t>
  </si>
  <si>
    <t>D150</t>
  </si>
  <si>
    <t>일위 14호</t>
  </si>
  <si>
    <t>사각디퓨져 철거</t>
  </si>
  <si>
    <t>D300</t>
  </si>
  <si>
    <t>일위 15호</t>
  </si>
  <si>
    <t>작업 부산물</t>
  </si>
  <si>
    <t>고철 (철근,앵글류등)</t>
  </si>
  <si>
    <t>기계설비공</t>
  </si>
  <si>
    <t>2.위생기구 설치공사</t>
  </si>
  <si>
    <t>절수형 양변기(절수형F.V)</t>
  </si>
  <si>
    <t>C-910C(C-501이상)</t>
  </si>
  <si>
    <t>절수형 양변기(F.V제외)</t>
  </si>
  <si>
    <t>양변기용 수세밸브</t>
  </si>
  <si>
    <t>KCF500이상, 대소구분형</t>
  </si>
  <si>
    <t>전자감응식수세밸브</t>
  </si>
  <si>
    <t>트랩달린소변기(중형스톨)</t>
  </si>
  <si>
    <t>U-312R(전자감지식내장형)U-920이상</t>
  </si>
  <si>
    <t>독립카운터용 원형세면기</t>
  </si>
  <si>
    <t>L 1050D, L-920이상</t>
  </si>
  <si>
    <t>세면기</t>
  </si>
  <si>
    <t>L 630, L-116이상</t>
  </si>
  <si>
    <t>세면기용 S트랩</t>
  </si>
  <si>
    <t>세면기용 폽업</t>
  </si>
  <si>
    <t>수동</t>
  </si>
  <si>
    <t>자동</t>
  </si>
  <si>
    <t>세면기용 싱글레버혼합수전</t>
  </si>
  <si>
    <t>KLU920C이상(투홀-점자수전)</t>
  </si>
  <si>
    <t>세면기용 싱글레버 수전</t>
  </si>
  <si>
    <t>KLW290C이상(콘솔)</t>
  </si>
  <si>
    <t>소제씽크</t>
  </si>
  <si>
    <t>S-210, 2구형</t>
  </si>
  <si>
    <t>수도꼭지용 절수기</t>
  </si>
  <si>
    <t>D20</t>
  </si>
  <si>
    <t>세면대(인조대리석)</t>
  </si>
  <si>
    <t>1500x500x12T이상</t>
  </si>
  <si>
    <t>4300x600x12T이상</t>
  </si>
  <si>
    <t>화장경,1400x900x5T</t>
  </si>
  <si>
    <t>화장경,600x900x5T</t>
  </si>
  <si>
    <t>1조씽크(상하부장포함)</t>
  </si>
  <si>
    <t>1B-900L(상판인조대리석)</t>
    <phoneticPr fontId="54" type="noConversion"/>
  </si>
  <si>
    <t>대붙이씽크용 싱글레버수전</t>
  </si>
  <si>
    <t>KSU910C 이상</t>
  </si>
  <si>
    <t>장애인용 양변기손잡이</t>
  </si>
  <si>
    <t>L자 및 상하가동식(동제품)</t>
  </si>
  <si>
    <t>장애인용 소변기손잡이</t>
  </si>
  <si>
    <t>(동제품)</t>
  </si>
  <si>
    <t>장애인용 세면기손잡이</t>
  </si>
  <si>
    <t>상하가동식(동제품)</t>
  </si>
  <si>
    <t>페이퍼타올기</t>
    <phoneticPr fontId="54" type="noConversion"/>
  </si>
  <si>
    <t>스텐, 노출(750x300x140)</t>
  </si>
  <si>
    <t>점보 롤케이스</t>
  </si>
  <si>
    <t>ABS</t>
  </si>
  <si>
    <t>휴지걸이</t>
  </si>
  <si>
    <t>스텐레스제</t>
  </si>
  <si>
    <t>위생용품 수거함</t>
  </si>
  <si>
    <t>KCM-2000이상</t>
  </si>
  <si>
    <t>수건걸이</t>
  </si>
  <si>
    <t>비누대</t>
  </si>
  <si>
    <t>양변기 철거</t>
  </si>
  <si>
    <t>VC-1210C</t>
  </si>
  <si>
    <t>일위 35호</t>
  </si>
  <si>
    <t>소변기 철거</t>
  </si>
  <si>
    <t>VU-320</t>
  </si>
  <si>
    <t>일위 18호</t>
  </si>
  <si>
    <t>세면기 철거</t>
  </si>
  <si>
    <t>VL-1040</t>
  </si>
  <si>
    <t>일위 16호</t>
  </si>
  <si>
    <t>VL-610</t>
  </si>
  <si>
    <t>일위 17호</t>
  </si>
  <si>
    <t>소제씽크 철거</t>
  </si>
  <si>
    <t>VS-210</t>
  </si>
  <si>
    <t>일위 19호</t>
  </si>
  <si>
    <t>씽크수전 철거</t>
    <phoneticPr fontId="54" type="noConversion"/>
  </si>
  <si>
    <t>일위 34호</t>
  </si>
  <si>
    <t>위생공</t>
  </si>
  <si>
    <t>3.기계실 배관 공사</t>
  </si>
  <si>
    <t>버터플라이밸브(일반)</t>
  </si>
  <si>
    <t>GEAR, D150</t>
  </si>
  <si>
    <t>LEVER, D100</t>
  </si>
  <si>
    <t>LEVER, D 65</t>
  </si>
  <si>
    <t>헤머레스체크밸브</t>
  </si>
  <si>
    <t>D100 (주철제 10KG/㎠)</t>
  </si>
  <si>
    <t>D65 (주철제 10KG/㎠)</t>
  </si>
  <si>
    <t>후렉시블조인트(벨로즈스텐)</t>
  </si>
  <si>
    <t>D100</t>
  </si>
  <si>
    <t>D65</t>
  </si>
  <si>
    <t>스트레너(스텐,플렌지식10kg)</t>
  </si>
  <si>
    <t>압력계(사이폰관,콕크포함)</t>
  </si>
  <si>
    <t>100M/M</t>
  </si>
  <si>
    <t>일위 36호</t>
  </si>
  <si>
    <t>헤어케쳐(집모기)</t>
  </si>
  <si>
    <t>STS304,300D</t>
  </si>
  <si>
    <t>밸브명패</t>
  </si>
  <si>
    <t>플랜지 이음(스테인레스)</t>
  </si>
  <si>
    <t>합플랜지 D100</t>
  </si>
  <si>
    <t>일위 61호</t>
  </si>
  <si>
    <t>합플랜지 D65</t>
  </si>
  <si>
    <t>일위 62호</t>
  </si>
  <si>
    <t>배관용스텐레스 강관</t>
  </si>
  <si>
    <t>SUS관, D100x2.5T</t>
  </si>
  <si>
    <t>SUS관, D65x2.5T</t>
  </si>
  <si>
    <t>일반배관용스테인리스관이음쇠</t>
  </si>
  <si>
    <t>용접식, 엘보 #10, D100</t>
  </si>
  <si>
    <t>용접식, 엘보 #10, D65</t>
  </si>
  <si>
    <t>용접식, 엘보 #10, D15</t>
  </si>
  <si>
    <t>용접식, 티 #10, D100</t>
  </si>
  <si>
    <t>용접식, 티 #10, D65</t>
  </si>
  <si>
    <t>용접식, 레듀셔 #10, D100x80</t>
  </si>
  <si>
    <t>스텐관용접(알곤용접)</t>
  </si>
  <si>
    <t>일위 28호</t>
  </si>
  <si>
    <t>D80</t>
  </si>
  <si>
    <t>일위 31호</t>
  </si>
  <si>
    <t>일위 30호</t>
  </si>
  <si>
    <t>D15</t>
  </si>
  <si>
    <t>일위 29호</t>
  </si>
  <si>
    <t>가교발포폴리에틸렌보온</t>
  </si>
  <si>
    <t>40TxD100</t>
  </si>
  <si>
    <t>일위  8호</t>
  </si>
  <si>
    <t>25TxD65</t>
  </si>
  <si>
    <t>일위  7호</t>
  </si>
  <si>
    <t>캔버스제작설치</t>
  </si>
  <si>
    <t>1.6T</t>
  </si>
  <si>
    <t>일위 52호</t>
  </si>
  <si>
    <t>집모기 철거</t>
  </si>
  <si>
    <t>일위 51호</t>
  </si>
  <si>
    <t>스테인레스관 철거</t>
  </si>
  <si>
    <t>일위 20호</t>
  </si>
  <si>
    <t>일위 27호</t>
  </si>
  <si>
    <t>스텐레스</t>
  </si>
  <si>
    <t>활성탄</t>
  </si>
  <si>
    <t>8*30</t>
  </si>
  <si>
    <t>ℓ</t>
  </si>
  <si>
    <t>자갈</t>
  </si>
  <si>
    <t>왕사모래</t>
  </si>
  <si>
    <t>콘스트래나</t>
  </si>
  <si>
    <t>25Φ</t>
  </si>
  <si>
    <t>아코아 마스트</t>
  </si>
  <si>
    <t>경화재</t>
  </si>
  <si>
    <t>볼트너트</t>
  </si>
  <si>
    <t>크레인(타이어)</t>
    <phoneticPr fontId="54" type="noConversion"/>
  </si>
  <si>
    <t>10TON</t>
    <phoneticPr fontId="54" type="noConversion"/>
  </si>
  <si>
    <t>HR</t>
    <phoneticPr fontId="54" type="noConversion"/>
  </si>
  <si>
    <t>배관공</t>
  </si>
  <si>
    <t>4.위생 배관 공사</t>
  </si>
  <si>
    <t>볼밸브(스텐,10Kg)</t>
  </si>
  <si>
    <t>D50</t>
  </si>
  <si>
    <t>D40</t>
  </si>
  <si>
    <t>D32</t>
  </si>
  <si>
    <t>D25</t>
  </si>
  <si>
    <t>바닥배수구</t>
  </si>
  <si>
    <t>PVC육가 D75(상판커버스텐)</t>
  </si>
  <si>
    <t>오물걸름망</t>
  </si>
  <si>
    <t>D75 (스텐제)</t>
  </si>
  <si>
    <t>배관용 스테인리스강관(K-TYPE)</t>
  </si>
  <si>
    <t>D30</t>
  </si>
  <si>
    <t>D13</t>
  </si>
  <si>
    <t>일반배관용 스테인리스관이음쇠</t>
  </si>
  <si>
    <t>이중링프레스식, 90˚엘보, D50</t>
  </si>
  <si>
    <t>이중링프레스식, 90˚엘보, D40</t>
  </si>
  <si>
    <t>이중링프레스식, 90˚엘보, D30</t>
  </si>
  <si>
    <t>이중링프레스식, 90˚엘보, D25</t>
  </si>
  <si>
    <t>이중링프레스식, 90˚엘보, D20</t>
  </si>
  <si>
    <t>이중링프레스식, 90˚엘보, D13</t>
  </si>
  <si>
    <t>이중링프레스식, 티이, D50</t>
  </si>
  <si>
    <t>이중링프레스식, 티이, D40</t>
  </si>
  <si>
    <t>이중링프레스식, 티이, D30</t>
  </si>
  <si>
    <t>이중링프레스식, 티이, D25</t>
  </si>
  <si>
    <t>이중링프레스식, 티이, D20</t>
  </si>
  <si>
    <t>이중링프레스식, 캡, D40</t>
  </si>
  <si>
    <t>이중링프레스식, 캡, D30</t>
  </si>
  <si>
    <t>이중링프레스식, 캡, D25</t>
  </si>
  <si>
    <t>이중링프레스식, 캡, D20</t>
  </si>
  <si>
    <t>이중링프레스식, 레듀샤, D50x40</t>
  </si>
  <si>
    <t>이중링프레스식, 레듀샤, D50x30</t>
  </si>
  <si>
    <t>이중링프레스식, 레듀샤, D50x25</t>
  </si>
  <si>
    <t>이중링프레스식, 레듀샤, D40x30</t>
  </si>
  <si>
    <t>이중링프레스식, 레듀샤, D40x20</t>
  </si>
  <si>
    <t>이중링프레스식, 레듀샤, D30x25</t>
  </si>
  <si>
    <t>이중링프레스식, 레듀샤, D30x20</t>
  </si>
  <si>
    <t>이중링프레스식, 레듀샤, D25x20</t>
  </si>
  <si>
    <t>이중링프레스식, 레듀샤, D25x13</t>
  </si>
  <si>
    <t>이중링프레스식, 레듀샤, D20x13</t>
  </si>
  <si>
    <t>이중링프레스식, 수전엘보, D25x25</t>
  </si>
  <si>
    <t>이중링프레스식, 수전엘보, D20x15</t>
  </si>
  <si>
    <t>이중링프레스식, 수전티, D20x20</t>
  </si>
  <si>
    <t>이중링프레스식, 수전티, D20x15</t>
  </si>
  <si>
    <t>이중링프레스식, 소켓, D50</t>
  </si>
  <si>
    <t>이중링프레스식, 소켓, D40</t>
  </si>
  <si>
    <t>이중링프레스식, 소켓, D30</t>
  </si>
  <si>
    <t>이중링프레스식, 소켓, D25</t>
  </si>
  <si>
    <t>이중링프레스식, 소켓, D20</t>
  </si>
  <si>
    <t>이중링프레스식, K-유니온, D50x50</t>
  </si>
  <si>
    <t>이중링프레스식, K-유니온, D40x40</t>
  </si>
  <si>
    <t>이중링프레스식, K-유니온, D30x32</t>
  </si>
  <si>
    <t>이중링프레스식, K-유니온, D25x25</t>
  </si>
  <si>
    <t>이중링프레스식, K-유니온, D20x20</t>
  </si>
  <si>
    <t>이중링프레스식, 아답타소켓(M), D50x50</t>
  </si>
  <si>
    <t>이중링프레스식, 아답타소켓(M), D40x40</t>
  </si>
  <si>
    <t>이중링프레스식, 아답타소켓(M), D30x32</t>
  </si>
  <si>
    <t>이중링프레스식, 아답타소켓(M), D25x25</t>
  </si>
  <si>
    <t>이중링프레스식, 아답타소켓(M), D20x20</t>
  </si>
  <si>
    <t>일반용경질폴리염화비닐관</t>
  </si>
  <si>
    <t>PVC관(VG1) D125</t>
  </si>
  <si>
    <t>PVC관(VG1) D100</t>
  </si>
  <si>
    <t>PVC관(VG1) D75</t>
  </si>
  <si>
    <t>PVC관(VG1) D50</t>
  </si>
  <si>
    <t>PVC관(VG2) D100</t>
  </si>
  <si>
    <t>PVC관(VG2) D75</t>
  </si>
  <si>
    <t>PVC관(VG2) D50</t>
  </si>
  <si>
    <t>배수용 경질염화비닐 이음관</t>
  </si>
  <si>
    <t>90˚곡관(고무링접합) D100</t>
  </si>
  <si>
    <t>90˚곡관(고무링접합) D75</t>
  </si>
  <si>
    <t>90˚곡관(고무링접합) D50</t>
  </si>
  <si>
    <t>45˚곡관(고무링접합) D125</t>
  </si>
  <si>
    <t>45˚곡관(고무링접합) D100</t>
  </si>
  <si>
    <t>45˚곡관(고무링접합) D75</t>
  </si>
  <si>
    <t>45˚곡관(고무링접합) D50</t>
  </si>
  <si>
    <t>P트랩(고무링접합) D75</t>
  </si>
  <si>
    <t>P트랩(고무링접합) D50</t>
  </si>
  <si>
    <t>소제구(고무링접합) D125</t>
  </si>
  <si>
    <t>소제구(고무링접합) D100</t>
  </si>
  <si>
    <t>소제구(고무링접합) D75</t>
  </si>
  <si>
    <t>90˚Y관(고무링접합) D125*100</t>
  </si>
  <si>
    <t>90˚Y관(고무링접합) D100</t>
  </si>
  <si>
    <t>90˚Y관(고무링접합) D100*75</t>
  </si>
  <si>
    <t>90˚Y관(고무링접합) D100*50</t>
  </si>
  <si>
    <t>90˚Y관(고무링접합) D75</t>
  </si>
  <si>
    <t>90˚Y관(고무링접합) D75*50</t>
  </si>
  <si>
    <t>90˚Y관(고무링접합) D50</t>
  </si>
  <si>
    <t>90˚YT관(고무링접합) D100*75</t>
  </si>
  <si>
    <t>90˚YT관(고무링접합) D100*50</t>
  </si>
  <si>
    <t>90˚YT관(고무링접합) D75*50</t>
  </si>
  <si>
    <t>90˚YT관(고무링접합) D50</t>
  </si>
  <si>
    <t>배수용 커플링</t>
  </si>
  <si>
    <t>D125</t>
  </si>
  <si>
    <t>가교발포폴리에틸렌(K-TYPE)</t>
  </si>
  <si>
    <t>25TxD50</t>
  </si>
  <si>
    <t>일위  6호</t>
  </si>
  <si>
    <t>25TxD40</t>
  </si>
  <si>
    <t>일위  5호</t>
  </si>
  <si>
    <t>25TxD32</t>
  </si>
  <si>
    <t>일위  4호</t>
  </si>
  <si>
    <t>25TxD25</t>
  </si>
  <si>
    <t>일위  3호</t>
  </si>
  <si>
    <t>25TxD20</t>
  </si>
  <si>
    <t>일위  2호</t>
  </si>
  <si>
    <t>25TxD15</t>
  </si>
  <si>
    <t>일위  1호</t>
  </si>
  <si>
    <t>5TxD25</t>
  </si>
  <si>
    <t>일위 10호</t>
  </si>
  <si>
    <t>5TxD20</t>
  </si>
  <si>
    <t>일위  9호</t>
  </si>
  <si>
    <t>U 볼트(비절연)</t>
  </si>
  <si>
    <t>Φ100</t>
  </si>
  <si>
    <t>Φ80</t>
  </si>
  <si>
    <t>Φ50</t>
  </si>
  <si>
    <t>일반행거</t>
  </si>
  <si>
    <t>일위 40호</t>
  </si>
  <si>
    <t>일위 39호</t>
  </si>
  <si>
    <t>D 80</t>
  </si>
  <si>
    <t>일위 38호</t>
  </si>
  <si>
    <t>D 50</t>
  </si>
  <si>
    <t>일위 37호</t>
  </si>
  <si>
    <t>절연행거</t>
  </si>
  <si>
    <t>일위 46호</t>
  </si>
  <si>
    <t>D 40</t>
  </si>
  <si>
    <t>일위 45호</t>
  </si>
  <si>
    <t>D 32</t>
  </si>
  <si>
    <t>일위 44호</t>
  </si>
  <si>
    <t>D 25</t>
  </si>
  <si>
    <t>일위 43호</t>
  </si>
  <si>
    <t>D 20</t>
  </si>
  <si>
    <t>일위 42호</t>
  </si>
  <si>
    <t>D 15</t>
  </si>
  <si>
    <t>일위 41호</t>
  </si>
  <si>
    <t>코어드릴 구멍뚫기(벽체)</t>
  </si>
  <si>
    <t>D50 (배관관통부분)</t>
  </si>
  <si>
    <t>일위 58호</t>
  </si>
  <si>
    <t>D25 (배관관통부분)</t>
  </si>
  <si>
    <t>일위 57호</t>
  </si>
  <si>
    <t>코어드릴 구멍뚫기(바닥)</t>
  </si>
  <si>
    <t>D100 (배관관통부분)</t>
  </si>
  <si>
    <t>일위 53호</t>
  </si>
  <si>
    <t>D75 (배관관통부분)</t>
  </si>
  <si>
    <t>일위 56호</t>
  </si>
  <si>
    <t>일위 55호</t>
  </si>
  <si>
    <t>일위 54호</t>
  </si>
  <si>
    <t>일위 21호</t>
  </si>
  <si>
    <t>일위 22호</t>
  </si>
  <si>
    <t>일위 23호</t>
  </si>
  <si>
    <t>일위 24호</t>
  </si>
  <si>
    <t>일위 25호</t>
  </si>
  <si>
    <t>일위 26호</t>
  </si>
  <si>
    <t>주철관 철거</t>
  </si>
  <si>
    <t>일위 49호</t>
  </si>
  <si>
    <t>D75</t>
  </si>
  <si>
    <t>일위 50호</t>
  </si>
  <si>
    <t>일위 47호</t>
  </si>
  <si>
    <t>일위 48호</t>
  </si>
  <si>
    <t>강관 철거</t>
  </si>
  <si>
    <t>일위 12호</t>
  </si>
  <si>
    <t>일위 13호</t>
  </si>
  <si>
    <t>일위 11호</t>
  </si>
  <si>
    <t>고철 (배관류)</t>
  </si>
  <si>
    <t>5.덕트 설치 공사</t>
  </si>
  <si>
    <t>사각디퓨져 (ABS)</t>
  </si>
  <si>
    <t>Φ300mm</t>
  </si>
  <si>
    <t>후렉시블닥트호스</t>
  </si>
  <si>
    <t>D200 (AL 소음보온)</t>
  </si>
  <si>
    <t>스텐밴드 (스텐 BAND)</t>
  </si>
  <si>
    <t>200 mm</t>
  </si>
  <si>
    <t>배기레지스터</t>
  </si>
  <si>
    <t>400x300(AL제)</t>
  </si>
  <si>
    <t>PVC 덕트 제작 설치</t>
  </si>
  <si>
    <t>PVC 덕트 철거</t>
  </si>
  <si>
    <t>볼륨담파</t>
  </si>
  <si>
    <t>500x350</t>
  </si>
  <si>
    <t>그릴</t>
  </si>
  <si>
    <t>400x300</t>
  </si>
  <si>
    <t>덕트공</t>
  </si>
  <si>
    <t>보통인부</t>
    <phoneticPr fontId="54" type="noConversion"/>
  </si>
  <si>
    <t>인</t>
    <phoneticPr fontId="54" type="noConversion"/>
  </si>
  <si>
    <t>집   계   표</t>
    <phoneticPr fontId="2" type="noConversion"/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</si>
</sst>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80" formatCode="###,###,###,###"/>
    <numFmt numFmtId="181" formatCode="###,###,###,##0.0###"/>
    <numFmt numFmtId="182" formatCode="###,###,###,###,###"/>
    <numFmt numFmtId="183" formatCode="#,##0_ "/>
    <numFmt numFmtId="184" formatCode="_ * #,##0_ ;_ * \-#,##0_ ;_ * &quot;-&quot;_ ;_ @_ "/>
    <numFmt numFmtId="185" formatCode="yy/mm/d"/>
    <numFmt numFmtId="186" formatCode="_ * #,##0.00_ ;_ * &quot;₩&quot;&quot;₩&quot;&quot;₩&quot;&quot;₩&quot;&quot;₩&quot;&quot;₩&quot;&quot;₩&quot;\-#,##0.00_ ;_ * &quot;-&quot;??_ ;_ @_ "/>
    <numFmt numFmtId="187" formatCode="&quot;₩&quot;#,##0;[Red]&quot;₩&quot;&quot;₩&quot;&quot;₩&quot;&quot;₩&quot;&quot;₩&quot;&quot;₩&quot;&quot;₩&quot;&quot;₩&quot;\-#,##0"/>
    <numFmt numFmtId="188" formatCode="_-* #,##0.00_-;\-* #,##0.00_-;_-* &quot;-&quot;_-;_-@_-"/>
    <numFmt numFmtId="189" formatCode="_-* #,##0.000_-;\-* #,##0.000_-;_-* &quot;-&quot;_-;_-@_-"/>
    <numFmt numFmtId="190" formatCode="&quot;     &quot;@"/>
    <numFmt numFmtId="191" formatCode="_-&quot;₩&quot;* #,##0.00_-;&quot;₩&quot;&quot;₩&quot;&quot;₩&quot;\-&quot;₩&quot;* #,##0.00_-;_-&quot;₩&quot;* &quot;-&quot;??_-;_-@_-"/>
    <numFmt numFmtId="192" formatCode="_-* #,##0.00_-;&quot;₩&quot;&quot;₩&quot;&quot;₩&quot;\-* #,##0.00_-;_-* &quot;-&quot;??_-;_-@_-"/>
    <numFmt numFmtId="193" formatCode="&quot;₩&quot;#,##0;&quot;₩&quot;&quot;₩&quot;&quot;₩&quot;&quot;₩&quot;\-&quot;₩&quot;#,##0"/>
    <numFmt numFmtId="194" formatCode="&quot;₩&quot;#,##0;[Red]&quot;₩&quot;&quot;₩&quot;&quot;₩&quot;&quot;₩&quot;\-&quot;₩&quot;#,##0"/>
    <numFmt numFmtId="195" formatCode="_(&quot;$&quot;* #,##0_);_(&quot;$&quot;* &quot;₩&quot;&quot;₩&quot;&quot;₩&quot;&quot;₩&quot;&quot;₩&quot;&quot;₩&quot;&quot;₩&quot;&quot;₩&quot;&quot;₩&quot;\(#,##0&quot;₩&quot;&quot;₩&quot;&quot;₩&quot;&quot;₩&quot;&quot;₩&quot;&quot;₩&quot;&quot;₩&quot;&quot;₩&quot;&quot;₩&quot;\);_(&quot;$&quot;* &quot;-&quot;_);_(@_)"/>
    <numFmt numFmtId="196" formatCode="&quot;₩&quot;#,##0.00;&quot;₩&quot;&quot;₩&quot;&quot;₩&quot;&quot;₩&quot;\-&quot;₩&quot;#,##0.00"/>
    <numFmt numFmtId="197" formatCode="_ * #,##0.0000000_ ;_ * \-#,##0.0000000_ ;_ * &quot;-&quot;_ ;_ @_ "/>
    <numFmt numFmtId="198" formatCode="_ * #,##0.00_ ;_ * \-#,##0.00_ ;_ * &quot;-&quot;??_ ;_ @_ "/>
    <numFmt numFmtId="199" formatCode="&quot;$&quot;#,##0.00_);[Red]&quot;₩&quot;&quot;₩&quot;&quot;₩&quot;\(&quot;$&quot;#,##0.00&quot;₩&quot;&quot;₩&quot;&quot;₩&quot;\)"/>
    <numFmt numFmtId="200" formatCode="&quot;$&quot;#,##0_);[Red]\(&quot;$&quot;#,##0\)"/>
    <numFmt numFmtId="201" formatCode="_(&quot;$&quot;* #,##0.00_);_(&quot;$&quot;* \(#,##0.00\);_(&quot;$&quot;* &quot;-&quot;??_);_(@_)"/>
    <numFmt numFmtId="202" formatCode="_-* #,##0.00_-;&quot;₩&quot;\!\-* #,##0.00_-;_-* &quot;-&quot;_-;_-@_-"/>
    <numFmt numFmtId="203" formatCode="yyyy&quot;₩&quot;&quot;₩&quot;&quot;₩&quot;/m&quot;₩&quot;&quot;₩&quot;&quot;₩&quot;/d"/>
    <numFmt numFmtId="204" formatCode="0&quot;  &quot;"/>
    <numFmt numFmtId="205" formatCode="yyyy&quot;년&quot;&quot;₩&quot;&quot;₩&quot;&quot;₩&quot;\ m&quot;월&quot;&quot;₩&quot;&quot;₩&quot;&quot;₩&quot;\ d&quot;일&quot;"/>
    <numFmt numFmtId="206" formatCode="m&quot;₩&quot;&quot;₩&quot;/d"/>
    <numFmt numFmtId="207" formatCode="yy/m/d"/>
    <numFmt numFmtId="208" formatCode="0.00&quot;  &quot;"/>
    <numFmt numFmtId="209" formatCode="yyyy&quot;年&quot;&quot;₩&quot;&quot;₩&quot;&quot;₩&quot;\ m&quot;月&quot;&quot;₩&quot;&quot;₩&quot;&quot;₩&quot;\ d&quot;日&quot;"/>
    <numFmt numFmtId="210" formatCode="&quot;₩&quot;\$#,##0.00_);&quot;₩&quot;\(&quot;₩&quot;\$#,##0.00&quot;₩&quot;\)"/>
    <numFmt numFmtId="211" formatCode="&quot;₩&quot;#,##0.00;[Red]&quot;₩&quot;&quot;₩&quot;&quot;₩&quot;&quot;₩&quot;\-&quot;₩&quot;#,##0.00"/>
    <numFmt numFmtId="212" formatCode="mm&quot;월&quot;\ dd&quot;일&quot;"/>
    <numFmt numFmtId="213" formatCode="_-&quot;₩&quot;* #,##0_-;&quot;₩&quot;&quot;₩&quot;&quot;₩&quot;&quot;₩&quot;\-&quot;₩&quot;* #,##0_-;_-&quot;₩&quot;* &quot;-&quot;_-;_-@_-"/>
    <numFmt numFmtId="214" formatCode="0.00\ \ "/>
    <numFmt numFmtId="215" formatCode="_ * #,##0.00_)\ _$_ ;_ * \(#,##0.00\)\ _$_ ;_ * &quot;-&quot;??_)\ _$_ ;_ @_ "/>
    <numFmt numFmtId="216" formatCode="_ * #,##0_ \ \ \ \ ;_ * \-#,##0_ ;_ * &quot;-&quot;_ ;_ @_ "/>
    <numFmt numFmtId="217" formatCode="&quot;$&quot;#,##0.00_);\(&quot;$&quot;#,##0.00\)"/>
    <numFmt numFmtId="218" formatCode="0\ \ "/>
    <numFmt numFmtId="219" formatCode="#,##0.00_ "/>
    <numFmt numFmtId="220" formatCode="#,##0.00000"/>
    <numFmt numFmtId="221" formatCode="#,##0_);[Red]&quot;₩&quot;\!\-#,##0"/>
    <numFmt numFmtId="222" formatCode="#,##0.000000"/>
    <numFmt numFmtId="223" formatCode="0\ "/>
    <numFmt numFmtId="228" formatCode="#,##0.0########"/>
    <numFmt numFmtId="229" formatCode="#,##0.00;[Red]&quot;-&quot;#,##0.00"/>
  </numFmts>
  <fonts count="57">
    <font>
      <sz val="11"/>
      <color theme="1"/>
      <name val="맑은 고딕"/>
      <family val="2"/>
      <charset val="129"/>
      <scheme val="minor"/>
    </font>
    <font>
      <sz val="8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u/>
      <sz val="20"/>
      <color theme="1"/>
      <name val="굴림체"/>
      <family val="3"/>
      <charset val="129"/>
    </font>
    <font>
      <sz val="8"/>
      <color theme="1"/>
      <name val="돋움체"/>
      <family val="3"/>
      <charset val="129"/>
    </font>
    <font>
      <u/>
      <sz val="20"/>
      <color theme="1"/>
      <name val="굴림체"/>
      <family val="3"/>
      <charset val="129"/>
    </font>
    <font>
      <sz val="11"/>
      <name val="돋움"/>
      <family val="3"/>
      <charset val="129"/>
    </font>
    <font>
      <sz val="10"/>
      <name val="바탕체"/>
      <family val="1"/>
      <charset val="129"/>
    </font>
    <font>
      <sz val="12"/>
      <name val="돋움체"/>
      <family val="3"/>
      <charset val="129"/>
    </font>
    <font>
      <sz val="12"/>
      <name val="바탕체"/>
      <family val="1"/>
      <charset val="129"/>
    </font>
    <font>
      <sz val="10"/>
      <name val="Arial"/>
      <family val="2"/>
    </font>
    <font>
      <sz val="10"/>
      <name val="굴림체"/>
      <family val="3"/>
      <charset val="129"/>
    </font>
    <font>
      <sz val="12"/>
      <name val="Times New Roman"/>
      <family val="1"/>
    </font>
    <font>
      <sz val="13"/>
      <name val="돋움체"/>
      <family val="3"/>
      <charset val="129"/>
    </font>
    <font>
      <sz val="12"/>
      <name val="굴림체"/>
      <family val="3"/>
      <charset val="129"/>
    </font>
    <font>
      <sz val="12"/>
      <name val="¹UAAA¼"/>
      <family val="3"/>
      <charset val="129"/>
    </font>
    <font>
      <sz val="11"/>
      <name val="μ¸¿o"/>
      <family val="3"/>
      <charset val="129"/>
    </font>
    <font>
      <sz val="12"/>
      <name val="¹UAAA¼"/>
      <family val="1"/>
    </font>
    <font>
      <sz val="10"/>
      <name val="Helv"/>
      <family val="2"/>
    </font>
    <font>
      <b/>
      <sz val="10"/>
      <name val="Helv"/>
      <family val="2"/>
    </font>
    <font>
      <sz val="1"/>
      <color indexed="8"/>
      <name val="Courier"/>
      <family val="3"/>
    </font>
    <font>
      <sz val="10"/>
      <name val="MS Sans Serif"/>
      <family val="2"/>
    </font>
    <font>
      <sz val="10"/>
      <name val="MS Serif"/>
      <family val="1"/>
    </font>
    <font>
      <sz val="11"/>
      <name val="굴림체"/>
      <family val="3"/>
      <charset val="129"/>
    </font>
    <font>
      <sz val="10"/>
      <color indexed="8"/>
      <name val="Arial"/>
      <family val="2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u/>
      <sz val="8"/>
      <color indexed="12"/>
      <name val="Times New Roman"/>
      <family val="1"/>
    </font>
    <font>
      <b/>
      <sz val="11"/>
      <name val="Helv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b/>
      <u/>
      <sz val="13"/>
      <name val="굴림체"/>
      <family val="3"/>
      <charset val="129"/>
    </font>
    <font>
      <sz val="8"/>
      <name val="바탕체"/>
      <family val="1"/>
      <charset val="129"/>
    </font>
    <font>
      <b/>
      <sz val="1"/>
      <color indexed="8"/>
      <name val="Courier"/>
      <family val="3"/>
    </font>
    <font>
      <u/>
      <sz val="11"/>
      <color indexed="36"/>
      <name val="돋움"/>
      <family val="3"/>
      <charset val="129"/>
    </font>
    <font>
      <sz val="14"/>
      <name val="뼻뮝"/>
      <family val="3"/>
      <charset val="129"/>
    </font>
    <font>
      <sz val="11"/>
      <name val="뼻뮝"/>
      <family val="3"/>
      <charset val="129"/>
    </font>
    <font>
      <sz val="10"/>
      <name val="바탕"/>
      <family val="1"/>
      <charset val="129"/>
    </font>
    <font>
      <sz val="10"/>
      <name val="명조"/>
      <family val="3"/>
      <charset val="129"/>
    </font>
    <font>
      <u/>
      <sz val="8"/>
      <color indexed="36"/>
      <name val="돋움"/>
      <family val="3"/>
      <charset val="129"/>
    </font>
    <font>
      <sz val="10"/>
      <name val="궁서(English)"/>
      <family val="3"/>
      <charset val="129"/>
    </font>
    <font>
      <sz val="11"/>
      <color indexed="8"/>
      <name val="맑은 고딕"/>
      <family val="3"/>
      <charset val="129"/>
    </font>
    <font>
      <b/>
      <sz val="20"/>
      <color indexed="8"/>
      <name val="Arial"/>
      <family val="2"/>
    </font>
    <font>
      <b/>
      <sz val="9"/>
      <color indexed="8"/>
      <name val="굴림체"/>
      <family val="3"/>
    </font>
    <font>
      <sz val="9"/>
      <color indexed="8"/>
      <name val="굴림체"/>
      <family val="3"/>
    </font>
    <font>
      <sz val="11"/>
      <color theme="1"/>
      <name val="맑은 고딕"/>
      <family val="3"/>
      <charset val="129"/>
      <scheme val="minor"/>
    </font>
    <font>
      <b/>
      <sz val="20"/>
      <color theme="1"/>
      <name val="바탕체"/>
      <family val="1"/>
      <charset val="129"/>
    </font>
    <font>
      <sz val="9"/>
      <color theme="1"/>
      <name val="바탕체"/>
      <family val="1"/>
      <charset val="129"/>
    </font>
    <font>
      <sz val="9"/>
      <color theme="1"/>
      <name val="돋움체"/>
      <family val="3"/>
      <charset val="129"/>
    </font>
    <font>
      <sz val="8"/>
      <name val="맑은 고딕"/>
      <family val="3"/>
      <charset val="129"/>
    </font>
    <font>
      <sz val="11"/>
      <color theme="1"/>
      <name val="바탕체"/>
      <family val="1"/>
      <charset val="129"/>
    </font>
    <font>
      <sz val="8"/>
      <color theme="1"/>
      <name val="바탕체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0"/>
      </bottom>
      <diagonal/>
    </border>
    <border>
      <left/>
      <right style="hair">
        <color indexed="64"/>
      </right>
      <top/>
      <bottom style="thin">
        <color indexed="0"/>
      </bottom>
      <diagonal/>
    </border>
    <border>
      <left style="hair">
        <color indexed="64"/>
      </left>
      <right style="hair">
        <color indexed="64"/>
      </right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26"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184" fontId="8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5" fontId="9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1" fillId="0" borderId="0"/>
    <xf numFmtId="0" fontId="11" fillId="0" borderId="0"/>
    <xf numFmtId="184" fontId="9" fillId="0" borderId="0" applyFont="0" applyFill="0" applyBorder="0" applyAlignment="0" applyProtection="0"/>
    <xf numFmtId="0" fontId="11" fillId="0" borderId="0"/>
    <xf numFmtId="0" fontId="10" fillId="0" borderId="0"/>
    <xf numFmtId="0" fontId="10" fillId="0" borderId="0"/>
    <xf numFmtId="186" fontId="9" fillId="0" borderId="0" applyFont="0" applyFill="0" applyBorder="0" applyAlignment="0" applyProtection="0"/>
    <xf numFmtId="187" fontId="10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10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6" fontId="9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4" fontId="9" fillId="0" borderId="0" applyFont="0" applyFill="0" applyBorder="0" applyAlignment="0" applyProtection="0"/>
    <xf numFmtId="0" fontId="10" fillId="0" borderId="0"/>
    <xf numFmtId="0" fontId="11" fillId="0" borderId="0"/>
    <xf numFmtId="190" fontId="9" fillId="0" borderId="0" applyFont="0" applyFill="0" applyBorder="0" applyAlignment="0" applyProtection="0"/>
    <xf numFmtId="0" fontId="11" fillId="0" borderId="0"/>
    <xf numFmtId="0" fontId="10" fillId="0" borderId="0"/>
    <xf numFmtId="0" fontId="11" fillId="0" borderId="0"/>
    <xf numFmtId="0" fontId="11" fillId="0" borderId="0"/>
    <xf numFmtId="184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/>
    <xf numFmtId="184" fontId="13" fillId="0" borderId="0" applyFont="0" applyFill="0" applyBorder="0" applyAlignment="0" applyProtection="0"/>
    <xf numFmtId="0" fontId="14" fillId="0" borderId="0"/>
    <xf numFmtId="0" fontId="10" fillId="0" borderId="0" applyNumberFormat="0" applyFill="0" applyBorder="0" applyAlignment="0" applyProtection="0"/>
    <xf numFmtId="10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7" fillId="0" borderId="0"/>
    <xf numFmtId="0" fontId="16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0" fontId="6" fillId="0" borderId="0" applyFill="0" applyBorder="0" applyAlignment="0"/>
    <xf numFmtId="191" fontId="18" fillId="0" borderId="0" applyFill="0" applyBorder="0" applyAlignment="0"/>
    <xf numFmtId="192" fontId="18" fillId="0" borderId="0" applyFill="0" applyBorder="0" applyAlignment="0"/>
    <xf numFmtId="193" fontId="18" fillId="0" borderId="0" applyFill="0" applyBorder="0" applyAlignment="0"/>
    <xf numFmtId="194" fontId="18" fillId="0" borderId="0" applyFill="0" applyBorder="0" applyAlignment="0"/>
    <xf numFmtId="195" fontId="6" fillId="0" borderId="0" applyFill="0" applyBorder="0" applyAlignment="0"/>
    <xf numFmtId="196" fontId="18" fillId="0" borderId="0" applyFill="0" applyBorder="0" applyAlignment="0"/>
    <xf numFmtId="191" fontId="18" fillId="0" borderId="0" applyFill="0" applyBorder="0" applyAlignment="0"/>
    <xf numFmtId="0" fontId="19" fillId="0" borderId="0"/>
    <xf numFmtId="4" fontId="20" fillId="0" borderId="0">
      <protection locked="0"/>
    </xf>
    <xf numFmtId="38" fontId="10" fillId="0" borderId="0" applyFont="0" applyFill="0" applyBorder="0" applyAlignment="0" applyProtection="0"/>
    <xf numFmtId="195" fontId="6" fillId="0" borderId="0" applyFont="0" applyFill="0" applyBorder="0" applyAlignment="0" applyProtection="0"/>
    <xf numFmtId="197" fontId="6" fillId="0" borderId="0"/>
    <xf numFmtId="198" fontId="1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2" fillId="0" borderId="0" applyNumberFormat="0" applyAlignment="0">
      <alignment horizontal="left"/>
    </xf>
    <xf numFmtId="0" fontId="11" fillId="0" borderId="0" applyFont="0" applyFill="0" applyBorder="0" applyAlignment="0" applyProtection="0"/>
    <xf numFmtId="199" fontId="9" fillId="0" borderId="0">
      <protection locked="0"/>
    </xf>
    <xf numFmtId="200" fontId="10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9" fillId="0" borderId="5" applyFill="0" applyBorder="0" applyAlignment="0"/>
    <xf numFmtId="201" fontId="10" fillId="0" borderId="0" applyFont="0" applyFill="0" applyBorder="0" applyAlignment="0" applyProtection="0"/>
    <xf numFmtId="202" fontId="23" fillId="0" borderId="0"/>
    <xf numFmtId="203" fontId="9" fillId="0" borderId="0">
      <protection locked="0"/>
    </xf>
    <xf numFmtId="14" fontId="24" fillId="0" borderId="0" applyFill="0" applyBorder="0" applyAlignment="0"/>
    <xf numFmtId="204" fontId="6" fillId="0" borderId="0"/>
    <xf numFmtId="195" fontId="6" fillId="0" borderId="0" applyFill="0" applyBorder="0" applyAlignment="0"/>
    <xf numFmtId="191" fontId="18" fillId="0" borderId="0" applyFill="0" applyBorder="0" applyAlignment="0"/>
    <xf numFmtId="195" fontId="6" fillId="0" borderId="0" applyFill="0" applyBorder="0" applyAlignment="0"/>
    <xf numFmtId="196" fontId="18" fillId="0" borderId="0" applyFill="0" applyBorder="0" applyAlignment="0"/>
    <xf numFmtId="191" fontId="18" fillId="0" borderId="0" applyFill="0" applyBorder="0" applyAlignment="0"/>
    <xf numFmtId="0" fontId="25" fillId="0" borderId="0" applyNumberFormat="0" applyAlignment="0">
      <alignment horizontal="left"/>
    </xf>
    <xf numFmtId="0" fontId="20" fillId="0" borderId="0">
      <protection locked="0"/>
    </xf>
    <xf numFmtId="0" fontId="20" fillId="0" borderId="0">
      <protection locked="0"/>
    </xf>
    <xf numFmtId="0" fontId="26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6" fillId="0" borderId="0">
      <protection locked="0"/>
    </xf>
    <xf numFmtId="205" fontId="9" fillId="0" borderId="0">
      <protection locked="0"/>
    </xf>
    <xf numFmtId="184" fontId="9" fillId="0" borderId="0" applyFont="0" applyFill="0" applyBorder="0" applyAlignment="0" applyProtection="0"/>
    <xf numFmtId="38" fontId="27" fillId="2" borderId="0" applyNumberFormat="0" applyBorder="0" applyAlignment="0" applyProtection="0"/>
    <xf numFmtId="0" fontId="28" fillId="0" borderId="0">
      <alignment horizontal="left"/>
    </xf>
    <xf numFmtId="0" fontId="29" fillId="0" borderId="6" applyNumberFormat="0" applyAlignment="0" applyProtection="0">
      <alignment horizontal="left" vertical="center"/>
    </xf>
    <xf numFmtId="0" fontId="29" fillId="0" borderId="7">
      <alignment horizontal="left" vertical="center"/>
    </xf>
    <xf numFmtId="206" fontId="9" fillId="0" borderId="0">
      <protection locked="0"/>
    </xf>
    <xf numFmtId="206" fontId="9" fillId="0" borderId="0"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207" fontId="9" fillId="0" borderId="0" applyFont="0" applyFill="0" applyBorder="0" applyAlignment="0" applyProtection="0"/>
    <xf numFmtId="10" fontId="27" fillId="2" borderId="5" applyNumberFormat="0" applyBorder="0" applyAlignment="0" applyProtection="0"/>
    <xf numFmtId="184" fontId="8" fillId="0" borderId="0" applyFont="0" applyFill="0" applyBorder="0" applyAlignment="0" applyProtection="0"/>
    <xf numFmtId="185" fontId="9" fillId="0" borderId="0" applyFont="0" applyFill="0" applyBorder="0" applyAlignment="0" applyProtection="0"/>
    <xf numFmtId="195" fontId="6" fillId="0" borderId="0" applyFill="0" applyBorder="0" applyAlignment="0"/>
    <xf numFmtId="191" fontId="18" fillId="0" borderId="0" applyFill="0" applyBorder="0" applyAlignment="0"/>
    <xf numFmtId="195" fontId="6" fillId="0" borderId="0" applyFill="0" applyBorder="0" applyAlignment="0"/>
    <xf numFmtId="196" fontId="18" fillId="0" borderId="0" applyFill="0" applyBorder="0" applyAlignment="0"/>
    <xf numFmtId="191" fontId="18" fillId="0" borderId="0" applyFill="0" applyBorder="0" applyAlignment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0" borderId="8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37" fontId="32" fillId="0" borderId="0"/>
    <xf numFmtId="208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209" fontId="9" fillId="0" borderId="0">
      <protection locked="0"/>
    </xf>
    <xf numFmtId="194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10" fontId="10" fillId="0" borderId="0" applyFont="0" applyFill="0" applyBorder="0" applyAlignment="0" applyProtection="0"/>
    <xf numFmtId="211" fontId="18" fillId="0" borderId="0" applyFont="0" applyFill="0" applyBorder="0" applyAlignment="0" applyProtection="0"/>
    <xf numFmtId="195" fontId="6" fillId="0" borderId="0" applyFill="0" applyBorder="0" applyAlignment="0"/>
    <xf numFmtId="191" fontId="18" fillId="0" borderId="0" applyFill="0" applyBorder="0" applyAlignment="0"/>
    <xf numFmtId="195" fontId="6" fillId="0" borderId="0" applyFill="0" applyBorder="0" applyAlignment="0"/>
    <xf numFmtId="196" fontId="18" fillId="0" borderId="0" applyFill="0" applyBorder="0" applyAlignment="0"/>
    <xf numFmtId="191" fontId="18" fillId="0" borderId="0" applyFill="0" applyBorder="0" applyAlignment="0"/>
    <xf numFmtId="212" fontId="9" fillId="0" borderId="0" applyFont="0" applyFill="0" applyBorder="0" applyAlignment="0" applyProtection="0"/>
    <xf numFmtId="30" fontId="34" fillId="0" borderId="0" applyNumberFormat="0" applyFill="0" applyBorder="0" applyAlignment="0" applyProtection="0">
      <alignment horizontal="left"/>
    </xf>
    <xf numFmtId="185" fontId="9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31" fillId="0" borderId="0"/>
    <xf numFmtId="40" fontId="35" fillId="0" borderId="0" applyBorder="0">
      <alignment horizontal="right"/>
    </xf>
    <xf numFmtId="49" fontId="24" fillId="0" borderId="0" applyFill="0" applyBorder="0" applyAlignment="0"/>
    <xf numFmtId="211" fontId="18" fillId="0" borderId="0" applyFill="0" applyBorder="0" applyAlignment="0"/>
    <xf numFmtId="213" fontId="18" fillId="0" borderId="0" applyFill="0" applyBorder="0" applyAlignment="0"/>
    <xf numFmtId="0" fontId="36" fillId="0" borderId="0" applyFill="0" applyBorder="0" applyProtection="0">
      <alignment horizontal="centerContinuous" vertical="center"/>
    </xf>
    <xf numFmtId="0" fontId="14" fillId="2" borderId="0" applyFill="0" applyBorder="0" applyProtection="0">
      <alignment horizontal="center" vertical="center"/>
    </xf>
    <xf numFmtId="206" fontId="9" fillId="0" borderId="9">
      <protection locked="0"/>
    </xf>
    <xf numFmtId="0" fontId="37" fillId="0" borderId="10">
      <alignment horizontal="left"/>
    </xf>
    <xf numFmtId="20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214" fontId="6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40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23" fillId="2" borderId="0" applyFill="0" applyBorder="0" applyProtection="0">
      <alignment horizontal="right"/>
    </xf>
    <xf numFmtId="10" fontId="23" fillId="0" borderId="0" applyFill="0" applyBorder="0" applyProtection="0">
      <alignment horizontal="right"/>
    </xf>
    <xf numFmtId="0" fontId="41" fillId="0" borderId="0"/>
    <xf numFmtId="215" fontId="6" fillId="0" borderId="11" applyBorder="0"/>
    <xf numFmtId="183" fontId="42" fillId="0" borderId="2">
      <alignment vertical="center"/>
    </xf>
    <xf numFmtId="0" fontId="6" fillId="0" borderId="0" applyFont="0" applyFill="0" applyBorder="0" applyAlignment="0" applyProtection="0"/>
    <xf numFmtId="1" fontId="9" fillId="0" borderId="0"/>
    <xf numFmtId="216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0" borderId="0"/>
    <xf numFmtId="186" fontId="9" fillId="0" borderId="0" applyFont="0" applyFill="0" applyBorder="0" applyAlignment="0" applyProtection="0"/>
    <xf numFmtId="189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43" fillId="0" borderId="4"/>
    <xf numFmtId="0" fontId="44" fillId="0" borderId="0" applyNumberFormat="0" applyFill="0" applyBorder="0" applyAlignment="0" applyProtection="0">
      <alignment vertical="top"/>
      <protection locked="0"/>
    </xf>
    <xf numFmtId="217" fontId="6" fillId="0" borderId="0" applyFont="0" applyFill="0" applyBorder="0" applyAlignment="0" applyProtection="0"/>
    <xf numFmtId="0" fontId="45" fillId="0" borderId="0" applyFont="0" applyFill="0" applyBorder="0" applyAlignment="0" applyProtection="0"/>
    <xf numFmtId="4" fontId="20" fillId="0" borderId="0">
      <protection locked="0"/>
    </xf>
    <xf numFmtId="218" fontId="6" fillId="0" borderId="0">
      <protection locked="0"/>
    </xf>
    <xf numFmtId="0" fontId="9" fillId="0" borderId="0"/>
    <xf numFmtId="41" fontId="6" fillId="0" borderId="0" applyFont="0" applyFill="0" applyBorder="0" applyAlignment="0" applyProtection="0"/>
    <xf numFmtId="219" fontId="23" fillId="2" borderId="0" applyFill="0" applyBorder="0" applyProtection="0">
      <alignment horizontal="right"/>
    </xf>
    <xf numFmtId="21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20" fontId="6" fillId="0" borderId="0">
      <protection locked="0"/>
    </xf>
    <xf numFmtId="0" fontId="6" fillId="0" borderId="0">
      <alignment vertical="center"/>
    </xf>
    <xf numFmtId="0" fontId="46" fillId="0" borderId="0">
      <alignment vertical="center"/>
    </xf>
    <xf numFmtId="0" fontId="6" fillId="0" borderId="0"/>
    <xf numFmtId="0" fontId="20" fillId="0" borderId="12">
      <protection locked="0"/>
    </xf>
    <xf numFmtId="221" fontId="9" fillId="0" borderId="0">
      <protection locked="0"/>
    </xf>
    <xf numFmtId="222" fontId="6" fillId="0" borderId="0">
      <protection locked="0"/>
    </xf>
    <xf numFmtId="223" fontId="6" fillId="0" borderId="0">
      <protection locked="0"/>
    </xf>
    <xf numFmtId="0" fontId="24" fillId="0" borderId="0"/>
    <xf numFmtId="0" fontId="50" fillId="0" borderId="0">
      <alignment vertical="center"/>
    </xf>
    <xf numFmtId="0" fontId="10" fillId="0" borderId="0"/>
    <xf numFmtId="0" fontId="11" fillId="0" borderId="0"/>
    <xf numFmtId="184" fontId="9" fillId="0" borderId="0" applyFont="0" applyFill="0" applyBorder="0" applyAlignment="0" applyProtection="0"/>
    <xf numFmtId="0" fontId="11" fillId="0" borderId="0"/>
    <xf numFmtId="0" fontId="10" fillId="0" borderId="0"/>
    <xf numFmtId="0" fontId="10" fillId="0" borderId="0"/>
    <xf numFmtId="184" fontId="9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229" fontId="9" fillId="0" borderId="0"/>
    <xf numFmtId="229" fontId="9" fillId="0" borderId="0"/>
    <xf numFmtId="229" fontId="9" fillId="0" borderId="0"/>
    <xf numFmtId="229" fontId="9" fillId="0" borderId="0"/>
    <xf numFmtId="229" fontId="9" fillId="0" borderId="0"/>
    <xf numFmtId="229" fontId="9" fillId="0" borderId="0"/>
    <xf numFmtId="229" fontId="9" fillId="0" borderId="0"/>
    <xf numFmtId="229" fontId="9" fillId="0" borderId="0"/>
    <xf numFmtId="229" fontId="9" fillId="0" borderId="0"/>
    <xf numFmtId="229" fontId="9" fillId="0" borderId="0"/>
    <xf numFmtId="229" fontId="9" fillId="0" borderId="0"/>
    <xf numFmtId="0" fontId="39" fillId="0" borderId="0" applyNumberFormat="0" applyFill="0" applyBorder="0" applyAlignment="0" applyProtection="0">
      <alignment vertical="top"/>
      <protection locked="0"/>
    </xf>
    <xf numFmtId="217" fontId="9" fillId="0" borderId="0" applyFont="0" applyFill="0" applyBorder="0" applyAlignment="0" applyProtection="0"/>
    <xf numFmtId="0" fontId="6" fillId="0" borderId="0"/>
  </cellStyleXfs>
  <cellXfs count="10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quotePrefix="1" applyFont="1" applyAlignment="1">
      <alignment vertical="center"/>
    </xf>
    <xf numFmtId="0" fontId="0" fillId="0" borderId="0" xfId="0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right" vertical="center" shrinkToFit="1"/>
    </xf>
    <xf numFmtId="0" fontId="1" fillId="0" borderId="1" xfId="0" applyFont="1" applyBorder="1" applyAlignment="1">
      <alignment horizontal="left"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181" fontId="4" fillId="0" borderId="13" xfId="0" applyNumberFormat="1" applyFont="1" applyBorder="1" applyAlignment="1">
      <alignment horizontal="right" vertical="center" shrinkToFit="1"/>
    </xf>
    <xf numFmtId="182" fontId="4" fillId="0" borderId="13" xfId="0" applyNumberFormat="1" applyFont="1" applyBorder="1" applyAlignment="1">
      <alignment horizontal="right" vertical="center" shrinkToFit="1"/>
    </xf>
    <xf numFmtId="0" fontId="4" fillId="0" borderId="13" xfId="0" quotePrefix="1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13" xfId="0" quotePrefix="1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3" xfId="0" quotePrefix="1" applyFont="1" applyBorder="1" applyAlignment="1">
      <alignment vertical="center" shrinkToFit="1"/>
    </xf>
    <xf numFmtId="0" fontId="1" fillId="0" borderId="13" xfId="0" quotePrefix="1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right" vertical="center" shrinkToFit="1"/>
    </xf>
    <xf numFmtId="0" fontId="1" fillId="0" borderId="13" xfId="0" applyFont="1" applyBorder="1" applyAlignment="1">
      <alignment vertical="center" shrinkToFit="1"/>
    </xf>
    <xf numFmtId="0" fontId="1" fillId="0" borderId="13" xfId="0" quotePrefix="1" applyFont="1" applyBorder="1" applyAlignment="1">
      <alignment horizontal="left"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181" fontId="4" fillId="0" borderId="14" xfId="0" applyNumberFormat="1" applyFont="1" applyBorder="1" applyAlignment="1">
      <alignment horizontal="right" vertical="center" shrinkToFit="1"/>
    </xf>
    <xf numFmtId="182" fontId="4" fillId="0" borderId="14" xfId="0" applyNumberFormat="1" applyFont="1" applyBorder="1" applyAlignment="1">
      <alignment horizontal="right" vertical="center" shrinkToFit="1"/>
    </xf>
    <xf numFmtId="0" fontId="4" fillId="0" borderId="14" xfId="0" quotePrefix="1" applyFont="1" applyBorder="1" applyAlignment="1">
      <alignment horizontal="right" vertical="center" shrinkToFit="1"/>
    </xf>
    <xf numFmtId="0" fontId="4" fillId="0" borderId="14" xfId="0" applyFont="1" applyBorder="1" applyAlignment="1">
      <alignment horizontal="right" vertical="center" shrinkToFit="1"/>
    </xf>
    <xf numFmtId="0" fontId="4" fillId="0" borderId="14" xfId="0" quotePrefix="1" applyFont="1" applyBorder="1" applyAlignment="1">
      <alignment horizontal="center" vertical="center" shrinkToFit="1"/>
    </xf>
    <xf numFmtId="180" fontId="1" fillId="0" borderId="13" xfId="0" applyNumberFormat="1" applyFont="1" applyBorder="1" applyAlignment="1">
      <alignment horizontal="center" vertical="center" shrinkToFit="1"/>
    </xf>
    <xf numFmtId="182" fontId="1" fillId="0" borderId="13" xfId="0" applyNumberFormat="1" applyFont="1" applyBorder="1" applyAlignment="1">
      <alignment horizontal="right" vertical="center" shrinkToFit="1"/>
    </xf>
    <xf numFmtId="0" fontId="1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4" fillId="0" borderId="14" xfId="0" quotePrefix="1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3" xfId="0" quotePrefix="1" applyFont="1" applyBorder="1" applyAlignment="1">
      <alignment vertical="center" shrinkToFit="1"/>
    </xf>
    <xf numFmtId="0" fontId="47" fillId="0" borderId="0" xfId="200" applyFont="1" applyAlignment="1">
      <alignment horizontal="center" vertical="center"/>
    </xf>
    <xf numFmtId="0" fontId="24" fillId="0" borderId="0" xfId="200"/>
    <xf numFmtId="0" fontId="24" fillId="0" borderId="0" xfId="200"/>
    <xf numFmtId="3" fontId="49" fillId="0" borderId="15" xfId="200" applyNumberFormat="1" applyFont="1" applyBorder="1" applyAlignment="1">
      <alignment horizontal="left" vertical="center"/>
    </xf>
    <xf numFmtId="3" fontId="49" fillId="0" borderId="16" xfId="200" applyNumberFormat="1" applyFont="1" applyBorder="1" applyAlignment="1">
      <alignment horizontal="left" vertical="center"/>
    </xf>
    <xf numFmtId="3" fontId="49" fillId="0" borderId="16" xfId="200" applyNumberFormat="1" applyFont="1" applyBorder="1" applyAlignment="1">
      <alignment vertical="center"/>
    </xf>
    <xf numFmtId="3" fontId="49" fillId="0" borderId="16" xfId="200" applyNumberFormat="1" applyFont="1" applyBorder="1" applyAlignment="1">
      <alignment horizontal="center" vertical="center"/>
    </xf>
    <xf numFmtId="3" fontId="49" fillId="0" borderId="17" xfId="200" applyNumberFormat="1" applyFont="1" applyBorder="1" applyAlignment="1">
      <alignment horizontal="left" vertical="center"/>
    </xf>
    <xf numFmtId="228" fontId="49" fillId="0" borderId="16" xfId="200" applyNumberFormat="1" applyFont="1" applyBorder="1" applyAlignment="1">
      <alignment vertical="center"/>
    </xf>
    <xf numFmtId="3" fontId="49" fillId="0" borderId="19" xfId="200" applyNumberFormat="1" applyFont="1" applyBorder="1" applyAlignment="1">
      <alignment vertical="center"/>
    </xf>
    <xf numFmtId="0" fontId="24" fillId="0" borderId="0" xfId="200" applyAlignment="1">
      <alignment vertical="center"/>
    </xf>
    <xf numFmtId="3" fontId="48" fillId="0" borderId="21" xfId="200" applyNumberFormat="1" applyFont="1" applyBorder="1" applyAlignment="1">
      <alignment horizontal="center" vertical="center"/>
    </xf>
    <xf numFmtId="3" fontId="48" fillId="0" borderId="22" xfId="200" applyNumberFormat="1" applyFont="1" applyBorder="1" applyAlignment="1">
      <alignment horizontal="center" vertical="center"/>
    </xf>
    <xf numFmtId="3" fontId="48" fillId="0" borderId="23" xfId="200" applyNumberFormat="1" applyFont="1" applyBorder="1" applyAlignment="1">
      <alignment horizontal="center" vertical="center"/>
    </xf>
    <xf numFmtId="3" fontId="48" fillId="0" borderId="24" xfId="200" applyNumberFormat="1" applyFont="1" applyBorder="1" applyAlignment="1">
      <alignment horizontal="center" vertical="center"/>
    </xf>
    <xf numFmtId="3" fontId="48" fillId="0" borderId="25" xfId="200" applyNumberFormat="1" applyFont="1" applyBorder="1" applyAlignment="1">
      <alignment horizontal="center" vertical="center"/>
    </xf>
    <xf numFmtId="3" fontId="48" fillId="0" borderId="26" xfId="200" applyNumberFormat="1" applyFont="1" applyBorder="1" applyAlignment="1">
      <alignment horizontal="center" vertical="center"/>
    </xf>
    <xf numFmtId="3" fontId="48" fillId="0" borderId="27" xfId="200" applyNumberFormat="1" applyFont="1" applyBorder="1" applyAlignment="1">
      <alignment horizontal="center" vertical="center"/>
    </xf>
    <xf numFmtId="3" fontId="48" fillId="0" borderId="28" xfId="200" applyNumberFormat="1" applyFont="1" applyBorder="1" applyAlignment="1">
      <alignment horizontal="center" vertical="center"/>
    </xf>
    <xf numFmtId="3" fontId="48" fillId="0" borderId="27" xfId="200" applyNumberFormat="1" applyFont="1" applyBorder="1" applyAlignment="1">
      <alignment horizontal="center" vertical="center"/>
    </xf>
    <xf numFmtId="3" fontId="48" fillId="0" borderId="29" xfId="200" applyNumberFormat="1" applyFont="1" applyBorder="1" applyAlignment="1">
      <alignment horizontal="center" vertical="center"/>
    </xf>
    <xf numFmtId="3" fontId="48" fillId="0" borderId="15" xfId="200" applyNumberFormat="1" applyFont="1" applyBorder="1" applyAlignment="1">
      <alignment horizontal="left" vertical="center"/>
    </xf>
    <xf numFmtId="3" fontId="48" fillId="0" borderId="16" xfId="200" applyNumberFormat="1" applyFont="1" applyBorder="1" applyAlignment="1">
      <alignment horizontal="left" vertical="center"/>
    </xf>
    <xf numFmtId="3" fontId="48" fillId="0" borderId="16" xfId="200" applyNumberFormat="1" applyFont="1" applyBorder="1" applyAlignment="1">
      <alignment horizontal="center" vertical="center"/>
    </xf>
    <xf numFmtId="3" fontId="49" fillId="0" borderId="3" xfId="200" applyNumberFormat="1" applyFont="1" applyBorder="1" applyAlignment="1">
      <alignment vertical="center"/>
    </xf>
    <xf numFmtId="3" fontId="48" fillId="0" borderId="16" xfId="200" applyNumberFormat="1" applyFont="1" applyBorder="1" applyAlignment="1">
      <alignment vertical="center"/>
    </xf>
    <xf numFmtId="3" fontId="48" fillId="0" borderId="17" xfId="200" applyNumberFormat="1" applyFont="1" applyBorder="1" applyAlignment="1">
      <alignment horizontal="left" vertical="center"/>
    </xf>
    <xf numFmtId="3" fontId="49" fillId="0" borderId="18" xfId="200" applyNumberFormat="1" applyFont="1" applyBorder="1" applyAlignment="1">
      <alignment horizontal="left" vertical="center"/>
    </xf>
    <xf numFmtId="3" fontId="49" fillId="0" borderId="19" xfId="200" applyNumberFormat="1" applyFont="1" applyBorder="1" applyAlignment="1">
      <alignment horizontal="left" vertical="center"/>
    </xf>
    <xf numFmtId="3" fontId="49" fillId="0" borderId="19" xfId="200" applyNumberFormat="1" applyFont="1" applyBorder="1" applyAlignment="1">
      <alignment horizontal="center" vertical="center"/>
    </xf>
    <xf numFmtId="3" fontId="49" fillId="0" borderId="30" xfId="200" applyNumberFormat="1" applyFont="1" applyBorder="1" applyAlignment="1">
      <alignment vertical="center"/>
    </xf>
    <xf numFmtId="3" fontId="49" fillId="0" borderId="20" xfId="200" applyNumberFormat="1" applyFont="1" applyBorder="1" applyAlignment="1">
      <alignment horizontal="left" vertical="center"/>
    </xf>
    <xf numFmtId="3" fontId="48" fillId="0" borderId="18" xfId="200" applyNumberFormat="1" applyFont="1" applyBorder="1" applyAlignment="1">
      <alignment horizontal="left" vertical="center"/>
    </xf>
    <xf numFmtId="3" fontId="48" fillId="0" borderId="19" xfId="200" applyNumberFormat="1" applyFont="1" applyBorder="1" applyAlignment="1">
      <alignment horizontal="left" vertical="center"/>
    </xf>
    <xf numFmtId="3" fontId="48" fillId="0" borderId="19" xfId="200" applyNumberFormat="1" applyFont="1" applyBorder="1" applyAlignment="1">
      <alignment horizontal="center" vertical="center"/>
    </xf>
    <xf numFmtId="3" fontId="48" fillId="0" borderId="19" xfId="200" applyNumberFormat="1" applyFont="1" applyBorder="1" applyAlignment="1">
      <alignment vertical="center"/>
    </xf>
    <xf numFmtId="3" fontId="48" fillId="0" borderId="20" xfId="200" applyNumberFormat="1" applyFont="1" applyBorder="1" applyAlignment="1">
      <alignment horizontal="left" vertical="center"/>
    </xf>
    <xf numFmtId="0" fontId="51" fillId="0" borderId="0" xfId="201" applyFont="1" applyAlignment="1">
      <alignment horizontal="center" vertical="center" shrinkToFit="1"/>
    </xf>
    <xf numFmtId="0" fontId="4" fillId="0" borderId="0" xfId="201" applyFont="1" applyAlignment="1">
      <alignment vertical="center"/>
    </xf>
    <xf numFmtId="0" fontId="52" fillId="0" borderId="0" xfId="201" applyFont="1" applyAlignment="1">
      <alignment vertical="center" shrinkToFit="1"/>
    </xf>
    <xf numFmtId="0" fontId="53" fillId="0" borderId="0" xfId="201" applyFont="1" applyAlignment="1">
      <alignment vertical="center"/>
    </xf>
    <xf numFmtId="0" fontId="52" fillId="3" borderId="5" xfId="201" applyFont="1" applyFill="1" applyBorder="1" applyAlignment="1">
      <alignment horizontal="center" vertical="center" shrinkToFit="1"/>
    </xf>
    <xf numFmtId="0" fontId="52" fillId="3" borderId="5" xfId="201" applyFont="1" applyFill="1" applyBorder="1" applyAlignment="1">
      <alignment horizontal="center" vertical="center" shrinkToFit="1"/>
    </xf>
    <xf numFmtId="0" fontId="52" fillId="0" borderId="5" xfId="201" applyFont="1" applyBorder="1" applyAlignment="1">
      <alignment vertical="center" shrinkToFit="1"/>
    </xf>
    <xf numFmtId="0" fontId="52" fillId="0" borderId="5" xfId="201" applyFont="1" applyBorder="1" applyAlignment="1">
      <alignment vertical="center" shrinkToFit="1"/>
    </xf>
    <xf numFmtId="0" fontId="52" fillId="0" borderId="5" xfId="201" applyFont="1" applyBorder="1" applyAlignment="1">
      <alignment horizontal="center" vertical="center" shrinkToFit="1"/>
    </xf>
    <xf numFmtId="181" fontId="52" fillId="0" borderId="5" xfId="201" applyNumberFormat="1" applyFont="1" applyBorder="1" applyAlignment="1">
      <alignment horizontal="right" vertical="center" shrinkToFit="1"/>
    </xf>
    <xf numFmtId="182" fontId="52" fillId="0" borderId="5" xfId="201" applyNumberFormat="1" applyFont="1" applyBorder="1" applyAlignment="1">
      <alignment horizontal="right" vertical="center" shrinkToFit="1"/>
    </xf>
    <xf numFmtId="0" fontId="52" fillId="0" borderId="5" xfId="201" quotePrefix="1" applyFont="1" applyBorder="1" applyAlignment="1">
      <alignment horizontal="right" vertical="center" shrinkToFit="1"/>
    </xf>
    <xf numFmtId="0" fontId="52" fillId="0" borderId="5" xfId="201" quotePrefix="1" applyFont="1" applyBorder="1" applyAlignment="1">
      <alignment horizontal="center" vertical="center" shrinkToFit="1"/>
    </xf>
    <xf numFmtId="181" fontId="52" fillId="0" borderId="5" xfId="201" quotePrefix="1" applyNumberFormat="1" applyFont="1" applyBorder="1" applyAlignment="1">
      <alignment horizontal="right" vertical="center" shrinkToFit="1"/>
    </xf>
    <xf numFmtId="0" fontId="52" fillId="0" borderId="5" xfId="201" applyFont="1" applyBorder="1" applyAlignment="1">
      <alignment horizontal="right" vertical="center" shrinkToFit="1"/>
    </xf>
    <xf numFmtId="182" fontId="52" fillId="0" borderId="5" xfId="201" applyNumberFormat="1" applyFont="1" applyFill="1" applyBorder="1" applyAlignment="1">
      <alignment horizontal="right" vertical="center" shrinkToFit="1"/>
    </xf>
    <xf numFmtId="0" fontId="52" fillId="0" borderId="5" xfId="201" applyFont="1" applyFill="1" applyBorder="1" applyAlignment="1">
      <alignment vertical="center" shrinkToFit="1"/>
    </xf>
    <xf numFmtId="0" fontId="52" fillId="0" borderId="5" xfId="201" applyFont="1" applyFill="1" applyBorder="1" applyAlignment="1">
      <alignment horizontal="center" vertical="center" shrinkToFit="1"/>
    </xf>
    <xf numFmtId="181" fontId="52" fillId="0" borderId="5" xfId="201" applyNumberFormat="1" applyFont="1" applyFill="1" applyBorder="1" applyAlignment="1">
      <alignment horizontal="right" vertical="center" shrinkToFit="1"/>
    </xf>
    <xf numFmtId="0" fontId="52" fillId="0" borderId="5" xfId="201" quotePrefix="1" applyFont="1" applyFill="1" applyBorder="1" applyAlignment="1">
      <alignment horizontal="right" vertical="center" shrinkToFit="1"/>
    </xf>
    <xf numFmtId="0" fontId="55" fillId="0" borderId="0" xfId="201" applyFont="1" applyAlignment="1">
      <alignment vertical="center" shrinkToFit="1"/>
    </xf>
    <xf numFmtId="0" fontId="50" fillId="0" borderId="0" xfId="201">
      <alignment vertical="center"/>
    </xf>
    <xf numFmtId="0" fontId="56" fillId="0" borderId="0" xfId="201" applyFont="1" applyAlignment="1">
      <alignment vertical="center"/>
    </xf>
    <xf numFmtId="0" fontId="56" fillId="0" borderId="0" xfId="201" applyFont="1" applyAlignment="1">
      <alignment horizontal="center" vertical="center"/>
    </xf>
    <xf numFmtId="0" fontId="56" fillId="0" borderId="0" xfId="201" applyFont="1" applyAlignment="1">
      <alignment horizontal="right" vertical="center"/>
    </xf>
  </cellXfs>
  <cellStyles count="226">
    <cellStyle name="          _x000d__x000a_386grabber=vga.3gr_x000d__x000a_" xfId="2"/>
    <cellStyle name="_x0004__x0004__x0019__x001b__x0004_$_x0010__x0010__x0008__x0001_" xfId="3"/>
    <cellStyle name="??&amp;O?&amp;H?_x0008__x000f__x0007_?_x0007__x0001__x0001_" xfId="4"/>
    <cellStyle name="??&amp;O?&amp;H?_x0008_??_x0007__x0001__x0001_" xfId="5"/>
    <cellStyle name="?W?_laroux" xfId="6"/>
    <cellStyle name="_01. 김천 양천초등학교 전기-2차" xfId="7"/>
    <cellStyle name="_1. 전기" xfId="8"/>
    <cellStyle name="_2.통신내역서" xfId="9"/>
    <cellStyle name="_4.단가대비표" xfId="10"/>
    <cellStyle name="_9ct2wjhVUP8s0ZPSbNxjaUl2F" xfId="11"/>
    <cellStyle name="_FAX 양식" xfId="12"/>
    <cellStyle name="_가방마을 정각 신축공사" xfId="13"/>
    <cellStyle name="_건축내역" xfId="14"/>
    <cellStyle name="_경대공문" xfId="15"/>
    <cellStyle name="_계약서류" xfId="16"/>
    <cellStyle name="_군위내역서(A동)" xfId="17"/>
    <cellStyle name="_급식소 소방내역서" xfId="18"/>
    <cellStyle name="_남하면사무소원가(기계)0500716" xfId="202"/>
    <cellStyle name="_노후창호개체공사" xfId="19"/>
    <cellStyle name="_대관업무비" xfId="20"/>
    <cellStyle name="_사본 - 전기(2)" xfId="21"/>
    <cellStyle name="_사본 - 전기(328)" xfId="22"/>
    <cellStyle name="_산동 농협동로지소 청사 신축공사-1" xfId="23"/>
    <cellStyle name="_산동 농협동로지소 청사 신축공사-1_1" xfId="24"/>
    <cellStyle name="_산동 농협동로지소 청사 신축공사-1_1_대구 가톨릭대학교 고시원  증축공사" xfId="25"/>
    <cellStyle name="_산동 농협동로지소 청사 신축공사-1_1_표지" xfId="26"/>
    <cellStyle name="_산동 농협동로지소 청사 신축공사-1_1_학수경로당 신축공사" xfId="27"/>
    <cellStyle name="_산동 농협동로지소 청사 신축공사-1_대구 가톨릭대학교 고시원  증축공사" xfId="28"/>
    <cellStyle name="_산동 농협동로지소 청사 신축공사-1_표지" xfId="29"/>
    <cellStyle name="_산동 농협동로지소 청사 신축공사-1_학수경로당 신축공사" xfId="30"/>
    <cellStyle name="_설계서 용지" xfId="31"/>
    <cellStyle name="_설비견적(덕진)" xfId="32"/>
    <cellStyle name="_소방" xfId="203"/>
    <cellStyle name="_소방내역서(동사무소)최종본" xfId="204"/>
    <cellStyle name="_옥포초등학교소방내역서" xfId="205"/>
    <cellStyle name="_울진고등학교B동교사증축 내역서" xfId="33"/>
    <cellStyle name="_유강초수배전" xfId="206"/>
    <cellStyle name="_유기전기1(동영ENG내역)" xfId="207"/>
    <cellStyle name="_장성초등학교" xfId="208"/>
    <cellStyle name="_전기공사원가, 단가대비" xfId="34"/>
    <cellStyle name="_정보관건축내역(2층완성)" xfId="35"/>
    <cellStyle name="_천체투영실설치공사" xfId="36"/>
    <cellStyle name="_통신(328)" xfId="37"/>
    <cellStyle name="_통신공사원가, 단가대비" xfId="38"/>
    <cellStyle name="_팩스교신" xfId="39"/>
    <cellStyle name="_표지" xfId="40"/>
    <cellStyle name="_표지," xfId="41"/>
    <cellStyle name="_화동초-전기" xfId="42"/>
    <cellStyle name="_화장실내역" xfId="43"/>
    <cellStyle name="_효성설계변경완결" xfId="44"/>
    <cellStyle name="’E‰Y [0.00]_laroux" xfId="45"/>
    <cellStyle name="’E‰Y_laroux" xfId="46"/>
    <cellStyle name="¤@?e_TEST-1 " xfId="47"/>
    <cellStyle name="_x0007_ _x000d__x000d_­­_x0007_ ­" xfId="48"/>
    <cellStyle name="_x0007__x0009__x000d__x000d_­­_x0007__x0009_­" xfId="209"/>
    <cellStyle name="1" xfId="49"/>
    <cellStyle name="19990216" xfId="50"/>
    <cellStyle name="¹eºÐA²_AIAIC°AuCoE² " xfId="51"/>
    <cellStyle name="AeE­ [0]_  A¾  CO  " xfId="52"/>
    <cellStyle name="AeE­_  A¾  CO  " xfId="53"/>
    <cellStyle name="AoA¤μCAo ¾EA½" xfId="54"/>
    <cellStyle name="AÞ¸¶ [0]_  A¾  CO  " xfId="55"/>
    <cellStyle name="AÞ¸¶_  A¾  CO  " xfId="56"/>
    <cellStyle name="C￥AØ_  A¾  CO  " xfId="57"/>
    <cellStyle name="Calc Currency (0)" xfId="58"/>
    <cellStyle name="Calc Currency (2)" xfId="59"/>
    <cellStyle name="Calc Percent (0)" xfId="60"/>
    <cellStyle name="Calc Percent (1)" xfId="61"/>
    <cellStyle name="Calc Percent (2)" xfId="62"/>
    <cellStyle name="Calc Units (0)" xfId="63"/>
    <cellStyle name="Calc Units (1)" xfId="64"/>
    <cellStyle name="Calc Units (2)" xfId="65"/>
    <cellStyle name="category" xfId="66"/>
    <cellStyle name="Comma" xfId="67"/>
    <cellStyle name="Comma [0]" xfId="68"/>
    <cellStyle name="Comma [00]" xfId="69"/>
    <cellStyle name="comma zerodec" xfId="70"/>
    <cellStyle name="Comma_ SG&amp;A Bridge " xfId="71"/>
    <cellStyle name="Comm뼬_E&amp;ONW2" xfId="72"/>
    <cellStyle name="Copied" xfId="73"/>
    <cellStyle name="Curren?_x0012_퐀_x0017_?" xfId="74"/>
    <cellStyle name="Currency" xfId="75"/>
    <cellStyle name="Currency [0]" xfId="76"/>
    <cellStyle name="Currency [00]" xfId="77"/>
    <cellStyle name="currency-$_표지 " xfId="78"/>
    <cellStyle name="Currency_ SG&amp;A Bridge " xfId="79"/>
    <cellStyle name="Currency1" xfId="80"/>
    <cellStyle name="Date" xfId="81"/>
    <cellStyle name="Date Short" xfId="82"/>
    <cellStyle name="Dollar (zero dec)" xfId="83"/>
    <cellStyle name="Enter Currency (0)" xfId="84"/>
    <cellStyle name="Enter Currency (2)" xfId="85"/>
    <cellStyle name="Enter Units (0)" xfId="86"/>
    <cellStyle name="Enter Units (1)" xfId="87"/>
    <cellStyle name="Enter Units (2)" xfId="88"/>
    <cellStyle name="Entered" xfId="89"/>
    <cellStyle name="F2" xfId="90"/>
    <cellStyle name="F3" xfId="91"/>
    <cellStyle name="F4" xfId="92"/>
    <cellStyle name="F5" xfId="93"/>
    <cellStyle name="F6" xfId="94"/>
    <cellStyle name="F7" xfId="95"/>
    <cellStyle name="F8" xfId="96"/>
    <cellStyle name="Fixed" xfId="97"/>
    <cellStyle name="ǦǦ_x0003_" xfId="98"/>
    <cellStyle name="Grey" xfId="99"/>
    <cellStyle name="HEADER" xfId="100"/>
    <cellStyle name="Header1" xfId="101"/>
    <cellStyle name="Header2" xfId="102"/>
    <cellStyle name="Heading1" xfId="103"/>
    <cellStyle name="Heading2" xfId="104"/>
    <cellStyle name="Hyperlink" xfId="105"/>
    <cellStyle name="iles|_x0005_h" xfId="106"/>
    <cellStyle name="Input [yellow]" xfId="107"/>
    <cellStyle name="_x0001__x0002_ĵĵ_x0007_ ĵĵ_x000d__x000d_ƨƬ_x0001__x0002_ƨƬ_x0007__x000d_ǒǓ _x000d_ǜǜ_x000d__x000d_ǪǪ_x0007__x0007__x0005__x0005__x0010__x0001_ဠ" xfId="108"/>
    <cellStyle name="_x0001__x0002_ĵĵ_x0007__x0009_ĵĵ_x000d__x000d_ƨƬ_x0001__x0002_ƨƬ_x0007__x000d_ǒǓ_x0009__x000d_ǜǜ_x000d__x000d_ǪǪ_x0007__x0007__x0005__x0005__x0010__x0001_ဠ" xfId="210"/>
    <cellStyle name="les" xfId="109"/>
    <cellStyle name="Link Currency (0)" xfId="110"/>
    <cellStyle name="Link Currency (2)" xfId="111"/>
    <cellStyle name="Link Units (0)" xfId="112"/>
    <cellStyle name="Link Units (1)" xfId="113"/>
    <cellStyle name="Link Units (2)" xfId="114"/>
    <cellStyle name="Milliers [0]_Arabian Spec" xfId="115"/>
    <cellStyle name="Milliers_Arabian Spec" xfId="116"/>
    <cellStyle name="Model" xfId="117"/>
    <cellStyle name="Mon?aire [0]_Arabian Spec" xfId="118"/>
    <cellStyle name="Mon?aire_Arabian Spec" xfId="119"/>
    <cellStyle name="no dec" xfId="120"/>
    <cellStyle name="Normal - Style1" xfId="121"/>
    <cellStyle name="Normal - Style2" xfId="122"/>
    <cellStyle name="Normal - Style3" xfId="123"/>
    <cellStyle name="Normal - Style4" xfId="124"/>
    <cellStyle name="Normal - Style5" xfId="125"/>
    <cellStyle name="Normal - Style6" xfId="126"/>
    <cellStyle name="Normal - Style7" xfId="127"/>
    <cellStyle name="Normal - Style8" xfId="128"/>
    <cellStyle name="Normal_ SG&amp;A Bridge " xfId="129"/>
    <cellStyle name="oft Excel]_x000d__x000a_Comment=The open=/f lines load custom functions into the Paste Function list._x000d__x000a_Maximized=3_x000d__x000a_AutoFormat=" xfId="130"/>
    <cellStyle name="Percent" xfId="131"/>
    <cellStyle name="Percent [0]" xfId="132"/>
    <cellStyle name="Percent [00]" xfId="133"/>
    <cellStyle name="Percent [2]" xfId="134"/>
    <cellStyle name="Percent_#6 Temps &amp; Contractors" xfId="135"/>
    <cellStyle name="PrePop Currency (0)" xfId="136"/>
    <cellStyle name="PrePop Currency (2)" xfId="137"/>
    <cellStyle name="PrePop Units (0)" xfId="138"/>
    <cellStyle name="PrePop Units (1)" xfId="139"/>
    <cellStyle name="PrePop Units (2)" xfId="140"/>
    <cellStyle name="R?" xfId="141"/>
    <cellStyle name="RevList" xfId="142"/>
    <cellStyle name="sche|_x0005_" xfId="143"/>
    <cellStyle name="_x0001__x0002_ƨƬ_x0007__x000d_ǒǓ _x000d_ǜǜ_x000d__x000d_ǪǪ_x0007__x0007__x0005__x0005__x0010__x0001_ဠ" xfId="144"/>
    <cellStyle name="_x0001__x0002_ƨƬ_x0007__x000d_ǒǓ_x0009__x000d_ǜǜ_x000d__x000d_ǪǪ_x0007__x0007__x0005__x0005__x0010__x0001_ဠ" xfId="211"/>
    <cellStyle name="subhead" xfId="145"/>
    <cellStyle name="Subtotal" xfId="146"/>
    <cellStyle name="Text Indent A" xfId="147"/>
    <cellStyle name="Text Indent B" xfId="148"/>
    <cellStyle name="Text Indent C" xfId="149"/>
    <cellStyle name="title [1]" xfId="150"/>
    <cellStyle name="title [2]" xfId="151"/>
    <cellStyle name="Total" xfId="152"/>
    <cellStyle name="UM" xfId="153"/>
    <cellStyle name="XLS'|_x0005_t" xfId="154"/>
    <cellStyle name="_x0010__x0001_ဠ" xfId="155"/>
    <cellStyle name="고정소숫점" xfId="156"/>
    <cellStyle name="고정출력1" xfId="157"/>
    <cellStyle name="고정출력2" xfId="158"/>
    <cellStyle name="咬訌裝?INCOM1" xfId="212"/>
    <cellStyle name="咬訌裝?INCOM10" xfId="213"/>
    <cellStyle name="咬訌裝?INCOM2" xfId="214"/>
    <cellStyle name="咬訌裝?INCOM3" xfId="215"/>
    <cellStyle name="咬訌裝?INCOM4" xfId="216"/>
    <cellStyle name="咬訌裝?INCOM5" xfId="217"/>
    <cellStyle name="咬訌裝?INCOM6" xfId="218"/>
    <cellStyle name="咬訌裝?INCOM7" xfId="219"/>
    <cellStyle name="咬訌裝?INCOM8" xfId="220"/>
    <cellStyle name="咬訌裝?INCOM9" xfId="221"/>
    <cellStyle name="咬訌裝?PRIB11" xfId="222"/>
    <cellStyle name="날짜" xfId="159"/>
    <cellStyle name="달러" xfId="160"/>
    <cellStyle name="뒤에 오는 하이퍼링크" xfId="223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 [0]" xfId="165"/>
    <cellStyle name="백분율 [2]" xfId="166"/>
    <cellStyle name="뷭?_?긚??_1" xfId="167"/>
    <cellStyle name="빨강" xfId="168"/>
    <cellStyle name="설계서" xfId="169"/>
    <cellStyle name="셈迷?XLS!check_filesche|_x0005_" xfId="170"/>
    <cellStyle name="수량" xfId="171"/>
    <cellStyle name="숫자(R)" xfId="172"/>
    <cellStyle name="쉼표 [0] 2" xfId="173"/>
    <cellStyle name="쉼표 [0] 3" xfId="224"/>
    <cellStyle name="스타일 1" xfId="174"/>
    <cellStyle name="스타일 2" xfId="175"/>
    <cellStyle name="스타일 3" xfId="176"/>
    <cellStyle name="스타일 4" xfId="177"/>
    <cellStyle name="스타일 5" xfId="178"/>
    <cellStyle name="스타일 6" xfId="179"/>
    <cellStyle name="스타일 7" xfId="180"/>
    <cellStyle name="안건회계법인" xfId="181"/>
    <cellStyle name="열어본 하이퍼링크" xfId="182"/>
    <cellStyle name="원" xfId="183"/>
    <cellStyle name="원_0. 박열의사-총괄집계표(금회+차후)-1차수정" xfId="184"/>
    <cellStyle name="자리수" xfId="185"/>
    <cellStyle name="자리수0" xfId="186"/>
    <cellStyle name="지정되지 않음" xfId="187"/>
    <cellStyle name="콤마 [0]" xfId="188"/>
    <cellStyle name="콤마 [2]" xfId="189"/>
    <cellStyle name="콤마,_x0005__x0014_" xfId="190"/>
    <cellStyle name="콤마_  종  합  " xfId="191"/>
    <cellStyle name="퍼센트" xfId="192"/>
    <cellStyle name="표준" xfId="0" builtinId="0"/>
    <cellStyle name="표준 2" xfId="193"/>
    <cellStyle name="표준 2 2" xfId="1"/>
    <cellStyle name="표준 3" xfId="194"/>
    <cellStyle name="표준 4" xfId="200"/>
    <cellStyle name="표준 4 2" xfId="225"/>
    <cellStyle name="표준 5" xfId="201"/>
    <cellStyle name="標準_Akia(F）-8" xfId="195"/>
    <cellStyle name="합산" xfId="196"/>
    <cellStyle name="해동양식" xfId="197"/>
    <cellStyle name="화폐기호" xfId="198"/>
    <cellStyle name="화폐기호0" xfId="1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externalLink" Target="externalLinks/externalLink3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8" Type="http://schemas.openxmlformats.org/officeDocument/2006/relationships/externalLink" Target="externalLinks/externalLink4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9569;&#54805;&#51648;&#44396;&#45824;&#49444;&#44228;&#48320;&#44221;/&#49569;&#54788;&#49444;&#44228;&#48320;&#44221;(&#48372;&#44288;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50641;&#49472;DATA/My%20Documents/1999&#45380;/&#50696;&#49328;-&#45236;&#50669;&#49436;/&#50696;&#49328;&#44288;&#47144;&#49436;&#47448;/99-05-&#49436;&#50872;&#45824;&#45236;&#50669;&#49436;/&#52572;&#51333;&#54028;&#51068;/1.&#47609;&#50516;&#44144;&#44288;&#4714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49345;&#51652;\C\&#44148;&#49444;&#45236;&#5066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1\c\KHS\&#54617;&#44368;&#48324;\&#47564;&#45909;&#44256;\&#53685;&#49888;&#45236;&#50669;&#49436;(&#52488;.&#51473;.&#44256;.99.11)&#48376;&#52397;&#5085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45236;&#50669;/&#53440;&#54924;&#49324;&#51032;&#45236;&#50669;&#46308;/&#54889;&#44552;&#51221;&#49688;&#51109;/LOTUS/9605P/BB_C-BD/OUT/Y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1221;&#50685;\C\Chol2000\DOWN\My%20Documents\2000&#44204;&#51201;\4&#50900;\0413&#51204;&#49328;&#48376;&#48512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Startup" Target="&#49884;&#52397;/My%20Documents/&#50976;&#54868;/&#50976;&#54868;&#44204;&#51201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SHCOOL\&#44221;&#49328;1\&#50745;&#48317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48120;&#49440;\&#50724;&#48120;&#49440;-C\no\&#50577;&#49885;\&#45236;&#50669;&#49436;%20&#50577;&#49885;&#53360;&#44144;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AsungCost/&#50641;&#49472;&#51089;&#50629;&#48169;/&#47928;&#54868;&#44148;&#52629;/&#50689;&#52380;&#44368;&#50977;&#51648;&#50896;&#52397;%20&#52397;&#49324;%20&#45824;&#49688;&#49440;&#44277;&#49324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45236;&#50669;/2003&#45380;&#46020;%20&#51089;&#50629;&#48516;/&#51068;&#48152;/&#54620;&#49556;&#44148;&#52629;-&#49437;&#51201;&#48372;&#44148;&#51648;&#49548;/&#49437;&#51201;&#48372;&#44148;&#51648;&#49548;-6&#52264;(&#52572;&#51333;)-&#51613;&#44048;%20&#45236;&#50669;&#49436;/&#44228;&#50557;&#45236;&#50669;&#49436;/&#49437;&#51201;&#48372;&#44148;&#49548;-&#51204;&#44592;(&#44228;&#50557;&#45236;&#50669;&#49436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&#44204;&#51201;/6.%20&#44592;&#53440;&#44277;&#49324;/&#51064;&#52380;&#49340;&#49328;%20&#54156;&#54532;&#51109;/&#51064;&#52380;&#49340;&#49328;&#45236;&#50669;&#49436;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1652;&#49437;\C\MSOffice\Excel\9706F\IL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1228;&#51312;\&#53356;&#47021;&#53356;&#50808;\EXCEL\&#51312;&#44221;&#45236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&#44204;&#51201;-&#44053;&#50689;/2002&#45380;%20&#44204;&#51201;/2002&#45380;%20&#44204;&#51201;/My%20Documents/2001&#45380;&#46020;/&#51088;&#46041;&#51228;&#50612;/&#47560;&#51648;&#47561;/SINGLE/EMAIL/temp/02/980226%20&#54056;&#49496;MESA&#48716;&#46377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2004-WORK/&#49464;&#47749;/&#54868;&#46041;&#52488;&#46321;&#54617;&#44368;/&#44277;&#49324;&#51665;&#54665;&#45236;&#50669;/&#49884;,&#46041;&#48512;&#44368;&#50977;&#52397;/&#49440;&#50896;&#51473;&#51221;&#48372;&#53685;&#49888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2004&#45380;&#51089;&#50629;&#48169;/Excel&#54028;&#51068;/2004&#49444;&#44228;&#48320;&#44221;/&#50504;&#44053;&#52404;&#50977;&#44288;&#45236;&#50669;&#49436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mtong\c\&#54861;&#49457;&#51456;\KHS\&#54617;&#44368;&#48324;\&#47564;&#45909;&#44256;\&#53685;&#49888;&#45236;&#50669;&#49436;(&#52488;.&#51473;.&#44256;.99.11)&#48376;&#52397;&#50857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job/&#50689;&#46020;%20&#54616;&#49688;&#52376;&#47532;&#51109;%20(&#49892;&#49884;&#49444;&#44228;)/&#45236;&#50669;&#49436;/&#49688;&#51221;&#45236;&#50669;/&#50696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48120;&#49440;\&#50724;&#48120;&#49440;-C\WORK\&#49884;&#48169;&#48143;&#45236;&#50669;\&#49345;&#49688;&#46020;%20&#49324;&#50629;&#48376;&#48512;\&#45236;&#50669;&#49436;\&#45236;&#50669;&#49436;%20&#50577;&#49885;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48120;&#49440;\&#50724;&#48120;&#49440;-C\WORK\&#49884;&#48169;&#48143;&#45236;&#50669;\&#49436;&#48512;&#49328;&#47928;&#54868;&#54924;&#44288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1\d\&#48177;&#50629;\DukJinENG\2004&#45380;\&#49548;&#48169;&#49444;&#48708;\&#44204;&#51201;&#48143;%20&#44228;&#50557;\&#44221;&#50868;&#52488;&#46321;&#54617;&#44368;%20&#49548;&#48169;&#51204;&#44592;\&#54788;&#51652;&#50885;\&#50857;&#49328;&#47928;&#54868;&#50896;\&#50857;&#49328;&#47928;&#54868;&#50896;\My%20Documents\&#44204;&#51201;-&#44053;&#50689;\2002&#45380;%20&#44204;&#51201;\2002&#45380;%20&#44204;&#51201;\song\SONG\&#49324;&#49345;&#44396;&#52397;\&#52572;&#51333;&#45236;~1\&#49328;&#52636;&#51312;&#4943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ATAPCS\DD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\ELLWORD\98HABAN\518\NEAYUK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K21887\1129&#49892;&#49884;\Temp\&#44032;&#44201;&#48708;&#44368;-&#54805;&#49437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\ELLWORD\98HABAN\WONJU-BO\&#50896;&#51452;&#48373;~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AsungCost/&#50641;&#49472;&#51089;&#50629;&#48169;/&#45824;&#44032;&#50556;&#44148;&#52629;/&#44256;&#47161;&#44400;%20&#45453;&#50629;&#44592;&#44228;&#45824;&#50668;&#51008;&#54665;%202&#52264;%20&#48372;&#44288;&#52285;&#44256;%20&#49888;&#52629;&#44277;&#49324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1\d\&#48177;&#50629;\DukJinENG\2004&#45380;\&#49548;&#48169;&#49444;&#48708;\&#44204;&#51201;&#48143;%20&#44228;&#50557;\&#44221;&#50868;&#52488;&#46321;&#54617;&#44368;%20&#49548;&#48169;&#51204;&#44592;\&#54788;&#51652;&#50885;\&#50857;&#49328;&#47928;&#54868;&#50896;\&#50857;&#49328;&#47928;&#54868;&#50896;\&#51204;&#52285;&#44592;\&#50641;&#49472;\&#44277;&#49324;\&#51453;&#49457;&#52488;&#50808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&#49444;&#44228;&#45236;&#50669;&#49436;/&#45824;&#44396;&#44305;&#50669;&#49884;%20&#49436;&#44396;%20&#52397;&#49548;&#45380;&#49688;&#47144;&#44288;%20&#44592;&#45733;&#48372;&#44053;&#44277;&#49324;%20&#49444;&#44228;&#45236;&#50669;&#49436;(&#53664;&#47785;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&#49444;&#44228;&#45236;&#50669;&#49436;/&#45824;&#44396;&#44305;&#50669;&#49884;%20&#49436;&#44396;%20&#52397;&#49548;&#45380;&#49688;&#47144;&#44288;%20&#44592;&#45733;&#48372;&#44053;&#44277;&#49324;%20&#49444;&#44228;&#45236;&#50669;&#49436;(&#44592;&#44228;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428;&#51333;&#49689;\d\WINDOWS\&#48148;&#53461;%20&#54868;&#47732;\&#44592;&#44228;&#48169;\&#48320;&#44221;&#52509;&#44292;&#44277;&#51076;Book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(&#51216;&#52492;&#44256;)&#52384;&#44144;&#49328;&#52636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&#44592;&#48376;/&#49444;&#44228;&#49436;&#50857;&#51648;(&#44049;&#51648;)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ffice/&#45236;&#50669;/&#47928;&#54868;&#50696;&#49696;&#54924;&#44288;/&#45225;&#54408;/&#48152;&#49569;&#50668;&#51473;&#52404;&#50977;&#44288;&#51613;&#52629;&#44277;&#49324;(&#48169;&#49569;&#54252;&#54632;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428;&#55148;&#50689;\D\moonsan\hwp\My%20Documents\esco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hlee\e\LOTUS\9605P\BB_C-BD\OUT\YE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428;&#55148;&#50689;\D\KANG\HWP\HWP\DF98513\My%20Documents\esco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428;&#55148;&#50689;\D\PROJECT\KANG\HWP\OK\HWP\DF98513\PROJECT\LOAD\BONGSAN\BONG\HWP\IL-3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428;&#55148;&#50689;\D\PROJECT\KANG\HWP\OK\HWP\DF98513\PROJECT\LOAD\BONGSAN\BONG\HWP\OUT\Y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&#45236;&#50669;(&#49552;&#45824;&#47732;&#51453;&#50612;&#50668;-&#51217;&#44540;&#44552;&#51648;)/1.%20&#45236;&#50669;-&#54632;&#48512;&#47196;%20&#49552;&#45824;&#51648;%20&#47577;&#49884;&#45796;!!!!/5.%202006&#45380;&#46020;%20&#51089;&#50629;&#48516;(&#45236;&#50669;)/02.%20&#51068;&#48152;/21.%20&#49884;&#52397;&#49324;%20&#45812;&#51109;%20&#54736;&#47932;&#44592;&#44277;&#49324;/02.&#54805;&#45224;&#51473;&#54617;&#44368;%20&#44553;&#49885;&#49548;-&#53685;&#498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76;&#53468;&#54872;\C\My%20Documents\&#49444;&#44228;&#49436;\MSOFFICE\HEXCEL\&#49892;&#54665;\&#51221;&#48708;&#5228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51204;&#52285;&#44592;/&#50641;&#49472;/&#44277;&#49324;/&#51453;&#49457;&#52488;&#5080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1652;&#49437;\C\WINDOWS\9605G\DS-LOA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50641;&#49472;DATA/My%20Documents/1999&#45380;/&#50696;&#49328;-&#45236;&#50669;&#49436;/&#50696;&#49328;&#44288;&#47144;&#49436;&#47448;/99-04-19-&#49436;&#50872;&#45824;&#44288;&#47144;/99-04-19-&#49436;&#50872;&#45824;&#44288;&#47144;(&#49688;&#51221;&#51473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공문 (부운)"/>
      <sheetName val="감리검토보고서"/>
      <sheetName val="감리검토의견서"/>
      <sheetName val="공문(대한)"/>
      <sheetName val="감리검토의견서 (2)"/>
      <sheetName val="변경매트기초내역"/>
      <sheetName val="변경원가계산서"/>
      <sheetName val="변경내역집계"/>
      <sheetName val="변경내역서"/>
      <sheetName val="수량집계표"/>
      <sheetName val="수량산출"/>
      <sheetName val="매트콘크리트산출 "/>
      <sheetName val="매트철근량 "/>
      <sheetName val="당초독립기초내역"/>
      <sheetName val="당초원가계산서 "/>
      <sheetName val="당초내역서 "/>
      <sheetName val="당초내역명세서 "/>
      <sheetName val="당초수량집계표"/>
      <sheetName val="#REF"/>
      <sheetName val="중기일위대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정부노임단가"/>
      <sheetName val="단가조사서"/>
      <sheetName val="공사원가"/>
      <sheetName val="내역서집계표"/>
      <sheetName val="내역서"/>
      <sheetName val="호표일위대가집계표"/>
      <sheetName val="호표일위대가"/>
      <sheetName val="중기산출근거"/>
      <sheetName val="중기집계표"/>
      <sheetName val="중기계산"/>
      <sheetName val="2.자재집계표"/>
      <sheetName val="토공-토사"/>
      <sheetName val="맹암거터파기"/>
      <sheetName val="되메우기및다짐1"/>
      <sheetName val="토사운반및사토장정리"/>
      <sheetName val="경암운반및사토장정리"/>
      <sheetName val="화강석 보조기층"/>
      <sheetName val="혼합기층 포설 및다짐 (2)"/>
      <sheetName val="보조기층 포설 및다짐"/>
      <sheetName val="아스콘기층"/>
      <sheetName val="아스콘표층"/>
      <sheetName val="프라임코팅"/>
      <sheetName val="텍코팅코팅"/>
      <sheetName val="보조기층운반"/>
      <sheetName val="철근운반"/>
      <sheetName val="흄관운반300"/>
      <sheetName val="도로경계석운반"/>
      <sheetName val="보차도경계석운반 (2)"/>
      <sheetName val="1.총괄토공"/>
      <sheetName val="2.하수터파기토공"/>
      <sheetName val="3.하수수량집계표"/>
      <sheetName val="배수관집계표-연결관"/>
      <sheetName val="연결관-300"/>
      <sheetName val="배수관집계표-오수관"/>
      <sheetName val="오수관-300"/>
      <sheetName val="맨홀집계및깊이계산서-오수"/>
      <sheetName val="오수맨홀900"/>
      <sheetName val="집수정600-600-3"/>
      <sheetName val="집수정300-400-1"/>
      <sheetName val="U형측구300×400"/>
      <sheetName val="4.맹암거집계표"/>
      <sheetName val="맹암거 토공"/>
      <sheetName val="맹암거100"/>
      <sheetName val="맹암거200"/>
      <sheetName val="맹암거300"/>
      <sheetName val="5.포장공사수량집계표"/>
      <sheetName val="화강석"/>
      <sheetName val="보차도경계석"/>
      <sheetName val="도로경계석 (2)"/>
      <sheetName val="L형측구"/>
      <sheetName val="아스팔트포장"/>
    </sheetNames>
    <sheetDataSet>
      <sheetData sheetId="0">
        <row r="5">
          <cell r="D5" t="str">
            <v>(발표일:99.1.1)</v>
          </cell>
          <cell r="E5" t="str">
            <v>(발표일:98.9.1)</v>
          </cell>
          <cell r="F5" t="str">
            <v>(발표일:98.1.1)</v>
          </cell>
        </row>
        <row r="6">
          <cell r="A6" t="str">
            <v>L001</v>
          </cell>
          <cell r="B6" t="str">
            <v>갱    부</v>
          </cell>
          <cell r="C6" t="str">
            <v>인</v>
          </cell>
          <cell r="D6">
            <v>46995</v>
          </cell>
          <cell r="E6">
            <v>50308</v>
          </cell>
          <cell r="F6">
            <v>56352</v>
          </cell>
        </row>
        <row r="7">
          <cell r="A7" t="str">
            <v>L002</v>
          </cell>
          <cell r="B7" t="str">
            <v>도 목 수</v>
          </cell>
          <cell r="C7" t="str">
            <v>인</v>
          </cell>
          <cell r="D7">
            <v>0</v>
          </cell>
          <cell r="E7">
            <v>0</v>
          </cell>
          <cell r="F7">
            <v>81068</v>
          </cell>
        </row>
        <row r="8">
          <cell r="A8" t="str">
            <v>L003</v>
          </cell>
          <cell r="B8" t="str">
            <v>건축목공</v>
          </cell>
          <cell r="C8" t="str">
            <v>인</v>
          </cell>
          <cell r="D8">
            <v>62310</v>
          </cell>
          <cell r="E8">
            <v>65713</v>
          </cell>
          <cell r="F8">
            <v>71803</v>
          </cell>
        </row>
        <row r="9">
          <cell r="A9" t="str">
            <v>L004</v>
          </cell>
          <cell r="B9" t="str">
            <v>형틀목공</v>
          </cell>
          <cell r="C9" t="str">
            <v>인</v>
          </cell>
          <cell r="D9">
            <v>62603</v>
          </cell>
          <cell r="E9">
            <v>65381</v>
          </cell>
          <cell r="F9">
            <v>75306</v>
          </cell>
        </row>
        <row r="10">
          <cell r="A10" t="str">
            <v>L005</v>
          </cell>
          <cell r="B10" t="str">
            <v>창호목공</v>
          </cell>
          <cell r="C10" t="str">
            <v>인</v>
          </cell>
          <cell r="D10">
            <v>56563</v>
          </cell>
          <cell r="E10">
            <v>61043</v>
          </cell>
          <cell r="F10">
            <v>66162</v>
          </cell>
        </row>
        <row r="11">
          <cell r="A11" t="str">
            <v>L006</v>
          </cell>
          <cell r="B11" t="str">
            <v>철 골 공</v>
          </cell>
          <cell r="C11" t="str">
            <v>인</v>
          </cell>
          <cell r="D11">
            <v>60500</v>
          </cell>
          <cell r="E11">
            <v>64796</v>
          </cell>
          <cell r="F11">
            <v>73514</v>
          </cell>
        </row>
        <row r="12">
          <cell r="A12" t="str">
            <v>L007</v>
          </cell>
          <cell r="B12" t="str">
            <v>철    공</v>
          </cell>
          <cell r="C12" t="str">
            <v>인</v>
          </cell>
          <cell r="D12">
            <v>59797</v>
          </cell>
          <cell r="E12">
            <v>59917</v>
          </cell>
          <cell r="F12">
            <v>72430</v>
          </cell>
        </row>
        <row r="13">
          <cell r="A13" t="str">
            <v>L008</v>
          </cell>
          <cell r="B13" t="str">
            <v>철 근 공</v>
          </cell>
          <cell r="C13" t="str">
            <v>인</v>
          </cell>
          <cell r="D13">
            <v>65147</v>
          </cell>
          <cell r="E13">
            <v>66944</v>
          </cell>
          <cell r="F13">
            <v>77839</v>
          </cell>
        </row>
        <row r="14">
          <cell r="A14" t="str">
            <v>L009</v>
          </cell>
          <cell r="B14" t="str">
            <v>철 판 공</v>
          </cell>
          <cell r="C14" t="str">
            <v>인</v>
          </cell>
          <cell r="D14">
            <v>61774</v>
          </cell>
          <cell r="E14">
            <v>68465</v>
          </cell>
          <cell r="F14">
            <v>73217</v>
          </cell>
        </row>
        <row r="15">
          <cell r="A15" t="str">
            <v>L010</v>
          </cell>
          <cell r="B15" t="str">
            <v>셧 터 공</v>
          </cell>
          <cell r="C15" t="str">
            <v>인</v>
          </cell>
          <cell r="D15">
            <v>55318</v>
          </cell>
          <cell r="E15">
            <v>58035</v>
          </cell>
          <cell r="F15">
            <v>64659</v>
          </cell>
        </row>
        <row r="16">
          <cell r="A16" t="str">
            <v>L011</v>
          </cell>
          <cell r="B16" t="str">
            <v>샷 시 공</v>
          </cell>
          <cell r="C16" t="str">
            <v>인</v>
          </cell>
          <cell r="D16">
            <v>55318</v>
          </cell>
          <cell r="E16">
            <v>58035</v>
          </cell>
          <cell r="F16">
            <v>65647</v>
          </cell>
        </row>
        <row r="17">
          <cell r="A17" t="str">
            <v>L012</v>
          </cell>
          <cell r="B17" t="str">
            <v>절 단 공</v>
          </cell>
          <cell r="C17" t="str">
            <v>인</v>
          </cell>
          <cell r="D17">
            <v>59642</v>
          </cell>
          <cell r="E17">
            <v>67321</v>
          </cell>
          <cell r="F17">
            <v>65881</v>
          </cell>
        </row>
        <row r="18">
          <cell r="A18" t="str">
            <v>L013</v>
          </cell>
          <cell r="B18" t="str">
            <v>석    공</v>
          </cell>
          <cell r="C18" t="str">
            <v>인</v>
          </cell>
          <cell r="D18">
            <v>69257</v>
          </cell>
          <cell r="E18">
            <v>67292</v>
          </cell>
          <cell r="F18">
            <v>77005</v>
          </cell>
        </row>
        <row r="19">
          <cell r="A19" t="str">
            <v>L014</v>
          </cell>
          <cell r="B19" t="str">
            <v>특수비계공(15M이상)</v>
          </cell>
          <cell r="C19" t="str">
            <v>인</v>
          </cell>
          <cell r="D19">
            <v>78766</v>
          </cell>
          <cell r="E19">
            <v>75380</v>
          </cell>
          <cell r="F19">
            <v>85884</v>
          </cell>
        </row>
        <row r="20">
          <cell r="A20" t="str">
            <v>L015</v>
          </cell>
          <cell r="B20" t="str">
            <v>비 계 공</v>
          </cell>
          <cell r="C20" t="str">
            <v>인</v>
          </cell>
          <cell r="D20">
            <v>66531</v>
          </cell>
          <cell r="E20">
            <v>69324</v>
          </cell>
          <cell r="F20">
            <v>79467</v>
          </cell>
        </row>
        <row r="21">
          <cell r="A21" t="str">
            <v>L016</v>
          </cell>
          <cell r="B21" t="str">
            <v>동 발 공(터 널)</v>
          </cell>
          <cell r="C21" t="str">
            <v>인</v>
          </cell>
          <cell r="D21">
            <v>61285</v>
          </cell>
          <cell r="E21">
            <v>59691</v>
          </cell>
          <cell r="F21">
            <v>65485</v>
          </cell>
        </row>
        <row r="22">
          <cell r="A22" t="str">
            <v>L017</v>
          </cell>
          <cell r="B22" t="str">
            <v>조 적 공</v>
          </cell>
          <cell r="C22" t="str">
            <v>인</v>
          </cell>
          <cell r="D22">
            <v>58512</v>
          </cell>
          <cell r="E22">
            <v>58379</v>
          </cell>
          <cell r="F22">
            <v>67986</v>
          </cell>
        </row>
        <row r="23">
          <cell r="A23" t="str">
            <v>L018</v>
          </cell>
          <cell r="B23" t="str">
            <v>벽돌(블럭)제작공</v>
          </cell>
          <cell r="C23" t="str">
            <v>인</v>
          </cell>
          <cell r="D23">
            <v>56942</v>
          </cell>
          <cell r="E23">
            <v>57334</v>
          </cell>
          <cell r="F23">
            <v>61291</v>
          </cell>
        </row>
        <row r="24">
          <cell r="A24" t="str">
            <v>L019</v>
          </cell>
          <cell r="B24" t="str">
            <v>연 돌 공</v>
          </cell>
          <cell r="C24" t="str">
            <v>인</v>
          </cell>
          <cell r="D24">
            <v>58512</v>
          </cell>
          <cell r="E24">
            <v>58379</v>
          </cell>
          <cell r="F24">
            <v>72745</v>
          </cell>
        </row>
        <row r="25">
          <cell r="A25" t="str">
            <v>L020</v>
          </cell>
          <cell r="B25" t="str">
            <v>미 장 공</v>
          </cell>
          <cell r="C25" t="str">
            <v>인</v>
          </cell>
          <cell r="D25">
            <v>59451</v>
          </cell>
          <cell r="E25">
            <v>61569</v>
          </cell>
          <cell r="F25">
            <v>71283</v>
          </cell>
        </row>
        <row r="26">
          <cell r="A26" t="str">
            <v>L021</v>
          </cell>
          <cell r="B26" t="str">
            <v>방 수 공</v>
          </cell>
          <cell r="C26" t="str">
            <v>인</v>
          </cell>
          <cell r="D26">
            <v>50866</v>
          </cell>
          <cell r="E26">
            <v>51640</v>
          </cell>
          <cell r="F26">
            <v>57701</v>
          </cell>
        </row>
        <row r="27">
          <cell r="A27" t="str">
            <v>L022</v>
          </cell>
          <cell r="B27" t="str">
            <v>타 일 공</v>
          </cell>
          <cell r="C27" t="str">
            <v>인</v>
          </cell>
          <cell r="D27">
            <v>58994</v>
          </cell>
          <cell r="E27">
            <v>60706</v>
          </cell>
          <cell r="F27">
            <v>68147</v>
          </cell>
        </row>
        <row r="28">
          <cell r="A28" t="str">
            <v>L023</v>
          </cell>
          <cell r="B28" t="str">
            <v>줄 눈 공</v>
          </cell>
          <cell r="C28" t="str">
            <v>인</v>
          </cell>
          <cell r="D28">
            <v>58172</v>
          </cell>
          <cell r="E28">
            <v>55387</v>
          </cell>
          <cell r="F28">
            <v>63589</v>
          </cell>
        </row>
        <row r="29">
          <cell r="A29" t="str">
            <v>L024</v>
          </cell>
          <cell r="B29" t="str">
            <v>연 마 공</v>
          </cell>
          <cell r="C29" t="str">
            <v>인</v>
          </cell>
          <cell r="D29">
            <v>56709</v>
          </cell>
          <cell r="E29">
            <v>54957</v>
          </cell>
          <cell r="F29">
            <v>67289</v>
          </cell>
        </row>
        <row r="30">
          <cell r="A30" t="str">
            <v>L025</v>
          </cell>
          <cell r="B30" t="str">
            <v>콘크리트공</v>
          </cell>
          <cell r="C30" t="str">
            <v>인</v>
          </cell>
          <cell r="D30">
            <v>60596</v>
          </cell>
          <cell r="E30">
            <v>63605</v>
          </cell>
          <cell r="F30">
            <v>71184</v>
          </cell>
        </row>
        <row r="31">
          <cell r="A31" t="str">
            <v>L026</v>
          </cell>
          <cell r="B31" t="str">
            <v>바이브레타공</v>
          </cell>
          <cell r="C31" t="str">
            <v>인</v>
          </cell>
          <cell r="D31">
            <v>60596</v>
          </cell>
          <cell r="E31">
            <v>63605</v>
          </cell>
          <cell r="F31">
            <v>69081</v>
          </cell>
        </row>
        <row r="32">
          <cell r="A32" t="str">
            <v>L027</v>
          </cell>
          <cell r="B32" t="str">
            <v>보일러공</v>
          </cell>
          <cell r="C32" t="str">
            <v>인</v>
          </cell>
          <cell r="D32">
            <v>48190</v>
          </cell>
          <cell r="E32">
            <v>52463</v>
          </cell>
          <cell r="F32">
            <v>56787</v>
          </cell>
        </row>
        <row r="33">
          <cell r="A33" t="str">
            <v>L028</v>
          </cell>
          <cell r="B33" t="str">
            <v>배 관 공</v>
          </cell>
          <cell r="C33" t="str">
            <v>인</v>
          </cell>
          <cell r="D33">
            <v>48833</v>
          </cell>
          <cell r="E33">
            <v>52004</v>
          </cell>
          <cell r="F33">
            <v>58907</v>
          </cell>
        </row>
        <row r="34">
          <cell r="A34" t="str">
            <v>L029</v>
          </cell>
          <cell r="B34" t="str">
            <v>온 돌 공</v>
          </cell>
          <cell r="C34" t="str">
            <v>인</v>
          </cell>
          <cell r="D34">
            <v>59451</v>
          </cell>
          <cell r="E34">
            <v>61569</v>
          </cell>
          <cell r="F34">
            <v>54720</v>
          </cell>
        </row>
        <row r="35">
          <cell r="A35" t="str">
            <v>L030</v>
          </cell>
          <cell r="B35" t="str">
            <v>위 생 공</v>
          </cell>
          <cell r="C35" t="str">
            <v>인</v>
          </cell>
          <cell r="D35">
            <v>48855</v>
          </cell>
          <cell r="E35">
            <v>51145</v>
          </cell>
          <cell r="F35">
            <v>59212</v>
          </cell>
        </row>
        <row r="36">
          <cell r="A36" t="str">
            <v>L031</v>
          </cell>
          <cell r="B36" t="str">
            <v>보 온 공</v>
          </cell>
          <cell r="C36" t="str">
            <v>인</v>
          </cell>
          <cell r="D36">
            <v>49987</v>
          </cell>
          <cell r="E36">
            <v>54125</v>
          </cell>
          <cell r="F36">
            <v>63143</v>
          </cell>
        </row>
        <row r="37">
          <cell r="A37" t="str">
            <v>L032</v>
          </cell>
          <cell r="B37" t="str">
            <v>도 장 공</v>
          </cell>
          <cell r="C37" t="str">
            <v>인</v>
          </cell>
          <cell r="D37">
            <v>52915</v>
          </cell>
          <cell r="E37">
            <v>55640</v>
          </cell>
          <cell r="F37">
            <v>63038</v>
          </cell>
        </row>
        <row r="38">
          <cell r="A38" t="str">
            <v>L033</v>
          </cell>
          <cell r="B38" t="str">
            <v>내 장 공</v>
          </cell>
          <cell r="C38" t="str">
            <v>인</v>
          </cell>
          <cell r="D38">
            <v>58768</v>
          </cell>
          <cell r="E38">
            <v>59767</v>
          </cell>
          <cell r="F38">
            <v>72244</v>
          </cell>
        </row>
        <row r="39">
          <cell r="A39" t="str">
            <v>L034</v>
          </cell>
          <cell r="B39" t="str">
            <v>도 배 공</v>
          </cell>
          <cell r="C39" t="str">
            <v>인</v>
          </cell>
          <cell r="D39">
            <v>51632</v>
          </cell>
          <cell r="E39">
            <v>51201</v>
          </cell>
          <cell r="F39">
            <v>58443</v>
          </cell>
        </row>
        <row r="40">
          <cell r="A40" t="str">
            <v>L035</v>
          </cell>
          <cell r="B40" t="str">
            <v>아스타일공</v>
          </cell>
          <cell r="C40" t="str">
            <v>인</v>
          </cell>
          <cell r="D40">
            <v>58994</v>
          </cell>
          <cell r="E40">
            <v>60706</v>
          </cell>
          <cell r="F40">
            <v>71686</v>
          </cell>
        </row>
        <row r="41">
          <cell r="A41" t="str">
            <v>L036</v>
          </cell>
          <cell r="B41" t="str">
            <v>기 와 공</v>
          </cell>
          <cell r="C41" t="str">
            <v>인</v>
          </cell>
          <cell r="D41">
            <v>68363</v>
          </cell>
          <cell r="E41">
            <v>64891</v>
          </cell>
          <cell r="F41">
            <v>69476</v>
          </cell>
        </row>
        <row r="42">
          <cell r="A42" t="str">
            <v>L037</v>
          </cell>
          <cell r="B42" t="str">
            <v>슬레이트공</v>
          </cell>
          <cell r="C42" t="str">
            <v>인</v>
          </cell>
          <cell r="D42">
            <v>68363</v>
          </cell>
          <cell r="E42">
            <v>64891</v>
          </cell>
          <cell r="F42">
            <v>72727</v>
          </cell>
        </row>
        <row r="43">
          <cell r="A43" t="str">
            <v>L038</v>
          </cell>
          <cell r="B43" t="str">
            <v>화약취급공</v>
          </cell>
          <cell r="C43" t="str">
            <v>인</v>
          </cell>
          <cell r="D43">
            <v>67520</v>
          </cell>
          <cell r="E43">
            <v>60578</v>
          </cell>
          <cell r="F43">
            <v>69595</v>
          </cell>
        </row>
        <row r="44">
          <cell r="A44" t="str">
            <v>L039</v>
          </cell>
          <cell r="B44" t="str">
            <v>착 암 공</v>
          </cell>
          <cell r="C44" t="str">
            <v>인</v>
          </cell>
          <cell r="D44">
            <v>50107</v>
          </cell>
          <cell r="E44">
            <v>54279</v>
          </cell>
          <cell r="F44">
            <v>57292</v>
          </cell>
        </row>
        <row r="45">
          <cell r="A45" t="str">
            <v>L040</v>
          </cell>
          <cell r="B45" t="str">
            <v>보 안 공</v>
          </cell>
          <cell r="C45" t="str">
            <v>인</v>
          </cell>
          <cell r="D45">
            <v>41224</v>
          </cell>
          <cell r="E45">
            <v>44036</v>
          </cell>
          <cell r="F45">
            <v>41290</v>
          </cell>
        </row>
        <row r="46">
          <cell r="A46" t="str">
            <v>L041</v>
          </cell>
          <cell r="B46" t="str">
            <v>포 장 공</v>
          </cell>
          <cell r="C46" t="str">
            <v>인</v>
          </cell>
          <cell r="D46">
            <v>59695</v>
          </cell>
          <cell r="E46">
            <v>56237</v>
          </cell>
          <cell r="F46">
            <v>65494</v>
          </cell>
        </row>
        <row r="47">
          <cell r="A47" t="str">
            <v>L042</v>
          </cell>
          <cell r="B47" t="str">
            <v>포 설 공</v>
          </cell>
          <cell r="C47" t="str">
            <v>인</v>
          </cell>
          <cell r="D47">
            <v>53731</v>
          </cell>
          <cell r="E47">
            <v>54013</v>
          </cell>
          <cell r="F47">
            <v>65082</v>
          </cell>
        </row>
        <row r="48">
          <cell r="A48" t="str">
            <v>L043</v>
          </cell>
          <cell r="B48" t="str">
            <v>궤 도 공</v>
          </cell>
          <cell r="C48" t="str">
            <v>인</v>
          </cell>
          <cell r="D48">
            <v>53629</v>
          </cell>
          <cell r="E48">
            <v>62818</v>
          </cell>
          <cell r="F48">
            <v>60000</v>
          </cell>
        </row>
        <row r="49">
          <cell r="A49" t="str">
            <v>L044</v>
          </cell>
          <cell r="B49" t="str">
            <v>용 접 공(철 도)</v>
          </cell>
          <cell r="C49" t="str">
            <v>인</v>
          </cell>
          <cell r="D49">
            <v>58661</v>
          </cell>
          <cell r="E49">
            <v>55736</v>
          </cell>
          <cell r="F49">
            <v>67201</v>
          </cell>
        </row>
        <row r="50">
          <cell r="A50" t="str">
            <v>L045</v>
          </cell>
          <cell r="B50" t="str">
            <v>잠 수 부</v>
          </cell>
          <cell r="C50" t="str">
            <v>인</v>
          </cell>
          <cell r="D50">
            <v>87712</v>
          </cell>
          <cell r="E50">
            <v>73901</v>
          </cell>
          <cell r="F50">
            <v>81832</v>
          </cell>
        </row>
        <row r="51">
          <cell r="A51" t="str">
            <v>L046</v>
          </cell>
          <cell r="B51" t="str">
            <v>잠 함 공</v>
          </cell>
          <cell r="C51" t="str">
            <v>인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L047</v>
          </cell>
          <cell r="B52" t="str">
            <v>보 링 공</v>
          </cell>
          <cell r="C52" t="str">
            <v>인</v>
          </cell>
          <cell r="D52">
            <v>50288</v>
          </cell>
          <cell r="E52">
            <v>53721</v>
          </cell>
          <cell r="F52">
            <v>58626</v>
          </cell>
        </row>
        <row r="53">
          <cell r="A53" t="str">
            <v>L049</v>
          </cell>
          <cell r="B53" t="str">
            <v>영림기사</v>
          </cell>
          <cell r="C53" t="str">
            <v>인</v>
          </cell>
          <cell r="D53">
            <v>0</v>
          </cell>
          <cell r="E53">
            <v>0</v>
          </cell>
          <cell r="F53">
            <v>72675</v>
          </cell>
        </row>
        <row r="54">
          <cell r="A54" t="str">
            <v>L050</v>
          </cell>
          <cell r="B54" t="str">
            <v>조 경 공</v>
          </cell>
          <cell r="C54" t="str">
            <v>인</v>
          </cell>
          <cell r="D54">
            <v>50250</v>
          </cell>
          <cell r="E54">
            <v>50321</v>
          </cell>
          <cell r="F54">
            <v>60207</v>
          </cell>
        </row>
        <row r="55">
          <cell r="A55" t="str">
            <v>L051</v>
          </cell>
          <cell r="B55" t="str">
            <v>벌 목 부</v>
          </cell>
          <cell r="C55" t="str">
            <v>인</v>
          </cell>
          <cell r="D55">
            <v>57718</v>
          </cell>
          <cell r="E55">
            <v>64902</v>
          </cell>
          <cell r="F55">
            <v>66433</v>
          </cell>
        </row>
        <row r="56">
          <cell r="A56" t="str">
            <v>L052</v>
          </cell>
          <cell r="B56" t="str">
            <v>조림인부</v>
          </cell>
          <cell r="C56" t="str">
            <v>인</v>
          </cell>
          <cell r="D56">
            <v>43854</v>
          </cell>
          <cell r="E56">
            <v>32014</v>
          </cell>
          <cell r="F56">
            <v>53688</v>
          </cell>
        </row>
        <row r="57">
          <cell r="A57" t="str">
            <v>L053</v>
          </cell>
          <cell r="B57" t="str">
            <v>플랜트 기계설치공</v>
          </cell>
          <cell r="C57" t="str">
            <v>인</v>
          </cell>
          <cell r="D57">
            <v>59903</v>
          </cell>
          <cell r="E57">
            <v>61521</v>
          </cell>
          <cell r="F57">
            <v>80805</v>
          </cell>
        </row>
        <row r="58">
          <cell r="A58" t="str">
            <v>L054</v>
          </cell>
          <cell r="B58" t="str">
            <v>플랜트 용접공</v>
          </cell>
          <cell r="C58" t="str">
            <v>인</v>
          </cell>
          <cell r="D58">
            <v>63349</v>
          </cell>
          <cell r="E58">
            <v>69101</v>
          </cell>
          <cell r="F58">
            <v>95379</v>
          </cell>
        </row>
        <row r="59">
          <cell r="A59" t="str">
            <v>L055</v>
          </cell>
          <cell r="B59" t="str">
            <v>플랜트 배관공</v>
          </cell>
          <cell r="C59" t="str">
            <v>인</v>
          </cell>
          <cell r="D59">
            <v>66377</v>
          </cell>
          <cell r="E59">
            <v>76135</v>
          </cell>
          <cell r="F59">
            <v>97219</v>
          </cell>
        </row>
        <row r="60">
          <cell r="A60" t="str">
            <v>L056</v>
          </cell>
          <cell r="B60" t="str">
            <v>플랜트 제관공</v>
          </cell>
          <cell r="C60" t="str">
            <v>인</v>
          </cell>
          <cell r="D60">
            <v>54813</v>
          </cell>
          <cell r="E60">
            <v>60834</v>
          </cell>
          <cell r="F60">
            <v>81966</v>
          </cell>
        </row>
        <row r="61">
          <cell r="A61" t="str">
            <v>L057</v>
          </cell>
          <cell r="B61" t="str">
            <v>시공측량사</v>
          </cell>
          <cell r="C61" t="str">
            <v>인</v>
          </cell>
          <cell r="D61">
            <v>44848</v>
          </cell>
          <cell r="E61">
            <v>47571</v>
          </cell>
          <cell r="F61">
            <v>58506</v>
          </cell>
        </row>
        <row r="62">
          <cell r="A62" t="str">
            <v>L058</v>
          </cell>
          <cell r="B62" t="str">
            <v>시공측량사조수</v>
          </cell>
          <cell r="C62" t="str">
            <v>인</v>
          </cell>
          <cell r="D62">
            <v>33985</v>
          </cell>
          <cell r="E62">
            <v>32619</v>
          </cell>
          <cell r="F62">
            <v>38777</v>
          </cell>
        </row>
        <row r="63">
          <cell r="A63" t="str">
            <v>L059</v>
          </cell>
          <cell r="B63" t="str">
            <v>측    부</v>
          </cell>
          <cell r="C63" t="str">
            <v>인</v>
          </cell>
          <cell r="D63">
            <v>26699</v>
          </cell>
          <cell r="E63">
            <v>32690</v>
          </cell>
          <cell r="F63">
            <v>32725</v>
          </cell>
        </row>
        <row r="64">
          <cell r="A64" t="str">
            <v>L060</v>
          </cell>
          <cell r="B64" t="str">
            <v>검 조 부</v>
          </cell>
          <cell r="C64" t="str">
            <v>인</v>
          </cell>
          <cell r="D64">
            <v>33755</v>
          </cell>
          <cell r="E64">
            <v>34098</v>
          </cell>
          <cell r="F64">
            <v>32800</v>
          </cell>
        </row>
        <row r="65">
          <cell r="A65" t="str">
            <v>L061</v>
          </cell>
          <cell r="B65" t="str">
            <v>송전전공</v>
          </cell>
          <cell r="C65" t="str">
            <v>인</v>
          </cell>
          <cell r="D65">
            <v>197482</v>
          </cell>
          <cell r="E65">
            <v>188956</v>
          </cell>
          <cell r="F65">
            <v>234733</v>
          </cell>
        </row>
        <row r="66">
          <cell r="A66" t="str">
            <v>L062</v>
          </cell>
          <cell r="B66" t="str">
            <v>배전전공</v>
          </cell>
          <cell r="C66" t="str">
            <v>인</v>
          </cell>
          <cell r="D66">
            <v>176615</v>
          </cell>
          <cell r="E66">
            <v>164094</v>
          </cell>
          <cell r="F66">
            <v>192602</v>
          </cell>
        </row>
        <row r="67">
          <cell r="A67" t="str">
            <v>L063</v>
          </cell>
          <cell r="B67" t="str">
            <v>플랜트 전공</v>
          </cell>
          <cell r="C67" t="str">
            <v>인</v>
          </cell>
          <cell r="D67">
            <v>52369</v>
          </cell>
          <cell r="E67">
            <v>54503</v>
          </cell>
          <cell r="F67">
            <v>64285</v>
          </cell>
        </row>
        <row r="68">
          <cell r="A68" t="str">
            <v>L064</v>
          </cell>
          <cell r="B68" t="str">
            <v>내선전공</v>
          </cell>
          <cell r="C68" t="str">
            <v>인</v>
          </cell>
          <cell r="D68">
            <v>47911</v>
          </cell>
          <cell r="E68">
            <v>51021</v>
          </cell>
          <cell r="F68">
            <v>57286</v>
          </cell>
        </row>
        <row r="69">
          <cell r="A69" t="str">
            <v>L065</v>
          </cell>
          <cell r="B69" t="str">
            <v>특별고압케이블전공</v>
          </cell>
          <cell r="C69" t="str">
            <v>인</v>
          </cell>
          <cell r="D69">
            <v>97565</v>
          </cell>
          <cell r="E69">
            <v>102881</v>
          </cell>
          <cell r="F69">
            <v>98463</v>
          </cell>
        </row>
        <row r="70">
          <cell r="A70" t="str">
            <v>L066</v>
          </cell>
          <cell r="B70" t="str">
            <v>고압케이블전공</v>
          </cell>
          <cell r="C70" t="str">
            <v>인</v>
          </cell>
          <cell r="D70">
            <v>66547</v>
          </cell>
          <cell r="E70">
            <v>74151</v>
          </cell>
          <cell r="F70">
            <v>74584</v>
          </cell>
        </row>
        <row r="71">
          <cell r="A71" t="str">
            <v>L067</v>
          </cell>
          <cell r="B71" t="str">
            <v>저압케이블전공</v>
          </cell>
          <cell r="C71" t="str">
            <v>인</v>
          </cell>
          <cell r="D71">
            <v>59146</v>
          </cell>
          <cell r="E71">
            <v>55486</v>
          </cell>
          <cell r="F71">
            <v>61877</v>
          </cell>
        </row>
        <row r="72">
          <cell r="A72" t="str">
            <v>L068</v>
          </cell>
          <cell r="B72" t="str">
            <v>철도신호공</v>
          </cell>
          <cell r="C72" t="str">
            <v>인</v>
          </cell>
          <cell r="D72">
            <v>79766</v>
          </cell>
          <cell r="E72">
            <v>73483</v>
          </cell>
          <cell r="F72">
            <v>88167</v>
          </cell>
        </row>
        <row r="73">
          <cell r="A73" t="str">
            <v>L069</v>
          </cell>
          <cell r="B73" t="str">
            <v>계 장 공</v>
          </cell>
          <cell r="C73" t="str">
            <v>인</v>
          </cell>
          <cell r="D73">
            <v>50009</v>
          </cell>
          <cell r="E73">
            <v>57587</v>
          </cell>
          <cell r="F73">
            <v>60822</v>
          </cell>
        </row>
        <row r="74">
          <cell r="A74" t="str">
            <v>L070</v>
          </cell>
          <cell r="B74" t="str">
            <v>전기공사기사 1급</v>
          </cell>
          <cell r="C74" t="str">
            <v>인</v>
          </cell>
          <cell r="D74">
            <v>0</v>
          </cell>
          <cell r="E74">
            <v>0</v>
          </cell>
          <cell r="F74">
            <v>64241</v>
          </cell>
        </row>
        <row r="75">
          <cell r="A75" t="str">
            <v>L071</v>
          </cell>
          <cell r="B75" t="str">
            <v>전기공사기사 2급</v>
          </cell>
          <cell r="C75" t="str">
            <v>인</v>
          </cell>
          <cell r="D75">
            <v>0</v>
          </cell>
          <cell r="E75">
            <v>0</v>
          </cell>
          <cell r="F75">
            <v>55069</v>
          </cell>
        </row>
        <row r="76">
          <cell r="A76" t="str">
            <v>L072</v>
          </cell>
          <cell r="B76" t="str">
            <v>통신외선공</v>
          </cell>
          <cell r="C76" t="str">
            <v>인</v>
          </cell>
          <cell r="D76">
            <v>73980</v>
          </cell>
          <cell r="E76">
            <v>77946</v>
          </cell>
          <cell r="F76">
            <v>89013</v>
          </cell>
        </row>
        <row r="77">
          <cell r="A77" t="str">
            <v>L073</v>
          </cell>
          <cell r="B77" t="str">
            <v>통신설비공</v>
          </cell>
          <cell r="C77" t="str">
            <v>인</v>
          </cell>
          <cell r="D77">
            <v>64758</v>
          </cell>
          <cell r="E77">
            <v>66296</v>
          </cell>
          <cell r="F77">
            <v>76852</v>
          </cell>
        </row>
        <row r="78">
          <cell r="A78" t="str">
            <v>L074</v>
          </cell>
          <cell r="B78" t="str">
            <v>통신내선공</v>
          </cell>
          <cell r="C78" t="str">
            <v>인</v>
          </cell>
          <cell r="D78">
            <v>60168</v>
          </cell>
          <cell r="E78">
            <v>63738</v>
          </cell>
          <cell r="F78">
            <v>72591</v>
          </cell>
        </row>
        <row r="79">
          <cell r="A79" t="str">
            <v>L075</v>
          </cell>
          <cell r="B79" t="str">
            <v>통신케이블공</v>
          </cell>
          <cell r="C79" t="str">
            <v>인</v>
          </cell>
          <cell r="D79">
            <v>75788</v>
          </cell>
          <cell r="E79">
            <v>80042</v>
          </cell>
          <cell r="F79">
            <v>90455</v>
          </cell>
        </row>
        <row r="80">
          <cell r="A80" t="str">
            <v>L076</v>
          </cell>
          <cell r="B80" t="str">
            <v>무선안테나공</v>
          </cell>
          <cell r="C80" t="str">
            <v>인</v>
          </cell>
          <cell r="D80">
            <v>91475</v>
          </cell>
          <cell r="E80">
            <v>97216</v>
          </cell>
          <cell r="F80">
            <v>110956</v>
          </cell>
        </row>
        <row r="81">
          <cell r="A81" t="str">
            <v>L077</v>
          </cell>
          <cell r="B81" t="str">
            <v>통신기사 1급</v>
          </cell>
          <cell r="C81" t="str">
            <v>인</v>
          </cell>
          <cell r="D81">
            <v>84229</v>
          </cell>
          <cell r="E81">
            <v>87004</v>
          </cell>
          <cell r="F81">
            <v>92723</v>
          </cell>
        </row>
        <row r="82">
          <cell r="A82" t="str">
            <v>L078</v>
          </cell>
          <cell r="B82" t="str">
            <v>통신기사 2급</v>
          </cell>
          <cell r="C82" t="str">
            <v>인</v>
          </cell>
          <cell r="D82">
            <v>79642</v>
          </cell>
          <cell r="E82">
            <v>78519</v>
          </cell>
          <cell r="F82">
            <v>82395</v>
          </cell>
        </row>
        <row r="83">
          <cell r="A83" t="str">
            <v>L079</v>
          </cell>
          <cell r="B83" t="str">
            <v>통신기능사</v>
          </cell>
          <cell r="C83" t="str">
            <v>인</v>
          </cell>
          <cell r="D83">
            <v>67759</v>
          </cell>
          <cell r="E83">
            <v>68332</v>
          </cell>
          <cell r="F83">
            <v>72194</v>
          </cell>
        </row>
        <row r="84">
          <cell r="A84" t="str">
            <v>L080</v>
          </cell>
          <cell r="B84" t="str">
            <v>수작업반장</v>
          </cell>
          <cell r="C84" t="str">
            <v>인</v>
          </cell>
          <cell r="D84">
            <v>57364</v>
          </cell>
          <cell r="E84">
            <v>54191</v>
          </cell>
          <cell r="F84">
            <v>74369</v>
          </cell>
        </row>
        <row r="85">
          <cell r="A85" t="str">
            <v>L081</v>
          </cell>
          <cell r="B85" t="str">
            <v>작업반장</v>
          </cell>
          <cell r="C85" t="str">
            <v>인</v>
          </cell>
          <cell r="D85">
            <v>57364</v>
          </cell>
          <cell r="E85">
            <v>54191</v>
          </cell>
          <cell r="F85">
            <v>60326</v>
          </cell>
        </row>
        <row r="86">
          <cell r="A86" t="str">
            <v>L082</v>
          </cell>
          <cell r="B86" t="str">
            <v>목    도</v>
          </cell>
          <cell r="C86" t="str">
            <v>인</v>
          </cell>
          <cell r="D86">
            <v>64408</v>
          </cell>
          <cell r="E86">
            <v>63010</v>
          </cell>
          <cell r="F86">
            <v>64758</v>
          </cell>
        </row>
        <row r="87">
          <cell r="A87" t="str">
            <v>L083</v>
          </cell>
          <cell r="B87" t="str">
            <v>조 력 공</v>
          </cell>
          <cell r="C87" t="str">
            <v>인</v>
          </cell>
          <cell r="D87">
            <v>39371</v>
          </cell>
          <cell r="E87">
            <v>40427</v>
          </cell>
          <cell r="F87">
            <v>48912</v>
          </cell>
        </row>
        <row r="88">
          <cell r="A88" t="str">
            <v>L084</v>
          </cell>
          <cell r="B88" t="str">
            <v>특별인부</v>
          </cell>
          <cell r="C88" t="str">
            <v>인</v>
          </cell>
          <cell r="D88">
            <v>48674</v>
          </cell>
          <cell r="E88">
            <v>49659</v>
          </cell>
          <cell r="F88">
            <v>57379</v>
          </cell>
        </row>
        <row r="89">
          <cell r="A89" t="str">
            <v>L085</v>
          </cell>
          <cell r="B89" t="str">
            <v>보통인부</v>
          </cell>
          <cell r="C89" t="str">
            <v>인</v>
          </cell>
          <cell r="D89">
            <v>33755</v>
          </cell>
          <cell r="E89">
            <v>34098</v>
          </cell>
          <cell r="F89">
            <v>37736</v>
          </cell>
        </row>
        <row r="90">
          <cell r="A90" t="str">
            <v>L086</v>
          </cell>
          <cell r="B90" t="str">
            <v>중기운전기사</v>
          </cell>
          <cell r="C90" t="str">
            <v>인</v>
          </cell>
          <cell r="D90">
            <v>53715</v>
          </cell>
          <cell r="E90">
            <v>52855</v>
          </cell>
          <cell r="F90">
            <v>56951</v>
          </cell>
        </row>
        <row r="91">
          <cell r="A91" t="str">
            <v>L087</v>
          </cell>
          <cell r="B91" t="str">
            <v>운전사(운반차)</v>
          </cell>
          <cell r="C91" t="str">
            <v>인</v>
          </cell>
          <cell r="D91">
            <v>49633</v>
          </cell>
          <cell r="E91">
            <v>53159</v>
          </cell>
          <cell r="F91">
            <v>51077</v>
          </cell>
        </row>
        <row r="92">
          <cell r="A92" t="str">
            <v>L088</v>
          </cell>
          <cell r="B92" t="str">
            <v>운전사(기  계)</v>
          </cell>
          <cell r="C92" t="str">
            <v>인</v>
          </cell>
          <cell r="D92">
            <v>45575</v>
          </cell>
          <cell r="E92">
            <v>45276</v>
          </cell>
          <cell r="F92">
            <v>54325</v>
          </cell>
        </row>
        <row r="93">
          <cell r="A93" t="str">
            <v>L089</v>
          </cell>
          <cell r="B93" t="str">
            <v>중기운전조수</v>
          </cell>
          <cell r="C93" t="str">
            <v>인</v>
          </cell>
          <cell r="D93">
            <v>40706</v>
          </cell>
          <cell r="E93">
            <v>39194</v>
          </cell>
          <cell r="F93">
            <v>42762</v>
          </cell>
        </row>
        <row r="94">
          <cell r="A94" t="str">
            <v>L090</v>
          </cell>
          <cell r="B94" t="str">
            <v>고급선원</v>
          </cell>
          <cell r="C94" t="str">
            <v>인</v>
          </cell>
          <cell r="D94">
            <v>67380</v>
          </cell>
          <cell r="E94">
            <v>63746</v>
          </cell>
          <cell r="F94">
            <v>63950</v>
          </cell>
        </row>
        <row r="95">
          <cell r="A95" t="str">
            <v>L091</v>
          </cell>
          <cell r="B95" t="str">
            <v>보통선원</v>
          </cell>
          <cell r="C95" t="str">
            <v>인</v>
          </cell>
          <cell r="D95">
            <v>52274</v>
          </cell>
          <cell r="E95">
            <v>54986</v>
          </cell>
          <cell r="F95">
            <v>49346</v>
          </cell>
        </row>
        <row r="96">
          <cell r="A96" t="str">
            <v>L092</v>
          </cell>
          <cell r="B96" t="str">
            <v>선    부</v>
          </cell>
          <cell r="C96" t="str">
            <v>인</v>
          </cell>
          <cell r="D96">
            <v>41303</v>
          </cell>
          <cell r="E96">
            <v>45267</v>
          </cell>
          <cell r="F96">
            <v>40088</v>
          </cell>
        </row>
        <row r="97">
          <cell r="A97" t="str">
            <v>L093</v>
          </cell>
          <cell r="B97" t="str">
            <v>준설선선장</v>
          </cell>
          <cell r="C97" t="str">
            <v>인</v>
          </cell>
          <cell r="D97">
            <v>77084</v>
          </cell>
          <cell r="E97">
            <v>77929</v>
          </cell>
          <cell r="F97">
            <v>79532</v>
          </cell>
        </row>
        <row r="98">
          <cell r="A98" t="str">
            <v>L094</v>
          </cell>
          <cell r="B98" t="str">
            <v>준설선기관장</v>
          </cell>
          <cell r="C98" t="str">
            <v>인</v>
          </cell>
          <cell r="D98">
            <v>65732</v>
          </cell>
          <cell r="E98">
            <v>66667</v>
          </cell>
          <cell r="F98">
            <v>70637</v>
          </cell>
        </row>
        <row r="99">
          <cell r="A99" t="str">
            <v>L095</v>
          </cell>
          <cell r="B99" t="str">
            <v>준설선기관사</v>
          </cell>
          <cell r="C99" t="str">
            <v>인</v>
          </cell>
          <cell r="D99">
            <v>62000</v>
          </cell>
          <cell r="E99">
            <v>63333</v>
          </cell>
          <cell r="F99">
            <v>56955</v>
          </cell>
        </row>
        <row r="100">
          <cell r="A100" t="str">
            <v>L096</v>
          </cell>
          <cell r="B100" t="str">
            <v>준설선운전사</v>
          </cell>
          <cell r="C100" t="str">
            <v>인</v>
          </cell>
          <cell r="D100">
            <v>64200</v>
          </cell>
          <cell r="E100">
            <v>58033</v>
          </cell>
          <cell r="F100">
            <v>66688</v>
          </cell>
        </row>
        <row r="101">
          <cell r="A101" t="str">
            <v>L097</v>
          </cell>
          <cell r="B101" t="str">
            <v>준설선전기사</v>
          </cell>
          <cell r="C101" t="str">
            <v>인</v>
          </cell>
          <cell r="D101">
            <v>66400</v>
          </cell>
          <cell r="E101">
            <v>66000</v>
          </cell>
          <cell r="F101">
            <v>63631</v>
          </cell>
        </row>
        <row r="102">
          <cell r="A102" t="str">
            <v>L098</v>
          </cell>
          <cell r="B102" t="str">
            <v>기계설치공</v>
          </cell>
          <cell r="C102" t="str">
            <v>인</v>
          </cell>
          <cell r="D102">
            <v>56925</v>
          </cell>
          <cell r="E102">
            <v>51838</v>
          </cell>
          <cell r="F102">
            <v>67415</v>
          </cell>
        </row>
        <row r="103">
          <cell r="A103" t="str">
            <v>L099</v>
          </cell>
          <cell r="B103" t="str">
            <v>기 계 공</v>
          </cell>
          <cell r="C103" t="str">
            <v>인</v>
          </cell>
          <cell r="D103">
            <v>49611</v>
          </cell>
          <cell r="E103">
            <v>49600</v>
          </cell>
          <cell r="F103">
            <v>58906</v>
          </cell>
        </row>
        <row r="104">
          <cell r="A104" t="str">
            <v>L100</v>
          </cell>
          <cell r="B104" t="str">
            <v>선 반 공</v>
          </cell>
          <cell r="C104" t="str">
            <v>인</v>
          </cell>
          <cell r="D104">
            <v>0</v>
          </cell>
          <cell r="E104">
            <v>0</v>
          </cell>
          <cell r="F104">
            <v>78752</v>
          </cell>
        </row>
        <row r="105">
          <cell r="A105" t="str">
            <v>L101</v>
          </cell>
          <cell r="B105" t="str">
            <v>정 비 공</v>
          </cell>
          <cell r="C105" t="str">
            <v>인</v>
          </cell>
          <cell r="D105">
            <v>0</v>
          </cell>
          <cell r="E105">
            <v>0</v>
          </cell>
          <cell r="F105">
            <v>52502</v>
          </cell>
        </row>
        <row r="106">
          <cell r="A106" t="str">
            <v>L102</v>
          </cell>
          <cell r="B106" t="str">
            <v>벨트콘베어작업공</v>
          </cell>
          <cell r="C106" t="str">
            <v>인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L103</v>
          </cell>
          <cell r="B107" t="str">
            <v>현 도 사</v>
          </cell>
          <cell r="C107" t="str">
            <v>인</v>
          </cell>
          <cell r="D107">
            <v>66579</v>
          </cell>
          <cell r="E107">
            <v>0</v>
          </cell>
          <cell r="F107">
            <v>0</v>
          </cell>
        </row>
        <row r="108">
          <cell r="A108" t="str">
            <v>L104</v>
          </cell>
          <cell r="B108" t="str">
            <v>제 도 사</v>
          </cell>
          <cell r="C108" t="str">
            <v>인</v>
          </cell>
          <cell r="D108">
            <v>42366</v>
          </cell>
          <cell r="E108">
            <v>52957</v>
          </cell>
          <cell r="F108">
            <v>46978</v>
          </cell>
        </row>
        <row r="109">
          <cell r="A109" t="str">
            <v>L105</v>
          </cell>
          <cell r="B109" t="str">
            <v>시험사 1급</v>
          </cell>
          <cell r="C109" t="str">
            <v>인</v>
          </cell>
          <cell r="D109">
            <v>48017</v>
          </cell>
          <cell r="E109">
            <v>51959</v>
          </cell>
          <cell r="F109">
            <v>47867</v>
          </cell>
        </row>
        <row r="110">
          <cell r="A110" t="str">
            <v>L106</v>
          </cell>
          <cell r="B110" t="str">
            <v>시험사 2급</v>
          </cell>
          <cell r="C110" t="str">
            <v>인</v>
          </cell>
          <cell r="D110">
            <v>36857</v>
          </cell>
          <cell r="E110">
            <v>39935</v>
          </cell>
          <cell r="F110">
            <v>42272</v>
          </cell>
        </row>
        <row r="111">
          <cell r="A111" t="str">
            <v>L107</v>
          </cell>
          <cell r="B111" t="str">
            <v>시험사 3급</v>
          </cell>
          <cell r="C111" t="str">
            <v>인</v>
          </cell>
          <cell r="D111">
            <v>0</v>
          </cell>
          <cell r="E111">
            <v>0</v>
          </cell>
          <cell r="F111">
            <v>36667</v>
          </cell>
        </row>
        <row r="112">
          <cell r="A112" t="str">
            <v>L108</v>
          </cell>
          <cell r="B112" t="str">
            <v>시험사 4급</v>
          </cell>
          <cell r="C112" t="str">
            <v>인</v>
          </cell>
          <cell r="D112">
            <v>0</v>
          </cell>
          <cell r="E112">
            <v>0</v>
          </cell>
          <cell r="F112">
            <v>30223</v>
          </cell>
        </row>
        <row r="113">
          <cell r="A113" t="str">
            <v>L109</v>
          </cell>
          <cell r="B113" t="str">
            <v>시험보조수</v>
          </cell>
          <cell r="C113" t="str">
            <v>인</v>
          </cell>
          <cell r="D113">
            <v>29231</v>
          </cell>
          <cell r="E113">
            <v>31260</v>
          </cell>
          <cell r="F113">
            <v>31003</v>
          </cell>
        </row>
        <row r="114">
          <cell r="A114" t="str">
            <v>L110</v>
          </cell>
          <cell r="B114" t="str">
            <v>안전관리기사 1급</v>
          </cell>
          <cell r="C114" t="str">
            <v>인</v>
          </cell>
          <cell r="D114">
            <v>0</v>
          </cell>
          <cell r="E114">
            <v>0</v>
          </cell>
          <cell r="F114">
            <v>43959</v>
          </cell>
        </row>
        <row r="115">
          <cell r="A115" t="str">
            <v>L111</v>
          </cell>
          <cell r="B115" t="str">
            <v>안전관리기사 2급</v>
          </cell>
          <cell r="C115" t="str">
            <v>인</v>
          </cell>
          <cell r="D115">
            <v>0</v>
          </cell>
          <cell r="E115">
            <v>0</v>
          </cell>
          <cell r="F115">
            <v>38509</v>
          </cell>
        </row>
        <row r="116">
          <cell r="A116" t="str">
            <v>L112</v>
          </cell>
          <cell r="B116" t="str">
            <v>유 리 공</v>
          </cell>
          <cell r="C116" t="str">
            <v>인</v>
          </cell>
          <cell r="D116">
            <v>57574</v>
          </cell>
          <cell r="E116">
            <v>61877</v>
          </cell>
          <cell r="F116">
            <v>63783</v>
          </cell>
        </row>
        <row r="117">
          <cell r="A117" t="str">
            <v>L113</v>
          </cell>
          <cell r="B117" t="str">
            <v>함 석 공</v>
          </cell>
          <cell r="C117" t="str">
            <v>인</v>
          </cell>
          <cell r="D117">
            <v>56248</v>
          </cell>
          <cell r="E117">
            <v>56465</v>
          </cell>
          <cell r="F117">
            <v>68943</v>
          </cell>
        </row>
        <row r="118">
          <cell r="A118" t="str">
            <v>L114</v>
          </cell>
          <cell r="B118" t="str">
            <v>용 접 공(일 반)</v>
          </cell>
          <cell r="C118" t="str">
            <v>인</v>
          </cell>
          <cell r="D118">
            <v>60784</v>
          </cell>
          <cell r="E118">
            <v>61021</v>
          </cell>
          <cell r="F118">
            <v>74016</v>
          </cell>
        </row>
        <row r="119">
          <cell r="A119" t="str">
            <v>L115</v>
          </cell>
          <cell r="B119" t="str">
            <v>리 벳 공</v>
          </cell>
          <cell r="C119" t="str">
            <v>인</v>
          </cell>
          <cell r="D119">
            <v>60500</v>
          </cell>
          <cell r="E119">
            <v>64796</v>
          </cell>
          <cell r="F119">
            <v>71579</v>
          </cell>
        </row>
        <row r="120">
          <cell r="A120" t="str">
            <v>L116</v>
          </cell>
          <cell r="B120" t="str">
            <v>루 핑 공</v>
          </cell>
          <cell r="C120" t="str">
            <v>인</v>
          </cell>
          <cell r="D120">
            <v>50866</v>
          </cell>
          <cell r="E120">
            <v>51640</v>
          </cell>
          <cell r="F120">
            <v>57701</v>
          </cell>
        </row>
        <row r="121">
          <cell r="A121" t="str">
            <v>L117</v>
          </cell>
          <cell r="B121" t="str">
            <v>닥 트 공</v>
          </cell>
          <cell r="C121" t="str">
            <v>인</v>
          </cell>
          <cell r="D121">
            <v>48478</v>
          </cell>
          <cell r="E121">
            <v>52215</v>
          </cell>
          <cell r="F121">
            <v>58041</v>
          </cell>
        </row>
        <row r="122">
          <cell r="A122" t="str">
            <v>L118</v>
          </cell>
          <cell r="B122" t="str">
            <v>대 장 공</v>
          </cell>
          <cell r="C122" t="str">
            <v>인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L119</v>
          </cell>
          <cell r="B123" t="str">
            <v>할 석 공</v>
          </cell>
          <cell r="C123" t="str">
            <v>인</v>
          </cell>
          <cell r="D123">
            <v>63951</v>
          </cell>
          <cell r="E123">
            <v>63908</v>
          </cell>
          <cell r="F123">
            <v>77728</v>
          </cell>
        </row>
        <row r="124">
          <cell r="A124" t="str">
            <v>L120</v>
          </cell>
          <cell r="B124" t="str">
            <v>제철축로공</v>
          </cell>
          <cell r="C124" t="str">
            <v>인</v>
          </cell>
          <cell r="D124">
            <v>92419</v>
          </cell>
          <cell r="E124">
            <v>93072</v>
          </cell>
          <cell r="F124">
            <v>93345</v>
          </cell>
        </row>
        <row r="125">
          <cell r="A125" t="str">
            <v>L121</v>
          </cell>
          <cell r="B125" t="str">
            <v>양 생 공</v>
          </cell>
          <cell r="C125" t="str">
            <v>인</v>
          </cell>
          <cell r="D125">
            <v>33755</v>
          </cell>
          <cell r="E125">
            <v>34098</v>
          </cell>
          <cell r="F125">
            <v>42244</v>
          </cell>
        </row>
        <row r="126">
          <cell r="A126" t="str">
            <v>L122</v>
          </cell>
          <cell r="B126" t="str">
            <v>계 령 공</v>
          </cell>
          <cell r="C126" t="str">
            <v>인</v>
          </cell>
          <cell r="D126">
            <v>52915</v>
          </cell>
          <cell r="E126">
            <v>55640</v>
          </cell>
          <cell r="F126">
            <v>0</v>
          </cell>
        </row>
        <row r="127">
          <cell r="A127" t="str">
            <v>L123</v>
          </cell>
          <cell r="B127" t="str">
            <v>사 공(배포함)</v>
          </cell>
          <cell r="C127" t="str">
            <v>인</v>
          </cell>
          <cell r="D127">
            <v>0</v>
          </cell>
          <cell r="E127">
            <v>0</v>
          </cell>
          <cell r="F127">
            <v>0</v>
          </cell>
        </row>
        <row r="128">
          <cell r="A128" t="str">
            <v>L124</v>
          </cell>
          <cell r="B128" t="str">
            <v>마 부(우마차포함)</v>
          </cell>
          <cell r="C128" t="str">
            <v>인</v>
          </cell>
          <cell r="D128">
            <v>0</v>
          </cell>
          <cell r="E128">
            <v>0</v>
          </cell>
          <cell r="F128">
            <v>0</v>
          </cell>
        </row>
        <row r="129">
          <cell r="A129" t="str">
            <v>L125</v>
          </cell>
          <cell r="B129" t="str">
            <v>제 재 공</v>
          </cell>
          <cell r="C129" t="str">
            <v>인</v>
          </cell>
          <cell r="D129">
            <v>0</v>
          </cell>
          <cell r="E129">
            <v>0</v>
          </cell>
          <cell r="F129">
            <v>0</v>
          </cell>
        </row>
        <row r="130">
          <cell r="A130" t="str">
            <v>L126</v>
          </cell>
          <cell r="B130" t="str">
            <v>철도궤도공</v>
          </cell>
          <cell r="C130" t="str">
            <v>인</v>
          </cell>
          <cell r="D130">
            <v>53629</v>
          </cell>
          <cell r="E130">
            <v>62818</v>
          </cell>
          <cell r="F130">
            <v>65636</v>
          </cell>
        </row>
        <row r="131">
          <cell r="A131" t="str">
            <v>L127</v>
          </cell>
          <cell r="B131" t="str">
            <v>지적기사 1급</v>
          </cell>
          <cell r="C131" t="str">
            <v>인</v>
          </cell>
          <cell r="D131">
            <v>91687</v>
          </cell>
          <cell r="E131">
            <v>93295</v>
          </cell>
          <cell r="F131">
            <v>93540</v>
          </cell>
        </row>
        <row r="132">
          <cell r="A132" t="str">
            <v>L128</v>
          </cell>
          <cell r="B132" t="str">
            <v>지적기사 2급</v>
          </cell>
          <cell r="C132" t="str">
            <v>인</v>
          </cell>
          <cell r="D132">
            <v>69173</v>
          </cell>
          <cell r="E132">
            <v>72840</v>
          </cell>
          <cell r="F132">
            <v>72183</v>
          </cell>
        </row>
        <row r="133">
          <cell r="A133" t="str">
            <v>L129</v>
          </cell>
          <cell r="B133" t="str">
            <v>지적기능사 1급</v>
          </cell>
          <cell r="C133" t="str">
            <v>인</v>
          </cell>
          <cell r="D133">
            <v>48878</v>
          </cell>
          <cell r="E133">
            <v>50316</v>
          </cell>
          <cell r="F133">
            <v>53062</v>
          </cell>
        </row>
        <row r="134">
          <cell r="A134" t="str">
            <v>L130</v>
          </cell>
          <cell r="B134" t="str">
            <v>지적기능사 2급</v>
          </cell>
          <cell r="C134" t="str">
            <v>인</v>
          </cell>
          <cell r="D134">
            <v>35131</v>
          </cell>
          <cell r="E134">
            <v>34731</v>
          </cell>
          <cell r="F134">
            <v>32715</v>
          </cell>
        </row>
        <row r="135">
          <cell r="A135" t="str">
            <v>L131</v>
          </cell>
          <cell r="B135" t="str">
            <v>치장벽돌공</v>
          </cell>
          <cell r="C135" t="str">
            <v>인</v>
          </cell>
          <cell r="D135">
            <v>61897</v>
          </cell>
          <cell r="E135">
            <v>64317</v>
          </cell>
          <cell r="F135">
            <v>73288</v>
          </cell>
        </row>
        <row r="136">
          <cell r="A136" t="str">
            <v>L132</v>
          </cell>
          <cell r="B136" t="str">
            <v>송전활선전공</v>
          </cell>
          <cell r="C136" t="str">
            <v>인</v>
          </cell>
          <cell r="D136">
            <v>235109</v>
          </cell>
          <cell r="E136">
            <v>250000</v>
          </cell>
          <cell r="F136">
            <v>0</v>
          </cell>
        </row>
        <row r="137">
          <cell r="A137" t="str">
            <v>L133</v>
          </cell>
          <cell r="B137" t="str">
            <v>배전활선전공</v>
          </cell>
          <cell r="C137" t="str">
            <v>인</v>
          </cell>
          <cell r="D137">
            <v>182772</v>
          </cell>
          <cell r="E137">
            <v>188915</v>
          </cell>
          <cell r="F137">
            <v>215055</v>
          </cell>
        </row>
        <row r="138">
          <cell r="A138" t="str">
            <v>L134</v>
          </cell>
          <cell r="B138" t="str">
            <v>중기조장</v>
          </cell>
          <cell r="C138" t="str">
            <v>인</v>
          </cell>
          <cell r="D138">
            <v>64260</v>
          </cell>
          <cell r="E138">
            <v>56042</v>
          </cell>
          <cell r="F138">
            <v>55484</v>
          </cell>
        </row>
        <row r="139">
          <cell r="A139" t="str">
            <v>L135</v>
          </cell>
          <cell r="B139" t="str">
            <v>모래분사공</v>
          </cell>
          <cell r="C139" t="str">
            <v>인</v>
          </cell>
          <cell r="D139">
            <v>52915</v>
          </cell>
          <cell r="E139">
            <v>55640</v>
          </cell>
          <cell r="F139">
            <v>49962</v>
          </cell>
        </row>
        <row r="140">
          <cell r="A140" t="str">
            <v>L137</v>
          </cell>
          <cell r="B140" t="str">
            <v>플랜트 특수용접공</v>
          </cell>
          <cell r="C140" t="str">
            <v>인</v>
          </cell>
          <cell r="D140">
            <v>100475</v>
          </cell>
          <cell r="E140">
            <v>93828</v>
          </cell>
          <cell r="F140">
            <v>141421</v>
          </cell>
        </row>
        <row r="141">
          <cell r="A141" t="str">
            <v>L200</v>
          </cell>
          <cell r="B141" t="str">
            <v>여자인부</v>
          </cell>
          <cell r="C141" t="str">
            <v>인</v>
          </cell>
          <cell r="D141">
            <v>0</v>
          </cell>
          <cell r="E141">
            <v>0</v>
          </cell>
          <cell r="F141">
            <v>0</v>
          </cell>
        </row>
        <row r="142">
          <cell r="A142" t="str">
            <v>L201</v>
          </cell>
          <cell r="B142" t="str">
            <v>조    공</v>
          </cell>
          <cell r="C142" t="str">
            <v>인</v>
          </cell>
          <cell r="D142">
            <v>0</v>
          </cell>
          <cell r="E142">
            <v>0</v>
          </cell>
          <cell r="F142">
            <v>0</v>
          </cell>
        </row>
        <row r="143">
          <cell r="A143" t="str">
            <v>L202</v>
          </cell>
          <cell r="B143" t="str">
            <v>포장특공</v>
          </cell>
          <cell r="C143" t="str">
            <v>인</v>
          </cell>
          <cell r="D143">
            <v>0</v>
          </cell>
          <cell r="E143">
            <v>0</v>
          </cell>
          <cell r="F143">
            <v>0</v>
          </cell>
        </row>
        <row r="144">
          <cell r="A144" t="str">
            <v>L203</v>
          </cell>
          <cell r="B144" t="str">
            <v>항 타 공</v>
          </cell>
          <cell r="C144" t="str">
            <v>인</v>
          </cell>
          <cell r="D144">
            <v>0</v>
          </cell>
          <cell r="E144">
            <v>0</v>
          </cell>
          <cell r="F144">
            <v>0</v>
          </cell>
        </row>
        <row r="145">
          <cell r="A145" t="str">
            <v>L204</v>
          </cell>
          <cell r="B145" t="str">
            <v>드 릴 공</v>
          </cell>
          <cell r="C145" t="str">
            <v>인</v>
          </cell>
          <cell r="D145">
            <v>0</v>
          </cell>
          <cell r="E145">
            <v>0</v>
          </cell>
          <cell r="F145">
            <v>0</v>
          </cell>
        </row>
        <row r="146">
          <cell r="A146" t="str">
            <v>L205</v>
          </cell>
          <cell r="B146" t="str">
            <v>WIRE MESH 설치공</v>
          </cell>
          <cell r="C146" t="str">
            <v>인</v>
          </cell>
          <cell r="D146">
            <v>0</v>
          </cell>
          <cell r="E146">
            <v>0</v>
          </cell>
          <cell r="F146">
            <v>0</v>
          </cell>
        </row>
        <row r="147">
          <cell r="A147" t="str">
            <v>L701</v>
          </cell>
          <cell r="B147" t="str">
            <v>특급기술자</v>
          </cell>
          <cell r="C147" t="str">
            <v>인</v>
          </cell>
          <cell r="D147">
            <v>132166</v>
          </cell>
          <cell r="E147">
            <v>142203</v>
          </cell>
          <cell r="F147">
            <v>142203</v>
          </cell>
        </row>
        <row r="148">
          <cell r="A148" t="str">
            <v>L702</v>
          </cell>
          <cell r="B148" t="str">
            <v>고급기술자</v>
          </cell>
          <cell r="C148" t="str">
            <v>인</v>
          </cell>
          <cell r="D148">
            <v>109695</v>
          </cell>
          <cell r="E148">
            <v>117410</v>
          </cell>
          <cell r="F148">
            <v>117410</v>
          </cell>
        </row>
        <row r="149">
          <cell r="A149" t="str">
            <v>L703</v>
          </cell>
          <cell r="B149" t="str">
            <v>중급기술자</v>
          </cell>
          <cell r="C149" t="str">
            <v>인</v>
          </cell>
          <cell r="D149">
            <v>91968</v>
          </cell>
          <cell r="E149">
            <v>97488</v>
          </cell>
          <cell r="F149">
            <v>97488</v>
          </cell>
        </row>
        <row r="150">
          <cell r="A150" t="str">
            <v>L704</v>
          </cell>
          <cell r="B150" t="str">
            <v>초급기술자</v>
          </cell>
          <cell r="C150" t="str">
            <v>인</v>
          </cell>
          <cell r="D150">
            <v>65947</v>
          </cell>
          <cell r="E150">
            <v>69405</v>
          </cell>
          <cell r="F150">
            <v>69405</v>
          </cell>
        </row>
        <row r="151">
          <cell r="A151" t="str">
            <v>L705</v>
          </cell>
          <cell r="B151" t="str">
            <v>고급기능사</v>
          </cell>
          <cell r="C151" t="str">
            <v>인</v>
          </cell>
          <cell r="D151">
            <v>67006</v>
          </cell>
          <cell r="E151">
            <v>68094</v>
          </cell>
          <cell r="F151">
            <v>68094</v>
          </cell>
        </row>
        <row r="152">
          <cell r="A152" t="str">
            <v>L706</v>
          </cell>
          <cell r="B152" t="str">
            <v>중급기능사</v>
          </cell>
          <cell r="C152" t="str">
            <v>인</v>
          </cell>
          <cell r="D152">
            <v>55830</v>
          </cell>
          <cell r="E152">
            <v>60249</v>
          </cell>
          <cell r="F152">
            <v>60249</v>
          </cell>
        </row>
        <row r="153">
          <cell r="A153" t="str">
            <v>L707</v>
          </cell>
          <cell r="B153" t="str">
            <v>초급기능사</v>
          </cell>
          <cell r="C153" t="str">
            <v>인</v>
          </cell>
          <cell r="D153">
            <v>46933</v>
          </cell>
          <cell r="E153">
            <v>48652</v>
          </cell>
          <cell r="F153">
            <v>48652</v>
          </cell>
        </row>
        <row r="154">
          <cell r="A154" t="str">
            <v>L301</v>
          </cell>
          <cell r="B154" t="str">
            <v>H/W설치기사</v>
          </cell>
          <cell r="C154" t="str">
            <v>인</v>
          </cell>
          <cell r="D154">
            <v>83297</v>
          </cell>
          <cell r="E154">
            <v>82162</v>
          </cell>
          <cell r="F154">
            <v>82913</v>
          </cell>
        </row>
        <row r="155">
          <cell r="A155" t="str">
            <v>L302</v>
          </cell>
          <cell r="B155" t="str">
            <v>H/W시험기사</v>
          </cell>
          <cell r="C155" t="str">
            <v>인</v>
          </cell>
          <cell r="D155">
            <v>85165</v>
          </cell>
          <cell r="E155">
            <v>82402</v>
          </cell>
          <cell r="F155">
            <v>84088</v>
          </cell>
        </row>
        <row r="156">
          <cell r="A156" t="str">
            <v>L303</v>
          </cell>
          <cell r="B156" t="str">
            <v>S/W시험기사</v>
          </cell>
          <cell r="C156" t="str">
            <v>인</v>
          </cell>
          <cell r="D156">
            <v>86583</v>
          </cell>
          <cell r="E156">
            <v>84693</v>
          </cell>
          <cell r="F156">
            <v>85238</v>
          </cell>
        </row>
        <row r="157">
          <cell r="A157" t="str">
            <v>L304</v>
          </cell>
          <cell r="B157" t="str">
            <v>CPU시험기사</v>
          </cell>
          <cell r="C157" t="str">
            <v>인</v>
          </cell>
          <cell r="D157">
            <v>81182</v>
          </cell>
          <cell r="E157">
            <v>79138</v>
          </cell>
          <cell r="F157">
            <v>80163</v>
          </cell>
        </row>
        <row r="158">
          <cell r="A158" t="str">
            <v>L305</v>
          </cell>
          <cell r="B158" t="str">
            <v>광통신기사</v>
          </cell>
          <cell r="C158" t="str">
            <v>인</v>
          </cell>
          <cell r="D158">
            <v>108175</v>
          </cell>
          <cell r="E158">
            <v>132875</v>
          </cell>
          <cell r="F158">
            <v>149857</v>
          </cell>
        </row>
        <row r="159">
          <cell r="A159" t="str">
            <v>L306</v>
          </cell>
          <cell r="B159" t="str">
            <v>광케이블기사</v>
          </cell>
          <cell r="C159" t="str">
            <v>인</v>
          </cell>
          <cell r="D159">
            <v>90147</v>
          </cell>
          <cell r="E159">
            <v>110336</v>
          </cell>
          <cell r="F159">
            <v>120493</v>
          </cell>
        </row>
        <row r="160">
          <cell r="A160" t="str">
            <v>L401</v>
          </cell>
          <cell r="B160" t="str">
            <v>도편수</v>
          </cell>
          <cell r="C160" t="str">
            <v>인</v>
          </cell>
          <cell r="D160">
            <v>120804</v>
          </cell>
          <cell r="E160">
            <v>131984</v>
          </cell>
          <cell r="F160">
            <v>132909</v>
          </cell>
        </row>
        <row r="161">
          <cell r="A161" t="str">
            <v>L402</v>
          </cell>
          <cell r="B161" t="str">
            <v>목조각공</v>
          </cell>
          <cell r="C161" t="str">
            <v>인</v>
          </cell>
          <cell r="D161">
            <v>109226</v>
          </cell>
          <cell r="E161">
            <v>96291</v>
          </cell>
          <cell r="F161">
            <v>95674</v>
          </cell>
        </row>
        <row r="162">
          <cell r="A162" t="str">
            <v>L403</v>
          </cell>
          <cell r="B162" t="str">
            <v>한식목공</v>
          </cell>
          <cell r="C162" t="str">
            <v>인</v>
          </cell>
          <cell r="D162">
            <v>89987</v>
          </cell>
          <cell r="E162">
            <v>87000</v>
          </cell>
          <cell r="F162">
            <v>86465</v>
          </cell>
        </row>
        <row r="163">
          <cell r="A163" t="str">
            <v>L404</v>
          </cell>
          <cell r="B163" t="str">
            <v>한식목공조공</v>
          </cell>
          <cell r="C163" t="str">
            <v>인</v>
          </cell>
          <cell r="D163">
            <v>73861</v>
          </cell>
          <cell r="E163">
            <v>69203</v>
          </cell>
          <cell r="F163">
            <v>62022</v>
          </cell>
        </row>
        <row r="164">
          <cell r="A164" t="str">
            <v>L405</v>
          </cell>
          <cell r="B164" t="str">
            <v>드잡이공</v>
          </cell>
          <cell r="C164" t="str">
            <v>인</v>
          </cell>
          <cell r="D164">
            <v>98743</v>
          </cell>
          <cell r="E164">
            <v>106667</v>
          </cell>
          <cell r="F164">
            <v>98108</v>
          </cell>
        </row>
        <row r="165">
          <cell r="A165" t="str">
            <v>L406</v>
          </cell>
          <cell r="B165" t="str">
            <v>한식와공</v>
          </cell>
          <cell r="C165" t="str">
            <v>인</v>
          </cell>
          <cell r="D165">
            <v>144566</v>
          </cell>
          <cell r="E165">
            <v>153013</v>
          </cell>
          <cell r="F165">
            <v>126465</v>
          </cell>
        </row>
        <row r="166">
          <cell r="A166" t="str">
            <v>L407</v>
          </cell>
          <cell r="B166" t="str">
            <v>한식와공조공</v>
          </cell>
          <cell r="C166" t="str">
            <v>인</v>
          </cell>
          <cell r="D166">
            <v>98830</v>
          </cell>
          <cell r="E166">
            <v>80622</v>
          </cell>
          <cell r="F166">
            <v>91058</v>
          </cell>
        </row>
        <row r="167">
          <cell r="A167" t="str">
            <v>L408</v>
          </cell>
          <cell r="B167" t="str">
            <v>석조각공</v>
          </cell>
          <cell r="C167" t="str">
            <v>인</v>
          </cell>
          <cell r="D167">
            <v>97323</v>
          </cell>
          <cell r="E167">
            <v>112022</v>
          </cell>
          <cell r="F167">
            <v>108908</v>
          </cell>
        </row>
        <row r="168">
          <cell r="A168" t="str">
            <v>L409</v>
          </cell>
          <cell r="B168" t="str">
            <v>특수화공</v>
          </cell>
          <cell r="C168" t="str">
            <v>인</v>
          </cell>
          <cell r="D168">
            <v>130909</v>
          </cell>
          <cell r="E168">
            <v>106000</v>
          </cell>
          <cell r="F168">
            <v>121264</v>
          </cell>
        </row>
        <row r="169">
          <cell r="A169" t="str">
            <v>L410</v>
          </cell>
          <cell r="B169" t="str">
            <v>화공</v>
          </cell>
          <cell r="C169" t="str">
            <v>인</v>
          </cell>
          <cell r="D169">
            <v>98506</v>
          </cell>
          <cell r="E169">
            <v>92685</v>
          </cell>
          <cell r="F169">
            <v>86801</v>
          </cell>
        </row>
        <row r="170">
          <cell r="A170" t="str">
            <v>L411</v>
          </cell>
          <cell r="B170" t="str">
            <v>한식미장공</v>
          </cell>
          <cell r="C170" t="str">
            <v>인</v>
          </cell>
          <cell r="D170">
            <v>83400</v>
          </cell>
          <cell r="E170">
            <v>78989</v>
          </cell>
          <cell r="F170">
            <v>79972</v>
          </cell>
        </row>
        <row r="171">
          <cell r="A171" t="str">
            <v>L501</v>
          </cell>
          <cell r="B171" t="str">
            <v>원자력배관공</v>
          </cell>
          <cell r="C171" t="str">
            <v>인</v>
          </cell>
          <cell r="D171">
            <v>85504</v>
          </cell>
          <cell r="E171">
            <v>84091</v>
          </cell>
          <cell r="F171">
            <v>85331</v>
          </cell>
        </row>
        <row r="172">
          <cell r="A172" t="str">
            <v>L502</v>
          </cell>
          <cell r="B172" t="str">
            <v>원자력용접공</v>
          </cell>
          <cell r="C172" t="str">
            <v>인</v>
          </cell>
          <cell r="D172">
            <v>91598</v>
          </cell>
          <cell r="E172">
            <v>97054</v>
          </cell>
          <cell r="F172">
            <v>98842</v>
          </cell>
        </row>
        <row r="173">
          <cell r="A173" t="str">
            <v>L503</v>
          </cell>
          <cell r="B173" t="str">
            <v>원자력기계설치공</v>
          </cell>
          <cell r="C173" t="str">
            <v>인</v>
          </cell>
          <cell r="D173">
            <v>95966</v>
          </cell>
          <cell r="E173">
            <v>97451</v>
          </cell>
          <cell r="F173">
            <v>98364</v>
          </cell>
        </row>
        <row r="174">
          <cell r="A174" t="str">
            <v>L504</v>
          </cell>
          <cell r="B174" t="str">
            <v>원자력덕트공</v>
          </cell>
          <cell r="C174" t="str">
            <v>인</v>
          </cell>
          <cell r="D174">
            <v>88404</v>
          </cell>
          <cell r="E174">
            <v>84386</v>
          </cell>
          <cell r="F174">
            <v>104350</v>
          </cell>
        </row>
        <row r="175">
          <cell r="A175" t="str">
            <v>L505</v>
          </cell>
          <cell r="B175" t="str">
            <v>원자력제관공</v>
          </cell>
          <cell r="C175" t="str">
            <v>인</v>
          </cell>
          <cell r="D175">
            <v>76226</v>
          </cell>
          <cell r="E175">
            <v>79640</v>
          </cell>
          <cell r="F175">
            <v>76379</v>
          </cell>
        </row>
        <row r="176">
          <cell r="A176" t="str">
            <v>L506</v>
          </cell>
          <cell r="B176" t="str">
            <v>원자력케이블공</v>
          </cell>
          <cell r="C176" t="str">
            <v>인</v>
          </cell>
          <cell r="D176">
            <v>61338</v>
          </cell>
          <cell r="E176">
            <v>66411</v>
          </cell>
          <cell r="F176">
            <v>85474</v>
          </cell>
        </row>
        <row r="177">
          <cell r="A177" t="str">
            <v>L507</v>
          </cell>
          <cell r="B177" t="str">
            <v>원자력계장공</v>
          </cell>
          <cell r="C177" t="str">
            <v>인</v>
          </cell>
          <cell r="D177">
            <v>58478</v>
          </cell>
          <cell r="E177">
            <v>48839</v>
          </cell>
          <cell r="F177">
            <v>0</v>
          </cell>
        </row>
        <row r="178">
          <cell r="A178" t="str">
            <v>L508</v>
          </cell>
          <cell r="B178" t="str">
            <v>고급원자력비파괴시험공</v>
          </cell>
          <cell r="C178" t="str">
            <v>인</v>
          </cell>
          <cell r="D178">
            <v>89172</v>
          </cell>
          <cell r="E178">
            <v>91089</v>
          </cell>
          <cell r="F178">
            <v>92315</v>
          </cell>
        </row>
        <row r="179">
          <cell r="A179" t="str">
            <v>L509</v>
          </cell>
          <cell r="B179" t="str">
            <v>특급원자력비파괴시험공</v>
          </cell>
          <cell r="C179" t="str">
            <v>인</v>
          </cell>
          <cell r="D179">
            <v>94950</v>
          </cell>
          <cell r="E179">
            <v>99701</v>
          </cell>
          <cell r="F179">
            <v>100409</v>
          </cell>
        </row>
        <row r="180">
          <cell r="A180" t="str">
            <v>L510</v>
          </cell>
          <cell r="B180" t="str">
            <v>원자력기술자</v>
          </cell>
          <cell r="C180" t="str">
            <v>인</v>
          </cell>
          <cell r="D180">
            <v>71548</v>
          </cell>
          <cell r="E180">
            <v>67556</v>
          </cell>
          <cell r="F180">
            <v>66616</v>
          </cell>
        </row>
        <row r="181">
          <cell r="A181" t="str">
            <v>L511</v>
          </cell>
          <cell r="B181" t="str">
            <v>중급원자력기술자</v>
          </cell>
          <cell r="C181" t="str">
            <v>인</v>
          </cell>
          <cell r="D181">
            <v>85398</v>
          </cell>
          <cell r="E181">
            <v>78598</v>
          </cell>
          <cell r="F181">
            <v>77992</v>
          </cell>
        </row>
        <row r="182">
          <cell r="A182" t="str">
            <v>L048</v>
          </cell>
          <cell r="B182" t="str">
            <v>우 물 공</v>
          </cell>
          <cell r="C182" t="str">
            <v>인</v>
          </cell>
          <cell r="D182">
            <v>50288</v>
          </cell>
          <cell r="E182">
            <v>53721</v>
          </cell>
          <cell r="F182">
            <v>50558</v>
          </cell>
        </row>
        <row r="183">
          <cell r="A183" t="str">
            <v>L601</v>
          </cell>
          <cell r="B183" t="str">
            <v>책임측량사</v>
          </cell>
          <cell r="C183" t="str">
            <v>인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L602</v>
          </cell>
          <cell r="B184" t="str">
            <v>측지기사 1급</v>
          </cell>
          <cell r="C184" t="str">
            <v>인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L603</v>
          </cell>
          <cell r="B185" t="str">
            <v>측지기사 2급</v>
          </cell>
          <cell r="C185" t="str">
            <v>인</v>
          </cell>
          <cell r="D185">
            <v>0</v>
          </cell>
          <cell r="E185">
            <v>0</v>
          </cell>
          <cell r="F185">
            <v>0</v>
          </cell>
        </row>
        <row r="186">
          <cell r="A186" t="str">
            <v>L604</v>
          </cell>
          <cell r="B186" t="str">
            <v>측량기능사 1급</v>
          </cell>
          <cell r="C186" t="str">
            <v>인</v>
          </cell>
          <cell r="D186">
            <v>0</v>
          </cell>
          <cell r="E186">
            <v>0</v>
          </cell>
          <cell r="F186">
            <v>0</v>
          </cell>
        </row>
        <row r="187">
          <cell r="A187" t="str">
            <v>L605</v>
          </cell>
          <cell r="B187" t="str">
            <v>측량기능사 또는 측량기능사 2급</v>
          </cell>
          <cell r="C187" t="str">
            <v>인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L606</v>
          </cell>
          <cell r="B188" t="str">
            <v>항공사진기능사 1급(1급/2급통합)</v>
          </cell>
          <cell r="C188" t="str">
            <v>인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L609</v>
          </cell>
          <cell r="B189" t="str">
            <v>도화기능사 또는 도화기능사 2급</v>
          </cell>
          <cell r="C189" t="str">
            <v>인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L607</v>
          </cell>
          <cell r="B190" t="str">
            <v>항공사진기능사 또는 항공사진기능사 2급</v>
          </cell>
          <cell r="C190" t="str">
            <v>인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L608</v>
          </cell>
          <cell r="B191" t="str">
            <v>도화기능사 1급(1급/2급통합)</v>
          </cell>
          <cell r="C191" t="str">
            <v>인</v>
          </cell>
          <cell r="D191">
            <v>0</v>
          </cell>
          <cell r="E191">
            <v>0</v>
          </cell>
          <cell r="F191">
            <v>0</v>
          </cell>
        </row>
        <row r="192">
          <cell r="A192" t="str">
            <v>L610</v>
          </cell>
          <cell r="B192" t="str">
            <v>지도제작기능사 1급(1급/2급통합)</v>
          </cell>
          <cell r="C192" t="str">
            <v>인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L611</v>
          </cell>
          <cell r="B193" t="str">
            <v>지도제작기능사 또는 지도제작기능사 2급</v>
          </cell>
          <cell r="C193" t="str">
            <v>인</v>
          </cell>
          <cell r="D193">
            <v>0</v>
          </cell>
          <cell r="E193">
            <v>0</v>
          </cell>
          <cell r="F193">
            <v>0</v>
          </cell>
        </row>
        <row r="194">
          <cell r="A194" t="str">
            <v>L612</v>
          </cell>
          <cell r="B194" t="str">
            <v>사업용 조종사</v>
          </cell>
          <cell r="C194" t="str">
            <v>인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L613</v>
          </cell>
          <cell r="B195" t="str">
            <v>항법사</v>
          </cell>
          <cell r="C195" t="str">
            <v>인</v>
          </cell>
          <cell r="D195">
            <v>0</v>
          </cell>
          <cell r="E195">
            <v>0</v>
          </cell>
          <cell r="F195">
            <v>0</v>
          </cell>
        </row>
        <row r="196">
          <cell r="A196" t="str">
            <v>L614</v>
          </cell>
          <cell r="B196" t="str">
            <v>항공정비사</v>
          </cell>
          <cell r="C196" t="str">
            <v>인</v>
          </cell>
          <cell r="D196">
            <v>0</v>
          </cell>
          <cell r="E196">
            <v>0</v>
          </cell>
          <cell r="F196">
            <v>0</v>
          </cell>
        </row>
        <row r="197">
          <cell r="A197" t="str">
            <v>L615</v>
          </cell>
          <cell r="B197" t="str">
            <v>항공사진촬영사</v>
          </cell>
          <cell r="C197" t="str">
            <v>인</v>
          </cell>
          <cell r="D197">
            <v>0</v>
          </cell>
          <cell r="E197">
            <v>0</v>
          </cell>
          <cell r="F197">
            <v>0</v>
          </cell>
        </row>
        <row r="198">
          <cell r="A198" t="str">
            <v>L512</v>
          </cell>
          <cell r="B198" t="str">
            <v>상급원자력기술자</v>
          </cell>
          <cell r="C198" t="str">
            <v>인</v>
          </cell>
          <cell r="D198">
            <v>109491</v>
          </cell>
          <cell r="E198">
            <v>116994</v>
          </cell>
          <cell r="F198">
            <v>114125</v>
          </cell>
        </row>
        <row r="199">
          <cell r="A199" t="str">
            <v>L513</v>
          </cell>
          <cell r="B199" t="str">
            <v>원자력품질관리사</v>
          </cell>
          <cell r="C199" t="str">
            <v>인</v>
          </cell>
          <cell r="D199">
            <v>104799</v>
          </cell>
          <cell r="E199">
            <v>103736</v>
          </cell>
          <cell r="F199">
            <v>105586</v>
          </cell>
        </row>
        <row r="200">
          <cell r="A200" t="str">
            <v>L514</v>
          </cell>
          <cell r="B200" t="str">
            <v>원자력 특별인부</v>
          </cell>
          <cell r="C200" t="str">
            <v>인</v>
          </cell>
          <cell r="D200">
            <v>58187</v>
          </cell>
          <cell r="E200">
            <v>68094</v>
          </cell>
          <cell r="F200">
            <v>64294</v>
          </cell>
        </row>
        <row r="201">
          <cell r="A201" t="str">
            <v>L515</v>
          </cell>
          <cell r="B201" t="str">
            <v>원자력 보온공</v>
          </cell>
          <cell r="C201" t="str">
            <v>인</v>
          </cell>
          <cell r="D201">
            <v>65826</v>
          </cell>
          <cell r="E201">
            <v>83402</v>
          </cell>
          <cell r="F201">
            <v>89519</v>
          </cell>
        </row>
        <row r="202">
          <cell r="A202" t="str">
            <v>L516</v>
          </cell>
          <cell r="B202" t="str">
            <v>원자력 플랜트전공</v>
          </cell>
          <cell r="C202" t="str">
            <v>인</v>
          </cell>
          <cell r="D202">
            <v>84229</v>
          </cell>
          <cell r="E202">
            <v>93332</v>
          </cell>
          <cell r="F202">
            <v>98008</v>
          </cell>
        </row>
        <row r="203">
          <cell r="A203" t="str">
            <v>L170</v>
          </cell>
          <cell r="B203" t="str">
            <v>견 출 공</v>
          </cell>
          <cell r="C203" t="str">
            <v>인</v>
          </cell>
          <cell r="D203">
            <v>59133</v>
          </cell>
          <cell r="E203">
            <v>60023</v>
          </cell>
          <cell r="F203">
            <v>68717</v>
          </cell>
        </row>
        <row r="204">
          <cell r="A204" t="str">
            <v>L171</v>
          </cell>
          <cell r="B204" t="str">
            <v>노 즐 공</v>
          </cell>
          <cell r="C204" t="str">
            <v>인</v>
          </cell>
          <cell r="D204">
            <v>63577</v>
          </cell>
          <cell r="E204">
            <v>57373</v>
          </cell>
          <cell r="F204">
            <v>67815</v>
          </cell>
        </row>
        <row r="205">
          <cell r="A205" t="str">
            <v>L172</v>
          </cell>
          <cell r="B205" t="str">
            <v>코 킹 공</v>
          </cell>
          <cell r="C205" t="str">
            <v>인</v>
          </cell>
          <cell r="D205">
            <v>57954</v>
          </cell>
          <cell r="E205">
            <v>66077</v>
          </cell>
          <cell r="F205">
            <v>63600</v>
          </cell>
        </row>
        <row r="206">
          <cell r="A206" t="str">
            <v>L173</v>
          </cell>
          <cell r="B206" t="str">
            <v>판넬조립공</v>
          </cell>
          <cell r="C206" t="str">
            <v>인</v>
          </cell>
          <cell r="D206">
            <v>55888</v>
          </cell>
          <cell r="E206">
            <v>58782</v>
          </cell>
          <cell r="F206">
            <v>67380</v>
          </cell>
        </row>
        <row r="207">
          <cell r="A207" t="str">
            <v>L181</v>
          </cell>
          <cell r="B207" t="str">
            <v>콘크리트공(광의)</v>
          </cell>
          <cell r="C207" t="str">
            <v>인</v>
          </cell>
          <cell r="D207">
            <v>0</v>
          </cell>
          <cell r="E207">
            <v>0</v>
          </cell>
          <cell r="F207">
            <v>71078</v>
          </cell>
        </row>
        <row r="208">
          <cell r="A208" t="str">
            <v>L182</v>
          </cell>
          <cell r="B208" t="str">
            <v>지붕잇기공</v>
          </cell>
          <cell r="C208" t="str">
            <v>인</v>
          </cell>
          <cell r="D208">
            <v>68363</v>
          </cell>
          <cell r="E208">
            <v>64891</v>
          </cell>
          <cell r="F208">
            <v>69497</v>
          </cell>
        </row>
        <row r="209">
          <cell r="A209" t="str">
            <v>L801</v>
          </cell>
          <cell r="B209" t="str">
            <v>특급감리원</v>
          </cell>
          <cell r="C209" t="str">
            <v>인</v>
          </cell>
          <cell r="D209">
            <v>155637</v>
          </cell>
          <cell r="E209">
            <v>0</v>
          </cell>
          <cell r="F209">
            <v>0</v>
          </cell>
        </row>
        <row r="210">
          <cell r="A210" t="str">
            <v>L802</v>
          </cell>
          <cell r="B210" t="str">
            <v>고급감리원</v>
          </cell>
          <cell r="C210" t="str">
            <v>인</v>
          </cell>
          <cell r="D210">
            <v>124025</v>
          </cell>
          <cell r="E210">
            <v>0</v>
          </cell>
          <cell r="F210">
            <v>0</v>
          </cell>
        </row>
        <row r="211">
          <cell r="A211" t="str">
            <v>L803</v>
          </cell>
          <cell r="B211" t="str">
            <v>중급감리원</v>
          </cell>
          <cell r="C211" t="str">
            <v>인</v>
          </cell>
          <cell r="D211">
            <v>103036</v>
          </cell>
          <cell r="E211">
            <v>0</v>
          </cell>
          <cell r="F211">
            <v>0</v>
          </cell>
        </row>
        <row r="212">
          <cell r="A212" t="str">
            <v>L804</v>
          </cell>
          <cell r="B212" t="str">
            <v>초급감리원</v>
          </cell>
          <cell r="C212" t="str">
            <v>인</v>
          </cell>
          <cell r="D212">
            <v>83228</v>
          </cell>
          <cell r="E212">
            <v>0</v>
          </cell>
          <cell r="F212">
            <v>0</v>
          </cell>
        </row>
        <row r="213">
          <cell r="A213" t="str">
            <v>L901</v>
          </cell>
          <cell r="B213" t="str">
            <v>전기공사기사1급</v>
          </cell>
          <cell r="C213" t="str">
            <v>인</v>
          </cell>
          <cell r="D213">
            <v>63956</v>
          </cell>
          <cell r="E213">
            <v>0</v>
          </cell>
          <cell r="F213">
            <v>64241</v>
          </cell>
        </row>
        <row r="214">
          <cell r="A214" t="str">
            <v>L902</v>
          </cell>
          <cell r="B214" t="str">
            <v>전기공사기사2급</v>
          </cell>
          <cell r="C214" t="str">
            <v>인</v>
          </cell>
          <cell r="D214">
            <v>56130</v>
          </cell>
          <cell r="E214">
            <v>0</v>
          </cell>
          <cell r="F214">
            <v>55069</v>
          </cell>
        </row>
        <row r="215">
          <cell r="A215" t="str">
            <v>L903</v>
          </cell>
          <cell r="B215" t="str">
            <v>변전전공</v>
          </cell>
          <cell r="C215" t="str">
            <v>인</v>
          </cell>
          <cell r="D215">
            <v>85699</v>
          </cell>
          <cell r="E215">
            <v>0</v>
          </cell>
          <cell r="F21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odule3"/>
      <sheetName val="Module4"/>
      <sheetName val="1"/>
      <sheetName val="도움말"/>
      <sheetName val="사용설명"/>
      <sheetName val="기타경비산출근거"/>
      <sheetName val="갑지"/>
      <sheetName val="원가계산기준"/>
      <sheetName val="갑지인쇄"/>
      <sheetName val="공사비내역서"/>
      <sheetName val="일반자재단가"/>
      <sheetName val="중기가격"/>
      <sheetName val="중기산출"/>
      <sheetName val="노임단가"/>
      <sheetName val="시중노임인쇄"/>
      <sheetName val="Dialog2"/>
      <sheetName val="TW"/>
      <sheetName val="BW"/>
      <sheetName val="UW"/>
      <sheetName val="GJ"/>
      <sheetName val="PJ"/>
      <sheetName val="BD"/>
      <sheetName val="CODE"/>
      <sheetName val="Dialog4"/>
      <sheetName val="Dialog5"/>
      <sheetName val="Dialog6"/>
      <sheetName val="Dialog7"/>
      <sheetName val="Dialog8"/>
      <sheetName val="Dialog9"/>
      <sheetName val="Dialog10"/>
      <sheetName val="목록보기"/>
      <sheetName val="초기"/>
      <sheetName val="토공목차"/>
      <sheetName val="법면목차"/>
      <sheetName val="배수공목차"/>
      <sheetName val="구조물공목차"/>
      <sheetName val="포장공목차"/>
      <sheetName val="부대공목차"/>
      <sheetName val="토공"/>
      <sheetName val="법면"/>
      <sheetName val="배수공1"/>
      <sheetName val="포장공"/>
      <sheetName val="구조물공"/>
      <sheetName val="부대공"/>
      <sheetName val="중기일위대가"/>
      <sheetName val="중기일위대가목록인쇄"/>
      <sheetName val="예정공정표"/>
      <sheetName val="일위대가표"/>
      <sheetName val="정부노임단가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25">
          <cell r="I25">
            <v>18629</v>
          </cell>
        </row>
      </sheetData>
      <sheetData sheetId="45"/>
      <sheetData sheetId="46"/>
      <sheetData sheetId="47"/>
      <sheetData sheetId="4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총괄원가)"/>
      <sheetName val="초원가"/>
      <sheetName val="중원가"/>
      <sheetName val="초갑지"/>
      <sheetName val="중갑지"/>
      <sheetName val="고갑지"/>
      <sheetName val="초등을지"/>
      <sheetName val="중등을지"/>
      <sheetName val="초중고통신일위대가"/>
      <sheetName val="MO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인건-측정"/>
      <sheetName val="YES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XXXXX"/>
      <sheetName val="진명견적"/>
      <sheetName val="찬호전자"/>
      <sheetName val="동영견적"/>
      <sheetName val="서울 AV"/>
      <sheetName val="진명견적(2)"/>
      <sheetName val="동영견적 (2)"/>
      <sheetName val="서울 AV (2)"/>
      <sheetName val="찬호전자 (2)"/>
      <sheetName val="설계내역서"/>
      <sheetName val="전기원가"/>
      <sheetName val="전기집계표"/>
      <sheetName val="전기내"/>
      <sheetName val="전기일위대가"/>
      <sheetName val="관급총집계"/>
      <sheetName val="조명원가 "/>
      <sheetName val="조명내역"/>
      <sheetName val="분전반원가"/>
      <sheetName val="분전반집계 "/>
      <sheetName val="분전반내역"/>
      <sheetName val="0413전산본부"/>
      <sheetName val="인건-측정"/>
    </sheetNames>
    <definedNames>
      <definedName name="Macro10"/>
      <definedName name="Macro12"/>
      <definedName name="Macro13"/>
      <definedName name="Macro14"/>
      <definedName name="Macro2"/>
      <definedName name="Macro5"/>
      <definedName name="Macro6"/>
      <definedName name="Macro7"/>
      <definedName name="Macro8"/>
      <definedName name="Macro9"/>
    </defined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빌딩 안내"/>
      <sheetName val="갑지"/>
      <sheetName val="영상"/>
      <sheetName val="DPBX"/>
      <sheetName val="LAN"/>
      <sheetName val="통합배선"/>
      <sheetName val="인건-측정"/>
      <sheetName val="동력부하"/>
      <sheetName val="L-기술계산(1Φ220-110V)"/>
      <sheetName val="전등부하"/>
      <sheetName val="0.6-1KV FCV"/>
      <sheetName val="전동기규격"/>
      <sheetName val="표지"/>
      <sheetName val="수변전용량검토"/>
      <sheetName val="단락전류계산서"/>
      <sheetName val="(UT동)SUB"/>
      <sheetName val="(본관동)SUB"/>
      <sheetName val="(2공장동)SUB"/>
      <sheetName val="(사출동)SUB"/>
      <sheetName val="(UT동)UTIL"/>
      <sheetName val="(본관동)AHU"/>
      <sheetName val="(2공장동)AHU"/>
      <sheetName val="(사출동)AHU"/>
      <sheetName val="(사출동)장치"/>
      <sheetName val="노임"/>
      <sheetName val="과천MAIN"/>
      <sheetName val="A 견적"/>
      <sheetName val="工완성공사율"/>
      <sheetName val="재집"/>
      <sheetName val="직재"/>
      <sheetName val="관로공정"/>
      <sheetName val="내역단가"/>
      <sheetName val="일위단가"/>
      <sheetName val="내역서"/>
      <sheetName val="__MAIN"/>
      <sheetName val="유화견적"/>
      <sheetName val="산출금액내역"/>
      <sheetName val="효성CB 1P기초"/>
      <sheetName val="요율"/>
      <sheetName val="집계표"/>
      <sheetName val="원가계산서 "/>
      <sheetName val="내역표지"/>
      <sheetName val="일위"/>
      <sheetName val="물가조사"/>
      <sheetName val="Sheet2"/>
      <sheetName val="Sheet3"/>
      <sheetName val="일위대가"/>
      <sheetName val="노임단가"/>
      <sheetName val="수로단위수량"/>
      <sheetName val="수량산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물가시세"/>
      <sheetName val="빌딩 안내"/>
      <sheetName val="옹벽수량집계표"/>
      <sheetName val="Sheet6"/>
      <sheetName val="옹벽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원가계산서"/>
      <sheetName val="대총괄표"/>
      <sheetName val="내역서1"/>
      <sheetName val="자재단가 비교"/>
      <sheetName val="물가시세"/>
      <sheetName val="일위대가목차"/>
      <sheetName val="EP0618"/>
      <sheetName val="총괄표"/>
      <sheetName val="중강당 내역"/>
      <sheetName val="교대"/>
      <sheetName val="DATA(VTL)"/>
      <sheetName val="과천MAIN"/>
      <sheetName val="일위목록"/>
      <sheetName val="요율"/>
      <sheetName val="DATA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갑지"/>
      <sheetName val="원가계산서(1)"/>
      <sheetName val="내역서"/>
      <sheetName val="내역명세서"/>
      <sheetName val="일위대가목록"/>
      <sheetName val="일위대가표"/>
      <sheetName val="중기경비목록"/>
      <sheetName val="중기경비"/>
      <sheetName val="자재단가대비표"/>
      <sheetName val="Sheet1"/>
      <sheetName val="Sheet2"/>
      <sheetName val="Sheet3"/>
      <sheetName val="내역서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총괄갑지"/>
      <sheetName val="갑지"/>
      <sheetName val="전기원가"/>
      <sheetName val="집계표"/>
      <sheetName val="내역서"/>
      <sheetName val="일위목록"/>
      <sheetName val="일위내역"/>
      <sheetName val="함(내역)"/>
      <sheetName val="함(산출)"/>
      <sheetName val="전기산출"/>
      <sheetName val="전기단가"/>
      <sheetName val="표지"/>
      <sheetName val="각종산출서"/>
      <sheetName val="총 원가계산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중기일위대가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XXXXX"/>
      <sheetName val="갑지"/>
      <sheetName val="원가계산서"/>
      <sheetName val="내역집계표"/>
      <sheetName val="내역서"/>
      <sheetName val="내역서 (3)"/>
      <sheetName val="대가"/>
      <sheetName val="일위대가"/>
      <sheetName val="산출양식"/>
      <sheetName val="자료"/>
      <sheetName val="대가목록"/>
      <sheetName val="산출양식 (2)"/>
      <sheetName val="Sheet1"/>
      <sheetName val="원가(칠곡다부)"/>
      <sheetName val="집계표"/>
      <sheetName val="다부IC내역"/>
      <sheetName val="원가(재방송)"/>
      <sheetName val="재방송"/>
      <sheetName val="다부내역"/>
      <sheetName val="읍내터널"/>
      <sheetName val="칠곡IC내역"/>
      <sheetName val="중강당 내역"/>
      <sheetName val="총괄표"/>
      <sheetName val="토목원가계산서"/>
      <sheetName val="토목원가"/>
      <sheetName val="집계장"/>
      <sheetName val="설계내역"/>
      <sheetName val="제외공종"/>
      <sheetName val="#REF"/>
      <sheetName val="선급금사용계획서"/>
      <sheetName val="사용세부내역"/>
      <sheetName val="Sheet2"/>
      <sheetName val="Sheet3"/>
      <sheetName val="공사비증감대비표"/>
      <sheetName val="전체산출내역서갑(변경) "/>
      <sheetName val="산출내역서을(변경)"/>
      <sheetName val="전체세부(이설도로)"/>
      <sheetName val="전체세부(연결도로)"/>
      <sheetName val="전체원가계산서(변경)"/>
      <sheetName val="용역비"/>
      <sheetName val="공문"/>
      <sheetName val="취·현"/>
      <sheetName val="취·투"/>
      <sheetName val="토·집"/>
      <sheetName val="배·집"/>
      <sheetName val="기·집30(보고)"/>
      <sheetName val="기·집30(확정)"/>
      <sheetName val="기·내30(확정)"/>
      <sheetName val="A.터파기공"/>
      <sheetName val="B.측·집"/>
      <sheetName val="배(자·집) (2)"/>
      <sheetName val="배(철·집)"/>
      <sheetName val="배(암·유)"/>
      <sheetName val="배(시·골)"/>
      <sheetName val="2.01측·터·집"/>
      <sheetName val="V·집"/>
      <sheetName val="V·현"/>
      <sheetName val="산·집"/>
      <sheetName val="산·현"/>
      <sheetName val="L·집"/>
      <sheetName val="L·현"/>
      <sheetName val="맹·집"/>
      <sheetName val="맹·현"/>
      <sheetName val="C배·집"/>
      <sheetName val="횡·집"/>
      <sheetName val="흄·집"/>
      <sheetName val="횡·조"/>
      <sheetName val="종·배"/>
      <sheetName val="종·조"/>
      <sheetName val="배·면"/>
      <sheetName val="배·날"/>
      <sheetName val="횡·날"/>
      <sheetName val="콘집·수"/>
      <sheetName val="흙쌓·수"/>
      <sheetName val="땅깍·수"/>
      <sheetName val="땅깍·수 (1-1)"/>
      <sheetName val="집·조10"/>
      <sheetName val="집·조6"/>
      <sheetName val="비·보"/>
      <sheetName val="집·조8"/>
      <sheetName val="암·재"/>
      <sheetName val="암·토"/>
      <sheetName val="암·철"/>
      <sheetName val="본·수"/>
      <sheetName val="2+126"/>
      <sheetName val="평날·수"/>
      <sheetName val="0-52 "/>
      <sheetName val="수량산출서"/>
      <sheetName val="콘·다 (2)"/>
      <sheetName val="기·집 (2)"/>
      <sheetName val="콘·다 (3)"/>
      <sheetName val="콘·현"/>
      <sheetName val="소·집"/>
      <sheetName val="소·현"/>
      <sheetName val="집·거"/>
      <sheetName val="집·연"/>
      <sheetName val="도·집"/>
      <sheetName val="성도1"/>
      <sheetName val="공사비"/>
      <sheetName val="단가산출"/>
      <sheetName val="가드레일산근"/>
      <sheetName val="수량집계표"/>
      <sheetName val="수량"/>
      <sheetName val="단가비교"/>
      <sheetName val="적용2002"/>
      <sheetName val="중기"/>
      <sheetName val="실행내역"/>
      <sheetName val="실행총괄 "/>
      <sheetName val="간접비"/>
      <sheetName val="세부내역"/>
      <sheetName val="b_balju_cho"/>
      <sheetName val="기초병원총괄표"/>
      <sheetName val="기초병원원가"/>
      <sheetName val="기초병원내역집계표"/>
      <sheetName val="기초(토목)"/>
      <sheetName val="기초(건축)"/>
      <sheetName val="기초(기계)"/>
      <sheetName val="기초(전기)"/>
      <sheetName val="기초(통신)"/>
      <sheetName val="감액총괄(계약적용)"/>
      <sheetName val="감액원가계산(계약적용)"/>
      <sheetName val="삭감내역집계표"/>
      <sheetName val="건축,토목감액(계약적용)"/>
      <sheetName val="기계,전기감액"/>
      <sheetName val="내역비교"/>
      <sheetName val="병원내역집계표 (2)"/>
      <sheetName val="설계기계"/>
      <sheetName val="설계통신"/>
      <sheetName val="설계전기"/>
      <sheetName val="설계기준삭감(기,전)"/>
      <sheetName val="설계내역집계표"/>
      <sheetName val="총괄"/>
      <sheetName val="토목"/>
      <sheetName val="본체"/>
      <sheetName val="[IL-3.XLSY갑지"/>
      <sheetName val="IL-3"/>
      <sheetName val="노임단가"/>
      <sheetName val="설비"/>
      <sheetName val="MOTOR"/>
      <sheetName val="항목별사용내역"/>
      <sheetName val="항목별사용금액"/>
      <sheetName val="급여명세서(한국)"/>
      <sheetName val="1.노무비명세서(해동)"/>
      <sheetName val="1.노무비명세서(토목)"/>
      <sheetName val="2.노무비명세서(해동)"/>
      <sheetName val="2.노무비명세서(수직보호망)"/>
      <sheetName val="2.노무비명세서(난간대)"/>
      <sheetName val="2.사진대지"/>
      <sheetName val="3.사진대지"/>
      <sheetName val="공종단가"/>
      <sheetName val="설직재-1"/>
      <sheetName val="노무비"/>
      <sheetName val="2000년1차"/>
      <sheetName val="2000전체분"/>
      <sheetName val="DATE"/>
      <sheetName val="노임"/>
      <sheetName val="동원인원"/>
      <sheetName val="토목공사"/>
      <sheetName val="내역"/>
      <sheetName val="CON'C"/>
      <sheetName val=""/>
      <sheetName val="도급내역서(재노경)"/>
      <sheetName val="설비내역서"/>
      <sheetName val="건축내역서"/>
      <sheetName val="전기내역서"/>
      <sheetName val="조도계산서 (도서)"/>
      <sheetName val="3.공사비(07년노임단가)"/>
      <sheetName val="3.공사비(단가조사표)"/>
      <sheetName val="3.공사비(물량산출표)"/>
      <sheetName val="3.공사비(일위대가표목록)"/>
      <sheetName val="3.공사비(일위대가표)"/>
      <sheetName val="일위대가표"/>
      <sheetName val="재료비"/>
      <sheetName val="건축공사"/>
      <sheetName val="기계경비(시간당)"/>
      <sheetName val="램머"/>
      <sheetName val="재료"/>
      <sheetName val="데리네이타현황"/>
      <sheetName val="공사비총괄표"/>
      <sheetName val="보증수수료산출"/>
      <sheetName val="부대내역"/>
      <sheetName val="총공사내역서"/>
      <sheetName val="JUCKEYK"/>
      <sheetName val="제출내역 (2)"/>
      <sheetName val="차수공개요"/>
      <sheetName val="단가"/>
      <sheetName val="DAN"/>
      <sheetName val="백호우계수"/>
      <sheetName val="2.대외공문"/>
      <sheetName val="철근량"/>
      <sheetName val="냉천부속동"/>
      <sheetName val="실행내역 "/>
      <sheetName val="실행예산서"/>
      <sheetName val="단"/>
      <sheetName val="일위대가(4층원격)"/>
      <sheetName val="조명율표"/>
      <sheetName val="백암비스타내역"/>
      <sheetName val="공종구간"/>
      <sheetName val="국내조달(통합-1)"/>
      <sheetName val="1.수인터널"/>
      <sheetName val="48단가"/>
      <sheetName val="Macro1"/>
      <sheetName val="4.일위대가목차"/>
      <sheetName val="96노임기준"/>
      <sheetName val="일위목록"/>
      <sheetName val="요율"/>
      <sheetName val="내역_ver1.0"/>
      <sheetName val="2000,9월 일위"/>
      <sheetName val="단가일람표"/>
      <sheetName val="ABUT수량-A1"/>
      <sheetName val="BQ(실행)"/>
      <sheetName val="49단가"/>
      <sheetName val="단가대비"/>
      <sheetName val="접지수량"/>
      <sheetName val="N賃率-職"/>
      <sheetName val="예가표"/>
      <sheetName val="건축내역"/>
      <sheetName val="암거단위"/>
      <sheetName val="기흥하도용"/>
      <sheetName val="대포2교접속"/>
      <sheetName val="천방교접속"/>
      <sheetName val="DATA 입력란"/>
      <sheetName val="일위대가(건축)"/>
      <sheetName val="의왕내역"/>
      <sheetName val="일위_파일"/>
      <sheetName val="단가대비표"/>
      <sheetName val="Total"/>
      <sheetName val="원가"/>
      <sheetName val="일위"/>
      <sheetName val="일반전기(2단지-을지)"/>
      <sheetName val="준검 내역서"/>
      <sheetName val="DATA"/>
      <sheetName val="데이타"/>
      <sheetName val="인건비"/>
      <sheetName val="조경일람"/>
      <sheetName val="9811"/>
      <sheetName val="배관공사기초자료"/>
      <sheetName val="주beam"/>
      <sheetName val="지급자재"/>
      <sheetName val="대비"/>
      <sheetName val="단가(1)"/>
      <sheetName val="단가대비표 (3)"/>
      <sheetName val="빌딩 안내"/>
      <sheetName val="입찰안"/>
      <sheetName val="견적서"/>
      <sheetName val="간선계산"/>
      <sheetName val="출력용"/>
      <sheetName val="내역서적용수량"/>
      <sheetName val="단가산출서"/>
      <sheetName val="단가표"/>
      <sheetName val="적용단위길이"/>
      <sheetName val="한강운반비"/>
      <sheetName val="기계공사비집계(원안)"/>
      <sheetName val="단가조사"/>
      <sheetName val="자  재"/>
      <sheetName val="건축외주"/>
      <sheetName val="코드표"/>
      <sheetName val="BM"/>
      <sheetName val="연결임시"/>
      <sheetName val="항목등록"/>
      <sheetName val="증감대비"/>
      <sheetName val="COST"/>
      <sheetName val="원가계산서(남측)"/>
      <sheetName val="신고분기설정참고"/>
      <sheetName val="거래처자료등록"/>
      <sheetName val="구간산출"/>
      <sheetName val="부하LOAD"/>
      <sheetName val="수량산출"/>
      <sheetName val="차액보증"/>
      <sheetName val="기자재비"/>
      <sheetName val="품셈"/>
      <sheetName val="노임단가산출근거"/>
      <sheetName val="수량집계"/>
      <sheetName val="총괄집계표"/>
      <sheetName val="인수공규격"/>
      <sheetName val="계획집계"/>
      <sheetName val="변압기 및 발전기 용량"/>
      <sheetName val="기본자료"/>
      <sheetName val="Baby일위대가"/>
      <sheetName val="부하계산서"/>
      <sheetName val="단가대비표(계측)"/>
      <sheetName val="Sheet1 (2)"/>
      <sheetName val="단가일람"/>
      <sheetName val="청주(철골발주의뢰서)"/>
      <sheetName val="#3_일위대가목록"/>
      <sheetName val="찍기"/>
      <sheetName val="하부철근수량"/>
      <sheetName val="건설기계목록"/>
      <sheetName val="일위대가_목록"/>
      <sheetName val="재료단가"/>
      <sheetName val="시중노임"/>
      <sheetName val="터파기및재료"/>
      <sheetName val="토사(PE)"/>
      <sheetName val="교수설계"/>
      <sheetName val="단가조사서"/>
      <sheetName val="준공검사원(갑)"/>
      <sheetName val="기성내역서(을) (2)"/>
      <sheetName val="G.R300경비"/>
      <sheetName val="상시"/>
      <sheetName val="토공"/>
      <sheetName val="내역서1"/>
      <sheetName val="일대목차"/>
      <sheetName val="진입도로B (2)"/>
      <sheetName val="설계서을"/>
      <sheetName val="단가목록"/>
      <sheetName val="CABLE"/>
      <sheetName val="CABLE (2)"/>
      <sheetName val="지하"/>
      <sheetName val="48일위"/>
      <sheetName val="22수량"/>
      <sheetName val="49일위"/>
      <sheetName val="22일위"/>
      <sheetName val="49수량"/>
      <sheetName val="자재단가"/>
      <sheetName val="품목현황"/>
      <sheetName val="출고대장"/>
      <sheetName val="산출목록표"/>
      <sheetName val="연결관산출조서"/>
      <sheetName val="기계물량"/>
      <sheetName val="비탈면보호공수량산출"/>
      <sheetName val="전기일위대가"/>
      <sheetName val="WORK"/>
      <sheetName val="1단계 (2)"/>
      <sheetName val="토적집계"/>
      <sheetName val="영신토건물가변동"/>
      <sheetName val="변수값"/>
      <sheetName val="중기상차"/>
      <sheetName val="AS복구"/>
      <sheetName val="중기터파기"/>
      <sheetName val="Customer Databas"/>
      <sheetName val="L_RPTA05_목록"/>
      <sheetName val="조도계산"/>
      <sheetName val="BID"/>
      <sheetName val="분전함신설"/>
      <sheetName val="접지1종"/>
      <sheetName val="6. 안전관리비"/>
      <sheetName val="1공구 건정토건 토공"/>
      <sheetName val="띘랷랷랷"/>
      <sheetName val="2.1  노무비 평균단가산출"/>
      <sheetName val="예산명세서"/>
      <sheetName val="설계명세서"/>
      <sheetName val="자료입력"/>
      <sheetName val="지불내역1"/>
      <sheetName val="오동"/>
      <sheetName val="대조"/>
      <sheetName val="나한"/>
      <sheetName val="입상내역"/>
      <sheetName val="단위수량"/>
      <sheetName val="약품공급2"/>
      <sheetName val="자재 단가 비교표(견적)"/>
      <sheetName val="자재 단가 비교표"/>
      <sheetName val="식재가격"/>
      <sheetName val="식재총괄"/>
      <sheetName val="Requirement(Work Crew)"/>
      <sheetName val="TRE TABLE"/>
      <sheetName val="Ekog10"/>
      <sheetName val="내역전기"/>
      <sheetName val="견"/>
      <sheetName val="국별인원"/>
      <sheetName val="Bid Summary"/>
      <sheetName val="이동시 예상비용"/>
      <sheetName val="Seg 1DE비용"/>
      <sheetName val="Transit 비용_감가상각미포함"/>
      <sheetName val="맨홀조서"/>
      <sheetName val="바닥판"/>
      <sheetName val="산출근거"/>
      <sheetName val="입력DATA"/>
      <sheetName val="기초자료입력및 K치 확인"/>
      <sheetName val="Factor"/>
      <sheetName val="제-노임"/>
      <sheetName val="ES조서출력하기"/>
      <sheetName val="Y-WORK"/>
      <sheetName val="전화공사 공량 및 집계표"/>
      <sheetName val="산출근거(복구)"/>
      <sheetName val="AV시스템"/>
      <sheetName val="미납품 현황"/>
      <sheetName val="수목데이타 "/>
      <sheetName val="AL공사(원)"/>
      <sheetName val="asd"/>
      <sheetName val="★도급내역"/>
      <sheetName val="back-data"/>
      <sheetName val="인월수표"/>
      <sheetName val="중기가격"/>
      <sheetName val="9509"/>
      <sheetName val="표지"/>
      <sheetName val="정부노임단가"/>
      <sheetName val="직노"/>
      <sheetName val="2.냉난방설비공사"/>
      <sheetName val="7.자동제어공사"/>
      <sheetName val="7단가"/>
      <sheetName val="말뚝지지력산정"/>
      <sheetName val="현대물량"/>
      <sheetName val="계획"/>
      <sheetName val="계획세부"/>
      <sheetName val="사용내역서"/>
      <sheetName val="항목별내역서"/>
      <sheetName val="안전담당자"/>
      <sheetName val="유도원"/>
      <sheetName val="안전사진"/>
      <sheetName val="지질조사"/>
      <sheetName val="발신정보"/>
      <sheetName val="ITEM"/>
      <sheetName val="단가비교표_공통1"/>
      <sheetName val="자재테이블"/>
      <sheetName val="영창26"/>
      <sheetName val="역T형교대(PILE기초)"/>
      <sheetName val="정거장 설계조건"/>
      <sheetName val="산근"/>
      <sheetName val="내역서_(3)"/>
      <sheetName val="산출양식_(2)"/>
      <sheetName val="전체산출내역서갑(변경)_"/>
      <sheetName val="A_터파기공"/>
      <sheetName val="B_측·집"/>
      <sheetName val="배(자·집)_(2)"/>
      <sheetName val="2_01측·터·집"/>
      <sheetName val="땅깍·수_(1-1)"/>
      <sheetName val="0-52_"/>
      <sheetName val="콘·다_(2)"/>
      <sheetName val="기·집_(2)"/>
      <sheetName val="콘·다_(3)"/>
      <sheetName val="병원내역집계표_(2)"/>
      <sheetName val="실행총괄_"/>
      <sheetName val="[IL-3_XLSY갑지"/>
      <sheetName val="제출내역_(2)"/>
      <sheetName val="4_일위대가목차"/>
      <sheetName val="내역_ver1_0"/>
      <sheetName val="2000,9월_일위"/>
      <sheetName val="1_노무비명세서(해동)"/>
      <sheetName val="1_노무비명세서(토목)"/>
      <sheetName val="2_노무비명세서(해동)"/>
      <sheetName val="2_노무비명세서(수직보호망)"/>
      <sheetName val="2_노무비명세서(난간대)"/>
      <sheetName val="2_사진대지"/>
      <sheetName val="3_사진대지"/>
      <sheetName val="단가대비표_(3)"/>
      <sheetName val="준검_내역서"/>
      <sheetName val="DATA_입력란"/>
      <sheetName val="자__재"/>
      <sheetName val="빌딩_안내"/>
      <sheetName val="평야부단가"/>
      <sheetName val="작업일보"/>
      <sheetName val="기계경비"/>
      <sheetName val="단가(보완)"/>
      <sheetName val="대가 (보완)"/>
      <sheetName val="공사착공계"/>
      <sheetName val="암거단위-1련"/>
      <sheetName val="가로등내역서"/>
      <sheetName val="98수문일위"/>
      <sheetName val="일위대가목록"/>
      <sheetName val="2공구산출내역"/>
      <sheetName val="전체분2회변경"/>
      <sheetName val="대전-교대(A1-A2)"/>
      <sheetName val="COPING"/>
      <sheetName val="䂰출양식"/>
      <sheetName val="조명시설"/>
      <sheetName val="간지"/>
      <sheetName val="관급"/>
      <sheetName val="횡배수관집현황(2공구)"/>
      <sheetName val="수원역(전체분)설계서"/>
      <sheetName val="웅진교-S2"/>
      <sheetName val="몰탈재료산출"/>
      <sheetName val="수목표준대가"/>
      <sheetName val="제잡비집계"/>
      <sheetName val="제출내역"/>
      <sheetName val="화재 탐지 설비"/>
      <sheetName val="의뢰내역서"/>
      <sheetName val="guard(mac)"/>
      <sheetName val="단가비교표"/>
      <sheetName val="3.자재비(총괄)"/>
      <sheetName val="기초단가"/>
      <sheetName val="세골재  T2 변경 현황"/>
      <sheetName val="설계예산서"/>
      <sheetName val="98지급계획"/>
      <sheetName val="참조 (2)"/>
      <sheetName val="횡배수관재료-"/>
      <sheetName val="계산서(직선부)"/>
      <sheetName val="포장재료집계표"/>
      <sheetName val="콘크리트측구연장"/>
      <sheetName val="포장공"/>
      <sheetName val="-몰탈콘크리트"/>
      <sheetName val="-배수구조물공토공"/>
      <sheetName val="L-type"/>
      <sheetName val="FB25JN"/>
      <sheetName val="내역서 (2)"/>
      <sheetName val="MAIN"/>
      <sheetName val="결선list"/>
      <sheetName val="Sheet5"/>
      <sheetName val="도면자료제출일정"/>
      <sheetName val="실행예산"/>
      <sheetName val="경산"/>
      <sheetName val="6. 직접경비"/>
      <sheetName val="을지"/>
      <sheetName val="유의사항"/>
      <sheetName val="현장설명"/>
      <sheetName val="특별조건"/>
      <sheetName val="토공갑"/>
      <sheetName val="구조물갑"/>
      <sheetName val="구조물공"/>
      <sheetName val="투찰계획서"/>
      <sheetName val="실행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Module1"/>
      <sheetName val="laroux"/>
      <sheetName val="견적보고서"/>
      <sheetName val="갑지 (2)"/>
      <sheetName val="동산"/>
      <sheetName val="Sheet4"/>
      <sheetName val="품셈TABLE"/>
      <sheetName val="단가조사-2"/>
      <sheetName val="남양주부대"/>
      <sheetName val="이토변실(A3-LINE)"/>
      <sheetName val="LD"/>
      <sheetName val="입력"/>
      <sheetName val="자재단가-1"/>
      <sheetName val="C지구"/>
      <sheetName val="사내도로"/>
      <sheetName val="단면 (2)"/>
      <sheetName val="도근좌표"/>
      <sheetName val="단위목록"/>
      <sheetName val="기계경비목록"/>
      <sheetName val="조경"/>
      <sheetName val="단  가  대  비  표"/>
      <sheetName val="일  위  대  가  목  록"/>
      <sheetName val="EQ-R1"/>
      <sheetName val="단가일람 (2)"/>
      <sheetName val="준공내역서표지"/>
      <sheetName val="주소록"/>
      <sheetName val="등록자료"/>
      <sheetName val="조정율"/>
      <sheetName val="내역분기"/>
      <sheetName val="NYS"/>
      <sheetName val="건축-물가변동"/>
      <sheetName val="APT"/>
      <sheetName val="평가데이터"/>
      <sheetName val="청천내"/>
      <sheetName val="을"/>
      <sheetName val="프라임 강변역(4,236)"/>
      <sheetName val="신설개소별 총집계표(동해-배전)"/>
      <sheetName val="안평역사 총집계"/>
      <sheetName val="토목주소"/>
      <sheetName val="프랜트면허"/>
      <sheetName val="단가기준"/>
      <sheetName val="unit"/>
      <sheetName val="예산서"/>
      <sheetName val="공정외주"/>
      <sheetName val="제조 경영"/>
      <sheetName val="정공공사"/>
      <sheetName val="갑지1"/>
      <sheetName val="분전반"/>
      <sheetName val="L_RPTB02_01"/>
      <sheetName val="위치도1"/>
      <sheetName val="굴화내역"/>
      <sheetName val="99총공사내역서"/>
      <sheetName val="간접1"/>
      <sheetName val="합의경상"/>
      <sheetName val="AS포장복구 "/>
      <sheetName val="DANGA"/>
      <sheetName val="격점별물량"/>
      <sheetName val="송전기본"/>
      <sheetName val="산근1"/>
      <sheetName val="장비"/>
      <sheetName val="노무"/>
      <sheetName val="자재"/>
      <sheetName val="노임단가 "/>
      <sheetName val="총공사원가"/>
      <sheetName val="건축공사원가"/>
      <sheetName val="설비공사원가"/>
      <sheetName val="4.전기"/>
      <sheetName val="노 무 비"/>
      <sheetName val="견적대비표"/>
      <sheetName val="우,오수"/>
      <sheetName val="측량요율"/>
      <sheetName val="4꣆Ꭵ︀"/>
      <sheetName val="노임단가표"/>
      <sheetName val="CATV"/>
      <sheetName val="유입량"/>
      <sheetName val="자단"/>
      <sheetName val="철거산출근거"/>
      <sheetName val="BDATA"/>
      <sheetName val="36단가"/>
      <sheetName val="연습"/>
      <sheetName val="횡배수관수량집계"/>
      <sheetName val="철콘공사"/>
      <sheetName val="품목납기"/>
      <sheetName val="인건비 "/>
      <sheetName val="토목변경"/>
      <sheetName val="노단"/>
      <sheetName val="36수량"/>
      <sheetName val="일반공사"/>
      <sheetName val="재료비노무비"/>
      <sheetName val="Oper Amount"/>
      <sheetName val="단가 "/>
      <sheetName val="48수량"/>
      <sheetName val="자재코드"/>
      <sheetName val="수입"/>
      <sheetName val="조내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/>
      <sheetData sheetId="335"/>
      <sheetData sheetId="336"/>
      <sheetData sheetId="337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/>
      <sheetData sheetId="382"/>
      <sheetData sheetId="383"/>
      <sheetData sheetId="384"/>
      <sheetData sheetId="385"/>
      <sheetData sheetId="386"/>
      <sheetData sheetId="387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/>
      <sheetData sheetId="482" refreshError="1"/>
      <sheetData sheetId="483" refreshError="1"/>
      <sheetData sheetId="484"/>
      <sheetData sheetId="485"/>
      <sheetData sheetId="486" refreshError="1"/>
      <sheetData sheetId="487" refreshError="1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 refreshError="1"/>
      <sheetData sheetId="509" refreshError="1"/>
      <sheetData sheetId="510"/>
      <sheetData sheetId="511"/>
      <sheetData sheetId="512"/>
      <sheetData sheetId="513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/>
      <sheetData sheetId="572"/>
      <sheetData sheetId="573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일위대가"/>
      <sheetName val="건축내역"/>
      <sheetName val="공사명입력"/>
      <sheetName val="근로자자료입력"/>
      <sheetName val="참고자료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공량산출서"/>
      <sheetName val="980226 패션MESA빌딩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원가계산서"/>
      <sheetName val="통신집계표"/>
      <sheetName val="내역서"/>
      <sheetName val="일위대가목록표"/>
      <sheetName val="일위대가"/>
      <sheetName val="원가계산"/>
      <sheetName val="방송집계표"/>
      <sheetName val="내역"/>
      <sheetName val="산근"/>
      <sheetName val="단가"/>
      <sheetName val="선원중정보통신"/>
    </sheetNames>
    <definedNames>
      <definedName name="han_cod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원가계산서"/>
      <sheetName val="집계표 "/>
      <sheetName val="건축집계표"/>
      <sheetName val="건축"/>
      <sheetName val="공정표"/>
      <sheetName val="을지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총괄원가)"/>
      <sheetName val="초원가"/>
      <sheetName val="중원가"/>
      <sheetName val="초갑지"/>
      <sheetName val="중갑지"/>
      <sheetName val="고갑지"/>
      <sheetName val="초등을지"/>
      <sheetName val="중등을지"/>
      <sheetName val="초중고통신일위대가"/>
      <sheetName val="을지"/>
      <sheetName val="건축"/>
      <sheetName val="산출내역서집계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총괄표"/>
      <sheetName val="원가계산 (2)"/>
      <sheetName val="시중노임"/>
      <sheetName val="장비중량"/>
      <sheetName val="내역서"/>
    </sheetNames>
    <sheetDataSet>
      <sheetData sheetId="0"/>
      <sheetData sheetId="1"/>
      <sheetData sheetId="2" refreshError="1"/>
      <sheetData sheetId="3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원가계산서"/>
      <sheetName val="대총괄표"/>
      <sheetName val="내역서1"/>
      <sheetName val="공량산출서1"/>
      <sheetName val="일위단가"/>
      <sheetName val="000000"/>
      <sheetName val="표지"/>
      <sheetName val="총괄표지"/>
      <sheetName val="내역표지"/>
      <sheetName val="공사원가계산서"/>
      <sheetName val="1차전관방송내역"/>
      <sheetName val="2차전관방송내역"/>
      <sheetName val="회의실방송내역"/>
      <sheetName val="합동강의실방송내역"/>
      <sheetName val="공량표지"/>
      <sheetName val="1차전관공량산출총괄"/>
      <sheetName val="1차전관공량산출내역"/>
      <sheetName val="2차전관공량산출총괄"/>
      <sheetName val="2차전관공량산출내역"/>
      <sheetName val="회의실방송공량산출총괄"/>
      <sheetName val="회의실방송공량산출내역"/>
      <sheetName val="합동강의실공량산출총괄"/>
      <sheetName val="합동강의실공량산출내역"/>
      <sheetName val="자재비교표지"/>
      <sheetName val="자재단가비교표"/>
      <sheetName val="도면표지"/>
      <sheetName val="중강당 내역"/>
      <sheetName val="총괄표"/>
      <sheetName val="단가산출"/>
      <sheetName val="일위목록"/>
      <sheetName val="내역서"/>
    </sheetNames>
    <sheetDataSet>
      <sheetData sheetId="0" refreshError="1"/>
      <sheetData sheetId="1"/>
      <sheetData sheetId="2"/>
      <sheetData sheetId="3">
        <row r="60">
          <cell r="G60">
            <v>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laroux"/>
      <sheetName val="내역서1"/>
      <sheetName val="공량"/>
      <sheetName val="표지"/>
      <sheetName val="총괄표지"/>
      <sheetName val="내역표지"/>
      <sheetName val="공사원가계산서"/>
      <sheetName val="대총괄표"/>
      <sheetName val="1차전관방송내역"/>
      <sheetName val="2차전관방송내역"/>
      <sheetName val="회의실방송내역"/>
      <sheetName val="합동강의실방송내역"/>
      <sheetName val="공량표지"/>
      <sheetName val="1차전관공량산출총괄"/>
      <sheetName val="1차전관공량산출내역"/>
      <sheetName val="2차전관공량산출총괄"/>
      <sheetName val="2차전관공량산출내역"/>
      <sheetName val="회의실방송공량산출총괄"/>
      <sheetName val="회의실방송공량산출내역"/>
      <sheetName val="합동강의실공량산출총괄"/>
      <sheetName val="합동강의실공량산출내역"/>
      <sheetName val="자재비교표지"/>
      <sheetName val="자재단가비교표"/>
      <sheetName val="도면표지"/>
      <sheetName val="요율"/>
      <sheetName val="내역서"/>
      <sheetName val="총괄집계표"/>
      <sheetName val="일위단가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6"/>
      <sheetName val="2-1"/>
      <sheetName val="감1"/>
      <sheetName val="감2"/>
      <sheetName val="감3"/>
      <sheetName val="조1"/>
      <sheetName val="조2"/>
      <sheetName val="조3"/>
      <sheetName val="6-1"/>
      <sheetName val="3-1"/>
      <sheetName val="3-2"/>
      <sheetName val="건축내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날개벽수량표"/>
      <sheetName val="수리계산(5년)1유역"/>
      <sheetName val="수리계산(5년)2유역"/>
      <sheetName val="수리계산(5년)3유역"/>
      <sheetName val="수리계산(10년)4유역"/>
      <sheetName val="수리계산(10년)5유역"/>
      <sheetName val="표지(목차)"/>
      <sheetName val="표지(자재집계표)"/>
      <sheetName val="표지(토공)"/>
      <sheetName val="표지(배수공)"/>
      <sheetName val="표지(포장공)"/>
      <sheetName val="표지(부대공)"/>
      <sheetName val="공사원가계산서"/>
      <sheetName val="공사원가계산서(전기)"/>
      <sheetName val="총괄재료집계표"/>
      <sheetName val="골재량산출"/>
      <sheetName val="토공집계표"/>
      <sheetName val="토적계산"/>
      <sheetName val="P,E이중관Φ400"/>
      <sheetName val="P,E이중관Φ800"/>
      <sheetName val="P.E이중관보호공800(터파기)"/>
      <sheetName val="우수집수정터파기(A-TYPE)"/>
      <sheetName val="우수집수정터파기(B-TYPE)"/>
      <sheetName val="콘크리트포장깨기"/>
      <sheetName val="배수공수량집계표"/>
      <sheetName val="배수공재료집계표"/>
      <sheetName val="배수몰탈수량"/>
      <sheetName val="L형측구(화강암)A&quot;"/>
      <sheetName val="L형측구(화강암)B&quot;"/>
      <sheetName val="P.E이중관보호공800"/>
      <sheetName val="우수집수정(A-TYPE)"/>
      <sheetName val="우수집수정(B-TYPE)"/>
      <sheetName val="횡배수관날개벽"/>
      <sheetName val="내역표지"/>
      <sheetName val="원가계산서(총괄)"/>
      <sheetName val="산출내역집계"/>
      <sheetName val="건축집계"/>
      <sheetName val="건축내역"/>
      <sheetName val="토목집계"/>
      <sheetName val="토목내역"/>
      <sheetName val="설비집계"/>
      <sheetName val="설비내역"/>
      <sheetName val="단가 (2)"/>
      <sheetName val="포장공"/>
      <sheetName val="중기일위대가"/>
      <sheetName val="일위대가"/>
      <sheetName val="에너지요금"/>
      <sheetName val="구역화물"/>
      <sheetName val="APT"/>
      <sheetName val="방송(체육관)"/>
      <sheetName val="금액내역서"/>
      <sheetName val="일반교실"/>
      <sheetName val="G.R300경비"/>
      <sheetName val="예정(3)"/>
      <sheetName val="덕전리"/>
      <sheetName val="DDD"/>
      <sheetName val="맨홀토공산출"/>
      <sheetName val="조명시설"/>
      <sheetName val="용소리교"/>
      <sheetName val="전선관"/>
      <sheetName val="조건표"/>
      <sheetName val="우,오수"/>
      <sheetName val="sw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내역서"/>
      <sheetName val="가격대비"/>
      <sheetName val="배관산출"/>
      <sheetName val="laroux"/>
      <sheetName val="갑지들"/>
      <sheetName val="총괄표"/>
      <sheetName val="원가계산서"/>
      <sheetName val="교수설계"/>
      <sheetName val="영창26"/>
      <sheetName val="갑  지"/>
      <sheetName val="내역서1"/>
      <sheetName val="인건-측정"/>
      <sheetName val="내역"/>
      <sheetName val="산출근거"/>
      <sheetName val="E총15"/>
      <sheetName val="노임조서"/>
      <sheetName val="지하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가격비교-형석"/>
      <sheetName val="을지"/>
      <sheetName val="손익분석"/>
      <sheetName val="동력부하"/>
      <sheetName val="L-기술계산(1Φ220-110V)"/>
      <sheetName val="전등부하"/>
      <sheetName val="0.6-1KV FCV"/>
      <sheetName val="전동기규격"/>
      <sheetName val="표지"/>
      <sheetName val="수변전용량검토"/>
      <sheetName val="단락전류계산서"/>
      <sheetName val="(UT동)SUB"/>
      <sheetName val="(본관동)SUB"/>
      <sheetName val="(2공장동)SUB"/>
      <sheetName val="(사출동)SUB"/>
      <sheetName val="(UT동)UTIL"/>
      <sheetName val="(본관동)AHU"/>
      <sheetName val="(2공장동)AHU"/>
      <sheetName val="(사출동)AHU"/>
      <sheetName val="(사출동)장치"/>
      <sheetName val="통합배선인건"/>
      <sheetName val="견적갑지"/>
      <sheetName val="물량산출"/>
      <sheetName val="비교자료"/>
      <sheetName val="직노"/>
      <sheetName val="200"/>
      <sheetName val="실행내역"/>
      <sheetName val="N賃率-職"/>
      <sheetName val="고등학교"/>
      <sheetName val="내역서1"/>
      <sheetName val="건축내역"/>
      <sheetName val="실행"/>
      <sheetName val="내역서"/>
      <sheetName val="요율"/>
      <sheetName val="조명율표"/>
      <sheetName val="Sheet1"/>
      <sheetName val="빌딩 안내"/>
      <sheetName val="48전력선로일위"/>
      <sheetName val="설계서"/>
      <sheetName val="A 견적"/>
      <sheetName val="전기일위목록"/>
      <sheetName val="설계금내역서"/>
      <sheetName val="노무비 근거"/>
      <sheetName val="한일양산"/>
      <sheetName val="수량산출서"/>
      <sheetName val="산출금액내역"/>
      <sheetName val="내역"/>
      <sheetName val="수량산출"/>
      <sheetName val="98지급계획"/>
      <sheetName val="#REF"/>
      <sheetName val="총괄표"/>
      <sheetName val="갑지"/>
      <sheetName val="집계표"/>
      <sheetName val="CTEMCOST"/>
      <sheetName val="기본일위"/>
      <sheetName val="공사비총괄표"/>
      <sheetName val="신우"/>
      <sheetName val="교통대책내역"/>
      <sheetName val="단가표"/>
      <sheetName val="철거산출근거"/>
      <sheetName val="SG"/>
      <sheetName val="원가계산서 "/>
      <sheetName val="내역표지"/>
      <sheetName val="일위"/>
      <sheetName val="물가조사"/>
      <sheetName val="Sheet2"/>
      <sheetName val="Sheet3"/>
      <sheetName val="봉방동근생"/>
      <sheetName val="대공종"/>
      <sheetName val="제잡비"/>
      <sheetName val="표지 (2)"/>
      <sheetName val="자재단가"/>
      <sheetName val="BasePriceList"/>
      <sheetName val="노임단가표"/>
      <sheetName val=" 소방공사 산출근거"/>
      <sheetName val="영창26"/>
      <sheetName val="예산M11A"/>
      <sheetName val="CAT_5"/>
      <sheetName val="기계경비"/>
      <sheetName val="골재산출"/>
      <sheetName val="중기사용료산출근거"/>
      <sheetName val="견적서"/>
      <sheetName val="견적"/>
      <sheetName val="공내역"/>
      <sheetName val="기계경비(시간당)"/>
      <sheetName val="수량분배표"/>
      <sheetName val="본부소개"/>
      <sheetName val="단위량"/>
      <sheetName val="재료집계표2"/>
      <sheetName val="토적집계표"/>
      <sheetName val="코드표"/>
      <sheetName val="DB"/>
      <sheetName val="3BL공동구 수량"/>
      <sheetName val="가설공사"/>
      <sheetName val="단중표"/>
      <sheetName val="일위총괄"/>
      <sheetName val="당초"/>
      <sheetName val="총괄"/>
      <sheetName val="상가TV배선"/>
      <sheetName val="1유리"/>
      <sheetName val="재료"/>
      <sheetName val="지입자재집계표"/>
      <sheetName val="AIR SHOWER(3인용)"/>
      <sheetName val="DATA"/>
      <sheetName val="일위대가집계표"/>
      <sheetName val="95년12월말"/>
      <sheetName val="원가"/>
      <sheetName val="총(신설)"/>
      <sheetName val="N賃率_職"/>
      <sheetName val="J-EQ"/>
      <sheetName val="I一般比"/>
      <sheetName val="MAIN_TABLE"/>
      <sheetName val="입상내역"/>
      <sheetName val="적용토목"/>
      <sheetName val="건축공사"/>
      <sheetName val="102역사"/>
      <sheetName val="NYS"/>
      <sheetName val="일위대가표"/>
      <sheetName val="차수공개요"/>
      <sheetName val="제출내역"/>
      <sheetName val="을"/>
      <sheetName val="101동"/>
      <sheetName val="기존단가 (2)"/>
      <sheetName val="교수설계"/>
      <sheetName val="식생블럭단위수량"/>
      <sheetName val="설비2차"/>
      <sheetName val="5공철탑검토표"/>
      <sheetName val="4공철탑검토"/>
      <sheetName val="토공 total"/>
      <sheetName val="입찰안"/>
      <sheetName val="교각별철근수량집계표"/>
      <sheetName val="Customer Databas"/>
      <sheetName val="물량입력"/>
      <sheetName val="97년 추정"/>
      <sheetName val="위치조서"/>
      <sheetName val="재개발"/>
      <sheetName val="일위대가-내역 "/>
      <sheetName val="노임"/>
      <sheetName val="명세서"/>
      <sheetName val="데이타"/>
      <sheetName val="일위_파일"/>
      <sheetName val="6호기"/>
      <sheetName val="BID"/>
      <sheetName val="asd"/>
      <sheetName val="지하"/>
      <sheetName val="조도계산서 (도서)"/>
      <sheetName val="일위대가"/>
      <sheetName val="단가"/>
      <sheetName val="대창(장성)"/>
      <sheetName val="공량산출서"/>
      <sheetName val="J直材4"/>
      <sheetName val="0_6-1KV_FCV"/>
      <sheetName val="A_견적"/>
      <sheetName val="빌딩_안내"/>
      <sheetName val="_소방공사_산출근거"/>
      <sheetName val="노무비_근거"/>
      <sheetName val="표지_(2)"/>
      <sheetName val="AIR_SHOWER(3인용)"/>
      <sheetName val="3BL공동구_수량"/>
      <sheetName val="Customer_Databas"/>
      <sheetName val="97년_추정"/>
      <sheetName val="원가계산서_"/>
      <sheetName val="운반공사"/>
      <sheetName val="갑지1"/>
      <sheetName val="노임단가"/>
      <sheetName val="b_balju_cho"/>
      <sheetName val="바닥판"/>
      <sheetName val="입력DATA"/>
      <sheetName val="노무단가산정"/>
      <sheetName val="내역서 "/>
      <sheetName val="약품공급2"/>
      <sheetName val="교각1"/>
      <sheetName val="조명시설"/>
      <sheetName val="대치판정"/>
      <sheetName val="공사착공계"/>
      <sheetName val="내역(가지)"/>
      <sheetName val="220 (2)"/>
      <sheetName val="담장산출"/>
      <sheetName val="소일위대가코드표"/>
      <sheetName val="단가산출"/>
      <sheetName val="적현로"/>
      <sheetName val="토공사"/>
      <sheetName val="인수공규격"/>
      <sheetName val="주beam"/>
      <sheetName val="990430_당초"/>
      <sheetName val="제직재"/>
      <sheetName val="일위대가(가설)"/>
      <sheetName val="기초자료"/>
      <sheetName val="날개벽수량표"/>
      <sheetName val="inputdata"/>
      <sheetName val="B"/>
      <sheetName val="일위대가목차"/>
      <sheetName val="인건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laroux"/>
      <sheetName val="내역서"/>
      <sheetName val="물가대비"/>
      <sheetName val="총괄-표지"/>
      <sheetName val="인건-측정"/>
      <sheetName val="갑지들"/>
      <sheetName val="총괄표"/>
      <sheetName val="원가계산서"/>
      <sheetName val="sw1"/>
      <sheetName val="NOMUBI"/>
      <sheetName val="인건_측정"/>
      <sheetName val="시중노임단가"/>
      <sheetName val="정렬"/>
      <sheetName val="손익분석"/>
      <sheetName val="지하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갑지(전기)"/>
      <sheetName val="원가계산서(전기)"/>
      <sheetName val="갑지"/>
      <sheetName val="원가계산서(1)"/>
      <sheetName val="설계서용지"/>
      <sheetName val="내역서"/>
      <sheetName val="내역명세서"/>
      <sheetName val="일위대가목록"/>
      <sheetName val="일위대가표"/>
      <sheetName val="중기경비목록"/>
      <sheetName val="중기경비"/>
      <sheetName val="단가산출서목록"/>
      <sheetName val="단가산출서"/>
      <sheetName val="자재단가대비표"/>
      <sheetName val="Sheet1"/>
      <sheetName val="Sheet2"/>
      <sheetName val="Sheet3"/>
      <sheetName val="인건-측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종합갑"/>
      <sheetName val="종합"/>
      <sheetName val="죽성계단"/>
      <sheetName val="원가2(교)"/>
      <sheetName val="원가3(교)"/>
      <sheetName val="대가 (2)"/>
      <sheetName val="Sheet1"/>
      <sheetName val="Sheet2"/>
      <sheetName val="Sheet3"/>
      <sheetName val="죽성초외"/>
    </sheetNames>
    <definedNames>
      <definedName name="Macro12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내역서 (폐기물처리)별도발주"/>
      <sheetName val="원가계산서"/>
      <sheetName val="내역서총괄표"/>
      <sheetName val="내역서"/>
      <sheetName val="일위대가총괄표"/>
      <sheetName val="일위대가"/>
      <sheetName val="단가산출총괄표"/>
      <sheetName val="단가산출"/>
      <sheetName val="기계경비총괄표"/>
      <sheetName val="기계경비"/>
      <sheetName val="기계경비적용기준"/>
      <sheetName val="자재단가"/>
      <sheetName val="노임단가"/>
    </sheetNames>
    <sheetDataSet>
      <sheetData sheetId="0" refreshError="1"/>
      <sheetData sheetId="1"/>
      <sheetData sheetId="2">
        <row r="3">
          <cell r="B3" t="str">
            <v>대구 서구청소년수련관 기능보강사업(토 목)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원가계산서"/>
      <sheetName val="공종집계표"/>
      <sheetName val="내역서"/>
      <sheetName val="일위대가목록"/>
      <sheetName val="일위대가표"/>
      <sheetName val="중기경비목록"/>
      <sheetName val="중기경비"/>
      <sheetName val="자재단가대비표"/>
      <sheetName val="공량산출"/>
      <sheetName val="수량산출"/>
      <sheetName val="고철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/>
      <sheetData sheetId="8">
        <row r="33">
          <cell r="G33">
            <v>10.59</v>
          </cell>
          <cell r="H33">
            <v>3.35</v>
          </cell>
        </row>
        <row r="95">
          <cell r="G95">
            <v>30.99</v>
          </cell>
          <cell r="H95">
            <v>7.44</v>
          </cell>
        </row>
        <row r="126">
          <cell r="G126">
            <v>7.96</v>
          </cell>
          <cell r="H126">
            <v>3.64</v>
          </cell>
        </row>
        <row r="188">
          <cell r="G188">
            <v>32.380000000000003</v>
          </cell>
          <cell r="H188">
            <v>16.22</v>
          </cell>
        </row>
        <row r="219">
          <cell r="G219">
            <v>10.31</v>
          </cell>
          <cell r="H219">
            <v>0.28000000000000003</v>
          </cell>
        </row>
      </sheetData>
      <sheetData sheetId="9">
        <row r="93">
          <cell r="G93">
            <v>4.4000000000000004</v>
          </cell>
        </row>
        <row r="94">
          <cell r="G94">
            <v>11</v>
          </cell>
        </row>
        <row r="138">
          <cell r="G138">
            <v>18.7</v>
          </cell>
        </row>
        <row r="139">
          <cell r="G139">
            <v>22</v>
          </cell>
        </row>
        <row r="140">
          <cell r="G140">
            <v>17.600000000000001</v>
          </cell>
        </row>
        <row r="141">
          <cell r="G141">
            <v>82.5</v>
          </cell>
        </row>
        <row r="142">
          <cell r="G142">
            <v>147.4</v>
          </cell>
        </row>
        <row r="143">
          <cell r="G143">
            <v>6.05</v>
          </cell>
        </row>
      </sheetData>
      <sheetData sheetId="10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공임산출 (화명1고) (2)"/>
      <sheetName val="#REF"/>
    </sheetNames>
    <sheetDataSet>
      <sheetData sheetId="0" refreshError="1"/>
      <sheetData sheetId="1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VXXX"/>
      <sheetName val="VXXXXX"/>
      <sheetName val="Sheet1"/>
    </sheetNames>
    <sheetDataSet>
      <sheetData sheetId="0"/>
      <sheetData sheetId="1"/>
      <sheetData sheetId="2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총공사(갑지)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전표지"/>
      <sheetName val="전원가"/>
      <sheetName val="전총괄"/>
      <sheetName val="전등"/>
      <sheetName val="전열"/>
      <sheetName val="소방"/>
      <sheetName val="통표지"/>
      <sheetName val="통원가"/>
      <sheetName val="통총괄"/>
      <sheetName val="전화"/>
      <sheetName val="TV"/>
      <sheetName val="LAN"/>
      <sheetName val="전일위목록"/>
      <sheetName val="전일위"/>
      <sheetName val="전가격표"/>
      <sheetName val="통일위목록"/>
      <sheetName val="통일위"/>
      <sheetName val="통가격표"/>
      <sheetName val="방송(체육관)"/>
      <sheetName val="방송(체육관-공량)"/>
      <sheetName val="방송-무대"/>
      <sheetName val="날개벽수량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내역"/>
      <sheetName val="esco"/>
      <sheetName val="수량산출"/>
      <sheetName val="단가"/>
      <sheetName val="#REF"/>
      <sheetName val="일위_파일"/>
      <sheetName val="Y-WORK"/>
      <sheetName val="내역서"/>
      <sheetName val="laroux"/>
      <sheetName val="일위,한전"/>
      <sheetName val="원가계산서"/>
      <sheetName val="단가조사서"/>
      <sheetName val="1. 가로등 설치공사(2공구)"/>
      <sheetName val="일위대가"/>
      <sheetName val="내역서 (2)"/>
      <sheetName val="MOTOR"/>
      <sheetName val="건축내역"/>
      <sheetName val="갑지"/>
      <sheetName val="공사원가계산서"/>
      <sheetName val="총내역서"/>
      <sheetName val="관급내역서"/>
      <sheetName val="이전비내역서"/>
      <sheetName val="물량"/>
      <sheetName val="배선설계"/>
      <sheetName val="부하계산"/>
      <sheetName val="기초산출서"/>
      <sheetName val="장비단가산출"/>
      <sheetName val="2000.11월설계내역"/>
      <sheetName val="준검 내역서"/>
      <sheetName val="1.수,변전설비 (1차작업)"/>
      <sheetName val="2.옥외전력(침매함-수정-1차작업)"/>
      <sheetName val="3.옥외전력(사장교-수정-1차작업)"/>
      <sheetName val="4.인입선교체공사"/>
      <sheetName val="총 원가계산"/>
      <sheetName val="조명율표"/>
      <sheetName val="Sheet1"/>
      <sheetName val="공사기본내용입력"/>
      <sheetName val="물가자료"/>
      <sheetName val="마산방향철근집계"/>
      <sheetName val="진주방향"/>
      <sheetName val="마산방향"/>
      <sheetName val="SLAB&quot;1&quot;"/>
      <sheetName val="일위대가표"/>
      <sheetName val="일위대가(건축)"/>
      <sheetName val="토공"/>
      <sheetName val="직공비"/>
      <sheetName val="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YES"/>
      <sheetName val="Sheet1"/>
      <sheetName val="인건-측정"/>
      <sheetName val="MOTOR"/>
      <sheetName val="공사비"/>
      <sheetName val="단가산출"/>
      <sheetName val="일위대가"/>
      <sheetName val="가드레일산근"/>
      <sheetName val="수량집계표"/>
      <sheetName val="수량"/>
      <sheetName val="단가비교"/>
      <sheetName val="적용2002"/>
      <sheetName val="중기"/>
      <sheetName val="#REF"/>
      <sheetName val="성서방향-교대(A2)"/>
      <sheetName val="기계경비일람"/>
      <sheetName val="LOPCALC"/>
      <sheetName val="부하계산서"/>
      <sheetName val="노임"/>
      <sheetName val="Baby일위대가"/>
      <sheetName val="45,46"/>
      <sheetName val="정화조동내역"/>
      <sheetName val="Sheet17"/>
      <sheetName val="간접"/>
      <sheetName val="중기일위대가"/>
      <sheetName val="unit 4"/>
      <sheetName val="일위대가(가설)"/>
      <sheetName val="정부노임단가"/>
      <sheetName val="TRE TABLE"/>
      <sheetName val="DATA"/>
      <sheetName val="교대(A1-A2)"/>
      <sheetName val="JUCK"/>
      <sheetName val="노무비"/>
      <sheetName val="BID"/>
      <sheetName val="대구-교대(A1-A2)"/>
      <sheetName val="설계"/>
      <sheetName val="2000년1차"/>
      <sheetName val="Macro3"/>
      <sheetName val="원형1호맨홀토공수량"/>
      <sheetName val="내역"/>
      <sheetName val="교대(A1)"/>
      <sheetName val="건축"/>
      <sheetName val="단위수량"/>
      <sheetName val="1차설계변경내역"/>
      <sheetName val="입찰안"/>
      <sheetName val="노임단가"/>
      <sheetName val="기간등록"/>
      <sheetName val="단가산출서 (2)"/>
      <sheetName val="단가산출서"/>
      <sheetName val="일반공사"/>
      <sheetName val="현장예산"/>
      <sheetName val="3련 BOX"/>
      <sheetName val="토사(PE)"/>
      <sheetName val="가설건물"/>
      <sheetName val="XXXXXX"/>
      <sheetName val="표지"/>
      <sheetName val="1.수변전설비공사"/>
      <sheetName val="2. 동력설비 공사"/>
      <sheetName val="3. 조명설비공사"/>
      <sheetName val="4. 접지설비공사"/>
      <sheetName val="5. 통신설비 공사"/>
      <sheetName val="6. 전기방식설비공사"/>
      <sheetName val="6.전기방식 설비공사(2)"/>
      <sheetName val="7.방호설비공사"/>
      <sheetName val="8.가설전기공사"/>
      <sheetName val="산출근거"/>
      <sheetName val="STORAGE"/>
      <sheetName val="Y-WORK"/>
      <sheetName val="ITEM"/>
      <sheetName val="단가비교표"/>
      <sheetName val="- INFORMATION -"/>
      <sheetName val="Module1"/>
      <sheetName val="Module2"/>
      <sheetName val="Module3"/>
      <sheetName val="Module4"/>
      <sheetName val="Module5"/>
      <sheetName val="Module6"/>
      <sheetName val="Module8"/>
      <sheetName val="Module9"/>
      <sheetName val="Module7"/>
      <sheetName val="총물량표"/>
      <sheetName val="정산물량표"/>
      <sheetName val="정산세부물량1차분실적"/>
      <sheetName val="정산복구량"/>
      <sheetName val="일위대가표(1)"/>
      <sheetName val="일위대가표(2)"/>
      <sheetName val="자재단가비교표"/>
      <sheetName val="복구량산정 및 전용회선 사용"/>
      <sheetName val="특별교실"/>
      <sheetName val="기숙사"/>
      <sheetName val="화장실"/>
      <sheetName val="총집계-1"/>
      <sheetName val="총집계-2"/>
      <sheetName val="원가-1"/>
      <sheetName val="원가-2"/>
      <sheetName val="기안"/>
      <sheetName val="갑지"/>
      <sheetName val="견적서"/>
      <sheetName val="내역서"/>
      <sheetName val="변경사유"/>
      <sheetName val="가옥조명원가계"/>
      <sheetName val="가옥조명내역서"/>
      <sheetName val="산출집계"/>
      <sheetName val="산출근거서"/>
      <sheetName val="신규품목"/>
      <sheetName val="수량표지"/>
      <sheetName val="공구손료"/>
      <sheetName val="4월 실적추정(건축+토목)"/>
      <sheetName val="4월 실적추정(건축)"/>
      <sheetName val="호계"/>
      <sheetName val="제암"/>
      <sheetName val="월마트"/>
      <sheetName val="월드컵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을"/>
      <sheetName val="FILE1"/>
      <sheetName val="VXXXX"/>
      <sheetName val="VXXXXX"/>
      <sheetName val="1.수변전설비"/>
      <sheetName val="2.전력간선"/>
      <sheetName val="3.동력"/>
      <sheetName val="4.전등"/>
      <sheetName val="5.전열"/>
      <sheetName val="6.약전"/>
      <sheetName val="7.소방"/>
      <sheetName val="8.방송"/>
      <sheetName val="9.조명제어"/>
      <sheetName val="10.철거공사"/>
      <sheetName val="남양시작동자105노65기1.3화1.2"/>
      <sheetName val="직노"/>
      <sheetName val="실행내역"/>
      <sheetName val="견적조건"/>
      <sheetName val="견적조건(을지)"/>
      <sheetName val="200"/>
      <sheetName val="을지"/>
      <sheetName val="원가계산"/>
      <sheetName val="1.전차선조정"/>
      <sheetName val="2.조가선조정"/>
      <sheetName val="3.급전선신설"/>
      <sheetName val="4.급전선철거"/>
      <sheetName val="5.고배선철거"/>
      <sheetName val="6.고압케이블신설"/>
      <sheetName val="7.비절연선조정"/>
      <sheetName val="8.가동브래키트이설"/>
      <sheetName val="9.H형강주신설(9m)"/>
      <sheetName val="10.강관주신설(9m)"/>
      <sheetName val="11.H강주철거(11m)"/>
      <sheetName val="11.H형강기초"/>
      <sheetName val="13.강관주기초"/>
      <sheetName val="14.장력조정장치신설"/>
      <sheetName val="15.장력조정장치철거   "/>
      <sheetName val="16.콘주철거(9m)"/>
      <sheetName val="17.지선신설(보통)"/>
      <sheetName val="18.지선신설(v형)"/>
      <sheetName val="19.지선철거"/>
      <sheetName val="20.기중개폐기신설"/>
      <sheetName val="총괄"/>
      <sheetName val="기초단가"/>
      <sheetName val="대구실행"/>
      <sheetName val="0.집계"/>
      <sheetName val="조도계산서 (도서)"/>
      <sheetName val="간선계산"/>
      <sheetName val="가로등부표"/>
      <sheetName val="재료"/>
      <sheetName val="제경비율"/>
      <sheetName val="내역(설계)"/>
      <sheetName val="Macro1"/>
      <sheetName val="설계예산서"/>
      <sheetName val="인건비"/>
      <sheetName val="1.설계조건"/>
      <sheetName val="식생블럭단위수량"/>
      <sheetName val="말뚝지지력산정"/>
      <sheetName val="일위대가목차"/>
      <sheetName val="노무비단가"/>
      <sheetName val="N賃率-職"/>
      <sheetName val="표지 (2)"/>
      <sheetName val="매립"/>
      <sheetName val="3-1.CB"/>
      <sheetName val="MAIN_TABLE"/>
      <sheetName val="1.수인터널"/>
      <sheetName val="아산추가1220"/>
      <sheetName val="XL4Poppy"/>
      <sheetName val="입찰보고"/>
      <sheetName val="당초"/>
      <sheetName val="자재단가"/>
      <sheetName val="98지급계획"/>
      <sheetName val="본공사"/>
      <sheetName val="DANGA"/>
      <sheetName val="실행내역서"/>
      <sheetName val="신우"/>
      <sheetName val="수량집계"/>
      <sheetName val="토목"/>
      <sheetName val="가로등내역서"/>
      <sheetName val="수량산출서"/>
      <sheetName val="2000.11월설계내역"/>
      <sheetName val="터파기및재료"/>
      <sheetName val="점수계산1-2"/>
      <sheetName val="부대공사비"/>
      <sheetName val="현장관리비집계표"/>
      <sheetName val="BQ"/>
      <sheetName val="Total"/>
      <sheetName val="단가"/>
      <sheetName val="3.자재비(총괄)"/>
      <sheetName val="전선 및 전선관"/>
      <sheetName val="총괄표"/>
      <sheetName val="집계표"/>
      <sheetName val="내역서2안"/>
      <sheetName val="조명율표"/>
      <sheetName val="실행철강하도"/>
      <sheetName val="소야공정계획표"/>
      <sheetName val="6호기"/>
      <sheetName val="수량산출"/>
      <sheetName val="준검 내역서"/>
      <sheetName val="봉양~조차장간고하개명(신설)"/>
      <sheetName val="하조서"/>
      <sheetName val="보증수수료산출"/>
      <sheetName val="기계경비"/>
      <sheetName val="가로등"/>
      <sheetName val="공사비예산서(토목분)"/>
      <sheetName val="각형맨홀"/>
      <sheetName val="수목단가"/>
      <sheetName val="시설수량표"/>
      <sheetName val="식재수량표"/>
      <sheetName val="일위목록"/>
      <sheetName val="수목데이타 "/>
      <sheetName val="변압기 및 발전기 용량"/>
      <sheetName val="ASP포장"/>
      <sheetName val="INPUT"/>
      <sheetName val="단가 및 재료비"/>
      <sheetName val="주상도"/>
      <sheetName val="부대내역"/>
      <sheetName val="예산변경사항"/>
      <sheetName val="대치판정"/>
      <sheetName val="5.정산서"/>
      <sheetName val="단가조사"/>
      <sheetName val="내역서(전기)"/>
      <sheetName val="일위대가표"/>
      <sheetName val="3BL공동구 수량"/>
      <sheetName val="교각1"/>
      <sheetName val="입찰결과(DATA)"/>
      <sheetName val="데이타"/>
      <sheetName val="단가산출서(기계)"/>
      <sheetName val="요율"/>
      <sheetName val="자재대"/>
      <sheetName val="점검총괄"/>
      <sheetName val="에너지동"/>
      <sheetName val="연습"/>
      <sheetName val="코드표"/>
      <sheetName val="Sheet1 (2)"/>
      <sheetName val="소요자재"/>
      <sheetName val="노무산출서"/>
      <sheetName val="ETC"/>
      <sheetName val="기계경비시간당손료목록"/>
      <sheetName val="동력부하(도산)"/>
      <sheetName val="설계내역서"/>
      <sheetName val="Module11"/>
      <sheetName val="공사원가계산서"/>
      <sheetName val="총내역서"/>
      <sheetName val="관급내역서"/>
      <sheetName val="이전비내역서"/>
      <sheetName val="물량"/>
      <sheetName val="배선설계"/>
      <sheetName val="부하계산"/>
      <sheetName val="기초산출서"/>
      <sheetName val="장비단가산출"/>
      <sheetName val="t형"/>
      <sheetName val="대비"/>
      <sheetName val="CABLE SIZE-3"/>
      <sheetName val="자재목록"/>
      <sheetName val="연결관산출조서"/>
      <sheetName val="기계경비(시간당)"/>
      <sheetName val="램머"/>
      <sheetName val="본선차로수량집계표"/>
      <sheetName val="일위대가(목록)"/>
      <sheetName val="재료비"/>
      <sheetName val="참고"/>
      <sheetName val="공사개요"/>
      <sheetName val="타공종이기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수입"/>
      <sheetName val="조건표"/>
      <sheetName val="JJ"/>
      <sheetName val="설 계"/>
      <sheetName val="토공"/>
      <sheetName val="산출내역서집계표"/>
      <sheetName val="우수맨홀공제단위수량"/>
      <sheetName val="스톱로그내역"/>
      <sheetName val="수주현황2월"/>
      <sheetName val="단면 (2)"/>
      <sheetName val="토공유동표"/>
      <sheetName val="교각계산"/>
      <sheetName val="공사원가계산서)"/>
      <sheetName val="내역집계표"/>
      <sheetName val="전기내역"/>
      <sheetName val="대가집계표"/>
      <sheetName val="대가전기"/>
      <sheetName val="자료"/>
      <sheetName val="집계표(관급)"/>
      <sheetName val="전기내역관급"/>
      <sheetName val="기계내역"/>
      <sheetName val="laroux"/>
      <sheetName val="도급예정1199"/>
      <sheetName val="외주대비"/>
      <sheetName val="수정실행"/>
      <sheetName val="단가산출근거"/>
      <sheetName val="현장인원투입"/>
      <sheetName val="장비투입계획"/>
      <sheetName val="현황사진"/>
      <sheetName val="옹벽"/>
      <sheetName val="외주대비-구조물"/>
      <sheetName val="외주대비 -석축"/>
      <sheetName val="외주대비-구조물 (2)"/>
      <sheetName val="견적표지 (3)"/>
      <sheetName val="정태현"/>
      <sheetName val="JUCKEYK"/>
      <sheetName val="돌망태단위수량"/>
      <sheetName val="동원(3)"/>
      <sheetName val="예정(3)"/>
      <sheetName val="관리사무소"/>
      <sheetName val="전기일위대가"/>
      <sheetName val="재정비직인"/>
      <sheetName val="재정비내역"/>
      <sheetName val="지적고시내역"/>
      <sheetName val="철거산출근거"/>
      <sheetName val="단위단가"/>
      <sheetName val="밸브설치"/>
      <sheetName val="적용단위길이"/>
      <sheetName val="피벗테이블데이터분석"/>
      <sheetName val="특수기호강도거푸집"/>
      <sheetName val="종배수관면벽신"/>
      <sheetName val="종배수관(신)"/>
      <sheetName val="자료입력"/>
      <sheetName val="대로근거"/>
      <sheetName val="BID-도로"/>
      <sheetName val="유림골조"/>
      <sheetName val="설계조건"/>
      <sheetName val="날개벽(TYPE3)"/>
      <sheetName val="주형"/>
      <sheetName val="일위대가표(유단가)"/>
      <sheetName val="¼³°è¿¹»ê¼­"/>
      <sheetName val="¼ö·®Áý°è"/>
      <sheetName val="ÃÑ°ý"/>
      <sheetName val="Åä¸ñ"/>
      <sheetName val="°¡·Îµî³»¿ª¼­"/>
      <sheetName val="¼ö·®»êÃâ¼­"/>
      <sheetName val="2000.11¿ù¼³°è³»¿ª"/>
      <sheetName val="ÀÏÀ§´ë°¡"/>
      <sheetName val="´Ü°¡"/>
      <sheetName val="ÃÑ°ýÇ¥"/>
      <sheetName val="¸»¶ÒÁöÁö·Â»êÁ¤"/>
      <sheetName val="ÅÍÆÄ±â¹×Àç·á"/>
      <sheetName val="Áý°èÇ¥"/>
      <sheetName val="¼ö·®»êÃâ"/>
      <sheetName val="Àü¼± ¹× Àü¼±°ü"/>
      <sheetName val="½ÇÇàÃ¶°­ÇÏµµ"/>
      <sheetName val="³»¿ª¼­2¾È"/>
      <sheetName val="Á¶¸íÀ²Ç¥"/>
      <sheetName val="6È£±â"/>
      <sheetName val="³»¿ª¼­"/>
      <sheetName val="´Ü°¡»êÃâ"/>
      <sheetName val="¼Ò¾ß°øÁ¤°èÈ¹Ç¥"/>
      <sheetName val="ÀÔÂû¾È"/>
      <sheetName val="ÇÏÁ¶¼­"/>
      <sheetName val="³»¿ª"/>
      <sheetName val="º¸Áõ¼ö¼ö·á»êÃâ"/>
      <sheetName val="ÁØ°Ë ³»¿ª¼­"/>
      <sheetName val="ºÀ¾ç~Á¶Â÷Àå°£°íÇÏ°³¸í(½Å¼³)"/>
      <sheetName val="¼ö¸ñµ¥ÀÌÅ¸ "/>
      <sheetName val="º¯¾Ð±â ¹× ¹ßÀü±â ¿ë·®"/>
      <sheetName val="ASPÆ÷Àå"/>
      <sheetName val="±â°è°æºñ"/>
      <sheetName val="1.¼öÀÎÅÍ³Î"/>
      <sheetName val="¿¹»êº¯°æ»çÇ×"/>
      <sheetName val="공구원가계산"/>
      <sheetName val="1차증가원가계산"/>
      <sheetName val="EQUIP-H"/>
      <sheetName val="경비_원본"/>
      <sheetName val="AS포장복구 "/>
      <sheetName val="001"/>
      <sheetName val="총계"/>
      <sheetName val="건축공사"/>
      <sheetName val="비교표"/>
      <sheetName val="내력서"/>
      <sheetName val="대창(함평)-창열"/>
      <sheetName val="대창(장성)"/>
      <sheetName val="WORK"/>
      <sheetName val="단면(RW1)"/>
      <sheetName val="시설물일위"/>
      <sheetName val="소비자가"/>
      <sheetName val="ilch"/>
      <sheetName val="오산갈곳"/>
      <sheetName val="A-4"/>
      <sheetName val="IMP(MAIN)"/>
      <sheetName val="IMP (REACTOR)"/>
      <sheetName val="맨홀수량집계"/>
      <sheetName val="차액보증"/>
      <sheetName val="안정계산"/>
      <sheetName val="단면검토"/>
      <sheetName val="경비2내역"/>
      <sheetName val="현장관리비내역서"/>
      <sheetName val="일위대가목록"/>
      <sheetName val="DATA1"/>
      <sheetName val="포장복구집계"/>
      <sheetName val="1.설계기준"/>
      <sheetName val="터널조도"/>
      <sheetName val="3차설계"/>
      <sheetName val="현황CODE"/>
      <sheetName val="손익현황"/>
      <sheetName val="기둥(원형)"/>
      <sheetName val="ABUT수량-A1"/>
      <sheetName val="3.바닥판설계"/>
      <sheetName val="간접1"/>
      <sheetName val="2000전체분"/>
      <sheetName val="일반수량"/>
      <sheetName val="VA_code"/>
      <sheetName val="20관리비율"/>
      <sheetName val="말뚝물량"/>
      <sheetName val="공종별원가계산"/>
      <sheetName val="말고개터널조명전압강하"/>
      <sheetName val="물가자료"/>
      <sheetName val="품의서"/>
      <sheetName val="물가시세"/>
      <sheetName val="SG"/>
      <sheetName val="전신환매도율"/>
      <sheetName val="EACT10"/>
      <sheetName val="원가계산서 (총괄)"/>
      <sheetName val="원가계산서 (건축)"/>
      <sheetName val="(총괄집계)"/>
      <sheetName val="방음벽기초(H=4m)"/>
      <sheetName val="가감수량"/>
      <sheetName val="맨홀수량산출"/>
      <sheetName val="원가"/>
      <sheetName val="외주"/>
      <sheetName val="구조물철거타공정이월"/>
      <sheetName val="Macro(차단기)"/>
      <sheetName val="상수도토공집계표"/>
      <sheetName val="통장출금액"/>
      <sheetName val="BOX전기내역"/>
      <sheetName val=" 상부공통집계(총괄)"/>
      <sheetName val="부속동"/>
      <sheetName val="예산갑지"/>
      <sheetName val="단가일람"/>
      <sheetName val="조경일람"/>
      <sheetName val="하수급견적대비"/>
      <sheetName val="참조-(1)"/>
      <sheetName val="간접비"/>
      <sheetName val="9-1차이내역"/>
      <sheetName val="관급총괄"/>
      <sheetName val="2007일위 "/>
      <sheetName val="토목일위 (83~)"/>
      <sheetName val="표지판일위(105~"/>
      <sheetName val="장비일위"/>
      <sheetName val="재료1월호"/>
      <sheetName val="노무비 "/>
      <sheetName val="00000000"/>
      <sheetName val="REACTION(USD지진시)"/>
      <sheetName val="안정검토"/>
      <sheetName val="REACTION(USE평시)"/>
      <sheetName val="일위대가표 (2)"/>
      <sheetName val="단가대비표"/>
      <sheetName val="Testing"/>
      <sheetName val="계화배수"/>
      <sheetName val="I一般比"/>
      <sheetName val="조명시설"/>
      <sheetName val="방음벽 기초 일반수량"/>
      <sheetName val="I.설계조건"/>
      <sheetName val="단면가정"/>
      <sheetName val="부재력정리"/>
      <sheetName val="BLOCK(1)"/>
      <sheetName val="단면치수"/>
      <sheetName val="NEYOK"/>
      <sheetName val="토목내역"/>
      <sheetName val="수안보-MBR1"/>
      <sheetName val="입력DATA"/>
      <sheetName val="°©Áö"/>
      <sheetName val="°ø»ç¿ø°¡°è»ê¼­"/>
      <sheetName val="ÃÑ³»¿ª¼­"/>
      <sheetName val="°ü±Þ³»¿ª¼­"/>
      <sheetName val="ÀÌÀüºñ³»¿ª¼­"/>
      <sheetName val="¹°·®"/>
      <sheetName val="¹è¼±¼³°è"/>
      <sheetName val="ºÎÇÏ°è»ê"/>
      <sheetName val="±âÃÊ»êÃâ¼­"/>
      <sheetName val="Àåºñ´Ü°¡»êÃâ"/>
      <sheetName val="µ¿¿ø(3)"/>
      <sheetName val="¿¹Á¤(3)"/>
      <sheetName val="ÁÖÇü"/>
      <sheetName val="8. 안정검토"/>
      <sheetName val="상행-교대(A1)"/>
      <sheetName val="매매"/>
      <sheetName val="전신"/>
      <sheetName val="신공"/>
      <sheetName val="단가조사서"/>
      <sheetName val="적용(기계)"/>
      <sheetName val="CTEMCOST"/>
      <sheetName val="Mc1"/>
      <sheetName val="2000,9월 일위"/>
      <sheetName val="BASIC (2)"/>
      <sheetName val="guard(mac)"/>
      <sheetName val="물량산출근거"/>
      <sheetName val="CONCRETE"/>
      <sheetName val="설산1.나"/>
      <sheetName val="본사S"/>
      <sheetName val="전압강하계산"/>
      <sheetName val="D-3503"/>
      <sheetName val="과천MAIN"/>
      <sheetName val="조건"/>
      <sheetName val="여흥"/>
      <sheetName val="설계가"/>
      <sheetName val="48전력선로일위"/>
      <sheetName val="96보완계획7.12"/>
      <sheetName val="구역화물"/>
      <sheetName val="토목원가계산서"/>
      <sheetName val="토목원가"/>
      <sheetName val="집계장"/>
      <sheetName val="설계내역"/>
      <sheetName val="제외공종"/>
      <sheetName val="기계원가계산서"/>
      <sheetName val="기계원가"/>
      <sheetName val="집계"/>
      <sheetName val="가설내역"/>
      <sheetName val="갑지(가로)"/>
      <sheetName val="표지목차간지"/>
      <sheetName val="예산조서-총괄"/>
      <sheetName val="예산조서-신공항1"/>
      <sheetName val="가설물"/>
      <sheetName val="K"/>
      <sheetName val="내역구성"/>
      <sheetName val="4원가"/>
      <sheetName val="임시급식"/>
      <sheetName val="옥외가스"/>
      <sheetName val="임시급식 (2)"/>
      <sheetName val="목차"/>
      <sheetName val="부대공Ⅱ"/>
      <sheetName val="계수시트"/>
      <sheetName val="AIR SHOWER(3인용)"/>
      <sheetName val="2F 회의실견적(5_14 일대)"/>
      <sheetName val="재집"/>
      <sheetName val="직재"/>
      <sheetName val="원가계산서"/>
      <sheetName val="금리계산"/>
      <sheetName val="손익분석"/>
      <sheetName val="ITB COST"/>
      <sheetName val="Summary Sheets"/>
      <sheetName val="일위목록-기"/>
      <sheetName val="6동"/>
      <sheetName val="Chart1"/>
      <sheetName val="단위내역목록"/>
      <sheetName val="단위내역서"/>
      <sheetName val="원가(1)"/>
      <sheetName val="원가(2)"/>
      <sheetName val="공량산출서"/>
      <sheetName val="Macro2"/>
      <sheetName val="보차도경계석"/>
      <sheetName val="제-노임"/>
      <sheetName val="제직재"/>
      <sheetName val="우배수"/>
      <sheetName val="맨홀"/>
      <sheetName val="금호"/>
      <sheetName val="예산명세서"/>
      <sheetName val="부하(성남)"/>
      <sheetName val="J直材4"/>
      <sheetName val="연부97-1"/>
      <sheetName val="갑지1"/>
      <sheetName val="율촌법률사무소2내역"/>
      <sheetName val="지주목시비량산출서"/>
      <sheetName val="지급자재"/>
      <sheetName val="99총공사내역서"/>
      <sheetName val="3.공통공사대비"/>
      <sheetName val="고등학교"/>
      <sheetName val="90.03실행 "/>
      <sheetName val="제1장"/>
      <sheetName val="제2장"/>
      <sheetName val="제3장"/>
      <sheetName val="제4장"/>
      <sheetName val="5장공내역서"/>
      <sheetName val="제6장"/>
    </sheetNames>
    <definedNames>
      <definedName name="Macro10"/>
      <definedName name="Macro12"/>
      <definedName name="Macro13"/>
      <definedName name="Macro14"/>
      <definedName name="Macro2"/>
      <definedName name="Macro5"/>
      <definedName name="Macro6"/>
      <definedName name="Macro7"/>
      <definedName name="Macro8"/>
      <definedName name="Macro9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/>
      <sheetData sheetId="272"/>
      <sheetData sheetId="273"/>
      <sheetData sheetId="274"/>
      <sheetData sheetId="275"/>
      <sheetData sheetId="276"/>
      <sheetData sheetId="277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/>
      <sheetData sheetId="451"/>
      <sheetData sheetId="452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/>
      <sheetData sheetId="532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/>
      <sheetData sheetId="592"/>
      <sheetData sheetId="593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일위,한전"/>
      <sheetName val="원가계산서"/>
      <sheetName val="단가조사서"/>
      <sheetName val="1. 가로등 설치공사(2공구)"/>
      <sheetName val="일위대가"/>
      <sheetName val="내역서 (2)"/>
      <sheetName val="단가"/>
      <sheetName val="중기일위대가"/>
      <sheetName val="노임단가"/>
      <sheetName val="수목단가"/>
      <sheetName val="시설수량표"/>
      <sheetName val="식재수량표"/>
      <sheetName val="일위목록"/>
      <sheetName val="자재단가"/>
      <sheetName val="내역서"/>
      <sheetName val="건축내역서"/>
      <sheetName val="설비내역서"/>
      <sheetName val="전기내역서"/>
      <sheetName val="집계표"/>
      <sheetName val="MOTOR"/>
      <sheetName val="수량산출"/>
      <sheetName val="대가목록"/>
      <sheetName val="내역서1"/>
      <sheetName val="철거산출근거"/>
      <sheetName val="esco"/>
      <sheetName val="소방"/>
      <sheetName val="8.석축단위(H=1.5M)"/>
      <sheetName val="건축내역"/>
      <sheetName val="갑지"/>
      <sheetName val="공사원가계산서"/>
      <sheetName val="총내역서"/>
      <sheetName val="관급내역서"/>
      <sheetName val="이전비내역서"/>
      <sheetName val="물량"/>
      <sheetName val="배선설계"/>
      <sheetName val="부하계산"/>
      <sheetName val="기초산출서"/>
      <sheetName val="장비단가산출"/>
      <sheetName val="2000.11월설계내역"/>
      <sheetName val="준검 내역서"/>
      <sheetName val="1.수,변전설비 (1차작업)"/>
      <sheetName val="2.옥외전력(침매함-수정-1차작업)"/>
      <sheetName val="3.옥외전력(사장교-수정-1차작업)"/>
      <sheetName val="4.인입선교체공사"/>
      <sheetName val="총 원가계산"/>
      <sheetName val="조명율표"/>
      <sheetName val="#REF"/>
      <sheetName val="Sheet1"/>
      <sheetName val="공사기본내용입력"/>
      <sheetName val="내역"/>
      <sheetName val="돌담교 상부수량"/>
      <sheetName val="copy"/>
      <sheetName val="EP0618"/>
      <sheetName val="내역서1999.8최종"/>
      <sheetName val="물가시세"/>
      <sheetName val="SAM"/>
      <sheetName val="단락전류-A"/>
      <sheetName val="일위_파일"/>
      <sheetName val="원가계산서 "/>
      <sheetName val="실행간접비용"/>
      <sheetName val="설명"/>
      <sheetName val="기둥(원형)"/>
      <sheetName val="예정(3)"/>
      <sheetName val="동원(3)"/>
      <sheetName val="노임"/>
      <sheetName val="기성내역"/>
      <sheetName val="DATA"/>
      <sheetName val="샘플표지"/>
      <sheetName val="산출7-본선2"/>
      <sheetName val="산출7-본선3"/>
      <sheetName val="데이타"/>
      <sheetName val="°©Áö"/>
      <sheetName val="°ø»ç¿ø°¡°è»ê¼­"/>
      <sheetName val="ÃÑ³»¿ª¼­"/>
      <sheetName val="³»¿ª¼­"/>
      <sheetName val="ÀÏÀ§´ë°¡"/>
      <sheetName val="°ü±Þ³»¿ª¼­"/>
      <sheetName val="ÀÌÀüºñ³»¿ª¼­"/>
      <sheetName val="¹°·®"/>
      <sheetName val="¹è¼±¼³°è"/>
      <sheetName val="ºÎÇÏ°è»ê"/>
      <sheetName val="±âÃÊ»êÃâ¼­"/>
      <sheetName val="Àåºñ´Ü°¡»êÃâ"/>
      <sheetName val="전체"/>
      <sheetName val="CODE"/>
      <sheetName val="실행철강하도"/>
      <sheetName val="을"/>
      <sheetName val="2공구산출내역"/>
      <sheetName val="터파기및재료"/>
      <sheetName val="강교(Sub)"/>
      <sheetName val="부대내역"/>
      <sheetName val="2000,9월 일위"/>
      <sheetName val="1안"/>
      <sheetName val="인건-측정"/>
      <sheetName val="Sheet2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현황CODE"/>
      <sheetName val="손익현황"/>
      <sheetName val="단가비교표"/>
      <sheetName val="방지책개소별명세"/>
      <sheetName val="수량산출서"/>
      <sheetName val="표지 (2)"/>
      <sheetName val="Sheet3"/>
      <sheetName val="안정검토(온1)"/>
      <sheetName val="중간부"/>
      <sheetName val="설계내역서"/>
      <sheetName val="표지"/>
      <sheetName val="배수내역"/>
      <sheetName val="주형"/>
      <sheetName val="AS복구"/>
      <sheetName val="중기터파기"/>
      <sheetName val="변수값"/>
      <sheetName val="중기상차"/>
      <sheetName val="노임(1차)"/>
      <sheetName val="DT"/>
      <sheetName val="롤러"/>
      <sheetName val="BH"/>
      <sheetName val="펌프차타설"/>
      <sheetName val="관로분포도"/>
      <sheetName val="공내역"/>
      <sheetName val="비목군분류일위"/>
      <sheetName val="견적대비표"/>
      <sheetName val="집수정(600-700)"/>
      <sheetName val="소야공정계획표"/>
      <sheetName val="터널조도"/>
      <sheetName val="링크해지용"/>
      <sheetName val="일위집계표"/>
      <sheetName val="산출내역서집계표"/>
      <sheetName val="약품설비"/>
      <sheetName val="2.대외공문"/>
      <sheetName val="9GNG운반"/>
      <sheetName val="일위대가(가설)"/>
      <sheetName val="일위대가표"/>
      <sheetName val="단가산출"/>
      <sheetName val="노무비 근거"/>
      <sheetName val="직공비"/>
      <sheetName val="물가자료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IL-3"/>
      <sheetName val="일위_파일"/>
      <sheetName val="토목"/>
      <sheetName val="설 계"/>
      <sheetName val="내역"/>
      <sheetName val="COST"/>
      <sheetName val="일위대가(건축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Y-WORK"/>
      <sheetName val="YES"/>
      <sheetName val="설 계"/>
      <sheetName val="인건-측정"/>
      <sheetName val="오억미만"/>
      <sheetName val="내역서 (2)"/>
      <sheetName val="손익분석"/>
      <sheetName val="을지"/>
      <sheetName val="일위대가"/>
      <sheetName val="내역"/>
      <sheetName val="내역표지"/>
      <sheetName val="220 (2)"/>
      <sheetName val="수량산출서"/>
      <sheetName val="날개벽수량표"/>
      <sheetName val="품목현황"/>
      <sheetName val="신우"/>
      <sheetName val="직원자료입력"/>
      <sheetName val="단가표"/>
      <sheetName val="토목"/>
      <sheetName val="산출(전기)"/>
      <sheetName val="sw1"/>
      <sheetName val="NOMUBI"/>
      <sheetName val="품목"/>
      <sheetName val="집계표(건축전기)"/>
      <sheetName val="단중표"/>
      <sheetName val="횡배수관토공수량"/>
      <sheetName val="6동"/>
      <sheetName val="내역서1"/>
      <sheetName val="표지"/>
      <sheetName val="E.P.T수량산출서"/>
      <sheetName val="STORAGE"/>
      <sheetName val="총물량표"/>
      <sheetName val="정산물량표"/>
      <sheetName val="정산세부물량1차분실적"/>
      <sheetName val="정산복구량"/>
      <sheetName val="일위대가표(1)"/>
      <sheetName val="일위대가표(2)"/>
      <sheetName val="자재단가비교표"/>
      <sheetName val="복구량산정 및 전용회선 사용"/>
      <sheetName val="노임단가"/>
      <sheetName val="대치판정"/>
      <sheetName val="Baby일위대가"/>
      <sheetName val="철거산출근거"/>
      <sheetName val="특별교실"/>
      <sheetName val="기숙사"/>
      <sheetName val="화장실"/>
      <sheetName val="총집계-1"/>
      <sheetName val="총집계-2"/>
      <sheetName val="원가-1"/>
      <sheetName val="원가-2"/>
      <sheetName val="기안"/>
      <sheetName val="갑지"/>
      <sheetName val="견적서"/>
      <sheetName val="내역서"/>
      <sheetName val="XXXXXX"/>
      <sheetName val="호계"/>
      <sheetName val="제암"/>
      <sheetName val="월마트"/>
      <sheetName val="월드컵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변경사유"/>
      <sheetName val="가옥조명원가계"/>
      <sheetName val="가옥조명내역서"/>
      <sheetName val="산출집계"/>
      <sheetName val="산출근거서"/>
      <sheetName val="신규품목"/>
      <sheetName val="수량표지"/>
      <sheetName val="공구손료"/>
      <sheetName val="4월 실적추정(건축+토목)"/>
      <sheetName val="4월 실적추정(건축)"/>
      <sheetName val="VXXXX"/>
      <sheetName val="VXXXXX"/>
      <sheetName val="1.수변전설비"/>
      <sheetName val="2.전력간선"/>
      <sheetName val="3.동력"/>
      <sheetName val="4.전등"/>
      <sheetName val="5.전열"/>
      <sheetName val="6.약전"/>
      <sheetName val="7.소방"/>
      <sheetName val="8.방송"/>
      <sheetName val="9.조명제어"/>
      <sheetName val="10.철거공사"/>
      <sheetName val="견적조건"/>
      <sheetName val="견적조건(을지)"/>
      <sheetName val="JUCK"/>
      <sheetName val="간선계산"/>
      <sheetName val="N賃率-職"/>
      <sheetName val="98지급계획"/>
      <sheetName val="남양시작동자105노65기1.3화1.2"/>
      <sheetName val="일반공사"/>
      <sheetName val="표지 (2)"/>
      <sheetName val="제-노임"/>
      <sheetName val="제직재"/>
      <sheetName val="노무비"/>
      <sheetName val="을"/>
      <sheetName val="FILE1"/>
      <sheetName val="0.집계"/>
      <sheetName val="1.수변전설비공사"/>
      <sheetName val="MOTOR"/>
      <sheetName val="기초단가"/>
      <sheetName val="ITEM"/>
      <sheetName val="원가계산"/>
      <sheetName val="1.전차선조정"/>
      <sheetName val="2.조가선조정"/>
      <sheetName val="3.급전선신설"/>
      <sheetName val="4.급전선철거"/>
      <sheetName val="5.고배선철거"/>
      <sheetName val="6.고압케이블신설"/>
      <sheetName val="7.비절연선조정"/>
      <sheetName val="8.가동브래키트이설"/>
      <sheetName val="9.H형강주신설(9m)"/>
      <sheetName val="10.강관주신설(9m)"/>
      <sheetName val="11.H강주철거(11m)"/>
      <sheetName val="11.H형강기초"/>
      <sheetName val="13.강관주기초"/>
      <sheetName val="14.장력조정장치신설"/>
      <sheetName val="15.장력조정장치철거   "/>
      <sheetName val="16.콘주철거(9m)"/>
      <sheetName val="17.지선신설(보통)"/>
      <sheetName val="18.지선신설(v형)"/>
      <sheetName val="19.지선철거"/>
      <sheetName val="20.기중개폐기신설"/>
      <sheetName val="총괄"/>
      <sheetName val="단가비교표"/>
      <sheetName val="매립"/>
      <sheetName val="일위대가목차"/>
      <sheetName val="대구실행"/>
      <sheetName val="AIR SHOWER(3인용)"/>
      <sheetName val="부대공Ⅱ"/>
      <sheetName val="설계내역서"/>
      <sheetName val="직노"/>
      <sheetName val="입찰안"/>
      <sheetName val="단가산출"/>
      <sheetName val="2F 회의실견적(5_14 일대)"/>
      <sheetName val="재집"/>
      <sheetName val="직재"/>
      <sheetName val="전차선로 물량표"/>
      <sheetName val="DATA"/>
      <sheetName val="일위대가(가설)"/>
      <sheetName val="실행내역"/>
      <sheetName val="200"/>
      <sheetName val="48전력선로일위"/>
      <sheetName val="접지수량"/>
      <sheetName val="조명율표"/>
      <sheetName val="TOT"/>
      <sheetName val="정부노임단가"/>
      <sheetName val="1.수인터널"/>
      <sheetName val="자재단가"/>
      <sheetName val="보차도경계석"/>
      <sheetName val="부하계산서"/>
      <sheetName val="인건비"/>
      <sheetName val="아산추가1220"/>
      <sheetName val="당초"/>
      <sheetName val="3-1.CB"/>
      <sheetName val="부대내역"/>
      <sheetName val="unit 4"/>
      <sheetName val="ITB COST"/>
      <sheetName val="2. 동력설비 공사"/>
      <sheetName val="3. 조명설비공사"/>
      <sheetName val="4. 접지설비공사"/>
      <sheetName val="5. 통신설비 공사"/>
      <sheetName val="6. 전기방식설비공사"/>
      <sheetName val="6.전기방식 설비공사(2)"/>
      <sheetName val="7.방호설비공사"/>
      <sheetName val="8.가설전기공사"/>
      <sheetName val="산출근거"/>
      <sheetName val="말뚝지지력산정"/>
      <sheetName val="수량"/>
      <sheetName val="CTEMCOST"/>
      <sheetName val="연습"/>
      <sheetName val="내역(설계)"/>
      <sheetName val="Macro1"/>
      <sheetName val="BID"/>
      <sheetName val="현장관리비집계표"/>
      <sheetName val="설계예산서"/>
      <sheetName val="수량집계"/>
      <sheetName val="가로등내역서"/>
      <sheetName val="2000.11월설계내역"/>
      <sheetName val="#REF"/>
      <sheetName val="터파기및재료"/>
      <sheetName val="점수계산1-2"/>
      <sheetName val="부대공사비"/>
      <sheetName val="본공사"/>
      <sheetName val="식생블럭단위수량"/>
      <sheetName val="가로등부표"/>
      <sheetName val="보합"/>
      <sheetName val="조도계산서 (도서)"/>
      <sheetName val="WORK"/>
      <sheetName val="입찰보고"/>
      <sheetName val="재료"/>
      <sheetName val="MAIN_TABLE"/>
      <sheetName val="1.설계조건"/>
      <sheetName val="LOPCALC"/>
      <sheetName val="제경비율"/>
      <sheetName val="XL4Poppy"/>
      <sheetName val="자료입력"/>
      <sheetName val="예산명세서"/>
      <sheetName val="단가조사"/>
      <sheetName val="우배수"/>
      <sheetName val="맨홀"/>
      <sheetName val="금호"/>
      <sheetName val="I一般比"/>
      <sheetName val="49-119"/>
      <sheetName val="Macro(전선)"/>
      <sheetName val="발신정보"/>
      <sheetName val="준검 내역서"/>
      <sheetName val="부하(성남)"/>
      <sheetName val="연부97-1"/>
      <sheetName val="갑지1"/>
      <sheetName val="J直材4"/>
      <sheetName val="공사원가계산서)"/>
      <sheetName val="내역집계표"/>
      <sheetName val="전기내역"/>
      <sheetName val="대가집계표"/>
      <sheetName val="대가전기"/>
      <sheetName val="자료"/>
      <sheetName val="집계표(관급)"/>
      <sheetName val="전기내역관급"/>
      <sheetName val="전선 및 전선관"/>
      <sheetName val="토공"/>
      <sheetName val="구역화물"/>
      <sheetName val="단가일람"/>
      <sheetName val="대비"/>
      <sheetName val="Module1"/>
      <sheetName val="Module2"/>
      <sheetName val="Module3"/>
      <sheetName val="Module4"/>
      <sheetName val="Module5"/>
      <sheetName val="Module6"/>
      <sheetName val="Module8"/>
      <sheetName val="Module9"/>
      <sheetName val="Module7"/>
      <sheetName val="Module11"/>
      <sheetName val="DATA1"/>
      <sheetName val="3BL공동구 수량"/>
      <sheetName val="전기일위대가"/>
      <sheetName val="ilch"/>
      <sheetName val="BQ"/>
      <sheetName val="단가"/>
      <sheetName val="시설물일위"/>
      <sheetName val="데이타"/>
      <sheetName val="목차"/>
      <sheetName val="BLOCK(1)"/>
      <sheetName val="오산갈곳"/>
      <sheetName val="비교표"/>
      <sheetName val="기계내역"/>
      <sheetName val="단면(RW1)"/>
      <sheetName val="소비자가"/>
      <sheetName val="A-4"/>
      <sheetName val="IMP(MAIN)"/>
      <sheetName val="IMP (REACTOR)"/>
      <sheetName val="설계조건"/>
      <sheetName val="날개벽(TYPE3)"/>
      <sheetName val="맨홀수량집계"/>
      <sheetName val="차액보증"/>
      <sheetName val="안정계산"/>
      <sheetName val="단면검토"/>
      <sheetName val="경비2내역"/>
      <sheetName val="b_balju_cho"/>
      <sheetName val="6호기"/>
      <sheetName val="총괄표"/>
      <sheetName val="집계표"/>
      <sheetName val="실행철강하도"/>
      <sheetName val="내역서2안"/>
      <sheetName val="소야공정계획표"/>
      <sheetName val="봉양~조차장간고하개명(신설)"/>
      <sheetName val="수량산출"/>
      <sheetName val="보증수수료산출"/>
      <sheetName val="하조서"/>
      <sheetName val="단가 및 재료비"/>
      <sheetName val="EACT10"/>
      <sheetName val="단가산출서(기계)"/>
      <sheetName val="20관리비율"/>
      <sheetName val="일위대가표(유단가)"/>
      <sheetName val="수목데이타 "/>
      <sheetName val="변압기 및 발전기 용량"/>
      <sheetName val="교각1"/>
      <sheetName val="점검총괄"/>
      <sheetName val="자재목록"/>
      <sheetName val="일위대가표"/>
      <sheetName val="주상도"/>
      <sheetName val="기계경비"/>
      <sheetName val="INPUT"/>
      <sheetName val="가로등"/>
      <sheetName val="동력부하(도산)"/>
      <sheetName val="공사비예산서(토목분)"/>
      <sheetName val="각형맨홀"/>
      <sheetName val="수목단가"/>
      <sheetName val="시설수량표"/>
      <sheetName val="식재수량표"/>
      <sheetName val="일위목록"/>
      <sheetName val="총괄집계표"/>
      <sheetName val="참조-(1)"/>
      <sheetName val="부속동"/>
      <sheetName val="ASP포장"/>
      <sheetName val="ETC"/>
      <sheetName val="돌망태단위수량"/>
      <sheetName val="2000년1차"/>
      <sheetName val="2006기계경비산출표"/>
      <sheetName val="내역서(전기)"/>
      <sheetName val="공종별원가계산"/>
      <sheetName val="교각계산"/>
      <sheetName val="단면 (2)"/>
      <sheetName val="CABLE SIZE-3"/>
      <sheetName val="ABUT수량-A1"/>
      <sheetName val="종합기별"/>
      <sheetName val="노무비명세서"/>
      <sheetName val="소요자재명세서"/>
      <sheetName val="MACRO(MCC)"/>
      <sheetName val="일위대가(목록)"/>
      <sheetName val="재료비"/>
      <sheetName val="상수도토공집계표"/>
      <sheetName val="에너지동"/>
      <sheetName val="Total"/>
      <sheetName val="입찰결과(DATA)"/>
      <sheetName val="예산변경사항"/>
      <sheetName val="요율"/>
      <sheetName val="자재대"/>
      <sheetName val="공구원가계산"/>
      <sheetName val="1차증가원가계산"/>
      <sheetName val="EQUIP-H"/>
      <sheetName val="경비_원본"/>
      <sheetName val="견적대비"/>
      <sheetName val="코드표"/>
      <sheetName val="Sheet1 (2)"/>
      <sheetName val="¼³°è¿¹»ê¼­"/>
      <sheetName val="¼ö·®Áý°è"/>
      <sheetName val="ÃÑ°ý"/>
      <sheetName val="Åä¸ñ"/>
      <sheetName val="°¡·Îµî³»¿ª¼­"/>
      <sheetName val="¼ö·®»êÃâ¼­"/>
      <sheetName val="2000.11¿ù¼³°è³»¿ª"/>
      <sheetName val="ÀÏÀ§´ë°¡"/>
      <sheetName val="´Ü°¡"/>
      <sheetName val="ÃÑ°ýÇ¥"/>
      <sheetName val="¸»¶ÒÁöÁö·Â»êÁ¤"/>
      <sheetName val="ÅÍÆÄ±â¹×Àç·á"/>
      <sheetName val="Áý°èÇ¥"/>
      <sheetName val="¼ö·®»êÃâ"/>
      <sheetName val="Àü¼± ¹× Àü¼±°ü"/>
      <sheetName val="½ÇÇàÃ¶°­ÇÏµµ"/>
      <sheetName val="³»¿ª¼­2¾È"/>
      <sheetName val="Á¶¸íÀ²Ç¥"/>
      <sheetName val="6È£±â"/>
      <sheetName val="³»¿ª¼­"/>
      <sheetName val="´Ü°¡»êÃâ"/>
      <sheetName val="¼Ò¾ß°øÁ¤°èÈ¹Ç¥"/>
      <sheetName val="ÀÔÂû¾È"/>
      <sheetName val="ÇÏÁ¶¼­"/>
      <sheetName val="³»¿ª"/>
      <sheetName val="º¸Áõ¼ö¼ö·á»êÃâ"/>
      <sheetName val="ÁØ°Ë ³»¿ª¼­"/>
      <sheetName val="ºÀ¾ç~Á¶Â÷Àå°£°íÇÏ°³¸í(½Å¼³)"/>
      <sheetName val="¼ö¸ñµ¥ÀÌÅ¸ "/>
      <sheetName val="º¯¾Ð±â ¹× ¹ßÀü±â ¿ë·®"/>
      <sheetName val="ASPÆ÷Àå"/>
      <sheetName val="±â°è°æºñ"/>
      <sheetName val="1.¼öÀÎÅÍ³Î"/>
      <sheetName val="¿¹»êº¯°æ»çÇ×"/>
      <sheetName val="본선차로수량집계표"/>
      <sheetName val="- INFORMATION -"/>
      <sheetName val="공사원가계산서"/>
      <sheetName val="총내역서"/>
      <sheetName val="관급내역서"/>
      <sheetName val="이전비내역서"/>
      <sheetName val="물량"/>
      <sheetName val="배선설계"/>
      <sheetName val="부하계산"/>
      <sheetName val="기초산출서"/>
      <sheetName val="장비단가산출"/>
      <sheetName val="t형"/>
      <sheetName val="22단가(철거)"/>
      <sheetName val="49단가"/>
      <sheetName val="49단가(철거)"/>
      <sheetName val="22단가"/>
      <sheetName val="소요자재"/>
      <sheetName val="노무산출서"/>
      <sheetName val="AS포장복구 "/>
      <sheetName val="기계경비시간당손료목록"/>
      <sheetName val="참고"/>
      <sheetName val="공사개요"/>
      <sheetName val="기계경비(시간당)"/>
      <sheetName val="램머"/>
      <sheetName val=" 상부공통집계(총괄)"/>
      <sheetName val="말뚝물량"/>
      <sheetName val="산출내역서집계표"/>
      <sheetName val="우수맨홀공제단위수량"/>
      <sheetName val="스톱로그내역"/>
      <sheetName val="수주현황2월"/>
      <sheetName val="타공종이기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수입"/>
      <sheetName val="토공유동표"/>
      <sheetName val="laroux"/>
      <sheetName val="도급예정1199"/>
      <sheetName val="외주대비"/>
      <sheetName val="수정실행"/>
      <sheetName val="단가산출근거"/>
      <sheetName val="현장인원투입"/>
      <sheetName val="장비투입계획"/>
      <sheetName val="현황사진"/>
      <sheetName val="옹벽"/>
      <sheetName val="외주대비-구조물"/>
      <sheetName val="외주대비 -석축"/>
      <sheetName val="외주대비-구조물 (2)"/>
      <sheetName val="견적표지 (3)"/>
      <sheetName val="정태현"/>
      <sheetName val="JUCKEYK"/>
      <sheetName val="간접1"/>
      <sheetName val="옹벽수량집계"/>
      <sheetName val="1SPAN"/>
      <sheetName val="구조물철거타공정이월"/>
      <sheetName val="수로교총재료집계"/>
      <sheetName val="단가산출서"/>
      <sheetName val="LD일"/>
      <sheetName val="FA설치명세"/>
      <sheetName val="FD"/>
      <sheetName val="증감대비"/>
      <sheetName val="공종단가"/>
      <sheetName val="BASIC (2)"/>
      <sheetName val="AILC004"/>
      <sheetName val="단가조사서"/>
      <sheetName val="토목원가계산서"/>
      <sheetName val="토목원가"/>
      <sheetName val="집계장"/>
      <sheetName val="설계내역"/>
      <sheetName val="제외공종"/>
      <sheetName val="기계원가계산서"/>
      <sheetName val="기계원가"/>
      <sheetName val="집계"/>
      <sheetName val="가설내역"/>
      <sheetName val="갑지(가로)"/>
      <sheetName val="표지목차간지"/>
      <sheetName val="예산조서-총괄"/>
      <sheetName val="예산조서-신공항1"/>
      <sheetName val="가설물"/>
      <sheetName val="K"/>
      <sheetName val="원가계산서 (총괄)"/>
      <sheetName val="원가계산서 (건축)"/>
      <sheetName val="(총괄집계)"/>
      <sheetName val="내역구성"/>
      <sheetName val="4원가"/>
      <sheetName val="임시급식"/>
      <sheetName val="옥외가스"/>
      <sheetName val="임시급식 (2)"/>
      <sheetName val="Summary Sheets"/>
      <sheetName val="일위목록-기"/>
      <sheetName val="Chart1"/>
      <sheetName val="단위내역목록"/>
      <sheetName val="단위내역서"/>
      <sheetName val="원가(1)"/>
      <sheetName val="원가(2)"/>
      <sheetName val="공량산출서"/>
      <sheetName val="가감수량"/>
      <sheetName val="맨홀수량산출"/>
      <sheetName val="고창터널(고창방향)"/>
      <sheetName val="터널조도"/>
      <sheetName val="예산갑지"/>
      <sheetName val="결과조달"/>
      <sheetName val="금액내역서"/>
      <sheetName val="밸브설치"/>
      <sheetName val="경상비"/>
      <sheetName val="건축내역"/>
      <sheetName val="부안일위"/>
      <sheetName val="정공공사"/>
      <sheetName val="실행대비"/>
      <sheetName val="청천내"/>
      <sheetName val="1공구 건정토건 철콘"/>
      <sheetName val="2공구하도급내역서"/>
      <sheetName val="도급내역"/>
      <sheetName val="세부내역"/>
      <sheetName val="연결임시"/>
      <sheetName val="구조물공"/>
      <sheetName val="투찰추정"/>
      <sheetName val="도급내역5+800"/>
      <sheetName val="수목표준대가"/>
      <sheetName val="토량1-1"/>
      <sheetName val="부대공"/>
      <sheetName val="도급금액"/>
      <sheetName val="재노경"/>
      <sheetName val="단위단가"/>
      <sheetName val="적현로"/>
      <sheetName val="배수공"/>
      <sheetName val="변경내역서"/>
      <sheetName val="1공구 건정토건 토공"/>
      <sheetName val="식재인부"/>
      <sheetName val="설계"/>
      <sheetName val="경상직원"/>
      <sheetName val="조건"/>
      <sheetName val="2000전체분"/>
      <sheetName val="포장공"/>
      <sheetName val="일위대가(1)"/>
      <sheetName val="원가계산서"/>
      <sheetName val="전체"/>
      <sheetName val="관급자재"/>
      <sheetName val="제경비"/>
      <sheetName val="초기화면"/>
      <sheetName val="총공사내역서"/>
      <sheetName val="토공사"/>
      <sheetName val="정렬"/>
      <sheetName val="계약내역서"/>
      <sheetName val="전체도급"/>
      <sheetName val="직공비"/>
      <sheetName val="CODE"/>
      <sheetName val="전기"/>
      <sheetName val="부대대비"/>
      <sheetName val="냉연집계"/>
      <sheetName val="충주"/>
      <sheetName val="입출재고현황 (2)"/>
      <sheetName val="조명시설"/>
      <sheetName val="조경일람"/>
      <sheetName val="말고개터널조명전압강하"/>
      <sheetName val="9-1차이내역"/>
      <sheetName val="교통량조사"/>
      <sheetName val="일반수량"/>
      <sheetName val="VA_code"/>
      <sheetName val="노임"/>
      <sheetName val="물가자료"/>
      <sheetName val="품의서"/>
      <sheetName val="물가시세"/>
      <sheetName val="SG"/>
      <sheetName val="전신환매도율"/>
      <sheetName val="건축공사"/>
      <sheetName val="방음벽기초(H=4m)"/>
      <sheetName val="조건표"/>
      <sheetName val="JJ"/>
      <sheetName val="예정(3)"/>
      <sheetName val="동원(3)"/>
      <sheetName val="DANGA"/>
      <sheetName val="1.설계기준"/>
      <sheetName val="현황CODE"/>
      <sheetName val="손익현황"/>
      <sheetName val="3차설계"/>
      <sheetName val="기둥(원형)"/>
      <sheetName val="주형"/>
      <sheetName val="3.바닥판설계"/>
      <sheetName val="원가"/>
      <sheetName val="제수변수량"/>
      <sheetName val="공기변수량"/>
      <sheetName val="연결관산출조서"/>
      <sheetName val="적용(기계)"/>
      <sheetName val="약품설비"/>
      <sheetName val="일위대가목록"/>
      <sheetName val="관로"/>
      <sheetName val="일위집계표"/>
      <sheetName val="Macro(차단기)"/>
      <sheetName val="외주"/>
      <sheetName val="통장출금액"/>
      <sheetName val="관급총괄"/>
      <sheetName val="2007일위 "/>
      <sheetName val="토목일위 (83~)"/>
      <sheetName val="표지판일위(105~"/>
      <sheetName val="장비일위"/>
      <sheetName val="재료1월호"/>
      <sheetName val="노무비 "/>
      <sheetName val="00000000"/>
      <sheetName val="기초코드"/>
      <sheetName val="아파트기별"/>
      <sheetName val="공리일"/>
      <sheetName val="5.정산서"/>
      <sheetName val="BOX전기내역"/>
      <sheetName val="간접비"/>
      <sheetName val="하수급견적대비"/>
      <sheetName val="공문"/>
      <sheetName val="항목별사용내역"/>
      <sheetName val="항목별사용금액"/>
      <sheetName val="급여명세서(한국)"/>
      <sheetName val="1.노무비명세서(해동)"/>
      <sheetName val="1.노무비명세서(토목)"/>
      <sheetName val="2.노무비명세서(해동)"/>
      <sheetName val="2.노무비명세서(수직보호망)"/>
      <sheetName val="약품공급2"/>
    </sheetNames>
    <definedNames>
      <definedName name="Macro12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 refreshError="1"/>
      <sheetData sheetId="454" refreshError="1"/>
      <sheetData sheetId="455" refreshError="1"/>
      <sheetData sheetId="456" refreshError="1"/>
      <sheetData sheetId="457"/>
      <sheetData sheetId="458"/>
      <sheetData sheetId="459"/>
      <sheetData sheetId="460"/>
      <sheetData sheetId="46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/>
      <sheetData sheetId="475"/>
      <sheetData sheetId="476"/>
      <sheetData sheetId="477"/>
      <sheetData sheetId="478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XXXXX"/>
      <sheetName val="표지"/>
      <sheetName val="갑지"/>
      <sheetName val="원가"/>
      <sheetName val="통신내역"/>
      <sheetName val="통신공량"/>
      <sheetName val="통신일위"/>
      <sheetName val="통신일위산근"/>
      <sheetName val="단가대비"/>
      <sheetName val="방송(체육관)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EYOK"/>
      <sheetName val="EACT10"/>
      <sheetName val="BIGO"/>
      <sheetName val="인건-측정"/>
      <sheetName val="내역"/>
    </sheetNames>
    <sheetDataSet>
      <sheetData sheetId="0">
        <row r="3">
          <cell r="B3" t="str">
            <v>1로 램프스위치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종합갑"/>
      <sheetName val="종합"/>
      <sheetName val="죽성계단"/>
      <sheetName val="원가2(교)"/>
      <sheetName val="원가3(교)"/>
      <sheetName val="대가 (2)"/>
      <sheetName val="Sheet1"/>
      <sheetName val="Sheet2"/>
      <sheetName val="Sheet3"/>
      <sheetName val="NEYO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TOR"/>
      <sheetName val="부하"/>
      <sheetName val="TR용량"/>
      <sheetName val="BATT"/>
      <sheetName val="GENCALC"/>
      <sheetName val="CABLE SIZE CALCULATION SHEET"/>
      <sheetName val="IMPEADENCE MAP "/>
      <sheetName val="IMPEADENCE "/>
      <sheetName val="등가거리"/>
      <sheetName val="MCCCALC"/>
      <sheetName val="CABLECALC"/>
      <sheetName val="DATA"/>
      <sheetName val="DATA1"/>
      <sheetName val="설계참고목차"/>
      <sheetName val="수량조서"/>
      <sheetName val="1.철주신설"/>
      <sheetName val="2.철주신설"/>
      <sheetName val="3.철주신설"/>
      <sheetName val="4.비임신설"/>
      <sheetName val="5.기기가대"/>
      <sheetName val="6.철주기초"/>
      <sheetName val="7.기기기초"/>
      <sheetName val="8.기기기초"/>
      <sheetName val="9.기기기초"/>
      <sheetName val="10.단권변압기"/>
      <sheetName val="11.가스절연"/>
      <sheetName val="12.전자식제어반"/>
      <sheetName val="13.고장점표정반"/>
      <sheetName val="14.GP"/>
      <sheetName val="15.전철용RTU"/>
      <sheetName val="16.R-C BANK"/>
      <sheetName val="17.모선배선"/>
      <sheetName val="18.제어및전력케이블"/>
      <sheetName val="19.핏트"/>
      <sheetName val="20.배수로"/>
      <sheetName val="21.스틸그레이팅"/>
      <sheetName val="22.접지장치"/>
      <sheetName val="23.옥외전선관"/>
      <sheetName val="24.옥외외등"/>
      <sheetName val="25.무인화설비"/>
      <sheetName val="26.콘크리트포장"/>
      <sheetName val="27.자갈부설"/>
      <sheetName val="28.휀스"/>
      <sheetName val="29.소내용TR"/>
      <sheetName val="30.고배용VCB"/>
      <sheetName val="31.고배용RTU"/>
      <sheetName val="32.기기기초"/>
      <sheetName val="33.지중케이블"/>
      <sheetName val="34.전력용관로"/>
      <sheetName val="35.장주신설"/>
      <sheetName val="36.맨홀"/>
      <sheetName val="37.운반비"/>
      <sheetName val="운반비(철재류)"/>
      <sheetName val="운반비(전선관)"/>
      <sheetName val="운반비(전선류)"/>
      <sheetName val="호표"/>
      <sheetName val="시중노임표"/>
      <sheetName val="견적단가"/>
      <sheetName val="재료단가"/>
      <sheetName val="000000"/>
      <sheetName val="조명율표"/>
      <sheetName val="CABLE"/>
      <sheetName val="전동기수정"/>
      <sheetName val="전동기적용"/>
      <sheetName val="전동기"/>
      <sheetName val="PACKAGE"/>
      <sheetName val="전선"/>
      <sheetName val="전선관"/>
      <sheetName val="허용전류"/>
      <sheetName val="선로정수"/>
      <sheetName val="전선관(1)"/>
      <sheetName val="부하산정"/>
      <sheetName val="케이블선정"/>
      <sheetName val="Sheet9"/>
      <sheetName val="Sheet10"/>
      <sheetName val="Sheet12"/>
      <sheetName val="Sheet11"/>
      <sheetName val="Sheet13"/>
      <sheetName val="Sheet14"/>
      <sheetName val="Sheet15"/>
      <sheetName val="Sheet16"/>
      <sheetName val="토목원가계산서"/>
      <sheetName val="토목원가"/>
      <sheetName val="집계장"/>
      <sheetName val="설계내역"/>
      <sheetName val="제외공종"/>
      <sheetName val="견적갑지"/>
      <sheetName val="입찰참가보고 (2)"/>
      <sheetName val="집계표"/>
      <sheetName val="내역"/>
      <sheetName val="부대공II"/>
      <sheetName val="가설사무실"/>
      <sheetName val="조직도"/>
      <sheetName val="카메라"/>
      <sheetName val="공정현황보고(3.20) (2)"/>
      <sheetName val="추진공정(법인)3.20"/>
      <sheetName val="공정현황보고(3.27) (2)"/>
      <sheetName val="추진공정(법인)3.27"/>
      <sheetName val="공정현황보고(4.2)"/>
      <sheetName val="표지"/>
      <sheetName val="원가계산"/>
      <sheetName val="원가계산기준"/>
      <sheetName val="단가산출서"/>
      <sheetName val="수량산출-재료"/>
      <sheetName val="수량산출-노무"/>
      <sheetName val="산출1-전력"/>
      <sheetName val="산출1-분전반"/>
      <sheetName val="산출2-기기동력"/>
      <sheetName val="산출3-동력"/>
      <sheetName val="산출4-접지"/>
      <sheetName val="산출5-피뢰침"/>
      <sheetName val="산출6-전등"/>
      <sheetName val="산출-전등(TRAY)"/>
      <sheetName val="산출7-전열"/>
      <sheetName val="산출8-조명제어"/>
      <sheetName val="산출9-TRAY"/>
      <sheetName val="단가조사-1"/>
      <sheetName val="단가조사-2"/>
      <sheetName val="일위집계"/>
      <sheetName val="일위대가"/>
      <sheetName val="노임단가"/>
      <sheetName val="단가비교표"/>
      <sheetName val="Chart1"/>
      <sheetName val="내역서"/>
      <sheetName val="단위내역목록"/>
      <sheetName val="단위내역서"/>
      <sheetName val="총괄표"/>
      <sheetName val="원가(1)"/>
      <sheetName val="원가(2)"/>
      <sheetName val="공량산출서"/>
      <sheetName val="총물량표"/>
      <sheetName val="정산물량표"/>
      <sheetName val="정산세부물량1차분실적"/>
      <sheetName val="정산복구량"/>
      <sheetName val="일위대가표(1)"/>
      <sheetName val="일위대가표(2)"/>
      <sheetName val="자재단가비교표"/>
      <sheetName val="복구량산정 및 전용회선 사용"/>
      <sheetName val="목차"/>
      <sheetName val="도급내역서"/>
      <sheetName val="1.공사집행계획서"/>
      <sheetName val="2.예산내역검토서"/>
      <sheetName val="3.실행원가내역서"/>
      <sheetName val="4.실행예산단가산출서(단가)"/>
      <sheetName val="4.실행예산단가산출서(금액)"/>
      <sheetName val="5.현장관리비"/>
      <sheetName val="6.공사예정공정표"/>
      <sheetName val="7.인원동원현황"/>
      <sheetName val="8.장비투입현황"/>
      <sheetName val="9.문제점 및 대책"/>
      <sheetName val="10.설계변경 및 추가공사"/>
      <sheetName val="공사수행범위"/>
      <sheetName val="자재투입계획"/>
      <sheetName val="사급자재구입량"/>
      <sheetName val="산출근거"/>
      <sheetName val="사급자재재료표"/>
      <sheetName val="Sheet1"/>
      <sheetName val="공사비"/>
      <sheetName val="단가산출"/>
      <sheetName val="가드레일산근"/>
      <sheetName val="수량집계표"/>
      <sheetName val="수량"/>
      <sheetName val="단가비교"/>
      <sheetName val="적용2002"/>
      <sheetName val="중기"/>
      <sheetName val="중기일위대가"/>
      <sheetName val="DS-LOAD"/>
      <sheetName val="Module1"/>
      <sheetName val="P礔CKAGE"/>
      <sheetName val="원가계산서"/>
      <sheetName val="설계내역서"/>
      <sheetName val="제어반공량"/>
      <sheetName val="가격조사"/>
      <sheetName val="제어반견적"/>
      <sheetName val="주요물량"/>
      <sheetName val="적쒩2002"/>
      <sheetName val="단위내엍목록"/>
      <sheetName val="WORK"/>
      <sheetName val="공문"/>
      <sheetName val="갑지"/>
      <sheetName val="항목별사용내역"/>
      <sheetName val="항목별사용금액"/>
      <sheetName val="급여명세서(한국)"/>
      <sheetName val="1.노무비명세서(해동)"/>
      <sheetName val="1.노무비명세서(토목)"/>
      <sheetName val="2.노무비명세서(해동)"/>
      <sheetName val="2.노무비명세서(수직보호망)"/>
      <sheetName val="2.노무비명세서(난간대)"/>
      <sheetName val="2.사진대지"/>
      <sheetName val="3.사진대지"/>
      <sheetName val="Sheet3"/>
      <sheetName val="안영판암원가계산서"/>
      <sheetName val="안영-판암간집계표"/>
      <sheetName val="안영복개집계표"/>
      <sheetName val="안영복개터널옥외변전"/>
      <sheetName val="안영복개터널가로등"/>
      <sheetName val="안영복개터널케이블(할증제외)"/>
      <sheetName val="안영복개터널케이블(할증)"/>
      <sheetName val="안영복개터널조명(할증제외)"/>
      <sheetName val="안영복개터널조명(할증)"/>
      <sheetName val="안영복개터널방재(할증제외)"/>
      <sheetName val="안영복개터널방재(할증)"/>
      <sheetName val="안영복개터널소화기(할증제외)"/>
      <sheetName val="안영복개터널소화기(할증)"/>
      <sheetName val="구완집계표"/>
      <sheetName val="구완터널옥외변전"/>
      <sheetName val="구완터널가로등"/>
      <sheetName val="구완터널케이블(할증제외)"/>
      <sheetName val="구완터널케이블(할증)"/>
      <sheetName val="구완터널조명(할증제외)"/>
      <sheetName val="구완터널조명(할증)"/>
      <sheetName val="구완터널방재(할증제외)"/>
      <sheetName val="구완터널방재(할증)"/>
      <sheetName val="구완터널소화기(할증제외)"/>
      <sheetName val="구완터널소화기(할증)"/>
      <sheetName val="안영영업소집계표"/>
      <sheetName val="안영옥외전기"/>
      <sheetName val="안영옥내전기"/>
      <sheetName val="안영옥내약전설비공사"/>
      <sheetName val="안영소방"/>
      <sheetName val="안영TG설비공사"/>
      <sheetName val="안영지명표지판총괄"/>
      <sheetName val="안영지명표지판"/>
      <sheetName val="안영지명표지판2"/>
      <sheetName val="안영IC집계표"/>
      <sheetName val="안영IC"/>
      <sheetName val="안영IC신호등집계표"/>
      <sheetName val="안영IC신호등"/>
      <sheetName val="남대전JC집계표"/>
      <sheetName val="남대전JC"/>
      <sheetName val="교량집계표(안영-판암감)"/>
      <sheetName val="교량점검등(안영-판암간)"/>
      <sheetName val="지급자재집계표"/>
      <sheetName val="안영복개터널지급자재"/>
      <sheetName val="구완터널지급자재"/>
      <sheetName val="안영영업소지급자재"/>
      <sheetName val="안영IC가로등지급자재"/>
      <sheetName val="남대전JC가로등지급자재"/>
      <sheetName val="공구손료 산출내역"/>
      <sheetName val="대비"/>
      <sheetName val="일반공사"/>
      <sheetName val="2F 회의실견적(5_14 일대)"/>
      <sheetName val="CONCRETE"/>
      <sheetName val="남양시작동자105노65기1.3화1.2"/>
      <sheetName val="정부노임단가"/>
      <sheetName val="터널조도"/>
      <sheetName val="ITEM"/>
      <sheetName val="데이타"/>
      <sheetName val="지급자재"/>
      <sheetName val="D-3503"/>
      <sheetName val="공통비"/>
      <sheetName val="운반비(전선륐)"/>
      <sheetName val="차액보증"/>
      <sheetName val="전기일위대가"/>
      <sheetName val="Y-WORK"/>
      <sheetName val="코드"/>
      <sheetName val="경비"/>
      <sheetName val="날개벽"/>
      <sheetName val="A-4"/>
      <sheetName val="건축내역"/>
      <sheetName val="출근부"/>
      <sheetName val="수량산출"/>
      <sheetName val="BLOCK(1)"/>
      <sheetName val="판"/>
      <sheetName val="타공종이기"/>
      <sheetName val="자재단가"/>
      <sheetName val="ilch"/>
      <sheetName val="내역총괄표"/>
      <sheetName val="BQ"/>
      <sheetName val="11.자재단가"/>
      <sheetName val="ABUT수량-A1"/>
      <sheetName val="토공"/>
      <sheetName val="001"/>
      <sheetName val="투찰"/>
      <sheetName val="일위대가서"/>
      <sheetName val="MCC,분전반"/>
      <sheetName val="PANEL"/>
      <sheetName val="신규단가-00.11.30"/>
      <sheetName val="원가계산서-계약"/>
      <sheetName val="계약내역서"/>
      <sheetName val="단가조서"/>
      <sheetName val="견적단가(조명제어)"/>
      <sheetName val="견적단가(등기구)"/>
      <sheetName val="견적단가(수배전반)"/>
      <sheetName val="간선계산"/>
      <sheetName val="결과조달"/>
      <sheetName val="SG"/>
      <sheetName val="부대내역"/>
      <sheetName val="노원열병합  건축공사기성내역서"/>
      <sheetName val="공통가설"/>
      <sheetName val="소비자가"/>
      <sheetName val="내역분기"/>
      <sheetName val="TEL"/>
      <sheetName val="VXXXXX"/>
      <sheetName val="전도금청구서"/>
      <sheetName val="전도금청구서 (2)"/>
      <sheetName val="자금분계"/>
      <sheetName val="미지급"/>
      <sheetName val="직영노"/>
      <sheetName val="금전출납 "/>
      <sheetName val="현금출납부"/>
      <sheetName val="식대 "/>
      <sheetName val="장비사용료"/>
      <sheetName val="장비대"/>
      <sheetName val="유류대"/>
      <sheetName val="자재대"/>
      <sheetName val="기성고조서(폐기물) (2)"/>
      <sheetName val="기성고조서(순성토)"/>
      <sheetName val="기성고조서(배수)"/>
      <sheetName val="배수외주내역서"/>
      <sheetName val="Sheet3 (5)"/>
      <sheetName val="Sheet3 (6)"/>
      <sheetName val="sw1"/>
      <sheetName val="NOMUBI"/>
      <sheetName val="I.설계조건"/>
      <sheetName val="CODE"/>
      <sheetName val="공사비집계"/>
      <sheetName val="전차선로 물량표"/>
      <sheetName val="노무비"/>
      <sheetName val="Sheet1 (2)"/>
      <sheetName val="토공계산서(부체도로)"/>
      <sheetName val="CTEMCOST"/>
      <sheetName val="c_balju"/>
      <sheetName val="금액내역서"/>
      <sheetName val="연결임시"/>
      <sheetName val="현금"/>
      <sheetName val="단위중량"/>
      <sheetName val="31.고_x0000_RTU"/>
      <sheetName val="98지급계획"/>
      <sheetName val="집1"/>
      <sheetName val="8.PILE  (돌출)"/>
      <sheetName val="설계예산내역서"/>
      <sheetName val="토공(완충)"/>
      <sheetName val="#REF"/>
      <sheetName val="품목"/>
      <sheetName val="자재집계"/>
      <sheetName val="L형옹벽(key)"/>
      <sheetName val="중기사용료"/>
      <sheetName val="관람석제출"/>
      <sheetName val="인건비"/>
      <sheetName val="한강운반비"/>
      <sheetName val="내역서(총)"/>
      <sheetName val="횡배위치"/>
      <sheetName val="공틀공사"/>
      <sheetName val="을"/>
      <sheetName val="화재 탐지 설비"/>
      <sheetName val="겉장"/>
      <sheetName val="기성검사원"/>
      <sheetName val="원가"/>
      <sheetName val="건축"/>
      <sheetName val="토목"/>
      <sheetName val="수량집계"/>
      <sheetName val="총괄집계표"/>
      <sheetName val="기계내역"/>
      <sheetName val="최초침전지집계표"/>
      <sheetName val="BID"/>
      <sheetName val="기초공"/>
      <sheetName val="기둥(원형)"/>
      <sheetName val="March"/>
      <sheetName val="BJJIN"/>
      <sheetName val="단가"/>
      <sheetName val="시설물일위"/>
      <sheetName val="견적시담(송포2공구)"/>
      <sheetName val="백호우계수"/>
      <sheetName val="공통부대비"/>
      <sheetName val="구조물철거타공정이월"/>
      <sheetName val="6호기"/>
      <sheetName val="회사99"/>
      <sheetName val="단가조사서"/>
      <sheetName val="K1자재(3차등)"/>
      <sheetName val="정렬"/>
      <sheetName val="danga"/>
      <sheetName val="DATE"/>
      <sheetName val="산거각호표"/>
      <sheetName val="설계조건"/>
      <sheetName val="안정계산"/>
      <sheetName val="단면검토"/>
      <sheetName val="몰탈재료산출"/>
      <sheetName val="TOTAL"/>
      <sheetName val="B"/>
      <sheetName val="총계"/>
      <sheetName val="내역서 "/>
      <sheetName val="준검 내역서"/>
      <sheetName val="환률"/>
      <sheetName val="토목주소"/>
      <sheetName val="프랜트면허"/>
      <sheetName val="FACTOR"/>
      <sheetName val="Sheet4"/>
      <sheetName val="손익분석"/>
      <sheetName val="총집계표"/>
      <sheetName val="교각1"/>
      <sheetName val="Site Expenses"/>
      <sheetName val="공사개요"/>
      <sheetName val="NEWDRAW"/>
      <sheetName val="조도계산서 (도서)"/>
      <sheetName val="일위대가목차"/>
      <sheetName val="실행내역"/>
      <sheetName val="소업1교"/>
      <sheetName val="JUCK"/>
      <sheetName val="토공총괄집계"/>
      <sheetName val="현장지지물물량"/>
      <sheetName val="보합"/>
      <sheetName val="노임"/>
      <sheetName val="3BL공동구 수량"/>
      <sheetName val="fitting"/>
      <sheetName val="신공"/>
      <sheetName val="난방열교"/>
      <sheetName val="급탕열교"/>
      <sheetName val="조경"/>
      <sheetName val="31.고"/>
      <sheetName val="Customer Databas"/>
      <sheetName val="골조시행"/>
      <sheetName val="단면가정"/>
      <sheetName val="수목단가"/>
      <sheetName val="시설수량표"/>
      <sheetName val="식재수량표"/>
      <sheetName val="일위목록"/>
      <sheetName val="(2)"/>
      <sheetName val="가공비"/>
      <sheetName val="32.銅기기초"/>
      <sheetName val="여흥"/>
      <sheetName val="기계실"/>
      <sheetName val="설변물량"/>
      <sheetName val="말뚝물량"/>
      <sheetName val="맨홀수량집계"/>
      <sheetName val="Explanation for Page 17"/>
      <sheetName val="STORAGE"/>
      <sheetName val="UNIT"/>
      <sheetName val="DATA(BAC)"/>
      <sheetName val="TYPE-B 평균H"/>
      <sheetName val="내역1"/>
      <sheetName val="2000년1차"/>
      <sheetName val="2000전체분"/>
      <sheetName val="7.1유효폭"/>
      <sheetName val="실행예산"/>
      <sheetName val="일위대가 (목록)"/>
      <sheetName val="교각계산"/>
      <sheetName val="입찰"/>
      <sheetName val="현경"/>
      <sheetName val="토 적 표"/>
      <sheetName val="8.자재단가"/>
      <sheetName val="경비2내역"/>
      <sheetName val="전기일위목록"/>
      <sheetName val="2.대외공문"/>
      <sheetName val="35_x000e_장주신설"/>
      <sheetName val="금액집계"/>
      <sheetName val="단면 (2)"/>
      <sheetName val="입력DATA"/>
      <sheetName val="변화치수"/>
      <sheetName val="현장"/>
      <sheetName val="Sheet2"/>
      <sheetName val="점수계산1-2"/>
      <sheetName val="eq_data"/>
      <sheetName val="수량산출서"/>
      <sheetName val="Dae_Jiju"/>
      <sheetName val="Sikje_ingun"/>
      <sheetName val="TREE_D"/>
      <sheetName val="EUPDAT2"/>
      <sheetName val="사용성검토"/>
      <sheetName val="단위세대"/>
      <sheetName val="토목내역"/>
      <sheetName val="일위대가목록"/>
      <sheetName val="단가대비표"/>
      <sheetName val="dtxl"/>
      <sheetName val="Sheet5"/>
      <sheetName val="TABLE"/>
      <sheetName val="한전고리-을"/>
      <sheetName val="FRP배관단가(만수)"/>
      <sheetName val="만수배관단가"/>
      <sheetName val="계산근거"/>
      <sheetName val="년"/>
      <sheetName val="설계예산서"/>
      <sheetName val="산업개발안내서"/>
      <sheetName val="귀래 설계 공내역서"/>
      <sheetName val="대비표"/>
      <sheetName val="바닥판"/>
      <sheetName val="견적서"/>
      <sheetName val="실행철강하도"/>
      <sheetName val="터파기및재료"/>
      <sheetName val="장문교(대전)"/>
      <sheetName val="건축(충일분)"/>
      <sheetName val="설계산출표지"/>
      <sheetName val="공사원가계산서"/>
      <sheetName val="설계산출기초"/>
      <sheetName val="도급예산내역서총괄표"/>
      <sheetName val="을부담운반비"/>
      <sheetName val="운반비산출"/>
      <sheetName val="2.예산냴역검토서"/>
      <sheetName val="일위대가표"/>
      <sheetName val="장비집계"/>
      <sheetName val="C &amp; G RHS"/>
      <sheetName val="예산변경사항"/>
      <sheetName val="총괄내역서"/>
      <sheetName val="조건표"/>
      <sheetName val="woo(mac)"/>
      <sheetName val="1.수인터널"/>
      <sheetName val="단중표"/>
      <sheetName val="06-BATCH "/>
      <sheetName val="품질 및 특성 보정계수"/>
      <sheetName val="계화배수"/>
      <sheetName val="전체총괄표"/>
      <sheetName val="요소별"/>
      <sheetName val="전기요금"/>
      <sheetName val="도급대비"/>
      <sheetName val="조건"/>
      <sheetName val="한전위탁공사비2"/>
      <sheetName val="unit 4"/>
      <sheetName val="원형맨홀수량"/>
      <sheetName val="단면(RW1)"/>
      <sheetName val="9GNG운반"/>
      <sheetName val="공종별 집계"/>
      <sheetName val="총투자비산정"/>
      <sheetName val="ROE(FI)"/>
      <sheetName val="Sens&amp;Anal"/>
      <sheetName val="SE-611"/>
      <sheetName val="보도경계블럭"/>
      <sheetName val="아파트건축"/>
      <sheetName val="예산서"/>
      <sheetName val="계획"/>
      <sheetName val="계획세부"/>
      <sheetName val="사용내역서"/>
      <sheetName val="항목별내역서"/>
      <sheetName val="안전담당자"/>
      <sheetName val="유도원"/>
      <sheetName val="안전사진"/>
      <sheetName val="철거수량"/>
      <sheetName val="전신환매도율"/>
      <sheetName val="단가산출2"/>
      <sheetName val="표지 (2)"/>
      <sheetName val="대비2"/>
      <sheetName val="자재단가표"/>
      <sheetName val="동원인원산출"/>
      <sheetName val="연수동"/>
      <sheetName val="실시설계"/>
      <sheetName val="Indirect Cost"/>
      <sheetName val="내역표지"/>
      <sheetName val="기계경비"/>
      <sheetName val="Macro1"/>
      <sheetName val="TYPE1"/>
      <sheetName val="hvac(제어동)"/>
      <sheetName val="#230,#235"/>
      <sheetName val="하수급견적대비"/>
      <sheetName val="45,46"/>
      <sheetName val="1을"/>
      <sheetName val="제경비"/>
      <sheetName val="장비당단가 (1)"/>
      <sheetName val="관리비"/>
      <sheetName val="U-TYPE(1)"/>
      <sheetName val="직노"/>
      <sheetName val="플랜트 설치"/>
      <sheetName val="구왤집계표"/>
      <sheetName val="Ⅴ-2.공종별내역"/>
      <sheetName val="관거공사비"/>
      <sheetName val="sum1 (2)"/>
      <sheetName val="major"/>
      <sheetName val="개요"/>
      <sheetName val="건물현황"/>
      <sheetName val="재무가정"/>
      <sheetName val="IMP(MAIN)"/>
      <sheetName val="IMP (REACTOR)"/>
      <sheetName val="산근"/>
      <sheetName val="검색"/>
      <sheetName val="재료집계"/>
      <sheetName val="원가계산서(남측)"/>
      <sheetName val="오산갈곳"/>
      <sheetName val="초"/>
      <sheetName val="물량산출근거"/>
      <sheetName val="단가조정"/>
      <sheetName val=" 견적서"/>
      <sheetName val="입찰안"/>
      <sheetName val="CIVIL"/>
      <sheetName val="dg"/>
      <sheetName val="물가"/>
      <sheetName val="별표"/>
      <sheetName val="부대공집계표"/>
      <sheetName val="물량표"/>
      <sheetName val="부대대비"/>
      <sheetName val="냉연집계"/>
      <sheetName val="건축원가계산서"/>
      <sheetName val="COST"/>
      <sheetName val="Model"/>
      <sheetName val="Ⅱ1-0타"/>
      <sheetName val="자료"/>
      <sheetName val="비대칭계수"/>
      <sheetName val="전동기 SPEC"/>
      <sheetName val="구리토평1전기"/>
      <sheetName val="공사설명서"/>
      <sheetName val="코드표"/>
      <sheetName val="현장관리비집계표"/>
      <sheetName val="견적조건"/>
      <sheetName val="예산M12A"/>
      <sheetName val="공종분류"/>
      <sheetName val="봉방동근생"/>
      <sheetName val="을지"/>
      <sheetName val="전기"/>
      <sheetName val="설계서"/>
    </sheetNames>
    <definedNames>
      <definedName name="han_cod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B61">
            <v>2.5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 refreshError="1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 refreshError="1"/>
      <sheetData sheetId="166" refreshError="1"/>
      <sheetData sheetId="167" refreshError="1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 refreshError="1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 refreshError="1"/>
      <sheetData sheetId="240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/>
      <sheetData sheetId="368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/>
      <sheetData sheetId="418"/>
      <sheetData sheetId="419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/>
      <sheetData sheetId="507"/>
      <sheetData sheetId="508"/>
      <sheetData sheetId="509"/>
      <sheetData sheetId="510"/>
      <sheetData sheetId="511"/>
      <sheetData sheetId="512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공사원가"/>
      <sheetName val="내역서집계표"/>
      <sheetName val="내역서99-4"/>
      <sheetName val="일위대가집계표"/>
      <sheetName val="정부노임단가"/>
      <sheetName val="단가조사서"/>
      <sheetName val="중기산출근거"/>
      <sheetName val="중기집계표"/>
      <sheetName val="중기계산"/>
      <sheetName val="주입율"/>
      <sheetName val="토공일위"/>
      <sheetName val="공통일위"/>
      <sheetName val="LW일위"/>
      <sheetName val="토공-토사"/>
      <sheetName val="풍화암굴착및상차"/>
      <sheetName val="토사운반및사토장정리"/>
      <sheetName val="풍화암운반및사토장정리"/>
      <sheetName val="가시-토사천공"/>
      <sheetName val="가시-풍화암천공"/>
      <sheetName val="가시-연암천공"/>
      <sheetName val="가시-파일박기(디젤햄머)"/>
      <sheetName val="가시-파일뽑기(진동햄머)"/>
      <sheetName val="가시-띠장설치및철거"/>
      <sheetName val="케이싱설치"/>
      <sheetName val="가시-토류판설치-버팀보"/>
      <sheetName val="가시-버팀보3"/>
      <sheetName val="가시-버팀보9"/>
      <sheetName val="어스앵카-천공(토사)"/>
      <sheetName val="어스앵카-천공(풍화암)"/>
      <sheetName val="어스앵카-천공(연암)"/>
      <sheetName val="어스앵커-pc강선"/>
      <sheetName val="어스앵커-그라우팅"/>
      <sheetName val="어스앵커-pc콘"/>
      <sheetName val="이토상차및운반"/>
      <sheetName val="SCW-파일건입(디젤햄머)"/>
      <sheetName val="RCD-STRAND PILE 압입및굴착"/>
      <sheetName val="부대공-강재운반1"/>
      <sheetName val="철근운반"/>
      <sheetName val="부대공-시멘트운반"/>
      <sheetName val="혼합골재포설및다짐"/>
      <sheetName val="노체다짐"/>
      <sheetName val="노상다짐"/>
      <sheetName val="보조기층포설"/>
      <sheetName val="아스콘기층포장"/>
      <sheetName val="아스콘표층포장"/>
      <sheetName val="프라임코팅포설"/>
      <sheetName val="텍코팅포설"/>
      <sheetName val="24"/>
    </sheetNames>
    <sheetDataSet>
      <sheetData sheetId="0"/>
      <sheetData sheetId="1"/>
      <sheetData sheetId="2"/>
      <sheetData sheetId="3"/>
      <sheetData sheetId="4">
        <row r="5">
          <cell r="D5" t="str">
            <v>(발표일:99.1.1)</v>
          </cell>
          <cell r="E5" t="str">
            <v>(발표일:98.9.1)</v>
          </cell>
          <cell r="F5" t="str">
            <v>(발표일:98.1.1)</v>
          </cell>
        </row>
        <row r="6">
          <cell r="A6" t="str">
            <v>L001</v>
          </cell>
          <cell r="B6" t="str">
            <v>갱    부</v>
          </cell>
          <cell r="C6" t="str">
            <v>인</v>
          </cell>
          <cell r="D6">
            <v>46995</v>
          </cell>
          <cell r="E6">
            <v>50308</v>
          </cell>
          <cell r="F6">
            <v>56352</v>
          </cell>
        </row>
        <row r="7">
          <cell r="A7" t="str">
            <v>L002</v>
          </cell>
          <cell r="B7" t="str">
            <v>도 목 수</v>
          </cell>
          <cell r="C7" t="str">
            <v>인</v>
          </cell>
          <cell r="D7">
            <v>0</v>
          </cell>
          <cell r="E7">
            <v>0</v>
          </cell>
          <cell r="F7">
            <v>81068</v>
          </cell>
        </row>
        <row r="8">
          <cell r="A8" t="str">
            <v>L003</v>
          </cell>
          <cell r="B8" t="str">
            <v>건축목공</v>
          </cell>
          <cell r="C8" t="str">
            <v>인</v>
          </cell>
          <cell r="D8">
            <v>62310</v>
          </cell>
          <cell r="E8">
            <v>65713</v>
          </cell>
          <cell r="F8">
            <v>71803</v>
          </cell>
        </row>
        <row r="9">
          <cell r="A9" t="str">
            <v>L004</v>
          </cell>
          <cell r="B9" t="str">
            <v>형틀목공</v>
          </cell>
          <cell r="C9" t="str">
            <v>인</v>
          </cell>
          <cell r="D9">
            <v>62603</v>
          </cell>
          <cell r="E9">
            <v>65381</v>
          </cell>
          <cell r="F9">
            <v>75306</v>
          </cell>
        </row>
        <row r="10">
          <cell r="A10" t="str">
            <v>L005</v>
          </cell>
          <cell r="B10" t="str">
            <v>창호목공</v>
          </cell>
          <cell r="C10" t="str">
            <v>인</v>
          </cell>
          <cell r="D10">
            <v>56563</v>
          </cell>
          <cell r="E10">
            <v>61043</v>
          </cell>
          <cell r="F10">
            <v>66162</v>
          </cell>
        </row>
        <row r="11">
          <cell r="A11" t="str">
            <v>L006</v>
          </cell>
          <cell r="B11" t="str">
            <v>철 골 공</v>
          </cell>
          <cell r="C11" t="str">
            <v>인</v>
          </cell>
          <cell r="D11">
            <v>60500</v>
          </cell>
          <cell r="E11">
            <v>64796</v>
          </cell>
          <cell r="F11">
            <v>73514</v>
          </cell>
        </row>
        <row r="12">
          <cell r="A12" t="str">
            <v>L007</v>
          </cell>
          <cell r="B12" t="str">
            <v>철    공</v>
          </cell>
          <cell r="C12" t="str">
            <v>인</v>
          </cell>
          <cell r="D12">
            <v>59797</v>
          </cell>
          <cell r="E12">
            <v>59917</v>
          </cell>
          <cell r="F12">
            <v>72430</v>
          </cell>
        </row>
        <row r="13">
          <cell r="A13" t="str">
            <v>L008</v>
          </cell>
          <cell r="B13" t="str">
            <v>철 근 공</v>
          </cell>
          <cell r="C13" t="str">
            <v>인</v>
          </cell>
          <cell r="D13">
            <v>65147</v>
          </cell>
          <cell r="E13">
            <v>66944</v>
          </cell>
          <cell r="F13">
            <v>77839</v>
          </cell>
        </row>
        <row r="14">
          <cell r="A14" t="str">
            <v>L009</v>
          </cell>
          <cell r="B14" t="str">
            <v>철 판 공</v>
          </cell>
          <cell r="C14" t="str">
            <v>인</v>
          </cell>
          <cell r="D14">
            <v>61774</v>
          </cell>
          <cell r="E14">
            <v>68465</v>
          </cell>
          <cell r="F14">
            <v>73217</v>
          </cell>
        </row>
        <row r="15">
          <cell r="A15" t="str">
            <v>L010</v>
          </cell>
          <cell r="B15" t="str">
            <v>셧 터 공</v>
          </cell>
          <cell r="C15" t="str">
            <v>인</v>
          </cell>
          <cell r="D15">
            <v>55318</v>
          </cell>
          <cell r="E15">
            <v>58035</v>
          </cell>
          <cell r="F15">
            <v>64659</v>
          </cell>
        </row>
        <row r="16">
          <cell r="A16" t="str">
            <v>L011</v>
          </cell>
          <cell r="B16" t="str">
            <v>샷 시 공</v>
          </cell>
          <cell r="C16" t="str">
            <v>인</v>
          </cell>
          <cell r="D16">
            <v>55318</v>
          </cell>
          <cell r="E16">
            <v>58035</v>
          </cell>
          <cell r="F16">
            <v>65647</v>
          </cell>
        </row>
        <row r="17">
          <cell r="A17" t="str">
            <v>L012</v>
          </cell>
          <cell r="B17" t="str">
            <v>절 단 공</v>
          </cell>
          <cell r="C17" t="str">
            <v>인</v>
          </cell>
          <cell r="D17">
            <v>59642</v>
          </cell>
          <cell r="E17">
            <v>67321</v>
          </cell>
          <cell r="F17">
            <v>65881</v>
          </cell>
        </row>
        <row r="18">
          <cell r="A18" t="str">
            <v>L013</v>
          </cell>
          <cell r="B18" t="str">
            <v>석    공</v>
          </cell>
          <cell r="C18" t="str">
            <v>인</v>
          </cell>
          <cell r="D18">
            <v>69257</v>
          </cell>
          <cell r="E18">
            <v>67292</v>
          </cell>
          <cell r="F18">
            <v>77005</v>
          </cell>
        </row>
        <row r="19">
          <cell r="A19" t="str">
            <v>L014</v>
          </cell>
          <cell r="B19" t="str">
            <v>특수비계공(15M이상)</v>
          </cell>
          <cell r="C19" t="str">
            <v>인</v>
          </cell>
          <cell r="D19">
            <v>78766</v>
          </cell>
          <cell r="E19">
            <v>75380</v>
          </cell>
          <cell r="F19">
            <v>85884</v>
          </cell>
        </row>
        <row r="20">
          <cell r="A20" t="str">
            <v>L015</v>
          </cell>
          <cell r="B20" t="str">
            <v>비 계 공</v>
          </cell>
          <cell r="C20" t="str">
            <v>인</v>
          </cell>
          <cell r="D20">
            <v>66531</v>
          </cell>
          <cell r="E20">
            <v>69324</v>
          </cell>
          <cell r="F20">
            <v>79467</v>
          </cell>
        </row>
        <row r="21">
          <cell r="A21" t="str">
            <v>L016</v>
          </cell>
          <cell r="B21" t="str">
            <v>동 발 공(터 널)</v>
          </cell>
          <cell r="C21" t="str">
            <v>인</v>
          </cell>
          <cell r="D21">
            <v>61285</v>
          </cell>
          <cell r="E21">
            <v>59691</v>
          </cell>
          <cell r="F21">
            <v>65485</v>
          </cell>
        </row>
        <row r="22">
          <cell r="A22" t="str">
            <v>L017</v>
          </cell>
          <cell r="B22" t="str">
            <v>조 적 공</v>
          </cell>
          <cell r="C22" t="str">
            <v>인</v>
          </cell>
          <cell r="D22">
            <v>58512</v>
          </cell>
          <cell r="E22">
            <v>58379</v>
          </cell>
          <cell r="F22">
            <v>67986</v>
          </cell>
        </row>
        <row r="23">
          <cell r="A23" t="str">
            <v>L018</v>
          </cell>
          <cell r="B23" t="str">
            <v>벽돌(블럭)제작공</v>
          </cell>
          <cell r="C23" t="str">
            <v>인</v>
          </cell>
          <cell r="D23">
            <v>56942</v>
          </cell>
          <cell r="E23">
            <v>57334</v>
          </cell>
          <cell r="F23">
            <v>61291</v>
          </cell>
        </row>
        <row r="24">
          <cell r="A24" t="str">
            <v>L019</v>
          </cell>
          <cell r="B24" t="str">
            <v>연 돌 공</v>
          </cell>
          <cell r="C24" t="str">
            <v>인</v>
          </cell>
          <cell r="D24">
            <v>58512</v>
          </cell>
          <cell r="E24">
            <v>58379</v>
          </cell>
          <cell r="F24">
            <v>72745</v>
          </cell>
        </row>
        <row r="25">
          <cell r="A25" t="str">
            <v>L020</v>
          </cell>
          <cell r="B25" t="str">
            <v>미 장 공</v>
          </cell>
          <cell r="C25" t="str">
            <v>인</v>
          </cell>
          <cell r="D25">
            <v>59451</v>
          </cell>
          <cell r="E25">
            <v>61569</v>
          </cell>
          <cell r="F25">
            <v>71283</v>
          </cell>
        </row>
        <row r="26">
          <cell r="A26" t="str">
            <v>L021</v>
          </cell>
          <cell r="B26" t="str">
            <v>방 수 공</v>
          </cell>
          <cell r="C26" t="str">
            <v>인</v>
          </cell>
          <cell r="D26">
            <v>50866</v>
          </cell>
          <cell r="E26">
            <v>51640</v>
          </cell>
          <cell r="F26">
            <v>57701</v>
          </cell>
        </row>
        <row r="27">
          <cell r="A27" t="str">
            <v>L022</v>
          </cell>
          <cell r="B27" t="str">
            <v>타 일 공</v>
          </cell>
          <cell r="C27" t="str">
            <v>인</v>
          </cell>
          <cell r="D27">
            <v>58994</v>
          </cell>
          <cell r="E27">
            <v>60706</v>
          </cell>
          <cell r="F27">
            <v>68147</v>
          </cell>
        </row>
        <row r="28">
          <cell r="A28" t="str">
            <v>L023</v>
          </cell>
          <cell r="B28" t="str">
            <v>줄 눈 공</v>
          </cell>
          <cell r="C28" t="str">
            <v>인</v>
          </cell>
          <cell r="D28">
            <v>58172</v>
          </cell>
          <cell r="E28">
            <v>55387</v>
          </cell>
          <cell r="F28">
            <v>63589</v>
          </cell>
        </row>
        <row r="29">
          <cell r="A29" t="str">
            <v>L024</v>
          </cell>
          <cell r="B29" t="str">
            <v>연 마 공</v>
          </cell>
          <cell r="C29" t="str">
            <v>인</v>
          </cell>
          <cell r="D29">
            <v>56709</v>
          </cell>
          <cell r="E29">
            <v>54957</v>
          </cell>
          <cell r="F29">
            <v>67289</v>
          </cell>
        </row>
        <row r="30">
          <cell r="A30" t="str">
            <v>L025</v>
          </cell>
          <cell r="B30" t="str">
            <v>콘크리트공</v>
          </cell>
          <cell r="C30" t="str">
            <v>인</v>
          </cell>
          <cell r="D30">
            <v>60596</v>
          </cell>
          <cell r="E30">
            <v>63605</v>
          </cell>
          <cell r="F30">
            <v>71184</v>
          </cell>
        </row>
        <row r="31">
          <cell r="A31" t="str">
            <v>L026</v>
          </cell>
          <cell r="B31" t="str">
            <v>바이브레타공</v>
          </cell>
          <cell r="C31" t="str">
            <v>인</v>
          </cell>
          <cell r="D31">
            <v>60596</v>
          </cell>
          <cell r="E31">
            <v>63605</v>
          </cell>
          <cell r="F31">
            <v>69081</v>
          </cell>
        </row>
        <row r="32">
          <cell r="A32" t="str">
            <v>L027</v>
          </cell>
          <cell r="B32" t="str">
            <v>보일러공</v>
          </cell>
          <cell r="C32" t="str">
            <v>인</v>
          </cell>
          <cell r="D32">
            <v>48190</v>
          </cell>
          <cell r="E32">
            <v>52463</v>
          </cell>
          <cell r="F32">
            <v>56787</v>
          </cell>
        </row>
        <row r="33">
          <cell r="A33" t="str">
            <v>L028</v>
          </cell>
          <cell r="B33" t="str">
            <v>배 관 공</v>
          </cell>
          <cell r="C33" t="str">
            <v>인</v>
          </cell>
          <cell r="D33">
            <v>48833</v>
          </cell>
          <cell r="E33">
            <v>52004</v>
          </cell>
          <cell r="F33">
            <v>58907</v>
          </cell>
        </row>
        <row r="34">
          <cell r="A34" t="str">
            <v>L029</v>
          </cell>
          <cell r="B34" t="str">
            <v>온 돌 공</v>
          </cell>
          <cell r="C34" t="str">
            <v>인</v>
          </cell>
          <cell r="D34">
            <v>59451</v>
          </cell>
          <cell r="E34">
            <v>61569</v>
          </cell>
          <cell r="F34">
            <v>54720</v>
          </cell>
        </row>
        <row r="35">
          <cell r="A35" t="str">
            <v>L030</v>
          </cell>
          <cell r="B35" t="str">
            <v>위 생 공</v>
          </cell>
          <cell r="C35" t="str">
            <v>인</v>
          </cell>
          <cell r="D35">
            <v>48855</v>
          </cell>
          <cell r="E35">
            <v>51145</v>
          </cell>
          <cell r="F35">
            <v>59212</v>
          </cell>
        </row>
        <row r="36">
          <cell r="A36" t="str">
            <v>L031</v>
          </cell>
          <cell r="B36" t="str">
            <v>보 온 공</v>
          </cell>
          <cell r="C36" t="str">
            <v>인</v>
          </cell>
          <cell r="D36">
            <v>49987</v>
          </cell>
          <cell r="E36">
            <v>54125</v>
          </cell>
          <cell r="F36">
            <v>63143</v>
          </cell>
        </row>
        <row r="37">
          <cell r="A37" t="str">
            <v>L032</v>
          </cell>
          <cell r="B37" t="str">
            <v>도 장 공</v>
          </cell>
          <cell r="C37" t="str">
            <v>인</v>
          </cell>
          <cell r="D37">
            <v>52915</v>
          </cell>
          <cell r="E37">
            <v>55640</v>
          </cell>
          <cell r="F37">
            <v>63038</v>
          </cell>
        </row>
        <row r="38">
          <cell r="A38" t="str">
            <v>L033</v>
          </cell>
          <cell r="B38" t="str">
            <v>내 장 공</v>
          </cell>
          <cell r="C38" t="str">
            <v>인</v>
          </cell>
          <cell r="D38">
            <v>58768</v>
          </cell>
          <cell r="E38">
            <v>59767</v>
          </cell>
          <cell r="F38">
            <v>72244</v>
          </cell>
        </row>
        <row r="39">
          <cell r="A39" t="str">
            <v>L034</v>
          </cell>
          <cell r="B39" t="str">
            <v>도 배 공</v>
          </cell>
          <cell r="C39" t="str">
            <v>인</v>
          </cell>
          <cell r="D39">
            <v>51632</v>
          </cell>
          <cell r="E39">
            <v>51201</v>
          </cell>
          <cell r="F39">
            <v>58443</v>
          </cell>
        </row>
        <row r="40">
          <cell r="A40" t="str">
            <v>L035</v>
          </cell>
          <cell r="B40" t="str">
            <v>아스타일공</v>
          </cell>
          <cell r="C40" t="str">
            <v>인</v>
          </cell>
          <cell r="D40">
            <v>58994</v>
          </cell>
          <cell r="E40">
            <v>60706</v>
          </cell>
          <cell r="F40">
            <v>71686</v>
          </cell>
        </row>
        <row r="41">
          <cell r="A41" t="str">
            <v>L036</v>
          </cell>
          <cell r="B41" t="str">
            <v>기 와 공</v>
          </cell>
          <cell r="C41" t="str">
            <v>인</v>
          </cell>
          <cell r="D41">
            <v>68363</v>
          </cell>
          <cell r="E41">
            <v>64891</v>
          </cell>
          <cell r="F41">
            <v>69476</v>
          </cell>
        </row>
        <row r="42">
          <cell r="A42" t="str">
            <v>L037</v>
          </cell>
          <cell r="B42" t="str">
            <v>슬레이트공</v>
          </cell>
          <cell r="C42" t="str">
            <v>인</v>
          </cell>
          <cell r="D42">
            <v>68363</v>
          </cell>
          <cell r="E42">
            <v>64891</v>
          </cell>
          <cell r="F42">
            <v>72727</v>
          </cell>
        </row>
        <row r="43">
          <cell r="A43" t="str">
            <v>L038</v>
          </cell>
          <cell r="B43" t="str">
            <v>화약취급공</v>
          </cell>
          <cell r="C43" t="str">
            <v>인</v>
          </cell>
          <cell r="D43">
            <v>67520</v>
          </cell>
          <cell r="E43">
            <v>60578</v>
          </cell>
          <cell r="F43">
            <v>69595</v>
          </cell>
        </row>
        <row r="44">
          <cell r="A44" t="str">
            <v>L039</v>
          </cell>
          <cell r="B44" t="str">
            <v>착 암 공</v>
          </cell>
          <cell r="C44" t="str">
            <v>인</v>
          </cell>
          <cell r="D44">
            <v>50107</v>
          </cell>
          <cell r="E44">
            <v>54279</v>
          </cell>
          <cell r="F44">
            <v>57292</v>
          </cell>
        </row>
        <row r="45">
          <cell r="A45" t="str">
            <v>L040</v>
          </cell>
          <cell r="B45" t="str">
            <v>보 안 공</v>
          </cell>
          <cell r="C45" t="str">
            <v>인</v>
          </cell>
          <cell r="D45">
            <v>41224</v>
          </cell>
          <cell r="E45">
            <v>44036</v>
          </cell>
          <cell r="F45">
            <v>41290</v>
          </cell>
        </row>
        <row r="46">
          <cell r="A46" t="str">
            <v>L041</v>
          </cell>
          <cell r="B46" t="str">
            <v>포 장 공</v>
          </cell>
          <cell r="C46" t="str">
            <v>인</v>
          </cell>
          <cell r="D46">
            <v>59695</v>
          </cell>
          <cell r="E46">
            <v>56237</v>
          </cell>
          <cell r="F46">
            <v>65494</v>
          </cell>
        </row>
        <row r="47">
          <cell r="A47" t="str">
            <v>L042</v>
          </cell>
          <cell r="B47" t="str">
            <v>포 설 공</v>
          </cell>
          <cell r="C47" t="str">
            <v>인</v>
          </cell>
          <cell r="D47">
            <v>53731</v>
          </cell>
          <cell r="E47">
            <v>54013</v>
          </cell>
          <cell r="F47">
            <v>65082</v>
          </cell>
        </row>
        <row r="48">
          <cell r="A48" t="str">
            <v>L043</v>
          </cell>
          <cell r="B48" t="str">
            <v>궤 도 공</v>
          </cell>
          <cell r="C48" t="str">
            <v>인</v>
          </cell>
          <cell r="D48">
            <v>53629</v>
          </cell>
          <cell r="E48">
            <v>62818</v>
          </cell>
          <cell r="F48">
            <v>60000</v>
          </cell>
        </row>
        <row r="49">
          <cell r="A49" t="str">
            <v>L044</v>
          </cell>
          <cell r="B49" t="str">
            <v>용 접 공(철 도)</v>
          </cell>
          <cell r="C49" t="str">
            <v>인</v>
          </cell>
          <cell r="D49">
            <v>58661</v>
          </cell>
          <cell r="E49">
            <v>55736</v>
          </cell>
          <cell r="F49">
            <v>67201</v>
          </cell>
        </row>
        <row r="50">
          <cell r="A50" t="str">
            <v>L045</v>
          </cell>
          <cell r="B50" t="str">
            <v>잠 수 부</v>
          </cell>
          <cell r="C50" t="str">
            <v>인</v>
          </cell>
          <cell r="D50">
            <v>87712</v>
          </cell>
          <cell r="E50">
            <v>73901</v>
          </cell>
          <cell r="F50">
            <v>81832</v>
          </cell>
        </row>
        <row r="51">
          <cell r="A51" t="str">
            <v>L046</v>
          </cell>
          <cell r="B51" t="str">
            <v>잠 함 공</v>
          </cell>
          <cell r="C51" t="str">
            <v>인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L047</v>
          </cell>
          <cell r="B52" t="str">
            <v>보 링 공</v>
          </cell>
          <cell r="C52" t="str">
            <v>인</v>
          </cell>
          <cell r="D52">
            <v>50288</v>
          </cell>
          <cell r="E52">
            <v>53721</v>
          </cell>
          <cell r="F52">
            <v>58626</v>
          </cell>
        </row>
        <row r="53">
          <cell r="A53" t="str">
            <v>L049</v>
          </cell>
          <cell r="B53" t="str">
            <v>영림기사</v>
          </cell>
          <cell r="C53" t="str">
            <v>인</v>
          </cell>
          <cell r="D53">
            <v>0</v>
          </cell>
          <cell r="E53">
            <v>0</v>
          </cell>
          <cell r="F53">
            <v>72675</v>
          </cell>
        </row>
        <row r="54">
          <cell r="A54" t="str">
            <v>L050</v>
          </cell>
          <cell r="B54" t="str">
            <v>조 경 공</v>
          </cell>
          <cell r="C54" t="str">
            <v>인</v>
          </cell>
          <cell r="D54">
            <v>50250</v>
          </cell>
          <cell r="E54">
            <v>50321</v>
          </cell>
          <cell r="F54">
            <v>60207</v>
          </cell>
        </row>
        <row r="55">
          <cell r="A55" t="str">
            <v>L051</v>
          </cell>
          <cell r="B55" t="str">
            <v>벌 목 부</v>
          </cell>
          <cell r="C55" t="str">
            <v>인</v>
          </cell>
          <cell r="D55">
            <v>57718</v>
          </cell>
          <cell r="E55">
            <v>64902</v>
          </cell>
          <cell r="F55">
            <v>66433</v>
          </cell>
        </row>
        <row r="56">
          <cell r="A56" t="str">
            <v>L052</v>
          </cell>
          <cell r="B56" t="str">
            <v>조림인부</v>
          </cell>
          <cell r="C56" t="str">
            <v>인</v>
          </cell>
          <cell r="D56">
            <v>43854</v>
          </cell>
          <cell r="E56">
            <v>32014</v>
          </cell>
          <cell r="F56">
            <v>53688</v>
          </cell>
        </row>
        <row r="57">
          <cell r="A57" t="str">
            <v>L053</v>
          </cell>
          <cell r="B57" t="str">
            <v>플랜트 기계설치공</v>
          </cell>
          <cell r="C57" t="str">
            <v>인</v>
          </cell>
          <cell r="D57">
            <v>59903</v>
          </cell>
          <cell r="E57">
            <v>61521</v>
          </cell>
          <cell r="F57">
            <v>80805</v>
          </cell>
        </row>
        <row r="58">
          <cell r="A58" t="str">
            <v>L054</v>
          </cell>
          <cell r="B58" t="str">
            <v>플랜트 용접공</v>
          </cell>
          <cell r="C58" t="str">
            <v>인</v>
          </cell>
          <cell r="D58">
            <v>63349</v>
          </cell>
          <cell r="E58">
            <v>69101</v>
          </cell>
          <cell r="F58">
            <v>95379</v>
          </cell>
        </row>
        <row r="59">
          <cell r="A59" t="str">
            <v>L055</v>
          </cell>
          <cell r="B59" t="str">
            <v>플랜트 배관공</v>
          </cell>
          <cell r="C59" t="str">
            <v>인</v>
          </cell>
          <cell r="D59">
            <v>66377</v>
          </cell>
          <cell r="E59">
            <v>76135</v>
          </cell>
          <cell r="F59">
            <v>97219</v>
          </cell>
        </row>
        <row r="60">
          <cell r="A60" t="str">
            <v>L056</v>
          </cell>
          <cell r="B60" t="str">
            <v>플랜트 제관공</v>
          </cell>
          <cell r="C60" t="str">
            <v>인</v>
          </cell>
          <cell r="D60">
            <v>54813</v>
          </cell>
          <cell r="E60">
            <v>60834</v>
          </cell>
          <cell r="F60">
            <v>81966</v>
          </cell>
        </row>
        <row r="61">
          <cell r="A61" t="str">
            <v>L057</v>
          </cell>
          <cell r="B61" t="str">
            <v>시공측량사</v>
          </cell>
          <cell r="C61" t="str">
            <v>인</v>
          </cell>
          <cell r="D61">
            <v>44848</v>
          </cell>
          <cell r="E61">
            <v>47571</v>
          </cell>
          <cell r="F61">
            <v>58506</v>
          </cell>
        </row>
        <row r="62">
          <cell r="A62" t="str">
            <v>L058</v>
          </cell>
          <cell r="B62" t="str">
            <v>시공측량사조수</v>
          </cell>
          <cell r="C62" t="str">
            <v>인</v>
          </cell>
          <cell r="D62">
            <v>33985</v>
          </cell>
          <cell r="E62">
            <v>32619</v>
          </cell>
          <cell r="F62">
            <v>38777</v>
          </cell>
        </row>
        <row r="63">
          <cell r="A63" t="str">
            <v>L059</v>
          </cell>
          <cell r="B63" t="str">
            <v>측    부</v>
          </cell>
          <cell r="C63" t="str">
            <v>인</v>
          </cell>
          <cell r="D63">
            <v>26699</v>
          </cell>
          <cell r="E63">
            <v>32690</v>
          </cell>
          <cell r="F63">
            <v>32725</v>
          </cell>
        </row>
        <row r="64">
          <cell r="A64" t="str">
            <v>L060</v>
          </cell>
          <cell r="B64" t="str">
            <v>검 조 부</v>
          </cell>
          <cell r="C64" t="str">
            <v>인</v>
          </cell>
          <cell r="D64">
            <v>33755</v>
          </cell>
          <cell r="E64">
            <v>34098</v>
          </cell>
          <cell r="F64">
            <v>32800</v>
          </cell>
        </row>
        <row r="65">
          <cell r="A65" t="str">
            <v>L061</v>
          </cell>
          <cell r="B65" t="str">
            <v>송전전공</v>
          </cell>
          <cell r="C65" t="str">
            <v>인</v>
          </cell>
          <cell r="D65">
            <v>197482</v>
          </cell>
          <cell r="E65">
            <v>188956</v>
          </cell>
          <cell r="F65">
            <v>234733</v>
          </cell>
        </row>
        <row r="66">
          <cell r="A66" t="str">
            <v>L062</v>
          </cell>
          <cell r="B66" t="str">
            <v>배전전공</v>
          </cell>
          <cell r="C66" t="str">
            <v>인</v>
          </cell>
          <cell r="D66">
            <v>176615</v>
          </cell>
          <cell r="E66">
            <v>164094</v>
          </cell>
          <cell r="F66">
            <v>192602</v>
          </cell>
        </row>
        <row r="67">
          <cell r="A67" t="str">
            <v>L063</v>
          </cell>
          <cell r="B67" t="str">
            <v>플랜트 전공</v>
          </cell>
          <cell r="C67" t="str">
            <v>인</v>
          </cell>
          <cell r="D67">
            <v>52369</v>
          </cell>
          <cell r="E67">
            <v>54503</v>
          </cell>
          <cell r="F67">
            <v>64285</v>
          </cell>
        </row>
        <row r="68">
          <cell r="A68" t="str">
            <v>L064</v>
          </cell>
          <cell r="B68" t="str">
            <v>내선전공</v>
          </cell>
          <cell r="C68" t="str">
            <v>인</v>
          </cell>
          <cell r="D68">
            <v>47911</v>
          </cell>
          <cell r="E68">
            <v>51021</v>
          </cell>
          <cell r="F68">
            <v>57286</v>
          </cell>
        </row>
        <row r="69">
          <cell r="A69" t="str">
            <v>L065</v>
          </cell>
          <cell r="B69" t="str">
            <v>특별고압케이블전공</v>
          </cell>
          <cell r="C69" t="str">
            <v>인</v>
          </cell>
          <cell r="D69">
            <v>97565</v>
          </cell>
          <cell r="E69">
            <v>102881</v>
          </cell>
          <cell r="F69">
            <v>98463</v>
          </cell>
        </row>
        <row r="70">
          <cell r="A70" t="str">
            <v>L066</v>
          </cell>
          <cell r="B70" t="str">
            <v>고압케이블전공</v>
          </cell>
          <cell r="C70" t="str">
            <v>인</v>
          </cell>
          <cell r="D70">
            <v>66547</v>
          </cell>
          <cell r="E70">
            <v>74151</v>
          </cell>
          <cell r="F70">
            <v>74584</v>
          </cell>
        </row>
        <row r="71">
          <cell r="A71" t="str">
            <v>L067</v>
          </cell>
          <cell r="B71" t="str">
            <v>저압케이블전공</v>
          </cell>
          <cell r="C71" t="str">
            <v>인</v>
          </cell>
          <cell r="D71">
            <v>59146</v>
          </cell>
          <cell r="E71">
            <v>55486</v>
          </cell>
          <cell r="F71">
            <v>61877</v>
          </cell>
        </row>
        <row r="72">
          <cell r="A72" t="str">
            <v>L068</v>
          </cell>
          <cell r="B72" t="str">
            <v>철도신호공</v>
          </cell>
          <cell r="C72" t="str">
            <v>인</v>
          </cell>
          <cell r="D72">
            <v>79766</v>
          </cell>
          <cell r="E72">
            <v>73483</v>
          </cell>
          <cell r="F72">
            <v>88167</v>
          </cell>
        </row>
        <row r="73">
          <cell r="A73" t="str">
            <v>L069</v>
          </cell>
          <cell r="B73" t="str">
            <v>계 장 공</v>
          </cell>
          <cell r="C73" t="str">
            <v>인</v>
          </cell>
          <cell r="D73">
            <v>50009</v>
          </cell>
          <cell r="E73">
            <v>57587</v>
          </cell>
          <cell r="F73">
            <v>60822</v>
          </cell>
        </row>
        <row r="74">
          <cell r="A74" t="str">
            <v>L070</v>
          </cell>
          <cell r="B74" t="str">
            <v>전기공사기사 1급</v>
          </cell>
          <cell r="C74" t="str">
            <v>인</v>
          </cell>
          <cell r="D74">
            <v>0</v>
          </cell>
          <cell r="E74">
            <v>0</v>
          </cell>
          <cell r="F74">
            <v>64241</v>
          </cell>
        </row>
        <row r="75">
          <cell r="A75" t="str">
            <v>L071</v>
          </cell>
          <cell r="B75" t="str">
            <v>전기공사기사 2급</v>
          </cell>
          <cell r="C75" t="str">
            <v>인</v>
          </cell>
          <cell r="D75">
            <v>0</v>
          </cell>
          <cell r="E75">
            <v>0</v>
          </cell>
          <cell r="F75">
            <v>55069</v>
          </cell>
        </row>
        <row r="76">
          <cell r="A76" t="str">
            <v>L072</v>
          </cell>
          <cell r="B76" t="str">
            <v>통신외선공</v>
          </cell>
          <cell r="C76" t="str">
            <v>인</v>
          </cell>
          <cell r="D76">
            <v>73980</v>
          </cell>
          <cell r="E76">
            <v>77946</v>
          </cell>
          <cell r="F76">
            <v>89013</v>
          </cell>
        </row>
        <row r="77">
          <cell r="A77" t="str">
            <v>L073</v>
          </cell>
          <cell r="B77" t="str">
            <v>통신설비공</v>
          </cell>
          <cell r="C77" t="str">
            <v>인</v>
          </cell>
          <cell r="D77">
            <v>64758</v>
          </cell>
          <cell r="E77">
            <v>66296</v>
          </cell>
          <cell r="F77">
            <v>76852</v>
          </cell>
        </row>
        <row r="78">
          <cell r="A78" t="str">
            <v>L074</v>
          </cell>
          <cell r="B78" t="str">
            <v>통신내선공</v>
          </cell>
          <cell r="C78" t="str">
            <v>인</v>
          </cell>
          <cell r="D78">
            <v>60168</v>
          </cell>
          <cell r="E78">
            <v>63738</v>
          </cell>
          <cell r="F78">
            <v>72591</v>
          </cell>
        </row>
        <row r="79">
          <cell r="A79" t="str">
            <v>L075</v>
          </cell>
          <cell r="B79" t="str">
            <v>통신케이블공</v>
          </cell>
          <cell r="C79" t="str">
            <v>인</v>
          </cell>
          <cell r="D79">
            <v>75788</v>
          </cell>
          <cell r="E79">
            <v>80042</v>
          </cell>
          <cell r="F79">
            <v>90455</v>
          </cell>
        </row>
        <row r="80">
          <cell r="A80" t="str">
            <v>L076</v>
          </cell>
          <cell r="B80" t="str">
            <v>무선안테나공</v>
          </cell>
          <cell r="C80" t="str">
            <v>인</v>
          </cell>
          <cell r="D80">
            <v>91475</v>
          </cell>
          <cell r="E80">
            <v>97216</v>
          </cell>
          <cell r="F80">
            <v>110956</v>
          </cell>
        </row>
        <row r="81">
          <cell r="A81" t="str">
            <v>L077</v>
          </cell>
          <cell r="B81" t="str">
            <v>통신기사 1급</v>
          </cell>
          <cell r="C81" t="str">
            <v>인</v>
          </cell>
          <cell r="D81">
            <v>84229</v>
          </cell>
          <cell r="E81">
            <v>87004</v>
          </cell>
          <cell r="F81">
            <v>92723</v>
          </cell>
        </row>
        <row r="82">
          <cell r="A82" t="str">
            <v>L078</v>
          </cell>
          <cell r="B82" t="str">
            <v>통신기사 2급</v>
          </cell>
          <cell r="C82" t="str">
            <v>인</v>
          </cell>
          <cell r="D82">
            <v>79642</v>
          </cell>
          <cell r="E82">
            <v>78519</v>
          </cell>
          <cell r="F82">
            <v>82395</v>
          </cell>
        </row>
        <row r="83">
          <cell r="A83" t="str">
            <v>L079</v>
          </cell>
          <cell r="B83" t="str">
            <v>통신기능사</v>
          </cell>
          <cell r="C83" t="str">
            <v>인</v>
          </cell>
          <cell r="D83">
            <v>67759</v>
          </cell>
          <cell r="E83">
            <v>68332</v>
          </cell>
          <cell r="F83">
            <v>72194</v>
          </cell>
        </row>
        <row r="84">
          <cell r="A84" t="str">
            <v>L080</v>
          </cell>
          <cell r="B84" t="str">
            <v>수작업반장</v>
          </cell>
          <cell r="C84" t="str">
            <v>인</v>
          </cell>
          <cell r="D84">
            <v>57364</v>
          </cell>
          <cell r="E84">
            <v>54191</v>
          </cell>
          <cell r="F84">
            <v>74369</v>
          </cell>
        </row>
        <row r="85">
          <cell r="A85" t="str">
            <v>L081</v>
          </cell>
          <cell r="B85" t="str">
            <v>작업반장</v>
          </cell>
          <cell r="C85" t="str">
            <v>인</v>
          </cell>
          <cell r="D85">
            <v>57364</v>
          </cell>
          <cell r="E85">
            <v>54191</v>
          </cell>
          <cell r="F85">
            <v>60326</v>
          </cell>
        </row>
        <row r="86">
          <cell r="A86" t="str">
            <v>L082</v>
          </cell>
          <cell r="B86" t="str">
            <v>목    도</v>
          </cell>
          <cell r="C86" t="str">
            <v>인</v>
          </cell>
          <cell r="D86">
            <v>64408</v>
          </cell>
          <cell r="E86">
            <v>63010</v>
          </cell>
          <cell r="F86">
            <v>64758</v>
          </cell>
        </row>
        <row r="87">
          <cell r="A87" t="str">
            <v>L083</v>
          </cell>
          <cell r="B87" t="str">
            <v>조 력 공</v>
          </cell>
          <cell r="C87" t="str">
            <v>인</v>
          </cell>
          <cell r="D87">
            <v>39371</v>
          </cell>
          <cell r="E87">
            <v>40427</v>
          </cell>
          <cell r="F87">
            <v>48912</v>
          </cell>
        </row>
        <row r="88">
          <cell r="A88" t="str">
            <v>L084</v>
          </cell>
          <cell r="B88" t="str">
            <v>특별인부</v>
          </cell>
          <cell r="C88" t="str">
            <v>인</v>
          </cell>
          <cell r="D88">
            <v>48674</v>
          </cell>
          <cell r="E88">
            <v>49659</v>
          </cell>
          <cell r="F88">
            <v>57379</v>
          </cell>
        </row>
        <row r="89">
          <cell r="A89" t="str">
            <v>L085</v>
          </cell>
          <cell r="B89" t="str">
            <v>보통인부</v>
          </cell>
          <cell r="C89" t="str">
            <v>인</v>
          </cell>
          <cell r="D89">
            <v>33755</v>
          </cell>
          <cell r="E89">
            <v>34098</v>
          </cell>
          <cell r="F89">
            <v>37736</v>
          </cell>
        </row>
        <row r="90">
          <cell r="A90" t="str">
            <v>L086</v>
          </cell>
          <cell r="B90" t="str">
            <v>중기운전기사</v>
          </cell>
          <cell r="C90" t="str">
            <v>인</v>
          </cell>
          <cell r="D90">
            <v>53715</v>
          </cell>
          <cell r="E90">
            <v>52855</v>
          </cell>
          <cell r="F90">
            <v>56951</v>
          </cell>
        </row>
        <row r="91">
          <cell r="A91" t="str">
            <v>L087</v>
          </cell>
          <cell r="B91" t="str">
            <v>운전사(운반차)</v>
          </cell>
          <cell r="C91" t="str">
            <v>인</v>
          </cell>
          <cell r="D91">
            <v>49633</v>
          </cell>
          <cell r="E91">
            <v>53159</v>
          </cell>
          <cell r="F91">
            <v>51077</v>
          </cell>
        </row>
        <row r="92">
          <cell r="A92" t="str">
            <v>L088</v>
          </cell>
          <cell r="B92" t="str">
            <v>운전사(기  계)</v>
          </cell>
          <cell r="C92" t="str">
            <v>인</v>
          </cell>
          <cell r="D92">
            <v>45575</v>
          </cell>
          <cell r="E92">
            <v>45276</v>
          </cell>
          <cell r="F92">
            <v>54325</v>
          </cell>
        </row>
        <row r="93">
          <cell r="A93" t="str">
            <v>L089</v>
          </cell>
          <cell r="B93" t="str">
            <v>중기운전조수</v>
          </cell>
          <cell r="C93" t="str">
            <v>인</v>
          </cell>
          <cell r="D93">
            <v>40706</v>
          </cell>
          <cell r="E93">
            <v>39194</v>
          </cell>
          <cell r="F93">
            <v>42762</v>
          </cell>
        </row>
        <row r="94">
          <cell r="A94" t="str">
            <v>L090</v>
          </cell>
          <cell r="B94" t="str">
            <v>고급선원</v>
          </cell>
          <cell r="C94" t="str">
            <v>인</v>
          </cell>
          <cell r="D94">
            <v>67380</v>
          </cell>
          <cell r="E94">
            <v>63746</v>
          </cell>
          <cell r="F94">
            <v>63950</v>
          </cell>
        </row>
        <row r="95">
          <cell r="A95" t="str">
            <v>L091</v>
          </cell>
          <cell r="B95" t="str">
            <v>보통선원</v>
          </cell>
          <cell r="C95" t="str">
            <v>인</v>
          </cell>
          <cell r="D95">
            <v>52274</v>
          </cell>
          <cell r="E95">
            <v>54986</v>
          </cell>
          <cell r="F95">
            <v>49346</v>
          </cell>
        </row>
        <row r="96">
          <cell r="A96" t="str">
            <v>L092</v>
          </cell>
          <cell r="B96" t="str">
            <v>선    부</v>
          </cell>
          <cell r="C96" t="str">
            <v>인</v>
          </cell>
          <cell r="D96">
            <v>41303</v>
          </cell>
          <cell r="E96">
            <v>45267</v>
          </cell>
          <cell r="F96">
            <v>40088</v>
          </cell>
        </row>
        <row r="97">
          <cell r="A97" t="str">
            <v>L093</v>
          </cell>
          <cell r="B97" t="str">
            <v>준설선선장</v>
          </cell>
          <cell r="C97" t="str">
            <v>인</v>
          </cell>
          <cell r="D97">
            <v>77084</v>
          </cell>
          <cell r="E97">
            <v>77929</v>
          </cell>
          <cell r="F97">
            <v>79532</v>
          </cell>
        </row>
        <row r="98">
          <cell r="A98" t="str">
            <v>L094</v>
          </cell>
          <cell r="B98" t="str">
            <v>준설선기관장</v>
          </cell>
          <cell r="C98" t="str">
            <v>인</v>
          </cell>
          <cell r="D98">
            <v>65732</v>
          </cell>
          <cell r="E98">
            <v>66667</v>
          </cell>
          <cell r="F98">
            <v>70637</v>
          </cell>
        </row>
        <row r="99">
          <cell r="A99" t="str">
            <v>L095</v>
          </cell>
          <cell r="B99" t="str">
            <v>준설선기관사</v>
          </cell>
          <cell r="C99" t="str">
            <v>인</v>
          </cell>
          <cell r="D99">
            <v>62000</v>
          </cell>
          <cell r="E99">
            <v>63333</v>
          </cell>
          <cell r="F99">
            <v>56955</v>
          </cell>
        </row>
        <row r="100">
          <cell r="A100" t="str">
            <v>L096</v>
          </cell>
          <cell r="B100" t="str">
            <v>준설선운전사</v>
          </cell>
          <cell r="C100" t="str">
            <v>인</v>
          </cell>
          <cell r="D100">
            <v>64200</v>
          </cell>
          <cell r="E100">
            <v>58033</v>
          </cell>
          <cell r="F100">
            <v>66688</v>
          </cell>
        </row>
        <row r="101">
          <cell r="A101" t="str">
            <v>L097</v>
          </cell>
          <cell r="B101" t="str">
            <v>준설선전기사</v>
          </cell>
          <cell r="C101" t="str">
            <v>인</v>
          </cell>
          <cell r="D101">
            <v>66400</v>
          </cell>
          <cell r="E101">
            <v>66000</v>
          </cell>
          <cell r="F101">
            <v>63631</v>
          </cell>
        </row>
        <row r="102">
          <cell r="A102" t="str">
            <v>L098</v>
          </cell>
          <cell r="B102" t="str">
            <v>기계설치공</v>
          </cell>
          <cell r="C102" t="str">
            <v>인</v>
          </cell>
          <cell r="D102">
            <v>56925</v>
          </cell>
          <cell r="E102">
            <v>51838</v>
          </cell>
          <cell r="F102">
            <v>67415</v>
          </cell>
        </row>
        <row r="103">
          <cell r="A103" t="str">
            <v>L099</v>
          </cell>
          <cell r="B103" t="str">
            <v>기 계 공</v>
          </cell>
          <cell r="C103" t="str">
            <v>인</v>
          </cell>
          <cell r="D103">
            <v>49611</v>
          </cell>
          <cell r="E103">
            <v>49600</v>
          </cell>
          <cell r="F103">
            <v>58906</v>
          </cell>
        </row>
        <row r="104">
          <cell r="A104" t="str">
            <v>L100</v>
          </cell>
          <cell r="B104" t="str">
            <v>선 반 공</v>
          </cell>
          <cell r="C104" t="str">
            <v>인</v>
          </cell>
          <cell r="D104">
            <v>0</v>
          </cell>
          <cell r="E104">
            <v>0</v>
          </cell>
          <cell r="F104">
            <v>78752</v>
          </cell>
        </row>
        <row r="105">
          <cell r="A105" t="str">
            <v>L101</v>
          </cell>
          <cell r="B105" t="str">
            <v>정 비 공</v>
          </cell>
          <cell r="C105" t="str">
            <v>인</v>
          </cell>
          <cell r="D105">
            <v>0</v>
          </cell>
          <cell r="E105">
            <v>0</v>
          </cell>
          <cell r="F105">
            <v>52502</v>
          </cell>
        </row>
        <row r="106">
          <cell r="A106" t="str">
            <v>L102</v>
          </cell>
          <cell r="B106" t="str">
            <v>벨트콘베어작업공</v>
          </cell>
          <cell r="C106" t="str">
            <v>인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L103</v>
          </cell>
          <cell r="B107" t="str">
            <v>현 도 사</v>
          </cell>
          <cell r="C107" t="str">
            <v>인</v>
          </cell>
          <cell r="D107">
            <v>66579</v>
          </cell>
          <cell r="E107">
            <v>0</v>
          </cell>
          <cell r="F107">
            <v>0</v>
          </cell>
        </row>
        <row r="108">
          <cell r="A108" t="str">
            <v>L104</v>
          </cell>
          <cell r="B108" t="str">
            <v>제 도 사</v>
          </cell>
          <cell r="C108" t="str">
            <v>인</v>
          </cell>
          <cell r="D108">
            <v>42366</v>
          </cell>
          <cell r="E108">
            <v>52957</v>
          </cell>
          <cell r="F108">
            <v>46978</v>
          </cell>
        </row>
        <row r="109">
          <cell r="A109" t="str">
            <v>L105</v>
          </cell>
          <cell r="B109" t="str">
            <v>시험사 1급</v>
          </cell>
          <cell r="C109" t="str">
            <v>인</v>
          </cell>
          <cell r="D109">
            <v>48017</v>
          </cell>
          <cell r="E109">
            <v>51959</v>
          </cell>
          <cell r="F109">
            <v>47867</v>
          </cell>
        </row>
        <row r="110">
          <cell r="A110" t="str">
            <v>L106</v>
          </cell>
          <cell r="B110" t="str">
            <v>시험사 2급</v>
          </cell>
          <cell r="C110" t="str">
            <v>인</v>
          </cell>
          <cell r="D110">
            <v>36857</v>
          </cell>
          <cell r="E110">
            <v>39935</v>
          </cell>
          <cell r="F110">
            <v>42272</v>
          </cell>
        </row>
        <row r="111">
          <cell r="A111" t="str">
            <v>L107</v>
          </cell>
          <cell r="B111" t="str">
            <v>시험사 3급</v>
          </cell>
          <cell r="C111" t="str">
            <v>인</v>
          </cell>
          <cell r="D111">
            <v>0</v>
          </cell>
          <cell r="E111">
            <v>0</v>
          </cell>
          <cell r="F111">
            <v>36667</v>
          </cell>
        </row>
        <row r="112">
          <cell r="A112" t="str">
            <v>L108</v>
          </cell>
          <cell r="B112" t="str">
            <v>시험사 4급</v>
          </cell>
          <cell r="C112" t="str">
            <v>인</v>
          </cell>
          <cell r="D112">
            <v>0</v>
          </cell>
          <cell r="E112">
            <v>0</v>
          </cell>
          <cell r="F112">
            <v>30223</v>
          </cell>
        </row>
        <row r="113">
          <cell r="A113" t="str">
            <v>L109</v>
          </cell>
          <cell r="B113" t="str">
            <v>시험보조수</v>
          </cell>
          <cell r="C113" t="str">
            <v>인</v>
          </cell>
          <cell r="D113">
            <v>29231</v>
          </cell>
          <cell r="E113">
            <v>31260</v>
          </cell>
          <cell r="F113">
            <v>31003</v>
          </cell>
        </row>
        <row r="114">
          <cell r="A114" t="str">
            <v>L110</v>
          </cell>
          <cell r="B114" t="str">
            <v>안전관리기사 1급</v>
          </cell>
          <cell r="C114" t="str">
            <v>인</v>
          </cell>
          <cell r="D114">
            <v>0</v>
          </cell>
          <cell r="E114">
            <v>0</v>
          </cell>
          <cell r="F114">
            <v>43959</v>
          </cell>
        </row>
        <row r="115">
          <cell r="A115" t="str">
            <v>L111</v>
          </cell>
          <cell r="B115" t="str">
            <v>안전관리기사 2급</v>
          </cell>
          <cell r="C115" t="str">
            <v>인</v>
          </cell>
          <cell r="D115">
            <v>0</v>
          </cell>
          <cell r="E115">
            <v>0</v>
          </cell>
          <cell r="F115">
            <v>38509</v>
          </cell>
        </row>
        <row r="116">
          <cell r="A116" t="str">
            <v>L112</v>
          </cell>
          <cell r="B116" t="str">
            <v>유 리 공</v>
          </cell>
          <cell r="C116" t="str">
            <v>인</v>
          </cell>
          <cell r="D116">
            <v>57574</v>
          </cell>
          <cell r="E116">
            <v>61877</v>
          </cell>
          <cell r="F116">
            <v>63783</v>
          </cell>
        </row>
        <row r="117">
          <cell r="A117" t="str">
            <v>L113</v>
          </cell>
          <cell r="B117" t="str">
            <v>함 석 공</v>
          </cell>
          <cell r="C117" t="str">
            <v>인</v>
          </cell>
          <cell r="D117">
            <v>56248</v>
          </cell>
          <cell r="E117">
            <v>56465</v>
          </cell>
          <cell r="F117">
            <v>68943</v>
          </cell>
        </row>
        <row r="118">
          <cell r="A118" t="str">
            <v>L114</v>
          </cell>
          <cell r="B118" t="str">
            <v>용 접 공(일 반)</v>
          </cell>
          <cell r="C118" t="str">
            <v>인</v>
          </cell>
          <cell r="D118">
            <v>60784</v>
          </cell>
          <cell r="E118">
            <v>61021</v>
          </cell>
          <cell r="F118">
            <v>74016</v>
          </cell>
        </row>
        <row r="119">
          <cell r="A119" t="str">
            <v>L115</v>
          </cell>
          <cell r="B119" t="str">
            <v>리 벳 공</v>
          </cell>
          <cell r="C119" t="str">
            <v>인</v>
          </cell>
          <cell r="D119">
            <v>60500</v>
          </cell>
          <cell r="E119">
            <v>64796</v>
          </cell>
          <cell r="F119">
            <v>71579</v>
          </cell>
        </row>
        <row r="120">
          <cell r="A120" t="str">
            <v>L116</v>
          </cell>
          <cell r="B120" t="str">
            <v>루 핑 공</v>
          </cell>
          <cell r="C120" t="str">
            <v>인</v>
          </cell>
          <cell r="D120">
            <v>50866</v>
          </cell>
          <cell r="E120">
            <v>51640</v>
          </cell>
          <cell r="F120">
            <v>57701</v>
          </cell>
        </row>
        <row r="121">
          <cell r="A121" t="str">
            <v>L117</v>
          </cell>
          <cell r="B121" t="str">
            <v>닥 트 공</v>
          </cell>
          <cell r="C121" t="str">
            <v>인</v>
          </cell>
          <cell r="D121">
            <v>48478</v>
          </cell>
          <cell r="E121">
            <v>52215</v>
          </cell>
          <cell r="F121">
            <v>58041</v>
          </cell>
        </row>
        <row r="122">
          <cell r="A122" t="str">
            <v>L118</v>
          </cell>
          <cell r="B122" t="str">
            <v>대 장 공</v>
          </cell>
          <cell r="C122" t="str">
            <v>인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L119</v>
          </cell>
          <cell r="B123" t="str">
            <v>할 석 공</v>
          </cell>
          <cell r="C123" t="str">
            <v>인</v>
          </cell>
          <cell r="D123">
            <v>63951</v>
          </cell>
          <cell r="E123">
            <v>63908</v>
          </cell>
          <cell r="F123">
            <v>77728</v>
          </cell>
        </row>
        <row r="124">
          <cell r="A124" t="str">
            <v>L120</v>
          </cell>
          <cell r="B124" t="str">
            <v>제철축로공</v>
          </cell>
          <cell r="C124" t="str">
            <v>인</v>
          </cell>
          <cell r="D124">
            <v>92419</v>
          </cell>
          <cell r="E124">
            <v>93072</v>
          </cell>
          <cell r="F124">
            <v>93345</v>
          </cell>
        </row>
        <row r="125">
          <cell r="A125" t="str">
            <v>L121</v>
          </cell>
          <cell r="B125" t="str">
            <v>양 생 공</v>
          </cell>
          <cell r="C125" t="str">
            <v>인</v>
          </cell>
          <cell r="D125">
            <v>33755</v>
          </cell>
          <cell r="E125">
            <v>34098</v>
          </cell>
          <cell r="F125">
            <v>42244</v>
          </cell>
        </row>
        <row r="126">
          <cell r="A126" t="str">
            <v>L122</v>
          </cell>
          <cell r="B126" t="str">
            <v>계 령 공</v>
          </cell>
          <cell r="C126" t="str">
            <v>인</v>
          </cell>
          <cell r="D126">
            <v>52915</v>
          </cell>
          <cell r="E126">
            <v>55640</v>
          </cell>
          <cell r="F126">
            <v>0</v>
          </cell>
        </row>
        <row r="127">
          <cell r="A127" t="str">
            <v>L123</v>
          </cell>
          <cell r="B127" t="str">
            <v>사 공(배포함)</v>
          </cell>
          <cell r="C127" t="str">
            <v>인</v>
          </cell>
          <cell r="D127">
            <v>0</v>
          </cell>
          <cell r="E127">
            <v>0</v>
          </cell>
          <cell r="F127">
            <v>0</v>
          </cell>
        </row>
        <row r="128">
          <cell r="A128" t="str">
            <v>L124</v>
          </cell>
          <cell r="B128" t="str">
            <v>마 부(우마차포함)</v>
          </cell>
          <cell r="C128" t="str">
            <v>인</v>
          </cell>
          <cell r="D128">
            <v>0</v>
          </cell>
          <cell r="E128">
            <v>0</v>
          </cell>
          <cell r="F128">
            <v>0</v>
          </cell>
        </row>
        <row r="129">
          <cell r="A129" t="str">
            <v>L125</v>
          </cell>
          <cell r="B129" t="str">
            <v>제 재 공</v>
          </cell>
          <cell r="C129" t="str">
            <v>인</v>
          </cell>
          <cell r="D129">
            <v>0</v>
          </cell>
          <cell r="E129">
            <v>0</v>
          </cell>
          <cell r="F129">
            <v>0</v>
          </cell>
        </row>
        <row r="130">
          <cell r="A130" t="str">
            <v>L126</v>
          </cell>
          <cell r="B130" t="str">
            <v>철도궤도공</v>
          </cell>
          <cell r="C130" t="str">
            <v>인</v>
          </cell>
          <cell r="D130">
            <v>53629</v>
          </cell>
          <cell r="E130">
            <v>62818</v>
          </cell>
          <cell r="F130">
            <v>65636</v>
          </cell>
        </row>
        <row r="131">
          <cell r="A131" t="str">
            <v>L127</v>
          </cell>
          <cell r="B131" t="str">
            <v>지적기사 1급</v>
          </cell>
          <cell r="C131" t="str">
            <v>인</v>
          </cell>
          <cell r="D131">
            <v>91687</v>
          </cell>
          <cell r="E131">
            <v>93295</v>
          </cell>
          <cell r="F131">
            <v>93540</v>
          </cell>
        </row>
        <row r="132">
          <cell r="A132" t="str">
            <v>L128</v>
          </cell>
          <cell r="B132" t="str">
            <v>지적기사 2급</v>
          </cell>
          <cell r="C132" t="str">
            <v>인</v>
          </cell>
          <cell r="D132">
            <v>69173</v>
          </cell>
          <cell r="E132">
            <v>72840</v>
          </cell>
          <cell r="F132">
            <v>72183</v>
          </cell>
        </row>
        <row r="133">
          <cell r="A133" t="str">
            <v>L129</v>
          </cell>
          <cell r="B133" t="str">
            <v>지적기능사 1급</v>
          </cell>
          <cell r="C133" t="str">
            <v>인</v>
          </cell>
          <cell r="D133">
            <v>48878</v>
          </cell>
          <cell r="E133">
            <v>50316</v>
          </cell>
          <cell r="F133">
            <v>53062</v>
          </cell>
        </row>
        <row r="134">
          <cell r="A134" t="str">
            <v>L130</v>
          </cell>
          <cell r="B134" t="str">
            <v>지적기능사 2급</v>
          </cell>
          <cell r="C134" t="str">
            <v>인</v>
          </cell>
          <cell r="D134">
            <v>35131</v>
          </cell>
          <cell r="E134">
            <v>34731</v>
          </cell>
          <cell r="F134">
            <v>32715</v>
          </cell>
        </row>
        <row r="135">
          <cell r="A135" t="str">
            <v>L131</v>
          </cell>
          <cell r="B135" t="str">
            <v>치장벽돌공</v>
          </cell>
          <cell r="C135" t="str">
            <v>인</v>
          </cell>
          <cell r="D135">
            <v>61897</v>
          </cell>
          <cell r="E135">
            <v>64317</v>
          </cell>
          <cell r="F135">
            <v>73288</v>
          </cell>
        </row>
        <row r="136">
          <cell r="A136" t="str">
            <v>L132</v>
          </cell>
          <cell r="B136" t="str">
            <v>송전활선전공</v>
          </cell>
          <cell r="C136" t="str">
            <v>인</v>
          </cell>
          <cell r="D136">
            <v>235109</v>
          </cell>
          <cell r="E136">
            <v>250000</v>
          </cell>
          <cell r="F136">
            <v>0</v>
          </cell>
        </row>
        <row r="137">
          <cell r="A137" t="str">
            <v>L133</v>
          </cell>
          <cell r="B137" t="str">
            <v>배전활선전공</v>
          </cell>
          <cell r="C137" t="str">
            <v>인</v>
          </cell>
          <cell r="D137">
            <v>182772</v>
          </cell>
          <cell r="E137">
            <v>188915</v>
          </cell>
          <cell r="F137">
            <v>215055</v>
          </cell>
        </row>
        <row r="138">
          <cell r="A138" t="str">
            <v>L134</v>
          </cell>
          <cell r="B138" t="str">
            <v>중기조장</v>
          </cell>
          <cell r="C138" t="str">
            <v>인</v>
          </cell>
          <cell r="D138">
            <v>64260</v>
          </cell>
          <cell r="E138">
            <v>56042</v>
          </cell>
          <cell r="F138">
            <v>55484</v>
          </cell>
        </row>
        <row r="139">
          <cell r="A139" t="str">
            <v>L135</v>
          </cell>
          <cell r="B139" t="str">
            <v>모래분사공</v>
          </cell>
          <cell r="C139" t="str">
            <v>인</v>
          </cell>
          <cell r="D139">
            <v>52915</v>
          </cell>
          <cell r="E139">
            <v>55640</v>
          </cell>
          <cell r="F139">
            <v>49962</v>
          </cell>
        </row>
        <row r="140">
          <cell r="A140" t="str">
            <v>L137</v>
          </cell>
          <cell r="B140" t="str">
            <v>플랜트 특수용접공</v>
          </cell>
          <cell r="C140" t="str">
            <v>인</v>
          </cell>
          <cell r="D140">
            <v>100475</v>
          </cell>
          <cell r="E140">
            <v>93828</v>
          </cell>
          <cell r="F140">
            <v>141421</v>
          </cell>
        </row>
        <row r="141">
          <cell r="A141" t="str">
            <v>L200</v>
          </cell>
          <cell r="B141" t="str">
            <v>여자인부</v>
          </cell>
          <cell r="C141" t="str">
            <v>인</v>
          </cell>
          <cell r="D141">
            <v>0</v>
          </cell>
          <cell r="E141">
            <v>0</v>
          </cell>
          <cell r="F141">
            <v>0</v>
          </cell>
        </row>
        <row r="142">
          <cell r="A142" t="str">
            <v>L201</v>
          </cell>
          <cell r="B142" t="str">
            <v>조    공</v>
          </cell>
          <cell r="C142" t="str">
            <v>인</v>
          </cell>
          <cell r="D142">
            <v>0</v>
          </cell>
          <cell r="E142">
            <v>0</v>
          </cell>
          <cell r="F142">
            <v>0</v>
          </cell>
        </row>
        <row r="143">
          <cell r="A143" t="str">
            <v>L202</v>
          </cell>
          <cell r="B143" t="str">
            <v>포장특공</v>
          </cell>
          <cell r="C143" t="str">
            <v>인</v>
          </cell>
          <cell r="D143">
            <v>0</v>
          </cell>
          <cell r="E143">
            <v>0</v>
          </cell>
          <cell r="F143">
            <v>0</v>
          </cell>
        </row>
        <row r="144">
          <cell r="A144" t="str">
            <v>L203</v>
          </cell>
          <cell r="B144" t="str">
            <v>항 타 공</v>
          </cell>
          <cell r="C144" t="str">
            <v>인</v>
          </cell>
          <cell r="D144">
            <v>0</v>
          </cell>
          <cell r="E144">
            <v>0</v>
          </cell>
          <cell r="F144">
            <v>0</v>
          </cell>
        </row>
        <row r="145">
          <cell r="A145" t="str">
            <v>L204</v>
          </cell>
          <cell r="B145" t="str">
            <v>드 릴 공</v>
          </cell>
          <cell r="C145" t="str">
            <v>인</v>
          </cell>
          <cell r="D145">
            <v>0</v>
          </cell>
          <cell r="E145">
            <v>0</v>
          </cell>
          <cell r="F145">
            <v>0</v>
          </cell>
        </row>
        <row r="146">
          <cell r="A146" t="str">
            <v>L205</v>
          </cell>
          <cell r="B146" t="str">
            <v>WIRE MESH 설치공</v>
          </cell>
          <cell r="C146" t="str">
            <v>인</v>
          </cell>
          <cell r="D146">
            <v>0</v>
          </cell>
          <cell r="E146">
            <v>0</v>
          </cell>
          <cell r="F146">
            <v>0</v>
          </cell>
        </row>
        <row r="147">
          <cell r="A147" t="str">
            <v>L701</v>
          </cell>
          <cell r="B147" t="str">
            <v>특급기술자</v>
          </cell>
          <cell r="C147" t="str">
            <v>인</v>
          </cell>
          <cell r="D147">
            <v>132166</v>
          </cell>
          <cell r="E147">
            <v>142203</v>
          </cell>
          <cell r="F147">
            <v>142203</v>
          </cell>
        </row>
        <row r="148">
          <cell r="A148" t="str">
            <v>L702</v>
          </cell>
          <cell r="B148" t="str">
            <v>고급기술자</v>
          </cell>
          <cell r="C148" t="str">
            <v>인</v>
          </cell>
          <cell r="D148">
            <v>109695</v>
          </cell>
          <cell r="E148">
            <v>117410</v>
          </cell>
          <cell r="F148">
            <v>117410</v>
          </cell>
        </row>
        <row r="149">
          <cell r="A149" t="str">
            <v>L703</v>
          </cell>
          <cell r="B149" t="str">
            <v>중급기술자</v>
          </cell>
          <cell r="C149" t="str">
            <v>인</v>
          </cell>
          <cell r="D149">
            <v>91968</v>
          </cell>
          <cell r="E149">
            <v>97488</v>
          </cell>
          <cell r="F149">
            <v>97488</v>
          </cell>
        </row>
        <row r="150">
          <cell r="A150" t="str">
            <v>L704</v>
          </cell>
          <cell r="B150" t="str">
            <v>초급기술자</v>
          </cell>
          <cell r="C150" t="str">
            <v>인</v>
          </cell>
          <cell r="D150">
            <v>65947</v>
          </cell>
          <cell r="E150">
            <v>69405</v>
          </cell>
          <cell r="F150">
            <v>69405</v>
          </cell>
        </row>
        <row r="151">
          <cell r="A151" t="str">
            <v>L705</v>
          </cell>
          <cell r="B151" t="str">
            <v>고급기능사</v>
          </cell>
          <cell r="C151" t="str">
            <v>인</v>
          </cell>
          <cell r="D151">
            <v>67006</v>
          </cell>
          <cell r="E151">
            <v>68094</v>
          </cell>
          <cell r="F151">
            <v>68094</v>
          </cell>
        </row>
        <row r="152">
          <cell r="A152" t="str">
            <v>L706</v>
          </cell>
          <cell r="B152" t="str">
            <v>중급기능사</v>
          </cell>
          <cell r="C152" t="str">
            <v>인</v>
          </cell>
          <cell r="D152">
            <v>55830</v>
          </cell>
          <cell r="E152">
            <v>60249</v>
          </cell>
          <cell r="F152">
            <v>60249</v>
          </cell>
        </row>
        <row r="153">
          <cell r="A153" t="str">
            <v>L707</v>
          </cell>
          <cell r="B153" t="str">
            <v>초급기능사</v>
          </cell>
          <cell r="C153" t="str">
            <v>인</v>
          </cell>
          <cell r="D153">
            <v>46933</v>
          </cell>
          <cell r="E153">
            <v>48652</v>
          </cell>
          <cell r="F153">
            <v>48652</v>
          </cell>
        </row>
        <row r="154">
          <cell r="A154" t="str">
            <v>L301</v>
          </cell>
          <cell r="B154" t="str">
            <v>H/W설치기사</v>
          </cell>
          <cell r="C154" t="str">
            <v>인</v>
          </cell>
          <cell r="D154">
            <v>83297</v>
          </cell>
          <cell r="E154">
            <v>82162</v>
          </cell>
          <cell r="F154">
            <v>82913</v>
          </cell>
        </row>
        <row r="155">
          <cell r="A155" t="str">
            <v>L302</v>
          </cell>
          <cell r="B155" t="str">
            <v>H/W시험기사</v>
          </cell>
          <cell r="C155" t="str">
            <v>인</v>
          </cell>
          <cell r="D155">
            <v>85165</v>
          </cell>
          <cell r="E155">
            <v>82402</v>
          </cell>
          <cell r="F155">
            <v>84088</v>
          </cell>
        </row>
        <row r="156">
          <cell r="A156" t="str">
            <v>L303</v>
          </cell>
          <cell r="B156" t="str">
            <v>S/W시험기사</v>
          </cell>
          <cell r="C156" t="str">
            <v>인</v>
          </cell>
          <cell r="D156">
            <v>86583</v>
          </cell>
          <cell r="E156">
            <v>84693</v>
          </cell>
          <cell r="F156">
            <v>85238</v>
          </cell>
        </row>
        <row r="157">
          <cell r="A157" t="str">
            <v>L304</v>
          </cell>
          <cell r="B157" t="str">
            <v>CPU시험기사</v>
          </cell>
          <cell r="C157" t="str">
            <v>인</v>
          </cell>
          <cell r="D157">
            <v>81182</v>
          </cell>
          <cell r="E157">
            <v>79138</v>
          </cell>
          <cell r="F157">
            <v>80163</v>
          </cell>
        </row>
        <row r="158">
          <cell r="A158" t="str">
            <v>L305</v>
          </cell>
          <cell r="B158" t="str">
            <v>광통신기사</v>
          </cell>
          <cell r="C158" t="str">
            <v>인</v>
          </cell>
          <cell r="D158">
            <v>108175</v>
          </cell>
          <cell r="E158">
            <v>132875</v>
          </cell>
          <cell r="F158">
            <v>149857</v>
          </cell>
        </row>
        <row r="159">
          <cell r="A159" t="str">
            <v>L306</v>
          </cell>
          <cell r="B159" t="str">
            <v>광케이블기사</v>
          </cell>
          <cell r="C159" t="str">
            <v>인</v>
          </cell>
          <cell r="D159">
            <v>90147</v>
          </cell>
          <cell r="E159">
            <v>110336</v>
          </cell>
          <cell r="F159">
            <v>120493</v>
          </cell>
        </row>
        <row r="160">
          <cell r="A160" t="str">
            <v>L401</v>
          </cell>
          <cell r="B160" t="str">
            <v>도편수</v>
          </cell>
          <cell r="C160" t="str">
            <v>인</v>
          </cell>
          <cell r="D160">
            <v>120804</v>
          </cell>
          <cell r="E160">
            <v>131984</v>
          </cell>
          <cell r="F160">
            <v>132909</v>
          </cell>
        </row>
        <row r="161">
          <cell r="A161" t="str">
            <v>L402</v>
          </cell>
          <cell r="B161" t="str">
            <v>목조각공</v>
          </cell>
          <cell r="C161" t="str">
            <v>인</v>
          </cell>
          <cell r="D161">
            <v>109226</v>
          </cell>
          <cell r="E161">
            <v>96291</v>
          </cell>
          <cell r="F161">
            <v>95674</v>
          </cell>
        </row>
        <row r="162">
          <cell r="A162" t="str">
            <v>L403</v>
          </cell>
          <cell r="B162" t="str">
            <v>한식목공</v>
          </cell>
          <cell r="C162" t="str">
            <v>인</v>
          </cell>
          <cell r="D162">
            <v>89987</v>
          </cell>
          <cell r="E162">
            <v>87000</v>
          </cell>
          <cell r="F162">
            <v>86465</v>
          </cell>
        </row>
        <row r="163">
          <cell r="A163" t="str">
            <v>L404</v>
          </cell>
          <cell r="B163" t="str">
            <v>한식목공조공</v>
          </cell>
          <cell r="C163" t="str">
            <v>인</v>
          </cell>
          <cell r="D163">
            <v>73861</v>
          </cell>
          <cell r="E163">
            <v>69203</v>
          </cell>
          <cell r="F163">
            <v>62022</v>
          </cell>
        </row>
        <row r="164">
          <cell r="A164" t="str">
            <v>L405</v>
          </cell>
          <cell r="B164" t="str">
            <v>드잡이공</v>
          </cell>
          <cell r="C164" t="str">
            <v>인</v>
          </cell>
          <cell r="D164">
            <v>98743</v>
          </cell>
          <cell r="E164">
            <v>106667</v>
          </cell>
          <cell r="F164">
            <v>98108</v>
          </cell>
        </row>
        <row r="165">
          <cell r="A165" t="str">
            <v>L406</v>
          </cell>
          <cell r="B165" t="str">
            <v>한식와공</v>
          </cell>
          <cell r="C165" t="str">
            <v>인</v>
          </cell>
          <cell r="D165">
            <v>144566</v>
          </cell>
          <cell r="E165">
            <v>153013</v>
          </cell>
          <cell r="F165">
            <v>126465</v>
          </cell>
        </row>
        <row r="166">
          <cell r="A166" t="str">
            <v>L407</v>
          </cell>
          <cell r="B166" t="str">
            <v>한식와공조공</v>
          </cell>
          <cell r="C166" t="str">
            <v>인</v>
          </cell>
          <cell r="D166">
            <v>98830</v>
          </cell>
          <cell r="E166">
            <v>80622</v>
          </cell>
          <cell r="F166">
            <v>91058</v>
          </cell>
        </row>
        <row r="167">
          <cell r="A167" t="str">
            <v>L408</v>
          </cell>
          <cell r="B167" t="str">
            <v>석조각공</v>
          </cell>
          <cell r="C167" t="str">
            <v>인</v>
          </cell>
          <cell r="D167">
            <v>97323</v>
          </cell>
          <cell r="E167">
            <v>112022</v>
          </cell>
          <cell r="F167">
            <v>108908</v>
          </cell>
        </row>
        <row r="168">
          <cell r="A168" t="str">
            <v>L409</v>
          </cell>
          <cell r="B168" t="str">
            <v>특수화공</v>
          </cell>
          <cell r="C168" t="str">
            <v>인</v>
          </cell>
          <cell r="D168">
            <v>130909</v>
          </cell>
          <cell r="E168">
            <v>106000</v>
          </cell>
          <cell r="F168">
            <v>121264</v>
          </cell>
        </row>
        <row r="169">
          <cell r="A169" t="str">
            <v>L410</v>
          </cell>
          <cell r="B169" t="str">
            <v>화공</v>
          </cell>
          <cell r="C169" t="str">
            <v>인</v>
          </cell>
          <cell r="D169">
            <v>98506</v>
          </cell>
          <cell r="E169">
            <v>92685</v>
          </cell>
          <cell r="F169">
            <v>86801</v>
          </cell>
        </row>
        <row r="170">
          <cell r="A170" t="str">
            <v>L411</v>
          </cell>
          <cell r="B170" t="str">
            <v>한식미장공</v>
          </cell>
          <cell r="C170" t="str">
            <v>인</v>
          </cell>
          <cell r="D170">
            <v>83400</v>
          </cell>
          <cell r="E170">
            <v>78989</v>
          </cell>
          <cell r="F170">
            <v>79972</v>
          </cell>
        </row>
        <row r="171">
          <cell r="A171" t="str">
            <v>L501</v>
          </cell>
          <cell r="B171" t="str">
            <v>원자력배관공</v>
          </cell>
          <cell r="C171" t="str">
            <v>인</v>
          </cell>
          <cell r="D171">
            <v>85504</v>
          </cell>
          <cell r="E171">
            <v>84091</v>
          </cell>
          <cell r="F171">
            <v>85331</v>
          </cell>
        </row>
        <row r="172">
          <cell r="A172" t="str">
            <v>L502</v>
          </cell>
          <cell r="B172" t="str">
            <v>원자력용접공</v>
          </cell>
          <cell r="C172" t="str">
            <v>인</v>
          </cell>
          <cell r="D172">
            <v>91598</v>
          </cell>
          <cell r="E172">
            <v>97054</v>
          </cell>
          <cell r="F172">
            <v>98842</v>
          </cell>
        </row>
        <row r="173">
          <cell r="A173" t="str">
            <v>L503</v>
          </cell>
          <cell r="B173" t="str">
            <v>원자력기계설치공</v>
          </cell>
          <cell r="C173" t="str">
            <v>인</v>
          </cell>
          <cell r="D173">
            <v>95966</v>
          </cell>
          <cell r="E173">
            <v>97451</v>
          </cell>
          <cell r="F173">
            <v>98364</v>
          </cell>
        </row>
        <row r="174">
          <cell r="A174" t="str">
            <v>L504</v>
          </cell>
          <cell r="B174" t="str">
            <v>원자력덕트공</v>
          </cell>
          <cell r="C174" t="str">
            <v>인</v>
          </cell>
          <cell r="D174">
            <v>88404</v>
          </cell>
          <cell r="E174">
            <v>84386</v>
          </cell>
          <cell r="F174">
            <v>104350</v>
          </cell>
        </row>
        <row r="175">
          <cell r="A175" t="str">
            <v>L505</v>
          </cell>
          <cell r="B175" t="str">
            <v>원자력제관공</v>
          </cell>
          <cell r="C175" t="str">
            <v>인</v>
          </cell>
          <cell r="D175">
            <v>76226</v>
          </cell>
          <cell r="E175">
            <v>79640</v>
          </cell>
          <cell r="F175">
            <v>76379</v>
          </cell>
        </row>
        <row r="176">
          <cell r="A176" t="str">
            <v>L506</v>
          </cell>
          <cell r="B176" t="str">
            <v>원자력케이블공</v>
          </cell>
          <cell r="C176" t="str">
            <v>인</v>
          </cell>
          <cell r="D176">
            <v>61338</v>
          </cell>
          <cell r="E176">
            <v>66411</v>
          </cell>
          <cell r="F176">
            <v>85474</v>
          </cell>
        </row>
        <row r="177">
          <cell r="A177" t="str">
            <v>L507</v>
          </cell>
          <cell r="B177" t="str">
            <v>원자력계장공</v>
          </cell>
          <cell r="C177" t="str">
            <v>인</v>
          </cell>
          <cell r="D177">
            <v>58478</v>
          </cell>
          <cell r="E177">
            <v>48839</v>
          </cell>
          <cell r="F177">
            <v>0</v>
          </cell>
        </row>
        <row r="178">
          <cell r="A178" t="str">
            <v>L508</v>
          </cell>
          <cell r="B178" t="str">
            <v>고급원자력비파괴시험공</v>
          </cell>
          <cell r="C178" t="str">
            <v>인</v>
          </cell>
          <cell r="D178">
            <v>89172</v>
          </cell>
          <cell r="E178">
            <v>91089</v>
          </cell>
          <cell r="F178">
            <v>92315</v>
          </cell>
        </row>
        <row r="179">
          <cell r="A179" t="str">
            <v>L509</v>
          </cell>
          <cell r="B179" t="str">
            <v>특급원자력비파괴시험공</v>
          </cell>
          <cell r="C179" t="str">
            <v>인</v>
          </cell>
          <cell r="D179">
            <v>94950</v>
          </cell>
          <cell r="E179">
            <v>99701</v>
          </cell>
          <cell r="F179">
            <v>100409</v>
          </cell>
        </row>
        <row r="180">
          <cell r="A180" t="str">
            <v>L510</v>
          </cell>
          <cell r="B180" t="str">
            <v>원자력기술자</v>
          </cell>
          <cell r="C180" t="str">
            <v>인</v>
          </cell>
          <cell r="D180">
            <v>71548</v>
          </cell>
          <cell r="E180">
            <v>67556</v>
          </cell>
          <cell r="F180">
            <v>66616</v>
          </cell>
        </row>
        <row r="181">
          <cell r="A181" t="str">
            <v>L511</v>
          </cell>
          <cell r="B181" t="str">
            <v>중급원자력기술자</v>
          </cell>
          <cell r="C181" t="str">
            <v>인</v>
          </cell>
          <cell r="D181">
            <v>85398</v>
          </cell>
          <cell r="E181">
            <v>78598</v>
          </cell>
          <cell r="F181">
            <v>77992</v>
          </cell>
        </row>
        <row r="182">
          <cell r="A182" t="str">
            <v>L048</v>
          </cell>
          <cell r="B182" t="str">
            <v>우 물 공</v>
          </cell>
          <cell r="C182" t="str">
            <v>인</v>
          </cell>
          <cell r="D182">
            <v>50288</v>
          </cell>
          <cell r="E182">
            <v>53721</v>
          </cell>
          <cell r="F182">
            <v>50558</v>
          </cell>
        </row>
        <row r="183">
          <cell r="A183" t="str">
            <v>L601</v>
          </cell>
          <cell r="B183" t="str">
            <v>책임측량사</v>
          </cell>
          <cell r="C183" t="str">
            <v>인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L602</v>
          </cell>
          <cell r="B184" t="str">
            <v>측지기사 1급</v>
          </cell>
          <cell r="C184" t="str">
            <v>인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L603</v>
          </cell>
          <cell r="B185" t="str">
            <v>측지기사 2급</v>
          </cell>
          <cell r="C185" t="str">
            <v>인</v>
          </cell>
          <cell r="D185">
            <v>0</v>
          </cell>
          <cell r="E185">
            <v>0</v>
          </cell>
          <cell r="F185">
            <v>0</v>
          </cell>
        </row>
        <row r="186">
          <cell r="A186" t="str">
            <v>L604</v>
          </cell>
          <cell r="B186" t="str">
            <v>측량기능사 1급</v>
          </cell>
          <cell r="C186" t="str">
            <v>인</v>
          </cell>
          <cell r="D186">
            <v>0</v>
          </cell>
          <cell r="E186">
            <v>0</v>
          </cell>
          <cell r="F186">
            <v>0</v>
          </cell>
        </row>
        <row r="187">
          <cell r="A187" t="str">
            <v>L605</v>
          </cell>
          <cell r="B187" t="str">
            <v>측량기능사 또는 측량기능사 2급</v>
          </cell>
          <cell r="C187" t="str">
            <v>인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L606</v>
          </cell>
          <cell r="B188" t="str">
            <v>항공사진기능사 1급(1급/2급통합)</v>
          </cell>
          <cell r="C188" t="str">
            <v>인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L609</v>
          </cell>
          <cell r="B189" t="str">
            <v>도화기능사 또는 도화기능사 2급</v>
          </cell>
          <cell r="C189" t="str">
            <v>인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L607</v>
          </cell>
          <cell r="B190" t="str">
            <v>항공사진기능사 또는 항공사진기능사 2급</v>
          </cell>
          <cell r="C190" t="str">
            <v>인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L608</v>
          </cell>
          <cell r="B191" t="str">
            <v>도화기능사 1급(1급/2급통합)</v>
          </cell>
          <cell r="C191" t="str">
            <v>인</v>
          </cell>
          <cell r="D191">
            <v>0</v>
          </cell>
          <cell r="E191">
            <v>0</v>
          </cell>
          <cell r="F191">
            <v>0</v>
          </cell>
        </row>
        <row r="192">
          <cell r="A192" t="str">
            <v>L610</v>
          </cell>
          <cell r="B192" t="str">
            <v>지도제작기능사 1급(1급/2급통합)</v>
          </cell>
          <cell r="C192" t="str">
            <v>인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L611</v>
          </cell>
          <cell r="B193" t="str">
            <v>지도제작기능사 또는 지도제작기능사 2급</v>
          </cell>
          <cell r="C193" t="str">
            <v>인</v>
          </cell>
          <cell r="D193">
            <v>0</v>
          </cell>
          <cell r="E193">
            <v>0</v>
          </cell>
          <cell r="F193">
            <v>0</v>
          </cell>
        </row>
        <row r="194">
          <cell r="A194" t="str">
            <v>L612</v>
          </cell>
          <cell r="B194" t="str">
            <v>사업용 조종사</v>
          </cell>
          <cell r="C194" t="str">
            <v>인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L613</v>
          </cell>
          <cell r="B195" t="str">
            <v>항법사</v>
          </cell>
          <cell r="C195" t="str">
            <v>인</v>
          </cell>
          <cell r="D195">
            <v>0</v>
          </cell>
          <cell r="E195">
            <v>0</v>
          </cell>
          <cell r="F195">
            <v>0</v>
          </cell>
        </row>
        <row r="196">
          <cell r="A196" t="str">
            <v>L614</v>
          </cell>
          <cell r="B196" t="str">
            <v>항공정비사</v>
          </cell>
          <cell r="C196" t="str">
            <v>인</v>
          </cell>
          <cell r="D196">
            <v>0</v>
          </cell>
          <cell r="E196">
            <v>0</v>
          </cell>
          <cell r="F196">
            <v>0</v>
          </cell>
        </row>
        <row r="197">
          <cell r="A197" t="str">
            <v>L615</v>
          </cell>
          <cell r="B197" t="str">
            <v>항공사진촬영사</v>
          </cell>
          <cell r="C197" t="str">
            <v>인</v>
          </cell>
          <cell r="D197">
            <v>0</v>
          </cell>
          <cell r="E197">
            <v>0</v>
          </cell>
          <cell r="F197">
            <v>0</v>
          </cell>
        </row>
        <row r="198">
          <cell r="A198" t="str">
            <v>L512</v>
          </cell>
          <cell r="B198" t="str">
            <v>상급원자력기술자</v>
          </cell>
          <cell r="C198" t="str">
            <v>인</v>
          </cell>
          <cell r="D198">
            <v>109491</v>
          </cell>
          <cell r="E198">
            <v>116994</v>
          </cell>
          <cell r="F198">
            <v>114125</v>
          </cell>
        </row>
        <row r="199">
          <cell r="A199" t="str">
            <v>L513</v>
          </cell>
          <cell r="B199" t="str">
            <v>원자력품질관리사</v>
          </cell>
          <cell r="C199" t="str">
            <v>인</v>
          </cell>
          <cell r="D199">
            <v>104799</v>
          </cell>
          <cell r="E199">
            <v>103736</v>
          </cell>
          <cell r="F199">
            <v>105586</v>
          </cell>
        </row>
        <row r="200">
          <cell r="A200" t="str">
            <v>L514</v>
          </cell>
          <cell r="B200" t="str">
            <v>원자력 특별인부</v>
          </cell>
          <cell r="C200" t="str">
            <v>인</v>
          </cell>
          <cell r="D200">
            <v>58187</v>
          </cell>
          <cell r="E200">
            <v>68094</v>
          </cell>
          <cell r="F200">
            <v>64294</v>
          </cell>
        </row>
        <row r="201">
          <cell r="A201" t="str">
            <v>L515</v>
          </cell>
          <cell r="B201" t="str">
            <v>원자력 보온공</v>
          </cell>
          <cell r="C201" t="str">
            <v>인</v>
          </cell>
          <cell r="D201">
            <v>65826</v>
          </cell>
          <cell r="E201">
            <v>83402</v>
          </cell>
          <cell r="F201">
            <v>89519</v>
          </cell>
        </row>
        <row r="202">
          <cell r="A202" t="str">
            <v>L516</v>
          </cell>
          <cell r="B202" t="str">
            <v>원자력 플랜트전공</v>
          </cell>
          <cell r="C202" t="str">
            <v>인</v>
          </cell>
          <cell r="D202">
            <v>84229</v>
          </cell>
          <cell r="E202">
            <v>93332</v>
          </cell>
          <cell r="F202">
            <v>98008</v>
          </cell>
        </row>
        <row r="203">
          <cell r="A203" t="str">
            <v>L170</v>
          </cell>
          <cell r="B203" t="str">
            <v>견 출 공</v>
          </cell>
          <cell r="C203" t="str">
            <v>인</v>
          </cell>
          <cell r="D203">
            <v>59133</v>
          </cell>
          <cell r="E203">
            <v>60023</v>
          </cell>
          <cell r="F203">
            <v>68717</v>
          </cell>
        </row>
        <row r="204">
          <cell r="A204" t="str">
            <v>L171</v>
          </cell>
          <cell r="B204" t="str">
            <v>노 즐 공</v>
          </cell>
          <cell r="C204" t="str">
            <v>인</v>
          </cell>
          <cell r="D204">
            <v>63577</v>
          </cell>
          <cell r="E204">
            <v>57373</v>
          </cell>
          <cell r="F204">
            <v>67815</v>
          </cell>
        </row>
        <row r="205">
          <cell r="A205" t="str">
            <v>L172</v>
          </cell>
          <cell r="B205" t="str">
            <v>코 킹 공</v>
          </cell>
          <cell r="C205" t="str">
            <v>인</v>
          </cell>
          <cell r="D205">
            <v>57954</v>
          </cell>
          <cell r="E205">
            <v>66077</v>
          </cell>
          <cell r="F205">
            <v>63600</v>
          </cell>
        </row>
        <row r="206">
          <cell r="A206" t="str">
            <v>L173</v>
          </cell>
          <cell r="B206" t="str">
            <v>판넬조립공</v>
          </cell>
          <cell r="C206" t="str">
            <v>인</v>
          </cell>
          <cell r="D206">
            <v>55888</v>
          </cell>
          <cell r="E206">
            <v>58782</v>
          </cell>
          <cell r="F206">
            <v>67380</v>
          </cell>
        </row>
        <row r="207">
          <cell r="A207" t="str">
            <v>L181</v>
          </cell>
          <cell r="B207" t="str">
            <v>콘크리트공(광의)</v>
          </cell>
          <cell r="C207" t="str">
            <v>인</v>
          </cell>
          <cell r="D207">
            <v>0</v>
          </cell>
          <cell r="E207">
            <v>0</v>
          </cell>
          <cell r="F207">
            <v>71078</v>
          </cell>
        </row>
        <row r="208">
          <cell r="A208" t="str">
            <v>L182</v>
          </cell>
          <cell r="B208" t="str">
            <v>지붕잇기공</v>
          </cell>
          <cell r="C208" t="str">
            <v>인</v>
          </cell>
          <cell r="D208">
            <v>68363</v>
          </cell>
          <cell r="E208">
            <v>64891</v>
          </cell>
          <cell r="F208">
            <v>69497</v>
          </cell>
        </row>
        <row r="209">
          <cell r="A209" t="str">
            <v>L801</v>
          </cell>
          <cell r="B209" t="str">
            <v>특급감리원</v>
          </cell>
          <cell r="C209" t="str">
            <v>인</v>
          </cell>
          <cell r="D209">
            <v>155637</v>
          </cell>
          <cell r="E209">
            <v>0</v>
          </cell>
          <cell r="F209">
            <v>0</v>
          </cell>
        </row>
        <row r="210">
          <cell r="A210" t="str">
            <v>L802</v>
          </cell>
          <cell r="B210" t="str">
            <v>고급감리원</v>
          </cell>
          <cell r="C210" t="str">
            <v>인</v>
          </cell>
          <cell r="D210">
            <v>124025</v>
          </cell>
          <cell r="E210">
            <v>0</v>
          </cell>
          <cell r="F210">
            <v>0</v>
          </cell>
        </row>
        <row r="211">
          <cell r="A211" t="str">
            <v>L803</v>
          </cell>
          <cell r="B211" t="str">
            <v>중급감리원</v>
          </cell>
          <cell r="C211" t="str">
            <v>인</v>
          </cell>
          <cell r="D211">
            <v>103036</v>
          </cell>
          <cell r="E211">
            <v>0</v>
          </cell>
          <cell r="F211">
            <v>0</v>
          </cell>
        </row>
        <row r="212">
          <cell r="A212" t="str">
            <v>L804</v>
          </cell>
          <cell r="B212" t="str">
            <v>초급감리원</v>
          </cell>
          <cell r="C212" t="str">
            <v>인</v>
          </cell>
          <cell r="D212">
            <v>83228</v>
          </cell>
          <cell r="E212">
            <v>0</v>
          </cell>
          <cell r="F212">
            <v>0</v>
          </cell>
        </row>
        <row r="213">
          <cell r="A213" t="str">
            <v>L901</v>
          </cell>
          <cell r="B213" t="str">
            <v>전기공사기사1급</v>
          </cell>
          <cell r="C213" t="str">
            <v>인</v>
          </cell>
          <cell r="D213">
            <v>63956</v>
          </cell>
          <cell r="E213">
            <v>0</v>
          </cell>
          <cell r="F213">
            <v>64241</v>
          </cell>
        </row>
        <row r="214">
          <cell r="A214" t="str">
            <v>L902</v>
          </cell>
          <cell r="B214" t="str">
            <v>전기공사기사2급</v>
          </cell>
          <cell r="C214" t="str">
            <v>인</v>
          </cell>
          <cell r="D214">
            <v>56130</v>
          </cell>
          <cell r="E214">
            <v>0</v>
          </cell>
          <cell r="F214">
            <v>55069</v>
          </cell>
        </row>
        <row r="215">
          <cell r="A215" t="str">
            <v>L903</v>
          </cell>
          <cell r="B215" t="str">
            <v>변전전공</v>
          </cell>
          <cell r="C215" t="str">
            <v>인</v>
          </cell>
          <cell r="D215">
            <v>85699</v>
          </cell>
          <cell r="E215">
            <v>0</v>
          </cell>
          <cell r="F21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19D86"/>
  </sheetPr>
  <dimension ref="A1:AL55"/>
  <sheetViews>
    <sheetView workbookViewId="0">
      <selection activeCell="B14" sqref="B14"/>
    </sheetView>
  </sheetViews>
  <sheetFormatPr defaultColWidth="8.75" defaultRowHeight="10.5"/>
  <cols>
    <col min="1" max="1" width="19.625" style="1" customWidth="1"/>
    <col min="2" max="2" width="17.625" style="1" customWidth="1"/>
    <col min="3" max="3" width="4.625" style="2" customWidth="1"/>
    <col min="4" max="4" width="6.625" style="2" customWidth="1"/>
    <col min="5" max="5" width="6.625" style="3" customWidth="1"/>
    <col min="6" max="6" width="9.625" style="3" customWidth="1"/>
    <col min="7" max="7" width="6.625" style="3" customWidth="1"/>
    <col min="8" max="8" width="9.625" style="3" customWidth="1"/>
    <col min="9" max="9" width="6.625" style="3" customWidth="1"/>
    <col min="10" max="10" width="9.625" style="3" customWidth="1"/>
    <col min="11" max="11" width="6.625" style="3" customWidth="1"/>
    <col min="12" max="12" width="9.625" style="3" customWidth="1"/>
    <col min="13" max="13" width="6.625" style="4" customWidth="1"/>
    <col min="14" max="38" width="0" style="1" hidden="1" customWidth="1"/>
    <col min="39" max="16384" width="8.75" style="1"/>
  </cols>
  <sheetData>
    <row r="1" spans="1:38" ht="30" customHeight="1">
      <c r="A1" s="38" t="s">
        <v>845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38" ht="15.75" customHeight="1">
      <c r="A2" s="39" t="s">
        <v>209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38" ht="15.75" customHeight="1">
      <c r="A3" s="37" t="s">
        <v>210</v>
      </c>
      <c r="B3" s="37" t="s">
        <v>211</v>
      </c>
      <c r="C3" s="37" t="s">
        <v>0</v>
      </c>
      <c r="D3" s="37" t="s">
        <v>82</v>
      </c>
      <c r="E3" s="37" t="s">
        <v>85</v>
      </c>
      <c r="F3" s="37"/>
      <c r="G3" s="37" t="s">
        <v>86</v>
      </c>
      <c r="H3" s="37"/>
      <c r="I3" s="37" t="s">
        <v>87</v>
      </c>
      <c r="J3" s="37"/>
      <c r="K3" s="37" t="s">
        <v>88</v>
      </c>
      <c r="L3" s="37"/>
      <c r="M3" s="37" t="s">
        <v>2</v>
      </c>
    </row>
    <row r="4" spans="1:38" ht="15.75" customHeight="1">
      <c r="A4" s="37"/>
      <c r="B4" s="37"/>
      <c r="C4" s="37"/>
      <c r="D4" s="37"/>
      <c r="E4" s="21" t="s">
        <v>67</v>
      </c>
      <c r="F4" s="21" t="s">
        <v>68</v>
      </c>
      <c r="G4" s="21" t="s">
        <v>67</v>
      </c>
      <c r="H4" s="21" t="s">
        <v>68</v>
      </c>
      <c r="I4" s="21" t="s">
        <v>67</v>
      </c>
      <c r="J4" s="21" t="s">
        <v>68</v>
      </c>
      <c r="K4" s="21" t="s">
        <v>67</v>
      </c>
      <c r="L4" s="21" t="s">
        <v>68</v>
      </c>
      <c r="M4" s="37"/>
      <c r="N4" s="1" t="s">
        <v>69</v>
      </c>
      <c r="O4" s="1" t="s">
        <v>70</v>
      </c>
      <c r="P4" s="1" t="s">
        <v>71</v>
      </c>
      <c r="Q4" s="1" t="s">
        <v>72</v>
      </c>
      <c r="R4" s="1" t="s">
        <v>74</v>
      </c>
      <c r="S4" s="1" t="s">
        <v>212</v>
      </c>
      <c r="T4" s="1" t="s">
        <v>213</v>
      </c>
      <c r="U4" s="1" t="s">
        <v>214</v>
      </c>
      <c r="V4" s="1" t="s">
        <v>215</v>
      </c>
      <c r="W4" s="1" t="s">
        <v>216</v>
      </c>
      <c r="X4" s="1" t="s">
        <v>65</v>
      </c>
      <c r="Y4" s="1" t="s">
        <v>217</v>
      </c>
      <c r="Z4" s="1" t="s">
        <v>218</v>
      </c>
      <c r="AA4" s="1" t="s">
        <v>219</v>
      </c>
      <c r="AB4" s="1" t="s">
        <v>220</v>
      </c>
      <c r="AC4" s="1" t="s">
        <v>221</v>
      </c>
      <c r="AD4" s="1" t="s">
        <v>222</v>
      </c>
      <c r="AE4" s="1" t="s">
        <v>223</v>
      </c>
      <c r="AF4" s="1" t="s">
        <v>224</v>
      </c>
      <c r="AG4" s="1" t="s">
        <v>225</v>
      </c>
      <c r="AH4" s="1" t="s">
        <v>226</v>
      </c>
      <c r="AI4" s="1" t="s">
        <v>227</v>
      </c>
      <c r="AJ4" s="1" t="s">
        <v>228</v>
      </c>
      <c r="AK4" s="1" t="s">
        <v>229</v>
      </c>
      <c r="AL4" s="1" t="s">
        <v>230</v>
      </c>
    </row>
    <row r="5" spans="1:38" ht="15.75" customHeight="1">
      <c r="A5" s="27" t="s">
        <v>256</v>
      </c>
      <c r="B5" s="27" t="s">
        <v>4</v>
      </c>
      <c r="C5" s="23" t="s">
        <v>30</v>
      </c>
      <c r="D5" s="35">
        <v>1</v>
      </c>
      <c r="E5" s="36">
        <f>F54</f>
        <v>0</v>
      </c>
      <c r="F5" s="36">
        <f>D5*E5</f>
        <v>0</v>
      </c>
      <c r="G5" s="36">
        <f>H54</f>
        <v>0</v>
      </c>
      <c r="H5" s="36">
        <f>D5*G5</f>
        <v>0</v>
      </c>
      <c r="I5" s="36">
        <f>J54</f>
        <v>0</v>
      </c>
      <c r="J5" s="36">
        <f>D5*I5</f>
        <v>0</v>
      </c>
      <c r="K5" s="36">
        <f>E5+G5+I5</f>
        <v>0</v>
      </c>
      <c r="L5" s="36">
        <f>F5+H5+J5</f>
        <v>0</v>
      </c>
      <c r="M5" s="27" t="s">
        <v>4</v>
      </c>
      <c r="Q5" s="1">
        <v>1</v>
      </c>
      <c r="R5" s="1">
        <f>R54*D5</f>
        <v>0</v>
      </c>
      <c r="S5" s="1">
        <f>S54*D5</f>
        <v>0</v>
      </c>
      <c r="T5" s="1">
        <f>T54*D5</f>
        <v>0</v>
      </c>
      <c r="U5" s="1">
        <f>U54*D5</f>
        <v>0</v>
      </c>
      <c r="V5" s="1">
        <f>V54*D5</f>
        <v>0</v>
      </c>
      <c r="W5" s="1">
        <f>W54*D5</f>
        <v>0</v>
      </c>
      <c r="X5" s="1">
        <f>X54*D5</f>
        <v>0</v>
      </c>
      <c r="Y5" s="1">
        <f>Y54*D5</f>
        <v>0</v>
      </c>
      <c r="Z5" s="1">
        <f>Z54*D5</f>
        <v>0</v>
      </c>
      <c r="AA5" s="1">
        <f>AA54*D5</f>
        <v>0</v>
      </c>
      <c r="AB5" s="1">
        <f>AB54*D5</f>
        <v>0</v>
      </c>
      <c r="AC5" s="1">
        <f>AC54*D5</f>
        <v>0</v>
      </c>
      <c r="AD5" s="1">
        <f>AD54*D5</f>
        <v>0</v>
      </c>
      <c r="AE5" s="1">
        <f>AE54*D5</f>
        <v>0</v>
      </c>
      <c r="AF5" s="1">
        <f>AF54*D5</f>
        <v>0</v>
      </c>
      <c r="AG5" s="1">
        <f>AG54*D5</f>
        <v>0</v>
      </c>
      <c r="AH5" s="1">
        <f>AH54*D5</f>
        <v>0</v>
      </c>
      <c r="AI5" s="1">
        <f>AI54*D5</f>
        <v>0</v>
      </c>
      <c r="AJ5" s="1">
        <f>AJ54*D5</f>
        <v>0</v>
      </c>
      <c r="AK5" s="1">
        <f>AK54*D5</f>
        <v>0</v>
      </c>
      <c r="AL5" s="1">
        <f>AL54*D5</f>
        <v>0</v>
      </c>
    </row>
    <row r="6" spans="1:38" ht="15.75" customHeight="1">
      <c r="A6" s="26"/>
      <c r="B6" s="26"/>
      <c r="C6" s="21"/>
      <c r="D6" s="21"/>
      <c r="E6" s="36"/>
      <c r="F6" s="36"/>
      <c r="G6" s="36"/>
      <c r="H6" s="36"/>
      <c r="I6" s="36"/>
      <c r="J6" s="36"/>
      <c r="K6" s="36"/>
      <c r="L6" s="36"/>
      <c r="M6" s="24"/>
    </row>
    <row r="7" spans="1:38" ht="15.75" customHeight="1">
      <c r="A7" s="26"/>
      <c r="B7" s="26"/>
      <c r="C7" s="21"/>
      <c r="D7" s="21"/>
      <c r="E7" s="36"/>
      <c r="F7" s="36"/>
      <c r="G7" s="36"/>
      <c r="H7" s="36"/>
      <c r="I7" s="36"/>
      <c r="J7" s="36"/>
      <c r="K7" s="36"/>
      <c r="L7" s="36"/>
      <c r="M7" s="24"/>
    </row>
    <row r="8" spans="1:38" ht="15.75" customHeight="1">
      <c r="A8" s="26"/>
      <c r="B8" s="26"/>
      <c r="C8" s="21"/>
      <c r="D8" s="21"/>
      <c r="E8" s="36"/>
      <c r="F8" s="36"/>
      <c r="G8" s="36"/>
      <c r="H8" s="36"/>
      <c r="I8" s="36"/>
      <c r="J8" s="36"/>
      <c r="K8" s="36"/>
      <c r="L8" s="36"/>
      <c r="M8" s="24"/>
    </row>
    <row r="9" spans="1:38" ht="15.75" customHeight="1">
      <c r="A9" s="26"/>
      <c r="B9" s="26"/>
      <c r="C9" s="21"/>
      <c r="D9" s="21"/>
      <c r="E9" s="36"/>
      <c r="F9" s="36"/>
      <c r="G9" s="36"/>
      <c r="H9" s="36"/>
      <c r="I9" s="36"/>
      <c r="J9" s="36"/>
      <c r="K9" s="36"/>
      <c r="L9" s="36"/>
      <c r="M9" s="24"/>
    </row>
    <row r="10" spans="1:38" ht="15.75" customHeight="1">
      <c r="A10" s="26"/>
      <c r="B10" s="26"/>
      <c r="C10" s="21"/>
      <c r="D10" s="21"/>
      <c r="E10" s="36"/>
      <c r="F10" s="36"/>
      <c r="G10" s="36"/>
      <c r="H10" s="36"/>
      <c r="I10" s="36"/>
      <c r="J10" s="36"/>
      <c r="K10" s="36"/>
      <c r="L10" s="36"/>
      <c r="M10" s="24"/>
    </row>
    <row r="11" spans="1:38" ht="15.75" customHeight="1">
      <c r="A11" s="26"/>
      <c r="B11" s="26"/>
      <c r="C11" s="21"/>
      <c r="D11" s="21"/>
      <c r="E11" s="36"/>
      <c r="F11" s="36"/>
      <c r="G11" s="36"/>
      <c r="H11" s="36"/>
      <c r="I11" s="36"/>
      <c r="J11" s="36"/>
      <c r="K11" s="36"/>
      <c r="L11" s="36"/>
      <c r="M11" s="24"/>
    </row>
    <row r="12" spans="1:38" ht="15.75" customHeight="1">
      <c r="A12" s="26"/>
      <c r="B12" s="26"/>
      <c r="C12" s="21"/>
      <c r="D12" s="21"/>
      <c r="E12" s="36"/>
      <c r="F12" s="36"/>
      <c r="G12" s="36"/>
      <c r="H12" s="36"/>
      <c r="I12" s="36"/>
      <c r="J12" s="36"/>
      <c r="K12" s="36"/>
      <c r="L12" s="36"/>
      <c r="M12" s="24"/>
    </row>
    <row r="13" spans="1:38" ht="15.75" customHeight="1">
      <c r="A13" s="26"/>
      <c r="B13" s="26"/>
      <c r="C13" s="21"/>
      <c r="D13" s="21"/>
      <c r="E13" s="36"/>
      <c r="F13" s="36"/>
      <c r="G13" s="36"/>
      <c r="H13" s="36"/>
      <c r="I13" s="36"/>
      <c r="J13" s="36"/>
      <c r="K13" s="36"/>
      <c r="L13" s="36"/>
      <c r="M13" s="24"/>
    </row>
    <row r="14" spans="1:38" ht="15.75" customHeight="1">
      <c r="A14" s="26"/>
      <c r="B14" s="26"/>
      <c r="C14" s="21"/>
      <c r="D14" s="21"/>
      <c r="E14" s="36"/>
      <c r="F14" s="36"/>
      <c r="G14" s="36"/>
      <c r="H14" s="36"/>
      <c r="I14" s="36"/>
      <c r="J14" s="36"/>
      <c r="K14" s="36"/>
      <c r="L14" s="36"/>
      <c r="M14" s="24"/>
    </row>
    <row r="15" spans="1:38" ht="15.75" customHeight="1">
      <c r="A15" s="26"/>
      <c r="B15" s="26"/>
      <c r="C15" s="21"/>
      <c r="D15" s="21"/>
      <c r="E15" s="36"/>
      <c r="F15" s="36"/>
      <c r="G15" s="36"/>
      <c r="H15" s="36"/>
      <c r="I15" s="36"/>
      <c r="J15" s="36"/>
      <c r="K15" s="36"/>
      <c r="L15" s="36"/>
      <c r="M15" s="24"/>
    </row>
    <row r="16" spans="1:38" ht="15.75" customHeight="1">
      <c r="A16" s="26"/>
      <c r="B16" s="26"/>
      <c r="C16" s="21"/>
      <c r="D16" s="21"/>
      <c r="E16" s="36"/>
      <c r="F16" s="36"/>
      <c r="G16" s="36"/>
      <c r="H16" s="36"/>
      <c r="I16" s="36"/>
      <c r="J16" s="36"/>
      <c r="K16" s="36"/>
      <c r="L16" s="36"/>
      <c r="M16" s="24"/>
    </row>
    <row r="17" spans="1:38" ht="15.75" customHeight="1">
      <c r="A17" s="26"/>
      <c r="B17" s="26"/>
      <c r="C17" s="21"/>
      <c r="D17" s="21"/>
      <c r="E17" s="36"/>
      <c r="F17" s="36"/>
      <c r="G17" s="36"/>
      <c r="H17" s="36"/>
      <c r="I17" s="36"/>
      <c r="J17" s="36"/>
      <c r="K17" s="36"/>
      <c r="L17" s="36"/>
      <c r="M17" s="24"/>
    </row>
    <row r="18" spans="1:38" ht="15.75" customHeight="1">
      <c r="A18" s="26"/>
      <c r="B18" s="26"/>
      <c r="C18" s="21"/>
      <c r="D18" s="21"/>
      <c r="E18" s="36"/>
      <c r="F18" s="36"/>
      <c r="G18" s="36"/>
      <c r="H18" s="36"/>
      <c r="I18" s="36"/>
      <c r="J18" s="36"/>
      <c r="K18" s="36"/>
      <c r="L18" s="36"/>
      <c r="M18" s="24"/>
    </row>
    <row r="19" spans="1:38" ht="15.75" customHeight="1">
      <c r="A19" s="26"/>
      <c r="B19" s="26"/>
      <c r="C19" s="21"/>
      <c r="D19" s="21"/>
      <c r="E19" s="36"/>
      <c r="F19" s="36"/>
      <c r="G19" s="36"/>
      <c r="H19" s="36"/>
      <c r="I19" s="36"/>
      <c r="J19" s="36"/>
      <c r="K19" s="36"/>
      <c r="L19" s="36"/>
      <c r="M19" s="24"/>
    </row>
    <row r="20" spans="1:38" ht="15.75" customHeight="1">
      <c r="A20" s="26"/>
      <c r="B20" s="26"/>
      <c r="C20" s="21"/>
      <c r="D20" s="21"/>
      <c r="E20" s="36"/>
      <c r="F20" s="36"/>
      <c r="G20" s="36"/>
      <c r="H20" s="36"/>
      <c r="I20" s="36"/>
      <c r="J20" s="36"/>
      <c r="K20" s="36"/>
      <c r="L20" s="36"/>
      <c r="M20" s="24"/>
    </row>
    <row r="21" spans="1:38" ht="15.75" customHeight="1">
      <c r="A21" s="26"/>
      <c r="B21" s="26"/>
      <c r="C21" s="21"/>
      <c r="D21" s="21"/>
      <c r="E21" s="36"/>
      <c r="F21" s="36"/>
      <c r="G21" s="36"/>
      <c r="H21" s="36"/>
      <c r="I21" s="36"/>
      <c r="J21" s="36"/>
      <c r="K21" s="36"/>
      <c r="L21" s="36"/>
      <c r="M21" s="24"/>
    </row>
    <row r="22" spans="1:38" ht="15.75" customHeight="1">
      <c r="A22" s="26"/>
      <c r="B22" s="26"/>
      <c r="C22" s="21"/>
      <c r="D22" s="21"/>
      <c r="E22" s="36"/>
      <c r="F22" s="36"/>
      <c r="G22" s="36"/>
      <c r="H22" s="36"/>
      <c r="I22" s="36"/>
      <c r="J22" s="36"/>
      <c r="K22" s="36"/>
      <c r="L22" s="36"/>
      <c r="M22" s="24"/>
    </row>
    <row r="23" spans="1:38" ht="15.75" customHeight="1">
      <c r="A23" s="26"/>
      <c r="B23" s="26"/>
      <c r="C23" s="21"/>
      <c r="D23" s="21"/>
      <c r="E23" s="36"/>
      <c r="F23" s="36"/>
      <c r="G23" s="36"/>
      <c r="H23" s="36"/>
      <c r="I23" s="36"/>
      <c r="J23" s="36"/>
      <c r="K23" s="36"/>
      <c r="L23" s="36"/>
      <c r="M23" s="24"/>
    </row>
    <row r="24" spans="1:38" ht="15.75" customHeight="1">
      <c r="A24" s="26"/>
      <c r="B24" s="26"/>
      <c r="C24" s="21"/>
      <c r="D24" s="21"/>
      <c r="E24" s="36"/>
      <c r="F24" s="36"/>
      <c r="G24" s="36"/>
      <c r="H24" s="36"/>
      <c r="I24" s="36"/>
      <c r="J24" s="36"/>
      <c r="K24" s="36"/>
      <c r="L24" s="36"/>
      <c r="M24" s="24"/>
    </row>
    <row r="25" spans="1:38" ht="15.75" customHeight="1">
      <c r="A25" s="26"/>
      <c r="B25" s="26"/>
      <c r="C25" s="21"/>
      <c r="D25" s="21"/>
      <c r="E25" s="36"/>
      <c r="F25" s="36"/>
      <c r="G25" s="36"/>
      <c r="H25" s="36"/>
      <c r="I25" s="36"/>
      <c r="J25" s="36"/>
      <c r="K25" s="36"/>
      <c r="L25" s="36"/>
      <c r="M25" s="24"/>
    </row>
    <row r="26" spans="1:38" ht="15.75" customHeight="1">
      <c r="A26" s="26"/>
      <c r="B26" s="26"/>
      <c r="C26" s="21"/>
      <c r="D26" s="21"/>
      <c r="E26" s="36"/>
      <c r="F26" s="36"/>
      <c r="G26" s="36"/>
      <c r="H26" s="36"/>
      <c r="I26" s="36"/>
      <c r="J26" s="36"/>
      <c r="K26" s="36"/>
      <c r="L26" s="36"/>
      <c r="M26" s="24"/>
    </row>
    <row r="27" spans="1:38" ht="15.75" customHeight="1">
      <c r="A27" s="26"/>
      <c r="B27" s="26"/>
      <c r="C27" s="21"/>
      <c r="D27" s="21"/>
      <c r="E27" s="25"/>
      <c r="F27" s="25"/>
      <c r="G27" s="25"/>
      <c r="H27" s="25"/>
      <c r="I27" s="25"/>
      <c r="J27" s="25"/>
      <c r="K27" s="25"/>
      <c r="L27" s="25"/>
      <c r="M27" s="24"/>
    </row>
    <row r="28" spans="1:38" ht="15.75" customHeight="1">
      <c r="A28" s="26"/>
      <c r="B28" s="26"/>
      <c r="C28" s="21"/>
      <c r="D28" s="21"/>
      <c r="E28" s="25"/>
      <c r="F28" s="25"/>
      <c r="G28" s="25"/>
      <c r="H28" s="25"/>
      <c r="I28" s="25"/>
      <c r="J28" s="25"/>
      <c r="K28" s="25"/>
      <c r="L28" s="25"/>
      <c r="M28" s="24"/>
    </row>
    <row r="29" spans="1:38" ht="15.75" customHeight="1">
      <c r="A29" s="23" t="s">
        <v>76</v>
      </c>
      <c r="B29" s="26"/>
      <c r="C29" s="21"/>
      <c r="D29" s="21"/>
      <c r="E29" s="25"/>
      <c r="F29" s="36">
        <f>SUMIF($Q$5:$Q$28,1,F5:F28)</f>
        <v>0</v>
      </c>
      <c r="G29" s="25"/>
      <c r="H29" s="36">
        <f>SUMIF($Q$5:$Q$28,1,H5:H28)</f>
        <v>0</v>
      </c>
      <c r="I29" s="25"/>
      <c r="J29" s="36">
        <f>SUMIF($Q$5:$Q$28,1,J5:J28)</f>
        <v>0</v>
      </c>
      <c r="K29" s="25"/>
      <c r="L29" s="36">
        <f>F29+H29+J29</f>
        <v>0</v>
      </c>
      <c r="M29" s="24"/>
      <c r="R29" s="1">
        <f>SUM($R$5:$R$28)</f>
        <v>0</v>
      </c>
      <c r="S29" s="1">
        <f>SUM($S$5:$S$28)</f>
        <v>0</v>
      </c>
      <c r="T29" s="1">
        <f>SUM($T$5:$T$28)</f>
        <v>0</v>
      </c>
      <c r="U29" s="1">
        <f>SUM($U$5:$U$28)</f>
        <v>0</v>
      </c>
      <c r="V29" s="1">
        <f>SUM($V$5:$V$28)</f>
        <v>0</v>
      </c>
      <c r="W29" s="1">
        <f>SUM($W$5:$W$28)</f>
        <v>0</v>
      </c>
      <c r="X29" s="1">
        <f>SUM($X$5:$X$28)</f>
        <v>0</v>
      </c>
      <c r="Y29" s="1">
        <f>SUM($Y$5:$Y$28)</f>
        <v>0</v>
      </c>
      <c r="Z29" s="1">
        <f>SUM($Z$5:$Z$28)</f>
        <v>0</v>
      </c>
      <c r="AA29" s="1">
        <f>SUM($AA$5:$AA$28)</f>
        <v>0</v>
      </c>
      <c r="AB29" s="1">
        <f>SUM($AB$5:$AB$28)</f>
        <v>0</v>
      </c>
      <c r="AC29" s="1">
        <f>SUM($AC$5:$AC$28)</f>
        <v>0</v>
      </c>
      <c r="AD29" s="1">
        <f>SUM($AD$5:$AD$28)</f>
        <v>0</v>
      </c>
      <c r="AE29" s="1">
        <f>SUM($AE$5:$AE$28)</f>
        <v>0</v>
      </c>
      <c r="AF29" s="1">
        <f>SUM($AF$5:$AF$28)</f>
        <v>0</v>
      </c>
      <c r="AG29" s="1">
        <f>SUM($AG$5:$AG$28)</f>
        <v>0</v>
      </c>
      <c r="AH29" s="1">
        <f>SUM($AH$5:$AH$28)</f>
        <v>0</v>
      </c>
      <c r="AI29" s="1">
        <f>SUM($AI$5:$AI$28)</f>
        <v>0</v>
      </c>
      <c r="AJ29" s="1">
        <f>SUM($AJ$5:$AJ$28)</f>
        <v>0</v>
      </c>
      <c r="AK29" s="1">
        <f>SUM($AK$5:$AK$28)</f>
        <v>0</v>
      </c>
      <c r="AL29" s="1">
        <f>SUM($AL$5:$AL$28)</f>
        <v>0</v>
      </c>
    </row>
    <row r="30" spans="1:38" ht="15.75" customHeight="1">
      <c r="A30" s="22" t="s">
        <v>256</v>
      </c>
      <c r="B30" s="26"/>
      <c r="C30" s="21"/>
      <c r="D30" s="21"/>
      <c r="E30" s="36"/>
      <c r="F30" s="36"/>
      <c r="G30" s="36"/>
      <c r="H30" s="36"/>
      <c r="I30" s="36"/>
      <c r="J30" s="36"/>
      <c r="K30" s="36"/>
      <c r="L30" s="36"/>
      <c r="M30" s="24"/>
    </row>
    <row r="31" spans="1:38" ht="15.75" customHeight="1">
      <c r="A31" s="27" t="s">
        <v>257</v>
      </c>
      <c r="B31" s="27" t="s">
        <v>4</v>
      </c>
      <c r="C31" s="23" t="s">
        <v>30</v>
      </c>
      <c r="D31" s="35">
        <v>1</v>
      </c>
      <c r="E31" s="36">
        <f>'내역서(건축)'!F29</f>
        <v>0</v>
      </c>
      <c r="F31" s="36">
        <f t="shared" ref="F31:F43" si="0">D31*E31</f>
        <v>0</v>
      </c>
      <c r="G31" s="36">
        <f>'내역서(건축)'!H29</f>
        <v>0</v>
      </c>
      <c r="H31" s="36">
        <f t="shared" ref="H31:H43" si="1">D31*G31</f>
        <v>0</v>
      </c>
      <c r="I31" s="36">
        <f>'내역서(건축)'!J29</f>
        <v>0</v>
      </c>
      <c r="J31" s="36">
        <f t="shared" ref="J31:J43" si="2">D31*I31</f>
        <v>0</v>
      </c>
      <c r="K31" s="36">
        <f t="shared" ref="K31:K43" si="3">E31+G31+I31</f>
        <v>0</v>
      </c>
      <c r="L31" s="36">
        <f t="shared" ref="L31:L43" si="4">F31+H31+J31</f>
        <v>0</v>
      </c>
      <c r="M31" s="27" t="s">
        <v>4</v>
      </c>
      <c r="Q31" s="1">
        <v>1</v>
      </c>
      <c r="R31" s="1">
        <f>'내역서(건축)'!R29*D31</f>
        <v>0</v>
      </c>
      <c r="S31" s="1">
        <f>'내역서(건축)'!S29*D31</f>
        <v>0</v>
      </c>
      <c r="T31" s="1">
        <f>'내역서(건축)'!T29*D31</f>
        <v>0</v>
      </c>
      <c r="U31" s="1">
        <f>'내역서(건축)'!U29*D31</f>
        <v>0</v>
      </c>
      <c r="V31" s="1">
        <f>'내역서(건축)'!V29*D31</f>
        <v>0</v>
      </c>
      <c r="W31" s="1">
        <f>'내역서(건축)'!W29*D31</f>
        <v>0</v>
      </c>
      <c r="X31" s="1">
        <f>'내역서(건축)'!X29*D31</f>
        <v>0</v>
      </c>
      <c r="Y31" s="1">
        <f>'내역서(건축)'!Y29*D31</f>
        <v>0</v>
      </c>
      <c r="Z31" s="1">
        <f>'내역서(건축)'!Z29*D31</f>
        <v>0</v>
      </c>
      <c r="AA31" s="1">
        <f>'내역서(건축)'!AA29*D31</f>
        <v>0</v>
      </c>
      <c r="AB31" s="1">
        <f>'내역서(건축)'!AB29*D31</f>
        <v>0</v>
      </c>
      <c r="AC31" s="1">
        <f>'내역서(건축)'!AC29*D31</f>
        <v>0</v>
      </c>
      <c r="AD31" s="1">
        <f>'내역서(건축)'!AD29*D31</f>
        <v>0</v>
      </c>
      <c r="AE31" s="1">
        <f>'내역서(건축)'!AE29*D31</f>
        <v>0</v>
      </c>
      <c r="AF31" s="1">
        <f>'내역서(건축)'!AF29*D31</f>
        <v>0</v>
      </c>
      <c r="AG31" s="1">
        <f>'내역서(건축)'!AG29*D31</f>
        <v>0</v>
      </c>
      <c r="AH31" s="1">
        <f>'내역서(건축)'!AH29*D31</f>
        <v>0</v>
      </c>
      <c r="AI31" s="1">
        <f>'내역서(건축)'!AI29*D31</f>
        <v>0</v>
      </c>
      <c r="AJ31" s="1">
        <f>'내역서(건축)'!AJ29*D31</f>
        <v>0</v>
      </c>
      <c r="AK31" s="1">
        <f>'내역서(건축)'!AK29*D31</f>
        <v>0</v>
      </c>
      <c r="AL31" s="1">
        <f>'내역서(건축)'!AL29*D31</f>
        <v>0</v>
      </c>
    </row>
    <row r="32" spans="1:38" ht="15.75" customHeight="1">
      <c r="A32" s="27" t="s">
        <v>258</v>
      </c>
      <c r="B32" s="27" t="s">
        <v>4</v>
      </c>
      <c r="C32" s="23" t="s">
        <v>30</v>
      </c>
      <c r="D32" s="35">
        <v>1</v>
      </c>
      <c r="E32" s="36">
        <f>'내역서(건축)'!F54</f>
        <v>0</v>
      </c>
      <c r="F32" s="36">
        <f t="shared" si="0"/>
        <v>0</v>
      </c>
      <c r="G32" s="36">
        <f>'내역서(건축)'!H54</f>
        <v>0</v>
      </c>
      <c r="H32" s="36">
        <f t="shared" si="1"/>
        <v>0</v>
      </c>
      <c r="I32" s="36">
        <f>'내역서(건축)'!J54</f>
        <v>0</v>
      </c>
      <c r="J32" s="36">
        <f t="shared" si="2"/>
        <v>0</v>
      </c>
      <c r="K32" s="36">
        <f t="shared" si="3"/>
        <v>0</v>
      </c>
      <c r="L32" s="36">
        <f t="shared" si="4"/>
        <v>0</v>
      </c>
      <c r="M32" s="27" t="s">
        <v>4</v>
      </c>
      <c r="Q32" s="1">
        <v>1</v>
      </c>
      <c r="R32" s="1">
        <f>'내역서(건축)'!R54*D32</f>
        <v>0</v>
      </c>
      <c r="S32" s="1">
        <f>'내역서(건축)'!S54*D32</f>
        <v>0</v>
      </c>
      <c r="T32" s="1">
        <f>'내역서(건축)'!T54*D32</f>
        <v>0</v>
      </c>
      <c r="U32" s="1">
        <f>'내역서(건축)'!U54*D32</f>
        <v>0</v>
      </c>
      <c r="V32" s="1">
        <f>'내역서(건축)'!V54*D32</f>
        <v>0</v>
      </c>
      <c r="W32" s="1">
        <f>'내역서(건축)'!W54*D32</f>
        <v>0</v>
      </c>
      <c r="X32" s="1">
        <f>'내역서(건축)'!X54*D32</f>
        <v>0</v>
      </c>
      <c r="Y32" s="1">
        <f>'내역서(건축)'!Y54*D32</f>
        <v>0</v>
      </c>
      <c r="Z32" s="1">
        <f>'내역서(건축)'!Z54*D32</f>
        <v>0</v>
      </c>
      <c r="AA32" s="1">
        <f>'내역서(건축)'!AA54*D32</f>
        <v>0</v>
      </c>
      <c r="AB32" s="1">
        <f>'내역서(건축)'!AB54*D32</f>
        <v>0</v>
      </c>
      <c r="AC32" s="1">
        <f>'내역서(건축)'!AC54*D32</f>
        <v>0</v>
      </c>
      <c r="AD32" s="1">
        <f>'내역서(건축)'!AD54*D32</f>
        <v>0</v>
      </c>
      <c r="AE32" s="1">
        <f>'내역서(건축)'!AE54*D32</f>
        <v>0</v>
      </c>
      <c r="AF32" s="1">
        <f>'내역서(건축)'!AF54*D32</f>
        <v>0</v>
      </c>
      <c r="AG32" s="1">
        <f>'내역서(건축)'!AG54*D32</f>
        <v>0</v>
      </c>
      <c r="AH32" s="1">
        <f>'내역서(건축)'!AH54*D32</f>
        <v>0</v>
      </c>
      <c r="AI32" s="1">
        <f>'내역서(건축)'!AI54*D32</f>
        <v>0</v>
      </c>
      <c r="AJ32" s="1">
        <f>'내역서(건축)'!AJ54*D32</f>
        <v>0</v>
      </c>
      <c r="AK32" s="1">
        <f>'내역서(건축)'!AK54*D32</f>
        <v>0</v>
      </c>
      <c r="AL32" s="1">
        <f>'내역서(건축)'!AL54*D32</f>
        <v>0</v>
      </c>
    </row>
    <row r="33" spans="1:38" ht="15.75" customHeight="1">
      <c r="A33" s="27" t="s">
        <v>259</v>
      </c>
      <c r="B33" s="27" t="s">
        <v>4</v>
      </c>
      <c r="C33" s="23" t="s">
        <v>30</v>
      </c>
      <c r="D33" s="35">
        <v>1</v>
      </c>
      <c r="E33" s="36">
        <f>'내역서(건축)'!F79</f>
        <v>0</v>
      </c>
      <c r="F33" s="36">
        <f t="shared" si="0"/>
        <v>0</v>
      </c>
      <c r="G33" s="36">
        <f>'내역서(건축)'!H79</f>
        <v>0</v>
      </c>
      <c r="H33" s="36">
        <f t="shared" si="1"/>
        <v>0</v>
      </c>
      <c r="I33" s="36">
        <f>'내역서(건축)'!J79</f>
        <v>0</v>
      </c>
      <c r="J33" s="36">
        <f t="shared" si="2"/>
        <v>0</v>
      </c>
      <c r="K33" s="36">
        <f t="shared" si="3"/>
        <v>0</v>
      </c>
      <c r="L33" s="36">
        <f t="shared" si="4"/>
        <v>0</v>
      </c>
      <c r="M33" s="27" t="s">
        <v>4</v>
      </c>
      <c r="Q33" s="1">
        <v>1</v>
      </c>
      <c r="R33" s="1">
        <f>'내역서(건축)'!R79*D33</f>
        <v>0</v>
      </c>
      <c r="S33" s="1">
        <f>'내역서(건축)'!S79*D33</f>
        <v>0</v>
      </c>
      <c r="T33" s="1">
        <f>'내역서(건축)'!T79*D33</f>
        <v>0</v>
      </c>
      <c r="U33" s="1">
        <f>'내역서(건축)'!U79*D33</f>
        <v>0</v>
      </c>
      <c r="V33" s="1">
        <f>'내역서(건축)'!V79*D33</f>
        <v>0</v>
      </c>
      <c r="W33" s="1">
        <f>'내역서(건축)'!W79*D33</f>
        <v>0</v>
      </c>
      <c r="X33" s="1">
        <f>'내역서(건축)'!X79*D33</f>
        <v>0</v>
      </c>
      <c r="Y33" s="1">
        <f>'내역서(건축)'!Y79*D33</f>
        <v>0</v>
      </c>
      <c r="Z33" s="1">
        <f>'내역서(건축)'!Z79*D33</f>
        <v>0</v>
      </c>
      <c r="AA33" s="1">
        <f>'내역서(건축)'!AA79*D33</f>
        <v>0</v>
      </c>
      <c r="AB33" s="1">
        <f>'내역서(건축)'!AB79*D33</f>
        <v>0</v>
      </c>
      <c r="AC33" s="1">
        <f>'내역서(건축)'!AC79*D33</f>
        <v>0</v>
      </c>
      <c r="AD33" s="1">
        <f>'내역서(건축)'!AD79*D33</f>
        <v>0</v>
      </c>
      <c r="AE33" s="1">
        <f>'내역서(건축)'!AE79*D33</f>
        <v>0</v>
      </c>
      <c r="AF33" s="1">
        <f>'내역서(건축)'!AF79*D33</f>
        <v>0</v>
      </c>
      <c r="AG33" s="1">
        <f>'내역서(건축)'!AG79*D33</f>
        <v>0</v>
      </c>
      <c r="AH33" s="1">
        <f>'내역서(건축)'!AH79*D33</f>
        <v>0</v>
      </c>
      <c r="AI33" s="1">
        <f>'내역서(건축)'!AI79*D33</f>
        <v>0</v>
      </c>
      <c r="AJ33" s="1">
        <f>'내역서(건축)'!AJ79*D33</f>
        <v>0</v>
      </c>
      <c r="AK33" s="1">
        <f>'내역서(건축)'!AK79*D33</f>
        <v>0</v>
      </c>
      <c r="AL33" s="1">
        <f>'내역서(건축)'!AL79*D33</f>
        <v>0</v>
      </c>
    </row>
    <row r="34" spans="1:38" ht="15.75" customHeight="1">
      <c r="A34" s="27" t="s">
        <v>260</v>
      </c>
      <c r="B34" s="27" t="s">
        <v>4</v>
      </c>
      <c r="C34" s="23" t="s">
        <v>30</v>
      </c>
      <c r="D34" s="35">
        <v>1</v>
      </c>
      <c r="E34" s="36">
        <f>'내역서(건축)'!F104</f>
        <v>0</v>
      </c>
      <c r="F34" s="36">
        <f t="shared" si="0"/>
        <v>0</v>
      </c>
      <c r="G34" s="36">
        <f>'내역서(건축)'!H104</f>
        <v>0</v>
      </c>
      <c r="H34" s="36">
        <f t="shared" si="1"/>
        <v>0</v>
      </c>
      <c r="I34" s="36">
        <f>'내역서(건축)'!J104</f>
        <v>0</v>
      </c>
      <c r="J34" s="36">
        <f t="shared" si="2"/>
        <v>0</v>
      </c>
      <c r="K34" s="36">
        <f t="shared" si="3"/>
        <v>0</v>
      </c>
      <c r="L34" s="36">
        <f t="shared" si="4"/>
        <v>0</v>
      </c>
      <c r="M34" s="27" t="s">
        <v>4</v>
      </c>
      <c r="Q34" s="1">
        <v>1</v>
      </c>
      <c r="R34" s="1">
        <f>'내역서(건축)'!R104*D34</f>
        <v>0</v>
      </c>
      <c r="S34" s="1">
        <f>'내역서(건축)'!S104*D34</f>
        <v>0</v>
      </c>
      <c r="T34" s="1">
        <f>'내역서(건축)'!T104*D34</f>
        <v>0</v>
      </c>
      <c r="U34" s="1">
        <f>'내역서(건축)'!U104*D34</f>
        <v>0</v>
      </c>
      <c r="V34" s="1">
        <f>'내역서(건축)'!V104*D34</f>
        <v>0</v>
      </c>
      <c r="W34" s="1">
        <f>'내역서(건축)'!W104*D34</f>
        <v>0</v>
      </c>
      <c r="X34" s="1">
        <f>'내역서(건축)'!X104*D34</f>
        <v>0</v>
      </c>
      <c r="Y34" s="1">
        <f>'내역서(건축)'!Y104*D34</f>
        <v>0</v>
      </c>
      <c r="Z34" s="1">
        <f>'내역서(건축)'!Z104*D34</f>
        <v>0</v>
      </c>
      <c r="AA34" s="1">
        <f>'내역서(건축)'!AA104*D34</f>
        <v>0</v>
      </c>
      <c r="AB34" s="1">
        <f>'내역서(건축)'!AB104*D34</f>
        <v>0</v>
      </c>
      <c r="AC34" s="1">
        <f>'내역서(건축)'!AC104*D34</f>
        <v>0</v>
      </c>
      <c r="AD34" s="1">
        <f>'내역서(건축)'!AD104*D34</f>
        <v>0</v>
      </c>
      <c r="AE34" s="1">
        <f>'내역서(건축)'!AE104*D34</f>
        <v>0</v>
      </c>
      <c r="AF34" s="1">
        <f>'내역서(건축)'!AF104*D34</f>
        <v>0</v>
      </c>
      <c r="AG34" s="1">
        <f>'내역서(건축)'!AG104*D34</f>
        <v>0</v>
      </c>
      <c r="AH34" s="1">
        <f>'내역서(건축)'!AH104*D34</f>
        <v>0</v>
      </c>
      <c r="AI34" s="1">
        <f>'내역서(건축)'!AI104*D34</f>
        <v>0</v>
      </c>
      <c r="AJ34" s="1">
        <f>'내역서(건축)'!AJ104*D34</f>
        <v>0</v>
      </c>
      <c r="AK34" s="1">
        <f>'내역서(건축)'!AK104*D34</f>
        <v>0</v>
      </c>
      <c r="AL34" s="1">
        <f>'내역서(건축)'!AL104*D34</f>
        <v>0</v>
      </c>
    </row>
    <row r="35" spans="1:38" ht="15.75" customHeight="1">
      <c r="A35" s="27" t="s">
        <v>261</v>
      </c>
      <c r="B35" s="27" t="s">
        <v>4</v>
      </c>
      <c r="C35" s="23" t="s">
        <v>30</v>
      </c>
      <c r="D35" s="35">
        <v>1</v>
      </c>
      <c r="E35" s="36">
        <f>'내역서(건축)'!F129</f>
        <v>0</v>
      </c>
      <c r="F35" s="36">
        <f t="shared" si="0"/>
        <v>0</v>
      </c>
      <c r="G35" s="36">
        <f>'내역서(건축)'!H129</f>
        <v>0</v>
      </c>
      <c r="H35" s="36">
        <f t="shared" si="1"/>
        <v>0</v>
      </c>
      <c r="I35" s="36">
        <f>'내역서(건축)'!J129</f>
        <v>0</v>
      </c>
      <c r="J35" s="36">
        <f t="shared" si="2"/>
        <v>0</v>
      </c>
      <c r="K35" s="36">
        <f t="shared" si="3"/>
        <v>0</v>
      </c>
      <c r="L35" s="36">
        <f t="shared" si="4"/>
        <v>0</v>
      </c>
      <c r="M35" s="27" t="s">
        <v>4</v>
      </c>
      <c r="Q35" s="1">
        <v>1</v>
      </c>
      <c r="R35" s="1">
        <f>'내역서(건축)'!R129*D35</f>
        <v>0</v>
      </c>
      <c r="S35" s="1">
        <f>'내역서(건축)'!S129*D35</f>
        <v>0</v>
      </c>
      <c r="T35" s="1">
        <f>'내역서(건축)'!T129*D35</f>
        <v>0</v>
      </c>
      <c r="U35" s="1">
        <f>'내역서(건축)'!U129*D35</f>
        <v>0</v>
      </c>
      <c r="V35" s="1">
        <f>'내역서(건축)'!V129*D35</f>
        <v>0</v>
      </c>
      <c r="W35" s="1">
        <f>'내역서(건축)'!W129*D35</f>
        <v>0</v>
      </c>
      <c r="X35" s="1">
        <f>'내역서(건축)'!X129*D35</f>
        <v>0</v>
      </c>
      <c r="Y35" s="1">
        <f>'내역서(건축)'!Y129*D35</f>
        <v>0</v>
      </c>
      <c r="Z35" s="1">
        <f>'내역서(건축)'!Z129*D35</f>
        <v>0</v>
      </c>
      <c r="AA35" s="1">
        <f>'내역서(건축)'!AA129*D35</f>
        <v>0</v>
      </c>
      <c r="AB35" s="1">
        <f>'내역서(건축)'!AB129*D35</f>
        <v>0</v>
      </c>
      <c r="AC35" s="1">
        <f>'내역서(건축)'!AC129*D35</f>
        <v>0</v>
      </c>
      <c r="AD35" s="1">
        <f>'내역서(건축)'!AD129*D35</f>
        <v>0</v>
      </c>
      <c r="AE35" s="1">
        <f>'내역서(건축)'!AE129*D35</f>
        <v>0</v>
      </c>
      <c r="AF35" s="1">
        <f>'내역서(건축)'!AF129*D35</f>
        <v>0</v>
      </c>
      <c r="AG35" s="1">
        <f>'내역서(건축)'!AG129*D35</f>
        <v>0</v>
      </c>
      <c r="AH35" s="1">
        <f>'내역서(건축)'!AH129*D35</f>
        <v>0</v>
      </c>
      <c r="AI35" s="1">
        <f>'내역서(건축)'!AI129*D35</f>
        <v>0</v>
      </c>
      <c r="AJ35" s="1">
        <f>'내역서(건축)'!AJ129*D35</f>
        <v>0</v>
      </c>
      <c r="AK35" s="1">
        <f>'내역서(건축)'!AK129*D35</f>
        <v>0</v>
      </c>
      <c r="AL35" s="1">
        <f>'내역서(건축)'!AL129*D35</f>
        <v>0</v>
      </c>
    </row>
    <row r="36" spans="1:38" ht="15.75" customHeight="1">
      <c r="A36" s="27" t="s">
        <v>262</v>
      </c>
      <c r="B36" s="27" t="s">
        <v>4</v>
      </c>
      <c r="C36" s="23" t="s">
        <v>30</v>
      </c>
      <c r="D36" s="35">
        <v>1</v>
      </c>
      <c r="E36" s="36">
        <f>'내역서(건축)'!F154</f>
        <v>0</v>
      </c>
      <c r="F36" s="36">
        <f t="shared" si="0"/>
        <v>0</v>
      </c>
      <c r="G36" s="36">
        <f>'내역서(건축)'!H154</f>
        <v>0</v>
      </c>
      <c r="H36" s="36">
        <f t="shared" si="1"/>
        <v>0</v>
      </c>
      <c r="I36" s="36">
        <f>'내역서(건축)'!J154</f>
        <v>0</v>
      </c>
      <c r="J36" s="36">
        <f t="shared" si="2"/>
        <v>0</v>
      </c>
      <c r="K36" s="36">
        <f t="shared" si="3"/>
        <v>0</v>
      </c>
      <c r="L36" s="36">
        <f t="shared" si="4"/>
        <v>0</v>
      </c>
      <c r="M36" s="27" t="s">
        <v>4</v>
      </c>
      <c r="Q36" s="1">
        <v>1</v>
      </c>
      <c r="R36" s="1">
        <f>'내역서(건축)'!R154*D36</f>
        <v>0</v>
      </c>
      <c r="S36" s="1">
        <f>'내역서(건축)'!S154*D36</f>
        <v>0</v>
      </c>
      <c r="T36" s="1">
        <f>'내역서(건축)'!T154*D36</f>
        <v>0</v>
      </c>
      <c r="U36" s="1">
        <f>'내역서(건축)'!U154*D36</f>
        <v>0</v>
      </c>
      <c r="V36" s="1">
        <f>'내역서(건축)'!V154*D36</f>
        <v>0</v>
      </c>
      <c r="W36" s="1">
        <f>'내역서(건축)'!W154*D36</f>
        <v>0</v>
      </c>
      <c r="X36" s="1">
        <f>'내역서(건축)'!X154*D36</f>
        <v>0</v>
      </c>
      <c r="Y36" s="1">
        <f>'내역서(건축)'!Y154*D36</f>
        <v>0</v>
      </c>
      <c r="Z36" s="1">
        <f>'내역서(건축)'!Z154*D36</f>
        <v>0</v>
      </c>
      <c r="AA36" s="1">
        <f>'내역서(건축)'!AA154*D36</f>
        <v>0</v>
      </c>
      <c r="AB36" s="1">
        <f>'내역서(건축)'!AB154*D36</f>
        <v>0</v>
      </c>
      <c r="AC36" s="1">
        <f>'내역서(건축)'!AC154*D36</f>
        <v>0</v>
      </c>
      <c r="AD36" s="1">
        <f>'내역서(건축)'!AD154*D36</f>
        <v>0</v>
      </c>
      <c r="AE36" s="1">
        <f>'내역서(건축)'!AE154*D36</f>
        <v>0</v>
      </c>
      <c r="AF36" s="1">
        <f>'내역서(건축)'!AF154*D36</f>
        <v>0</v>
      </c>
      <c r="AG36" s="1">
        <f>'내역서(건축)'!AG154*D36</f>
        <v>0</v>
      </c>
      <c r="AH36" s="1">
        <f>'내역서(건축)'!AH154*D36</f>
        <v>0</v>
      </c>
      <c r="AI36" s="1">
        <f>'내역서(건축)'!AI154*D36</f>
        <v>0</v>
      </c>
      <c r="AJ36" s="1">
        <f>'내역서(건축)'!AJ154*D36</f>
        <v>0</v>
      </c>
      <c r="AK36" s="1">
        <f>'내역서(건축)'!AK154*D36</f>
        <v>0</v>
      </c>
      <c r="AL36" s="1">
        <f>'내역서(건축)'!AL154*D36</f>
        <v>0</v>
      </c>
    </row>
    <row r="37" spans="1:38" ht="15.75" customHeight="1">
      <c r="A37" s="27" t="s">
        <v>263</v>
      </c>
      <c r="B37" s="27" t="s">
        <v>4</v>
      </c>
      <c r="C37" s="23" t="s">
        <v>30</v>
      </c>
      <c r="D37" s="35">
        <v>1</v>
      </c>
      <c r="E37" s="36">
        <f>'내역서(건축)'!F179</f>
        <v>0</v>
      </c>
      <c r="F37" s="36">
        <f t="shared" si="0"/>
        <v>0</v>
      </c>
      <c r="G37" s="36">
        <f>'내역서(건축)'!H179</f>
        <v>0</v>
      </c>
      <c r="H37" s="36">
        <f t="shared" si="1"/>
        <v>0</v>
      </c>
      <c r="I37" s="36">
        <f>'내역서(건축)'!J179</f>
        <v>0</v>
      </c>
      <c r="J37" s="36">
        <f t="shared" si="2"/>
        <v>0</v>
      </c>
      <c r="K37" s="36">
        <f t="shared" si="3"/>
        <v>0</v>
      </c>
      <c r="L37" s="36">
        <f t="shared" si="4"/>
        <v>0</v>
      </c>
      <c r="M37" s="27" t="s">
        <v>4</v>
      </c>
      <c r="Q37" s="1">
        <v>1</v>
      </c>
      <c r="R37" s="1">
        <f>'내역서(건축)'!R179*D37</f>
        <v>0</v>
      </c>
      <c r="S37" s="1">
        <f>'내역서(건축)'!S179*D37</f>
        <v>0</v>
      </c>
      <c r="T37" s="1">
        <f>'내역서(건축)'!T179*D37</f>
        <v>0</v>
      </c>
      <c r="U37" s="1">
        <f>'내역서(건축)'!U179*D37</f>
        <v>0</v>
      </c>
      <c r="V37" s="1">
        <f>'내역서(건축)'!V179*D37</f>
        <v>0</v>
      </c>
      <c r="W37" s="1">
        <f>'내역서(건축)'!W179*D37</f>
        <v>0</v>
      </c>
      <c r="X37" s="1">
        <f>'내역서(건축)'!X179*D37</f>
        <v>0</v>
      </c>
      <c r="Y37" s="1">
        <f>'내역서(건축)'!Y179*D37</f>
        <v>0</v>
      </c>
      <c r="Z37" s="1">
        <f>'내역서(건축)'!Z179*D37</f>
        <v>0</v>
      </c>
      <c r="AA37" s="1">
        <f>'내역서(건축)'!AA179*D37</f>
        <v>0</v>
      </c>
      <c r="AB37" s="1">
        <f>'내역서(건축)'!AB179*D37</f>
        <v>0</v>
      </c>
      <c r="AC37" s="1">
        <f>'내역서(건축)'!AC179*D37</f>
        <v>0</v>
      </c>
      <c r="AD37" s="1">
        <f>'내역서(건축)'!AD179*D37</f>
        <v>0</v>
      </c>
      <c r="AE37" s="1">
        <f>'내역서(건축)'!AE179*D37</f>
        <v>0</v>
      </c>
      <c r="AF37" s="1">
        <f>'내역서(건축)'!AF179*D37</f>
        <v>0</v>
      </c>
      <c r="AG37" s="1">
        <f>'내역서(건축)'!AG179*D37</f>
        <v>0</v>
      </c>
      <c r="AH37" s="1">
        <f>'내역서(건축)'!AH179*D37</f>
        <v>0</v>
      </c>
      <c r="AI37" s="1">
        <f>'내역서(건축)'!AI179*D37</f>
        <v>0</v>
      </c>
      <c r="AJ37" s="1">
        <f>'내역서(건축)'!AJ179*D37</f>
        <v>0</v>
      </c>
      <c r="AK37" s="1">
        <f>'내역서(건축)'!AK179*D37</f>
        <v>0</v>
      </c>
      <c r="AL37" s="1">
        <f>'내역서(건축)'!AL179*D37</f>
        <v>0</v>
      </c>
    </row>
    <row r="38" spans="1:38" ht="15.75" customHeight="1">
      <c r="A38" s="27" t="s">
        <v>264</v>
      </c>
      <c r="B38" s="27" t="s">
        <v>4</v>
      </c>
      <c r="C38" s="23" t="s">
        <v>30</v>
      </c>
      <c r="D38" s="35">
        <v>1</v>
      </c>
      <c r="E38" s="36">
        <f>'내역서(건축)'!F204</f>
        <v>0</v>
      </c>
      <c r="F38" s="36">
        <f t="shared" si="0"/>
        <v>0</v>
      </c>
      <c r="G38" s="36">
        <f>'내역서(건축)'!H204</f>
        <v>0</v>
      </c>
      <c r="H38" s="36">
        <f t="shared" si="1"/>
        <v>0</v>
      </c>
      <c r="I38" s="36">
        <f>'내역서(건축)'!J204</f>
        <v>0</v>
      </c>
      <c r="J38" s="36">
        <f t="shared" si="2"/>
        <v>0</v>
      </c>
      <c r="K38" s="36">
        <f t="shared" si="3"/>
        <v>0</v>
      </c>
      <c r="L38" s="36">
        <f t="shared" si="4"/>
        <v>0</v>
      </c>
      <c r="M38" s="27" t="s">
        <v>4</v>
      </c>
      <c r="Q38" s="1">
        <v>1</v>
      </c>
      <c r="R38" s="1">
        <f>'내역서(건축)'!R204*D38</f>
        <v>0</v>
      </c>
      <c r="S38" s="1">
        <f>'내역서(건축)'!S204*D38</f>
        <v>0</v>
      </c>
      <c r="T38" s="1">
        <f>'내역서(건축)'!T204*D38</f>
        <v>0</v>
      </c>
      <c r="U38" s="1">
        <f>'내역서(건축)'!U204*D38</f>
        <v>0</v>
      </c>
      <c r="V38" s="1">
        <f>'내역서(건축)'!V204*D38</f>
        <v>0</v>
      </c>
      <c r="W38" s="1">
        <f>'내역서(건축)'!W204*D38</f>
        <v>0</v>
      </c>
      <c r="X38" s="1">
        <f>'내역서(건축)'!X204*D38</f>
        <v>0</v>
      </c>
      <c r="Y38" s="1">
        <f>'내역서(건축)'!Y204*D38</f>
        <v>0</v>
      </c>
      <c r="Z38" s="1">
        <f>'내역서(건축)'!Z204*D38</f>
        <v>0</v>
      </c>
      <c r="AA38" s="1">
        <f>'내역서(건축)'!AA204*D38</f>
        <v>0</v>
      </c>
      <c r="AB38" s="1">
        <f>'내역서(건축)'!AB204*D38</f>
        <v>0</v>
      </c>
      <c r="AC38" s="1">
        <f>'내역서(건축)'!AC204*D38</f>
        <v>0</v>
      </c>
      <c r="AD38" s="1">
        <f>'내역서(건축)'!AD204*D38</f>
        <v>0</v>
      </c>
      <c r="AE38" s="1">
        <f>'내역서(건축)'!AE204*D38</f>
        <v>0</v>
      </c>
      <c r="AF38" s="1">
        <f>'내역서(건축)'!AF204*D38</f>
        <v>0</v>
      </c>
      <c r="AG38" s="1">
        <f>'내역서(건축)'!AG204*D38</f>
        <v>0</v>
      </c>
      <c r="AH38" s="1">
        <f>'내역서(건축)'!AH204*D38</f>
        <v>0</v>
      </c>
      <c r="AI38" s="1">
        <f>'내역서(건축)'!AI204*D38</f>
        <v>0</v>
      </c>
      <c r="AJ38" s="1">
        <f>'내역서(건축)'!AJ204*D38</f>
        <v>0</v>
      </c>
      <c r="AK38" s="1">
        <f>'내역서(건축)'!AK204*D38</f>
        <v>0</v>
      </c>
      <c r="AL38" s="1">
        <f>'내역서(건축)'!AL204*D38</f>
        <v>0</v>
      </c>
    </row>
    <row r="39" spans="1:38" ht="15.75" customHeight="1">
      <c r="A39" s="27" t="s">
        <v>265</v>
      </c>
      <c r="B39" s="27" t="s">
        <v>4</v>
      </c>
      <c r="C39" s="23" t="s">
        <v>30</v>
      </c>
      <c r="D39" s="35">
        <v>1</v>
      </c>
      <c r="E39" s="36">
        <f>'내역서(건축)'!F229</f>
        <v>0</v>
      </c>
      <c r="F39" s="36">
        <f t="shared" si="0"/>
        <v>0</v>
      </c>
      <c r="G39" s="36">
        <f>'내역서(건축)'!H229</f>
        <v>0</v>
      </c>
      <c r="H39" s="36">
        <f t="shared" si="1"/>
        <v>0</v>
      </c>
      <c r="I39" s="36">
        <f>'내역서(건축)'!J229</f>
        <v>0</v>
      </c>
      <c r="J39" s="36">
        <f t="shared" si="2"/>
        <v>0</v>
      </c>
      <c r="K39" s="36">
        <f t="shared" si="3"/>
        <v>0</v>
      </c>
      <c r="L39" s="36">
        <f t="shared" si="4"/>
        <v>0</v>
      </c>
      <c r="M39" s="27" t="s">
        <v>4</v>
      </c>
      <c r="Q39" s="1">
        <v>1</v>
      </c>
      <c r="R39" s="1">
        <f>'내역서(건축)'!R229*D39</f>
        <v>0</v>
      </c>
      <c r="S39" s="1">
        <f>'내역서(건축)'!S229*D39</f>
        <v>0</v>
      </c>
      <c r="T39" s="1">
        <f>'내역서(건축)'!T229*D39</f>
        <v>0</v>
      </c>
      <c r="U39" s="1">
        <f>'내역서(건축)'!U229*D39</f>
        <v>0</v>
      </c>
      <c r="V39" s="1">
        <f>'내역서(건축)'!V229*D39</f>
        <v>0</v>
      </c>
      <c r="W39" s="1">
        <f>'내역서(건축)'!W229*D39</f>
        <v>0</v>
      </c>
      <c r="X39" s="1">
        <f>'내역서(건축)'!X229*D39</f>
        <v>0</v>
      </c>
      <c r="Y39" s="1">
        <f>'내역서(건축)'!Y229*D39</f>
        <v>0</v>
      </c>
      <c r="Z39" s="1">
        <f>'내역서(건축)'!Z229*D39</f>
        <v>0</v>
      </c>
      <c r="AA39" s="1">
        <f>'내역서(건축)'!AA229*D39</f>
        <v>0</v>
      </c>
      <c r="AB39" s="1">
        <f>'내역서(건축)'!AB229*D39</f>
        <v>0</v>
      </c>
      <c r="AC39" s="1">
        <f>'내역서(건축)'!AC229*D39</f>
        <v>0</v>
      </c>
      <c r="AD39" s="1">
        <f>'내역서(건축)'!AD229*D39</f>
        <v>0</v>
      </c>
      <c r="AE39" s="1">
        <f>'내역서(건축)'!AE229*D39</f>
        <v>0</v>
      </c>
      <c r="AF39" s="1">
        <f>'내역서(건축)'!AF229*D39</f>
        <v>0</v>
      </c>
      <c r="AG39" s="1">
        <f>'내역서(건축)'!AG229*D39</f>
        <v>0</v>
      </c>
      <c r="AH39" s="1">
        <f>'내역서(건축)'!AH229*D39</f>
        <v>0</v>
      </c>
      <c r="AI39" s="1">
        <f>'내역서(건축)'!AI229*D39</f>
        <v>0</v>
      </c>
      <c r="AJ39" s="1">
        <f>'내역서(건축)'!AJ229*D39</f>
        <v>0</v>
      </c>
      <c r="AK39" s="1">
        <f>'내역서(건축)'!AK229*D39</f>
        <v>0</v>
      </c>
      <c r="AL39" s="1">
        <f>'내역서(건축)'!AL229*D39</f>
        <v>0</v>
      </c>
    </row>
    <row r="40" spans="1:38" ht="15.75" customHeight="1">
      <c r="A40" s="27" t="s">
        <v>266</v>
      </c>
      <c r="B40" s="27" t="s">
        <v>4</v>
      </c>
      <c r="C40" s="23" t="s">
        <v>30</v>
      </c>
      <c r="D40" s="35">
        <v>1</v>
      </c>
      <c r="E40" s="36">
        <f>'내역서(건축)'!F254</f>
        <v>0</v>
      </c>
      <c r="F40" s="36">
        <f t="shared" si="0"/>
        <v>0</v>
      </c>
      <c r="G40" s="36">
        <f>'내역서(건축)'!H254</f>
        <v>0</v>
      </c>
      <c r="H40" s="36">
        <f t="shared" si="1"/>
        <v>0</v>
      </c>
      <c r="I40" s="36">
        <f>'내역서(건축)'!J254</f>
        <v>0</v>
      </c>
      <c r="J40" s="36">
        <f t="shared" si="2"/>
        <v>0</v>
      </c>
      <c r="K40" s="36">
        <f t="shared" si="3"/>
        <v>0</v>
      </c>
      <c r="L40" s="36">
        <f t="shared" si="4"/>
        <v>0</v>
      </c>
      <c r="M40" s="27" t="s">
        <v>4</v>
      </c>
      <c r="Q40" s="1">
        <v>1</v>
      </c>
      <c r="R40" s="1">
        <f>'내역서(건축)'!R254*D40</f>
        <v>0</v>
      </c>
      <c r="S40" s="1">
        <f>'내역서(건축)'!S254*D40</f>
        <v>0</v>
      </c>
      <c r="T40" s="1">
        <f>'내역서(건축)'!T254*D40</f>
        <v>0</v>
      </c>
      <c r="U40" s="1">
        <f>'내역서(건축)'!U254*D40</f>
        <v>0</v>
      </c>
      <c r="V40" s="1">
        <f>'내역서(건축)'!V254*D40</f>
        <v>0</v>
      </c>
      <c r="W40" s="1">
        <f>'내역서(건축)'!W254*D40</f>
        <v>0</v>
      </c>
      <c r="X40" s="1">
        <f>'내역서(건축)'!X254*D40</f>
        <v>0</v>
      </c>
      <c r="Y40" s="1">
        <f>'내역서(건축)'!Y254*D40</f>
        <v>0</v>
      </c>
      <c r="Z40" s="1">
        <f>'내역서(건축)'!Z254*D40</f>
        <v>0</v>
      </c>
      <c r="AA40" s="1">
        <f>'내역서(건축)'!AA254*D40</f>
        <v>0</v>
      </c>
      <c r="AB40" s="1">
        <f>'내역서(건축)'!AB254*D40</f>
        <v>0</v>
      </c>
      <c r="AC40" s="1">
        <f>'내역서(건축)'!AC254*D40</f>
        <v>0</v>
      </c>
      <c r="AD40" s="1">
        <f>'내역서(건축)'!AD254*D40</f>
        <v>0</v>
      </c>
      <c r="AE40" s="1">
        <f>'내역서(건축)'!AE254*D40</f>
        <v>0</v>
      </c>
      <c r="AF40" s="1">
        <f>'내역서(건축)'!AF254*D40</f>
        <v>0</v>
      </c>
      <c r="AG40" s="1">
        <f>'내역서(건축)'!AG254*D40</f>
        <v>0</v>
      </c>
      <c r="AH40" s="1">
        <f>'내역서(건축)'!AH254*D40</f>
        <v>0</v>
      </c>
      <c r="AI40" s="1">
        <f>'내역서(건축)'!AI254*D40</f>
        <v>0</v>
      </c>
      <c r="AJ40" s="1">
        <f>'내역서(건축)'!AJ254*D40</f>
        <v>0</v>
      </c>
      <c r="AK40" s="1">
        <f>'내역서(건축)'!AK254*D40</f>
        <v>0</v>
      </c>
      <c r="AL40" s="1">
        <f>'내역서(건축)'!AL254*D40</f>
        <v>0</v>
      </c>
    </row>
    <row r="41" spans="1:38" ht="15.75" customHeight="1">
      <c r="A41" s="27" t="s">
        <v>267</v>
      </c>
      <c r="B41" s="27" t="s">
        <v>4</v>
      </c>
      <c r="C41" s="23" t="s">
        <v>30</v>
      </c>
      <c r="D41" s="35">
        <v>1</v>
      </c>
      <c r="E41" s="36">
        <f>'내역서(건축)'!F279</f>
        <v>0</v>
      </c>
      <c r="F41" s="36">
        <f t="shared" si="0"/>
        <v>0</v>
      </c>
      <c r="G41" s="36">
        <f>'내역서(건축)'!H279</f>
        <v>0</v>
      </c>
      <c r="H41" s="36">
        <f t="shared" si="1"/>
        <v>0</v>
      </c>
      <c r="I41" s="36">
        <f>'내역서(건축)'!J279</f>
        <v>0</v>
      </c>
      <c r="J41" s="36">
        <f t="shared" si="2"/>
        <v>0</v>
      </c>
      <c r="K41" s="36">
        <f t="shared" si="3"/>
        <v>0</v>
      </c>
      <c r="L41" s="36">
        <f t="shared" si="4"/>
        <v>0</v>
      </c>
      <c r="M41" s="27" t="s">
        <v>4</v>
      </c>
      <c r="Q41" s="1">
        <v>1</v>
      </c>
      <c r="R41" s="1">
        <f>'내역서(건축)'!R279*D41</f>
        <v>0</v>
      </c>
      <c r="S41" s="1">
        <f>'내역서(건축)'!S279*D41</f>
        <v>0</v>
      </c>
      <c r="T41" s="1">
        <f>'내역서(건축)'!T279*D41</f>
        <v>0</v>
      </c>
      <c r="U41" s="1">
        <f>'내역서(건축)'!U279*D41</f>
        <v>0</v>
      </c>
      <c r="V41" s="1">
        <f>'내역서(건축)'!V279*D41</f>
        <v>0</v>
      </c>
      <c r="W41" s="1">
        <f>'내역서(건축)'!W279*D41</f>
        <v>0</v>
      </c>
      <c r="X41" s="1">
        <f>'내역서(건축)'!X279*D41</f>
        <v>0</v>
      </c>
      <c r="Y41" s="1">
        <f>'내역서(건축)'!Y279*D41</f>
        <v>0</v>
      </c>
      <c r="Z41" s="1">
        <f>'내역서(건축)'!Z279*D41</f>
        <v>0</v>
      </c>
      <c r="AA41" s="1">
        <f>'내역서(건축)'!AA279*D41</f>
        <v>0</v>
      </c>
      <c r="AB41" s="1">
        <f>'내역서(건축)'!AB279*D41</f>
        <v>0</v>
      </c>
      <c r="AC41" s="1">
        <f>'내역서(건축)'!AC279*D41</f>
        <v>0</v>
      </c>
      <c r="AD41" s="1">
        <f>'내역서(건축)'!AD279*D41</f>
        <v>0</v>
      </c>
      <c r="AE41" s="1">
        <f>'내역서(건축)'!AE279*D41</f>
        <v>0</v>
      </c>
      <c r="AF41" s="1">
        <f>'내역서(건축)'!AF279*D41</f>
        <v>0</v>
      </c>
      <c r="AG41" s="1">
        <f>'내역서(건축)'!AG279*D41</f>
        <v>0</v>
      </c>
      <c r="AH41" s="1">
        <f>'내역서(건축)'!AH279*D41</f>
        <v>0</v>
      </c>
      <c r="AI41" s="1">
        <f>'내역서(건축)'!AI279*D41</f>
        <v>0</v>
      </c>
      <c r="AJ41" s="1">
        <f>'내역서(건축)'!AJ279*D41</f>
        <v>0</v>
      </c>
      <c r="AK41" s="1">
        <f>'내역서(건축)'!AK279*D41</f>
        <v>0</v>
      </c>
      <c r="AL41" s="1">
        <f>'내역서(건축)'!AL279*D41</f>
        <v>0</v>
      </c>
    </row>
    <row r="42" spans="1:38" ht="15.75" customHeight="1">
      <c r="A42" s="27" t="s">
        <v>268</v>
      </c>
      <c r="B42" s="27" t="s">
        <v>4</v>
      </c>
      <c r="C42" s="23" t="s">
        <v>30</v>
      </c>
      <c r="D42" s="35">
        <v>1</v>
      </c>
      <c r="E42" s="36">
        <f>'내역서(건축)'!F304</f>
        <v>0</v>
      </c>
      <c r="F42" s="36">
        <f t="shared" si="0"/>
        <v>0</v>
      </c>
      <c r="G42" s="36">
        <f>'내역서(건축)'!H304</f>
        <v>0</v>
      </c>
      <c r="H42" s="36">
        <f t="shared" si="1"/>
        <v>0</v>
      </c>
      <c r="I42" s="36">
        <f>'내역서(건축)'!J304</f>
        <v>0</v>
      </c>
      <c r="J42" s="36">
        <f t="shared" si="2"/>
        <v>0</v>
      </c>
      <c r="K42" s="36">
        <f t="shared" si="3"/>
        <v>0</v>
      </c>
      <c r="L42" s="36">
        <f t="shared" si="4"/>
        <v>0</v>
      </c>
      <c r="M42" s="27" t="s">
        <v>4</v>
      </c>
      <c r="Q42" s="1">
        <v>1</v>
      </c>
      <c r="R42" s="1">
        <f>'내역서(건축)'!R304*D42</f>
        <v>0</v>
      </c>
      <c r="S42" s="1">
        <f>'내역서(건축)'!S304*D42</f>
        <v>0</v>
      </c>
      <c r="T42" s="1">
        <f>'내역서(건축)'!T304*D42</f>
        <v>0</v>
      </c>
      <c r="U42" s="1">
        <f>'내역서(건축)'!U304*D42</f>
        <v>0</v>
      </c>
      <c r="V42" s="1">
        <f>'내역서(건축)'!V304*D42</f>
        <v>0</v>
      </c>
      <c r="W42" s="1">
        <f>'내역서(건축)'!W304*D42</f>
        <v>0</v>
      </c>
      <c r="X42" s="1">
        <f>'내역서(건축)'!X304*D42</f>
        <v>0</v>
      </c>
      <c r="Y42" s="1">
        <f>'내역서(건축)'!Y304*D42</f>
        <v>0</v>
      </c>
      <c r="Z42" s="1">
        <f>'내역서(건축)'!Z304*D42</f>
        <v>0</v>
      </c>
      <c r="AA42" s="1">
        <f>'내역서(건축)'!AA304*D42</f>
        <v>0</v>
      </c>
      <c r="AB42" s="1">
        <f>'내역서(건축)'!AB304*D42</f>
        <v>0</v>
      </c>
      <c r="AC42" s="1">
        <f>'내역서(건축)'!AC304*D42</f>
        <v>0</v>
      </c>
      <c r="AD42" s="1">
        <f>'내역서(건축)'!AD304*D42</f>
        <v>0</v>
      </c>
      <c r="AE42" s="1">
        <f>'내역서(건축)'!AE304*D42</f>
        <v>0</v>
      </c>
      <c r="AF42" s="1">
        <f>'내역서(건축)'!AF304*D42</f>
        <v>0</v>
      </c>
      <c r="AG42" s="1">
        <f>'내역서(건축)'!AG304*D42</f>
        <v>0</v>
      </c>
      <c r="AH42" s="1">
        <f>'내역서(건축)'!AH304*D42</f>
        <v>0</v>
      </c>
      <c r="AI42" s="1">
        <f>'내역서(건축)'!AI304*D42</f>
        <v>0</v>
      </c>
      <c r="AJ42" s="1">
        <f>'내역서(건축)'!AJ304*D42</f>
        <v>0</v>
      </c>
      <c r="AK42" s="1">
        <f>'내역서(건축)'!AK304*D42</f>
        <v>0</v>
      </c>
      <c r="AL42" s="1">
        <f>'내역서(건축)'!AL304*D42</f>
        <v>0</v>
      </c>
    </row>
    <row r="43" spans="1:38" ht="15.75" customHeight="1">
      <c r="A43" s="27" t="s">
        <v>269</v>
      </c>
      <c r="B43" s="27" t="s">
        <v>4</v>
      </c>
      <c r="C43" s="23" t="s">
        <v>30</v>
      </c>
      <c r="D43" s="35">
        <v>1</v>
      </c>
      <c r="E43" s="36">
        <f>'내역서(건축)'!F329</f>
        <v>0</v>
      </c>
      <c r="F43" s="36">
        <f t="shared" si="0"/>
        <v>0</v>
      </c>
      <c r="G43" s="36">
        <f>'내역서(건축)'!H329</f>
        <v>0</v>
      </c>
      <c r="H43" s="36">
        <f t="shared" si="1"/>
        <v>0</v>
      </c>
      <c r="I43" s="36">
        <f>'내역서(건축)'!J329</f>
        <v>0</v>
      </c>
      <c r="J43" s="36">
        <f t="shared" si="2"/>
        <v>0</v>
      </c>
      <c r="K43" s="36">
        <f t="shared" si="3"/>
        <v>0</v>
      </c>
      <c r="L43" s="36">
        <f t="shared" si="4"/>
        <v>0</v>
      </c>
      <c r="M43" s="27" t="s">
        <v>4</v>
      </c>
      <c r="Q43" s="1">
        <v>1</v>
      </c>
      <c r="R43" s="1">
        <f>'내역서(건축)'!R329*D43</f>
        <v>0</v>
      </c>
      <c r="S43" s="1">
        <f>'내역서(건축)'!S329*D43</f>
        <v>0</v>
      </c>
      <c r="T43" s="1">
        <f>'내역서(건축)'!T329*D43</f>
        <v>0</v>
      </c>
      <c r="U43" s="1">
        <f>'내역서(건축)'!U329*D43</f>
        <v>0</v>
      </c>
      <c r="V43" s="1">
        <f>'내역서(건축)'!V329*D43</f>
        <v>0</v>
      </c>
      <c r="W43" s="1">
        <f>'내역서(건축)'!W329*D43</f>
        <v>0</v>
      </c>
      <c r="X43" s="1">
        <f>'내역서(건축)'!X329*D43</f>
        <v>0</v>
      </c>
      <c r="Y43" s="1">
        <f>'내역서(건축)'!Y329*D43</f>
        <v>0</v>
      </c>
      <c r="Z43" s="1">
        <f>'내역서(건축)'!Z329*D43</f>
        <v>0</v>
      </c>
      <c r="AA43" s="1">
        <f>'내역서(건축)'!AA329*D43</f>
        <v>0</v>
      </c>
      <c r="AB43" s="1">
        <f>'내역서(건축)'!AB329*D43</f>
        <v>0</v>
      </c>
      <c r="AC43" s="1">
        <f>'내역서(건축)'!AC329*D43</f>
        <v>0</v>
      </c>
      <c r="AD43" s="1">
        <f>'내역서(건축)'!AD329*D43</f>
        <v>0</v>
      </c>
      <c r="AE43" s="1">
        <f>'내역서(건축)'!AE329*D43</f>
        <v>0</v>
      </c>
      <c r="AF43" s="1">
        <f>'내역서(건축)'!AF329*D43</f>
        <v>0</v>
      </c>
      <c r="AG43" s="1">
        <f>'내역서(건축)'!AG329*D43</f>
        <v>0</v>
      </c>
      <c r="AH43" s="1">
        <f>'내역서(건축)'!AH329*D43</f>
        <v>0</v>
      </c>
      <c r="AI43" s="1">
        <f>'내역서(건축)'!AI329*D43</f>
        <v>0</v>
      </c>
      <c r="AJ43" s="1">
        <f>'내역서(건축)'!AJ329*D43</f>
        <v>0</v>
      </c>
      <c r="AK43" s="1">
        <f>'내역서(건축)'!AK329*D43</f>
        <v>0</v>
      </c>
      <c r="AL43" s="1">
        <f>'내역서(건축)'!AL329*D43</f>
        <v>0</v>
      </c>
    </row>
    <row r="44" spans="1:38" ht="15.75" customHeight="1">
      <c r="A44" s="26"/>
      <c r="B44" s="26"/>
      <c r="C44" s="21"/>
      <c r="D44" s="21"/>
      <c r="E44" s="36"/>
      <c r="F44" s="36"/>
      <c r="G44" s="36"/>
      <c r="H44" s="36"/>
      <c r="I44" s="36"/>
      <c r="J44" s="36"/>
      <c r="K44" s="36"/>
      <c r="L44" s="36"/>
      <c r="M44" s="24"/>
    </row>
    <row r="45" spans="1:38" ht="15.75" customHeight="1">
      <c r="A45" s="26"/>
      <c r="B45" s="26"/>
      <c r="C45" s="21"/>
      <c r="D45" s="21"/>
      <c r="E45" s="25"/>
      <c r="F45" s="25"/>
      <c r="G45" s="25"/>
      <c r="H45" s="25"/>
      <c r="I45" s="25"/>
      <c r="J45" s="25"/>
      <c r="K45" s="25"/>
      <c r="L45" s="25"/>
      <c r="M45" s="24"/>
    </row>
    <row r="46" spans="1:38" ht="15.75" customHeight="1">
      <c r="A46" s="26"/>
      <c r="B46" s="26"/>
      <c r="C46" s="21"/>
      <c r="D46" s="21"/>
      <c r="E46" s="25"/>
      <c r="F46" s="25"/>
      <c r="G46" s="25"/>
      <c r="H46" s="25"/>
      <c r="I46" s="25"/>
      <c r="J46" s="25"/>
      <c r="K46" s="25"/>
      <c r="L46" s="25"/>
      <c r="M46" s="24"/>
    </row>
    <row r="47" spans="1:38" ht="15.75" customHeight="1">
      <c r="A47" s="26"/>
      <c r="B47" s="26"/>
      <c r="C47" s="21"/>
      <c r="D47" s="21"/>
      <c r="E47" s="25"/>
      <c r="F47" s="25"/>
      <c r="G47" s="25"/>
      <c r="H47" s="25"/>
      <c r="I47" s="25"/>
      <c r="J47" s="25"/>
      <c r="K47" s="25"/>
      <c r="L47" s="25"/>
      <c r="M47" s="24"/>
    </row>
    <row r="48" spans="1:38" ht="15.75" customHeight="1">
      <c r="A48" s="26"/>
      <c r="B48" s="26"/>
      <c r="C48" s="21"/>
      <c r="D48" s="21"/>
      <c r="E48" s="25"/>
      <c r="F48" s="25"/>
      <c r="G48" s="25"/>
      <c r="H48" s="25"/>
      <c r="I48" s="25"/>
      <c r="J48" s="25"/>
      <c r="K48" s="25"/>
      <c r="L48" s="25"/>
      <c r="M48" s="24"/>
    </row>
    <row r="49" spans="1:38" ht="15.75" customHeight="1">
      <c r="A49" s="26"/>
      <c r="B49" s="26"/>
      <c r="C49" s="21"/>
      <c r="D49" s="21"/>
      <c r="E49" s="25"/>
      <c r="F49" s="25"/>
      <c r="G49" s="25"/>
      <c r="H49" s="25"/>
      <c r="I49" s="25"/>
      <c r="J49" s="25"/>
      <c r="K49" s="25"/>
      <c r="L49" s="25"/>
      <c r="M49" s="24"/>
    </row>
    <row r="50" spans="1:38" ht="15.75" customHeight="1">
      <c r="A50" s="26"/>
      <c r="B50" s="26"/>
      <c r="C50" s="21"/>
      <c r="D50" s="21"/>
      <c r="E50" s="25"/>
      <c r="F50" s="25"/>
      <c r="G50" s="25"/>
      <c r="H50" s="25"/>
      <c r="I50" s="25"/>
      <c r="J50" s="25"/>
      <c r="K50" s="25"/>
      <c r="L50" s="25"/>
      <c r="M50" s="24"/>
    </row>
    <row r="51" spans="1:38" ht="15.75" customHeight="1">
      <c r="A51" s="26"/>
      <c r="B51" s="26"/>
      <c r="C51" s="21"/>
      <c r="D51" s="21"/>
      <c r="E51" s="25"/>
      <c r="F51" s="25"/>
      <c r="G51" s="25"/>
      <c r="H51" s="25"/>
      <c r="I51" s="25"/>
      <c r="J51" s="25"/>
      <c r="K51" s="25"/>
      <c r="L51" s="25"/>
      <c r="M51" s="24"/>
    </row>
    <row r="52" spans="1:38" ht="15.75" customHeight="1">
      <c r="A52" s="26"/>
      <c r="B52" s="26"/>
      <c r="C52" s="21"/>
      <c r="D52" s="21"/>
      <c r="E52" s="25"/>
      <c r="F52" s="25"/>
      <c r="G52" s="25"/>
      <c r="H52" s="25"/>
      <c r="I52" s="25"/>
      <c r="J52" s="25"/>
      <c r="K52" s="25"/>
      <c r="L52" s="25"/>
      <c r="M52" s="24"/>
    </row>
    <row r="53" spans="1:38" ht="15.75" customHeight="1">
      <c r="A53" s="26"/>
      <c r="B53" s="26"/>
      <c r="C53" s="21"/>
      <c r="D53" s="21"/>
      <c r="E53" s="25"/>
      <c r="F53" s="25"/>
      <c r="G53" s="25"/>
      <c r="H53" s="25"/>
      <c r="I53" s="25"/>
      <c r="J53" s="25"/>
      <c r="K53" s="25"/>
      <c r="L53" s="25"/>
      <c r="M53" s="24"/>
    </row>
    <row r="54" spans="1:38" ht="15.75" customHeight="1">
      <c r="A54" s="23" t="s">
        <v>76</v>
      </c>
      <c r="B54" s="26"/>
      <c r="C54" s="21"/>
      <c r="D54" s="21"/>
      <c r="E54" s="25"/>
      <c r="F54" s="36">
        <f>SUMIF($Q$30:$Q$53,1,F30:F53)</f>
        <v>0</v>
      </c>
      <c r="G54" s="25"/>
      <c r="H54" s="36">
        <f>SUMIF($Q$30:$Q$53,1,H30:H53)</f>
        <v>0</v>
      </c>
      <c r="I54" s="25"/>
      <c r="J54" s="36">
        <f>SUMIF($Q$30:$Q$53,1,J30:J53)</f>
        <v>0</v>
      </c>
      <c r="K54" s="25"/>
      <c r="L54" s="36">
        <f>F54+H54+J54</f>
        <v>0</v>
      </c>
      <c r="M54" s="24"/>
      <c r="R54" s="1">
        <f>SUM($R$30:$R$53)</f>
        <v>0</v>
      </c>
      <c r="S54" s="1">
        <f>SUM($S$30:$S$53)</f>
        <v>0</v>
      </c>
      <c r="T54" s="1">
        <f>SUM($T$30:$T$53)</f>
        <v>0</v>
      </c>
      <c r="U54" s="1">
        <f>SUM($U$30:$U$53)</f>
        <v>0</v>
      </c>
      <c r="V54" s="1">
        <f>SUM($V$30:$V$53)</f>
        <v>0</v>
      </c>
      <c r="W54" s="1">
        <f>SUM($W$30:$W$53)</f>
        <v>0</v>
      </c>
      <c r="X54" s="1">
        <f>SUM($X$30:$X$53)</f>
        <v>0</v>
      </c>
      <c r="Y54" s="1">
        <f>SUM($Y$30:$Y$53)</f>
        <v>0</v>
      </c>
      <c r="Z54" s="1">
        <f>SUM($Z$30:$Z$53)</f>
        <v>0</v>
      </c>
      <c r="AA54" s="1">
        <f>SUM($AA$30:$AA$53)</f>
        <v>0</v>
      </c>
      <c r="AB54" s="1">
        <f>SUM($AB$30:$AB$53)</f>
        <v>0</v>
      </c>
      <c r="AC54" s="1">
        <f>SUM($AC$30:$AC$53)</f>
        <v>0</v>
      </c>
      <c r="AD54" s="1">
        <f>SUM($AD$30:$AD$53)</f>
        <v>0</v>
      </c>
      <c r="AE54" s="1">
        <f>SUM($AE$30:$AE$53)</f>
        <v>0</v>
      </c>
      <c r="AF54" s="1">
        <f>SUM($AF$30:$AF$53)</f>
        <v>0</v>
      </c>
      <c r="AG54" s="1">
        <f>SUM($AG$30:$AG$53)</f>
        <v>0</v>
      </c>
      <c r="AH54" s="1">
        <f>SUM($AH$30:$AH$53)</f>
        <v>0</v>
      </c>
      <c r="AI54" s="1">
        <f>SUM($AI$30:$AI$53)</f>
        <v>0</v>
      </c>
      <c r="AJ54" s="1">
        <f>SUM($AJ$30:$AJ$53)</f>
        <v>0</v>
      </c>
      <c r="AK54" s="1">
        <f>SUM($AK$30:$AK$53)</f>
        <v>0</v>
      </c>
      <c r="AL54" s="1">
        <f>SUM($AL$30:$AL$53)</f>
        <v>0</v>
      </c>
    </row>
    <row r="55" spans="1:38">
      <c r="A55" s="10"/>
      <c r="B55" s="10"/>
      <c r="C55" s="11"/>
      <c r="D55" s="11"/>
      <c r="E55" s="12"/>
      <c r="F55" s="12"/>
      <c r="G55" s="12"/>
      <c r="H55" s="12"/>
      <c r="I55" s="12"/>
      <c r="J55" s="12"/>
      <c r="K55" s="12"/>
      <c r="L55" s="12"/>
      <c r="M55" s="13"/>
    </row>
  </sheetData>
  <mergeCells count="11">
    <mergeCell ref="K3:L3"/>
    <mergeCell ref="A1:M1"/>
    <mergeCell ref="A2:M2"/>
    <mergeCell ref="A3:A4"/>
    <mergeCell ref="B3:B4"/>
    <mergeCell ref="C3:C4"/>
    <mergeCell ref="D3:D4"/>
    <mergeCell ref="M3:M4"/>
    <mergeCell ref="E3:F3"/>
    <mergeCell ref="G3:H3"/>
    <mergeCell ref="I3:J3"/>
  </mergeCells>
  <phoneticPr fontId="2" type="noConversion"/>
  <pageMargins left="0.7539215078430157" right="0" top="0.34720069440138879" bottom="0.1388888888888889" header="0.3" footer="0.1388888888888889"/>
  <pageSetup paperSize="9" orientation="landscape" verticalDpi="0" r:id="rId1"/>
  <rowBreaks count="2" manualBreakCount="2">
    <brk id="29" max="12" man="1"/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B7"/>
  </sheetPr>
  <dimension ref="A1:AL355"/>
  <sheetViews>
    <sheetView tabSelected="1" zoomScaleNormal="100" workbookViewId="0">
      <selection activeCell="A18" sqref="A18"/>
    </sheetView>
  </sheetViews>
  <sheetFormatPr defaultColWidth="8.75" defaultRowHeight="10.5"/>
  <cols>
    <col min="1" max="1" width="19.625" style="5" customWidth="1"/>
    <col min="2" max="2" width="17.625" style="5" customWidth="1"/>
    <col min="3" max="3" width="4.625" style="6" customWidth="1"/>
    <col min="4" max="5" width="6.625" style="7" customWidth="1"/>
    <col min="6" max="6" width="8.625" style="7" customWidth="1"/>
    <col min="7" max="7" width="6.625" style="7" customWidth="1"/>
    <col min="8" max="8" width="8.625" style="7" customWidth="1"/>
    <col min="9" max="9" width="6.625" style="7" customWidth="1"/>
    <col min="10" max="10" width="8.625" style="7" customWidth="1"/>
    <col min="11" max="11" width="6.625" style="7" customWidth="1"/>
    <col min="12" max="12" width="8.625" style="7" customWidth="1"/>
    <col min="13" max="13" width="6.625" style="7" customWidth="1"/>
    <col min="14" max="38" width="0" style="5" hidden="1" customWidth="1"/>
    <col min="39" max="16384" width="8.75" style="5"/>
  </cols>
  <sheetData>
    <row r="1" spans="1:38" ht="30" customHeight="1">
      <c r="A1" s="41" t="s">
        <v>208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38" ht="15.75" customHeight="1">
      <c r="A2" s="42" t="s">
        <v>209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38" ht="15.75" customHeight="1">
      <c r="A3" s="43" t="s">
        <v>210</v>
      </c>
      <c r="B3" s="43" t="s">
        <v>211</v>
      </c>
      <c r="C3" s="43" t="s">
        <v>0</v>
      </c>
      <c r="D3" s="43" t="s">
        <v>66</v>
      </c>
      <c r="E3" s="43" t="s">
        <v>85</v>
      </c>
      <c r="F3" s="43"/>
      <c r="G3" s="43" t="s">
        <v>86</v>
      </c>
      <c r="H3" s="43"/>
      <c r="I3" s="43" t="s">
        <v>87</v>
      </c>
      <c r="J3" s="43"/>
      <c r="K3" s="43" t="s">
        <v>88</v>
      </c>
      <c r="L3" s="43"/>
      <c r="M3" s="43" t="s">
        <v>2</v>
      </c>
    </row>
    <row r="4" spans="1:38" ht="15.75" customHeight="1">
      <c r="A4" s="43"/>
      <c r="B4" s="43"/>
      <c r="C4" s="43"/>
      <c r="D4" s="43"/>
      <c r="E4" s="15" t="s">
        <v>67</v>
      </c>
      <c r="F4" s="15" t="s">
        <v>68</v>
      </c>
      <c r="G4" s="15" t="s">
        <v>67</v>
      </c>
      <c r="H4" s="15" t="s">
        <v>68</v>
      </c>
      <c r="I4" s="15" t="s">
        <v>67</v>
      </c>
      <c r="J4" s="15" t="s">
        <v>68</v>
      </c>
      <c r="K4" s="15" t="s">
        <v>67</v>
      </c>
      <c r="L4" s="15" t="s">
        <v>68</v>
      </c>
      <c r="M4" s="43"/>
      <c r="N4" s="5" t="s">
        <v>69</v>
      </c>
      <c r="O4" s="5" t="s">
        <v>70</v>
      </c>
      <c r="P4" s="5" t="s">
        <v>71</v>
      </c>
      <c r="Q4" s="5" t="s">
        <v>72</v>
      </c>
      <c r="R4" s="5" t="s">
        <v>74</v>
      </c>
      <c r="S4" s="5" t="s">
        <v>212</v>
      </c>
      <c r="T4" s="5" t="s">
        <v>213</v>
      </c>
      <c r="U4" s="5" t="s">
        <v>214</v>
      </c>
      <c r="V4" s="5" t="s">
        <v>215</v>
      </c>
      <c r="W4" s="5" t="s">
        <v>216</v>
      </c>
      <c r="X4" s="5" t="s">
        <v>65</v>
      </c>
      <c r="Y4" s="5" t="s">
        <v>217</v>
      </c>
      <c r="Z4" s="5" t="s">
        <v>218</v>
      </c>
      <c r="AA4" s="5" t="s">
        <v>219</v>
      </c>
      <c r="AB4" s="5" t="s">
        <v>220</v>
      </c>
      <c r="AC4" s="5" t="s">
        <v>221</v>
      </c>
      <c r="AD4" s="5" t="s">
        <v>222</v>
      </c>
      <c r="AE4" s="5" t="s">
        <v>223</v>
      </c>
      <c r="AF4" s="5" t="s">
        <v>224</v>
      </c>
      <c r="AG4" s="5" t="s">
        <v>225</v>
      </c>
      <c r="AH4" s="5" t="s">
        <v>226</v>
      </c>
      <c r="AI4" s="5" t="s">
        <v>227</v>
      </c>
      <c r="AJ4" s="5" t="s">
        <v>228</v>
      </c>
      <c r="AK4" s="5" t="s">
        <v>229</v>
      </c>
      <c r="AL4" s="5" t="s">
        <v>230</v>
      </c>
    </row>
    <row r="5" spans="1:38" ht="15.75" customHeight="1">
      <c r="A5" s="44" t="s">
        <v>231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38" ht="15.75" customHeight="1">
      <c r="A6" s="14" t="s">
        <v>90</v>
      </c>
      <c r="B6" s="14" t="s">
        <v>91</v>
      </c>
      <c r="C6" s="15" t="s">
        <v>92</v>
      </c>
      <c r="D6" s="16">
        <v>3</v>
      </c>
      <c r="E6" s="17"/>
      <c r="F6" s="17"/>
      <c r="G6" s="17"/>
      <c r="H6" s="17"/>
      <c r="I6" s="17"/>
      <c r="J6" s="17"/>
      <c r="K6" s="17">
        <f>E6+G6+I6</f>
        <v>0</v>
      </c>
      <c r="L6" s="17">
        <f>F6+H6+J6</f>
        <v>0</v>
      </c>
      <c r="M6" s="18" t="s">
        <v>89</v>
      </c>
      <c r="P6" s="8" t="s">
        <v>74</v>
      </c>
      <c r="Q6" s="5">
        <v>1</v>
      </c>
      <c r="R6" s="5">
        <f>IF(P6="기계경비",J6,0)</f>
        <v>0</v>
      </c>
      <c r="S6" s="5">
        <f>IF(P6="운반비",J6,0)</f>
        <v>0</v>
      </c>
      <c r="T6" s="5">
        <f>IF(P6="작업부산물",L6,0)</f>
        <v>0</v>
      </c>
      <c r="U6" s="5">
        <f>IF(P6="관급",ROUNDDOWN(D6*E6,0),0)+IF(P6="지급",ROUNDDOWN(D6*E6,0),0)</f>
        <v>0</v>
      </c>
      <c r="V6" s="5">
        <f>IF(P6="외주비",F6+H6+J6,0)</f>
        <v>0</v>
      </c>
      <c r="W6" s="5">
        <f>IF(P6="장비비",F6+H6+J6,0)</f>
        <v>0</v>
      </c>
      <c r="X6" s="5">
        <f>IF(P6="폐기물처리비",J6,0)</f>
        <v>0</v>
      </c>
      <c r="Y6" s="5">
        <f>IF(P6="가설비",J6,0)</f>
        <v>0</v>
      </c>
      <c r="Z6" s="5">
        <f>IF(P6="잡비제외분",F6,0)</f>
        <v>0</v>
      </c>
      <c r="AA6" s="5">
        <f>IF(P6="사급자재대",L6,0)</f>
        <v>0</v>
      </c>
      <c r="AB6" s="5">
        <f>IF(P6="관급자재대",L6,0)</f>
        <v>0</v>
      </c>
      <c r="AC6" s="5">
        <f>IF(P6="사용자항목1",L6,0)</f>
        <v>0</v>
      </c>
      <c r="AD6" s="5">
        <f>IF(P6="사용자항목2",L6,0)</f>
        <v>0</v>
      </c>
      <c r="AE6" s="5">
        <f>IF(P6="사용자항목3",L6,0)</f>
        <v>0</v>
      </c>
      <c r="AF6" s="5">
        <f>IF(P6="사용자항목4",L6,0)</f>
        <v>0</v>
      </c>
      <c r="AG6" s="5">
        <f>IF(P6="사용자항목5",L6,0)</f>
        <v>0</v>
      </c>
      <c r="AH6" s="5">
        <f>IF(P6="사용자항목6",L6,0)</f>
        <v>0</v>
      </c>
      <c r="AI6" s="5">
        <f>IF(P6="사용자항목7",L6,0)</f>
        <v>0</v>
      </c>
      <c r="AJ6" s="5">
        <f>IF(P6="사용자항목8",L6,0)</f>
        <v>0</v>
      </c>
      <c r="AK6" s="5">
        <f>IF(P6="사용자항목9",L6,0)</f>
        <v>0</v>
      </c>
    </row>
    <row r="7" spans="1:38" ht="15.75" customHeight="1">
      <c r="A7" s="14" t="s">
        <v>94</v>
      </c>
      <c r="B7" s="14" t="s">
        <v>95</v>
      </c>
      <c r="C7" s="15" t="s">
        <v>3</v>
      </c>
      <c r="D7" s="16">
        <v>509</v>
      </c>
      <c r="E7" s="17"/>
      <c r="F7" s="17"/>
      <c r="G7" s="17"/>
      <c r="H7" s="17"/>
      <c r="I7" s="17"/>
      <c r="J7" s="17"/>
      <c r="K7" s="17">
        <f>E7+G7+I7</f>
        <v>0</v>
      </c>
      <c r="L7" s="17">
        <f>F7+H7+J7</f>
        <v>0</v>
      </c>
      <c r="M7" s="18" t="s">
        <v>93</v>
      </c>
      <c r="P7" s="8" t="s">
        <v>74</v>
      </c>
      <c r="Q7" s="5">
        <v>1</v>
      </c>
      <c r="R7" s="5">
        <f>IF(P7="기계경비",J7,0)</f>
        <v>0</v>
      </c>
      <c r="S7" s="5">
        <f>IF(P7="운반비",J7,0)</f>
        <v>0</v>
      </c>
      <c r="T7" s="5">
        <f>IF(P7="작업부산물",L7,0)</f>
        <v>0</v>
      </c>
      <c r="U7" s="5">
        <f>IF(P7="관급",ROUNDDOWN(D7*E7,0),0)+IF(P7="지급",ROUNDDOWN(D7*E7,0),0)</f>
        <v>0</v>
      </c>
      <c r="V7" s="5">
        <f>IF(P7="외주비",F7+H7+J7,0)</f>
        <v>0</v>
      </c>
      <c r="W7" s="5">
        <f>IF(P7="장비비",F7+H7+J7,0)</f>
        <v>0</v>
      </c>
      <c r="X7" s="5">
        <f>IF(P7="폐기물처리비",J7,0)</f>
        <v>0</v>
      </c>
      <c r="Y7" s="5">
        <f>IF(P7="가설비",J7,0)</f>
        <v>0</v>
      </c>
      <c r="Z7" s="5">
        <f>IF(P7="잡비제외분",F7,0)</f>
        <v>0</v>
      </c>
      <c r="AA7" s="5">
        <f>IF(P7="사급자재대",L7,0)</f>
        <v>0</v>
      </c>
      <c r="AB7" s="5">
        <f>IF(P7="관급자재대",L7,0)</f>
        <v>0</v>
      </c>
      <c r="AC7" s="5">
        <f>IF(P7="사용자항목1",L7,0)</f>
        <v>0</v>
      </c>
      <c r="AD7" s="5">
        <f>IF(P7="사용자항목2",L7,0)</f>
        <v>0</v>
      </c>
      <c r="AE7" s="5">
        <f>IF(P7="사용자항목3",L7,0)</f>
        <v>0</v>
      </c>
      <c r="AF7" s="5">
        <f>IF(P7="사용자항목4",L7,0)</f>
        <v>0</v>
      </c>
      <c r="AG7" s="5">
        <f>IF(P7="사용자항목5",L7,0)</f>
        <v>0</v>
      </c>
      <c r="AH7" s="5">
        <f>IF(P7="사용자항목6",L7,0)</f>
        <v>0</v>
      </c>
      <c r="AI7" s="5">
        <f>IF(P7="사용자항목7",L7,0)</f>
        <v>0</v>
      </c>
      <c r="AJ7" s="5">
        <f>IF(P7="사용자항목8",L7,0)</f>
        <v>0</v>
      </c>
      <c r="AK7" s="5">
        <f>IF(P7="사용자항목9",L7,0)</f>
        <v>0</v>
      </c>
    </row>
    <row r="8" spans="1:38" ht="15.75" customHeight="1">
      <c r="A8" s="14"/>
      <c r="B8" s="14"/>
      <c r="C8" s="15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38" ht="15.75" customHeight="1">
      <c r="A9" s="14"/>
      <c r="B9" s="14"/>
      <c r="C9" s="15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38" ht="15.75" customHeight="1">
      <c r="A10" s="14"/>
      <c r="B10" s="14"/>
      <c r="C10" s="15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38" ht="15.75" customHeight="1">
      <c r="A11" s="14"/>
      <c r="B11" s="14"/>
      <c r="C11" s="15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38" ht="15.75" customHeight="1">
      <c r="A12" s="14"/>
      <c r="B12" s="14"/>
      <c r="C12" s="15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38" ht="15.75" customHeight="1">
      <c r="A13" s="14"/>
      <c r="B13" s="14"/>
      <c r="C13" s="15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38" ht="15.75" customHeight="1">
      <c r="A14" s="14"/>
      <c r="B14" s="14"/>
      <c r="C14" s="15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38" ht="15.75" customHeight="1">
      <c r="A15" s="14"/>
      <c r="B15" s="14"/>
      <c r="C15" s="15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38" ht="15.75" customHeight="1">
      <c r="A16" s="14"/>
      <c r="B16" s="14"/>
      <c r="C16" s="15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38" ht="15.75" customHeight="1">
      <c r="A17" s="14"/>
      <c r="B17" s="14"/>
      <c r="C17" s="15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38" ht="15.75" customHeight="1">
      <c r="A18" s="14"/>
      <c r="B18" s="14"/>
      <c r="C18" s="15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38" ht="15.75" customHeight="1">
      <c r="A19" s="14"/>
      <c r="B19" s="14"/>
      <c r="C19" s="15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38" ht="15.75" customHeight="1">
      <c r="A20" s="14"/>
      <c r="B20" s="14"/>
      <c r="C20" s="15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38" ht="15.75" customHeight="1">
      <c r="A21" s="14"/>
      <c r="B21" s="14"/>
      <c r="C21" s="15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38" ht="15.75" customHeight="1">
      <c r="A22" s="14"/>
      <c r="B22" s="14"/>
      <c r="C22" s="15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38" ht="15.75" customHeight="1">
      <c r="A23" s="14"/>
      <c r="B23" s="14"/>
      <c r="C23" s="15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38" ht="15.75" customHeight="1">
      <c r="A24" s="14"/>
      <c r="B24" s="14"/>
      <c r="C24" s="15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38" ht="15.75" customHeight="1">
      <c r="A25" s="14"/>
      <c r="B25" s="14"/>
      <c r="C25" s="15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38" ht="15.75" customHeight="1">
      <c r="A26" s="14"/>
      <c r="B26" s="14"/>
      <c r="C26" s="15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38" ht="15.75" customHeight="1">
      <c r="A27" s="14"/>
      <c r="B27" s="14"/>
      <c r="C27" s="15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38" ht="15.75" customHeight="1">
      <c r="A28" s="14"/>
      <c r="B28" s="14"/>
      <c r="C28" s="15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38" ht="15.75" customHeight="1">
      <c r="A29" s="20" t="s">
        <v>76</v>
      </c>
      <c r="B29" s="14"/>
      <c r="C29" s="15"/>
      <c r="D29" s="19"/>
      <c r="E29" s="17"/>
      <c r="F29" s="17">
        <f>SUMIF($Q$5:$Q$28, 1,$F$5:$F$28)</f>
        <v>0</v>
      </c>
      <c r="G29" s="17"/>
      <c r="H29" s="17">
        <f>SUMIF($Q$5:$Q$28, 1,$H$5:$H$28)</f>
        <v>0</v>
      </c>
      <c r="I29" s="17"/>
      <c r="J29" s="17">
        <f>SUMIF($Q$5:$Q$28, 1,$J$5:$J$28)</f>
        <v>0</v>
      </c>
      <c r="K29" s="17"/>
      <c r="L29" s="17">
        <f>F29+H29+J29</f>
        <v>0</v>
      </c>
      <c r="M29" s="19"/>
      <c r="R29" s="5">
        <f>SUM($R$5:$R$28)</f>
        <v>0</v>
      </c>
      <c r="S29" s="5">
        <f>SUM($S$5:$S$28)</f>
        <v>0</v>
      </c>
      <c r="T29" s="5">
        <f>SUM($T$5:$T$28)</f>
        <v>0</v>
      </c>
      <c r="U29" s="5">
        <f>SUM($U$5:$U$28)</f>
        <v>0</v>
      </c>
      <c r="V29" s="5">
        <f>SUM($V$5:$V$28)</f>
        <v>0</v>
      </c>
      <c r="W29" s="5">
        <f>SUM($W$5:$W$28)</f>
        <v>0</v>
      </c>
      <c r="X29" s="5">
        <f>SUM($X$5:$X$28)</f>
        <v>0</v>
      </c>
      <c r="Y29" s="5">
        <f>SUM($Y$5:$Y$28)</f>
        <v>0</v>
      </c>
      <c r="Z29" s="5">
        <f>SUM($Z$5:$Z$28)</f>
        <v>0</v>
      </c>
      <c r="AA29" s="5">
        <f>SUM($AA$5:$AA$28)</f>
        <v>0</v>
      </c>
      <c r="AB29" s="5">
        <f>SUM($AB$5:$AB$28)</f>
        <v>0</v>
      </c>
      <c r="AC29" s="5">
        <f>SUM($AC$5:$AC$28)</f>
        <v>0</v>
      </c>
      <c r="AD29" s="5">
        <f>SUM($AD$5:$AD$28)</f>
        <v>0</v>
      </c>
      <c r="AE29" s="5">
        <f>SUM($AE$5:$AE$28)</f>
        <v>0</v>
      </c>
      <c r="AF29" s="5">
        <f>SUM($AF$5:$AF$28)</f>
        <v>0</v>
      </c>
      <c r="AG29" s="5">
        <f>SUM($AG$5:$AG$28)</f>
        <v>0</v>
      </c>
      <c r="AH29" s="5">
        <f>SUM($AH$5:$AH$28)</f>
        <v>0</v>
      </c>
      <c r="AI29" s="5">
        <f>SUM($AI$5:$AI$28)</f>
        <v>0</v>
      </c>
      <c r="AJ29" s="5">
        <f>SUM($AJ$5:$AJ$28)</f>
        <v>0</v>
      </c>
      <c r="AK29" s="5">
        <f>SUM($AK$5:$AK$28)</f>
        <v>0</v>
      </c>
      <c r="AL29" s="5">
        <f>SUM($AL$5:$AL$28)</f>
        <v>0</v>
      </c>
    </row>
    <row r="30" spans="1:38" ht="15.75" customHeight="1">
      <c r="A30" s="40" t="s">
        <v>232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38" ht="15.75" customHeight="1">
      <c r="A31" s="28" t="s">
        <v>39</v>
      </c>
      <c r="B31" s="28" t="s">
        <v>40</v>
      </c>
      <c r="C31" s="29" t="s">
        <v>19</v>
      </c>
      <c r="D31" s="30">
        <v>5413</v>
      </c>
      <c r="E31" s="31"/>
      <c r="F31" s="31"/>
      <c r="G31" s="31"/>
      <c r="H31" s="31"/>
      <c r="I31" s="31"/>
      <c r="J31" s="31"/>
      <c r="K31" s="31">
        <f t="shared" ref="K31:L35" si="0">E31+G31+I31</f>
        <v>0</v>
      </c>
      <c r="L31" s="31">
        <f t="shared" si="0"/>
        <v>0</v>
      </c>
      <c r="M31" s="32" t="s">
        <v>233</v>
      </c>
      <c r="O31" s="8" t="s">
        <v>77</v>
      </c>
      <c r="P31" s="8" t="s">
        <v>74</v>
      </c>
      <c r="Q31" s="5">
        <v>1</v>
      </c>
      <c r="R31" s="5">
        <f>IF(P31="기계경비",J31,0)</f>
        <v>0</v>
      </c>
      <c r="S31" s="5">
        <f>IF(P31="운반비",J31,0)</f>
        <v>0</v>
      </c>
      <c r="T31" s="5">
        <f>IF(P31="작업부산물",L31,0)</f>
        <v>0</v>
      </c>
      <c r="U31" s="5">
        <f>IF(P31="관급",ROUNDDOWN(D31*E31,0),0)+IF(P31="지급",ROUNDDOWN(D31*E31,0),0)</f>
        <v>0</v>
      </c>
      <c r="V31" s="5">
        <f>IF(P31="외주비",F31+H31+J31,0)</f>
        <v>0</v>
      </c>
      <c r="W31" s="5">
        <f>IF(P31="장비비",F31+H31+J31,0)</f>
        <v>0</v>
      </c>
      <c r="X31" s="5">
        <f>IF(P31="폐기물처리비",J31,0)</f>
        <v>0</v>
      </c>
      <c r="Y31" s="5">
        <f>IF(P31="가설비",J31,0)</f>
        <v>0</v>
      </c>
      <c r="Z31" s="5">
        <f>IF(P31="잡비제외분",F31,0)</f>
        <v>0</v>
      </c>
      <c r="AA31" s="5">
        <f>IF(P31="사급자재대",L31,0)</f>
        <v>0</v>
      </c>
      <c r="AB31" s="5">
        <f>IF(P31="관급자재대",L31,0)</f>
        <v>0</v>
      </c>
      <c r="AC31" s="5">
        <f>IF(P31="사용자항목1",L31,0)</f>
        <v>0</v>
      </c>
      <c r="AD31" s="5">
        <f>IF(P31="사용자항목2",L31,0)</f>
        <v>0</v>
      </c>
      <c r="AE31" s="5">
        <f>IF(P31="사용자항목3",L31,0)</f>
        <v>0</v>
      </c>
      <c r="AF31" s="5">
        <f>IF(P31="사용자항목4",L31,0)</f>
        <v>0</v>
      </c>
      <c r="AG31" s="5">
        <f>IF(P31="사용자항목5",L31,0)</f>
        <v>0</v>
      </c>
      <c r="AH31" s="5">
        <f>IF(P31="사용자항목6",L31,0)</f>
        <v>0</v>
      </c>
      <c r="AI31" s="5">
        <f>IF(P31="사용자항목7",L31,0)</f>
        <v>0</v>
      </c>
      <c r="AJ31" s="5">
        <f>IF(P31="사용자항목8",L31,0)</f>
        <v>0</v>
      </c>
      <c r="AK31" s="5">
        <f>IF(P31="사용자항목9",L31,0)</f>
        <v>0</v>
      </c>
    </row>
    <row r="32" spans="1:38" ht="15.75" customHeight="1">
      <c r="A32" s="28" t="s">
        <v>97</v>
      </c>
      <c r="B32" s="28" t="s">
        <v>98</v>
      </c>
      <c r="C32" s="29" t="s">
        <v>3</v>
      </c>
      <c r="D32" s="30">
        <v>69</v>
      </c>
      <c r="E32" s="31"/>
      <c r="F32" s="31"/>
      <c r="G32" s="31"/>
      <c r="H32" s="31"/>
      <c r="I32" s="31"/>
      <c r="J32" s="31"/>
      <c r="K32" s="31">
        <f t="shared" si="0"/>
        <v>0</v>
      </c>
      <c r="L32" s="31">
        <f t="shared" si="0"/>
        <v>0</v>
      </c>
      <c r="M32" s="32" t="s">
        <v>96</v>
      </c>
      <c r="P32" s="8" t="s">
        <v>74</v>
      </c>
      <c r="Q32" s="5">
        <v>1</v>
      </c>
      <c r="R32" s="5">
        <f>IF(P32="기계경비",J32,0)</f>
        <v>0</v>
      </c>
      <c r="S32" s="5">
        <f>IF(P32="운반비",J32,0)</f>
        <v>0</v>
      </c>
      <c r="T32" s="5">
        <f>IF(P32="작업부산물",L32,0)</f>
        <v>0</v>
      </c>
      <c r="U32" s="5">
        <f>IF(P32="관급",ROUNDDOWN(D32*E32,0),0)+IF(P32="지급",ROUNDDOWN(D32*E32,0),0)</f>
        <v>0</v>
      </c>
      <c r="V32" s="5">
        <f>IF(P32="외주비",F32+H32+J32,0)</f>
        <v>0</v>
      </c>
      <c r="W32" s="5">
        <f>IF(P32="장비비",F32+H32+J32,0)</f>
        <v>0</v>
      </c>
      <c r="X32" s="5">
        <f>IF(P32="폐기물처리비",J32,0)</f>
        <v>0</v>
      </c>
      <c r="Y32" s="5">
        <f>IF(P32="가설비",J32,0)</f>
        <v>0</v>
      </c>
      <c r="Z32" s="5">
        <f>IF(P32="잡비제외분",F32,0)</f>
        <v>0</v>
      </c>
      <c r="AA32" s="5">
        <f>IF(P32="사급자재대",L32,0)</f>
        <v>0</v>
      </c>
      <c r="AB32" s="5">
        <f>IF(P32="관급자재대",L32,0)</f>
        <v>0</v>
      </c>
      <c r="AC32" s="5">
        <f>IF(P32="사용자항목1",L32,0)</f>
        <v>0</v>
      </c>
      <c r="AD32" s="5">
        <f>IF(P32="사용자항목2",L32,0)</f>
        <v>0</v>
      </c>
      <c r="AE32" s="5">
        <f>IF(P32="사용자항목3",L32,0)</f>
        <v>0</v>
      </c>
      <c r="AF32" s="5">
        <f>IF(P32="사용자항목4",L32,0)</f>
        <v>0</v>
      </c>
      <c r="AG32" s="5">
        <f>IF(P32="사용자항목5",L32,0)</f>
        <v>0</v>
      </c>
      <c r="AH32" s="5">
        <f>IF(P32="사용자항목6",L32,0)</f>
        <v>0</v>
      </c>
      <c r="AI32" s="5">
        <f>IF(P32="사용자항목7",L32,0)</f>
        <v>0</v>
      </c>
      <c r="AJ32" s="5">
        <f>IF(P32="사용자항목8",L32,0)</f>
        <v>0</v>
      </c>
      <c r="AK32" s="5">
        <f>IF(P32="사용자항목9",L32,0)</f>
        <v>0</v>
      </c>
    </row>
    <row r="33" spans="1:37" ht="15.75" customHeight="1">
      <c r="A33" s="28" t="s">
        <v>100</v>
      </c>
      <c r="B33" s="28" t="s">
        <v>101</v>
      </c>
      <c r="C33" s="29" t="s">
        <v>102</v>
      </c>
      <c r="D33" s="30">
        <v>1.762</v>
      </c>
      <c r="E33" s="31"/>
      <c r="F33" s="31"/>
      <c r="G33" s="31"/>
      <c r="H33" s="31"/>
      <c r="I33" s="31"/>
      <c r="J33" s="31"/>
      <c r="K33" s="31">
        <f t="shared" si="0"/>
        <v>0</v>
      </c>
      <c r="L33" s="31">
        <f t="shared" si="0"/>
        <v>0</v>
      </c>
      <c r="M33" s="32" t="s">
        <v>99</v>
      </c>
      <c r="P33" s="8" t="s">
        <v>74</v>
      </c>
      <c r="Q33" s="5">
        <v>1</v>
      </c>
      <c r="R33" s="5">
        <f>IF(P33="기계경비",J33,0)</f>
        <v>0</v>
      </c>
      <c r="S33" s="5">
        <f>IF(P33="운반비",J33,0)</f>
        <v>0</v>
      </c>
      <c r="T33" s="5">
        <f>IF(P33="작업부산물",L33,0)</f>
        <v>0</v>
      </c>
      <c r="U33" s="5">
        <f>IF(P33="관급",ROUNDDOWN(D33*E33,0),0)+IF(P33="지급",ROUNDDOWN(D33*E33,0),0)</f>
        <v>0</v>
      </c>
      <c r="V33" s="5">
        <f>IF(P33="외주비",F33+H33+J33,0)</f>
        <v>0</v>
      </c>
      <c r="W33" s="5">
        <f>IF(P33="장비비",F33+H33+J33,0)</f>
        <v>0</v>
      </c>
      <c r="X33" s="5">
        <f>IF(P33="폐기물처리비",J33,0)</f>
        <v>0</v>
      </c>
      <c r="Y33" s="5">
        <f>IF(P33="가설비",J33,0)</f>
        <v>0</v>
      </c>
      <c r="Z33" s="5">
        <f>IF(P33="잡비제외분",F33,0)</f>
        <v>0</v>
      </c>
      <c r="AA33" s="5">
        <f>IF(P33="사급자재대",L33,0)</f>
        <v>0</v>
      </c>
      <c r="AB33" s="5">
        <f>IF(P33="관급자재대",L33,0)</f>
        <v>0</v>
      </c>
      <c r="AC33" s="5">
        <f>IF(P33="사용자항목1",L33,0)</f>
        <v>0</v>
      </c>
      <c r="AD33" s="5">
        <f>IF(P33="사용자항목2",L33,0)</f>
        <v>0</v>
      </c>
      <c r="AE33" s="5">
        <f>IF(P33="사용자항목3",L33,0)</f>
        <v>0</v>
      </c>
      <c r="AF33" s="5">
        <f>IF(P33="사용자항목4",L33,0)</f>
        <v>0</v>
      </c>
      <c r="AG33" s="5">
        <f>IF(P33="사용자항목5",L33,0)</f>
        <v>0</v>
      </c>
      <c r="AH33" s="5">
        <f>IF(P33="사용자항목6",L33,0)</f>
        <v>0</v>
      </c>
      <c r="AI33" s="5">
        <f>IF(P33="사용자항목7",L33,0)</f>
        <v>0</v>
      </c>
      <c r="AJ33" s="5">
        <f>IF(P33="사용자항목8",L33,0)</f>
        <v>0</v>
      </c>
      <c r="AK33" s="5">
        <f>IF(P33="사용자항목9",L33,0)</f>
        <v>0</v>
      </c>
    </row>
    <row r="34" spans="1:37" ht="15.75" customHeight="1">
      <c r="A34" s="28" t="s">
        <v>100</v>
      </c>
      <c r="B34" s="28" t="s">
        <v>104</v>
      </c>
      <c r="C34" s="29" t="s">
        <v>102</v>
      </c>
      <c r="D34" s="30">
        <v>1.629</v>
      </c>
      <c r="E34" s="31"/>
      <c r="F34" s="31"/>
      <c r="G34" s="31"/>
      <c r="H34" s="31"/>
      <c r="I34" s="31"/>
      <c r="J34" s="31"/>
      <c r="K34" s="31">
        <f t="shared" si="0"/>
        <v>0</v>
      </c>
      <c r="L34" s="31">
        <f t="shared" si="0"/>
        <v>0</v>
      </c>
      <c r="M34" s="32" t="s">
        <v>103</v>
      </c>
      <c r="P34" s="8" t="s">
        <v>74</v>
      </c>
      <c r="Q34" s="5">
        <v>1</v>
      </c>
      <c r="R34" s="5">
        <f>IF(P34="기계경비",J34,0)</f>
        <v>0</v>
      </c>
      <c r="S34" s="5">
        <f>IF(P34="운반비",J34,0)</f>
        <v>0</v>
      </c>
      <c r="T34" s="5">
        <f>IF(P34="작업부산물",L34,0)</f>
        <v>0</v>
      </c>
      <c r="U34" s="5">
        <f>IF(P34="관급",ROUNDDOWN(D34*E34,0),0)+IF(P34="지급",ROUNDDOWN(D34*E34,0),0)</f>
        <v>0</v>
      </c>
      <c r="V34" s="5">
        <f>IF(P34="외주비",F34+H34+J34,0)</f>
        <v>0</v>
      </c>
      <c r="W34" s="5">
        <f>IF(P34="장비비",F34+H34+J34,0)</f>
        <v>0</v>
      </c>
      <c r="X34" s="5">
        <f>IF(P34="폐기물처리비",J34,0)</f>
        <v>0</v>
      </c>
      <c r="Y34" s="5">
        <f>IF(P34="가설비",J34,0)</f>
        <v>0</v>
      </c>
      <c r="Z34" s="5">
        <f>IF(P34="잡비제외분",F34,0)</f>
        <v>0</v>
      </c>
      <c r="AA34" s="5">
        <f>IF(P34="사급자재대",L34,0)</f>
        <v>0</v>
      </c>
      <c r="AB34" s="5">
        <f>IF(P34="관급자재대",L34,0)</f>
        <v>0</v>
      </c>
      <c r="AC34" s="5">
        <f>IF(P34="사용자항목1",L34,0)</f>
        <v>0</v>
      </c>
      <c r="AD34" s="5">
        <f>IF(P34="사용자항목2",L34,0)</f>
        <v>0</v>
      </c>
      <c r="AE34" s="5">
        <f>IF(P34="사용자항목3",L34,0)</f>
        <v>0</v>
      </c>
      <c r="AF34" s="5">
        <f>IF(P34="사용자항목4",L34,0)</f>
        <v>0</v>
      </c>
      <c r="AG34" s="5">
        <f>IF(P34="사용자항목5",L34,0)</f>
        <v>0</v>
      </c>
      <c r="AH34" s="5">
        <f>IF(P34="사용자항목6",L34,0)</f>
        <v>0</v>
      </c>
      <c r="AI34" s="5">
        <f>IF(P34="사용자항목7",L34,0)</f>
        <v>0</v>
      </c>
      <c r="AJ34" s="5">
        <f>IF(P34="사용자항목8",L34,0)</f>
        <v>0</v>
      </c>
      <c r="AK34" s="5">
        <f>IF(P34="사용자항목9",L34,0)</f>
        <v>0</v>
      </c>
    </row>
    <row r="35" spans="1:37" ht="15.75" customHeight="1">
      <c r="A35" s="28" t="s">
        <v>100</v>
      </c>
      <c r="B35" s="28" t="s">
        <v>106</v>
      </c>
      <c r="C35" s="29" t="s">
        <v>102</v>
      </c>
      <c r="D35" s="30">
        <v>1.762</v>
      </c>
      <c r="E35" s="31"/>
      <c r="F35" s="31"/>
      <c r="G35" s="31"/>
      <c r="H35" s="31"/>
      <c r="I35" s="31"/>
      <c r="J35" s="31"/>
      <c r="K35" s="31">
        <f t="shared" si="0"/>
        <v>0</v>
      </c>
      <c r="L35" s="31">
        <f t="shared" si="0"/>
        <v>0</v>
      </c>
      <c r="M35" s="32" t="s">
        <v>105</v>
      </c>
      <c r="P35" s="8" t="s">
        <v>74</v>
      </c>
      <c r="Q35" s="5">
        <v>1</v>
      </c>
      <c r="R35" s="5">
        <f>IF(P35="기계경비",J35,0)</f>
        <v>0</v>
      </c>
      <c r="S35" s="5">
        <f>IF(P35="운반비",J35,0)</f>
        <v>0</v>
      </c>
      <c r="T35" s="5">
        <f>IF(P35="작업부산물",L35,0)</f>
        <v>0</v>
      </c>
      <c r="U35" s="5">
        <f>IF(P35="관급",ROUNDDOWN(D35*E35,0),0)+IF(P35="지급",ROUNDDOWN(D35*E35,0),0)</f>
        <v>0</v>
      </c>
      <c r="V35" s="5">
        <f>IF(P35="외주비",F35+H35+J35,0)</f>
        <v>0</v>
      </c>
      <c r="W35" s="5">
        <f>IF(P35="장비비",F35+H35+J35,0)</f>
        <v>0</v>
      </c>
      <c r="X35" s="5">
        <f>IF(P35="폐기물처리비",J35,0)</f>
        <v>0</v>
      </c>
      <c r="Y35" s="5">
        <f>IF(P35="가설비",J35,0)</f>
        <v>0</v>
      </c>
      <c r="Z35" s="5">
        <f>IF(P35="잡비제외분",F35,0)</f>
        <v>0</v>
      </c>
      <c r="AA35" s="5">
        <f>IF(P35="사급자재대",L35,0)</f>
        <v>0</v>
      </c>
      <c r="AB35" s="5">
        <f>IF(P35="관급자재대",L35,0)</f>
        <v>0</v>
      </c>
      <c r="AC35" s="5">
        <f>IF(P35="사용자항목1",L35,0)</f>
        <v>0</v>
      </c>
      <c r="AD35" s="5">
        <f>IF(P35="사용자항목2",L35,0)</f>
        <v>0</v>
      </c>
      <c r="AE35" s="5">
        <f>IF(P35="사용자항목3",L35,0)</f>
        <v>0</v>
      </c>
      <c r="AF35" s="5">
        <f>IF(P35="사용자항목4",L35,0)</f>
        <v>0</v>
      </c>
      <c r="AG35" s="5">
        <f>IF(P35="사용자항목5",L35,0)</f>
        <v>0</v>
      </c>
      <c r="AH35" s="5">
        <f>IF(P35="사용자항목6",L35,0)</f>
        <v>0</v>
      </c>
      <c r="AI35" s="5">
        <f>IF(P35="사용자항목7",L35,0)</f>
        <v>0</v>
      </c>
      <c r="AJ35" s="5">
        <f>IF(P35="사용자항목8",L35,0)</f>
        <v>0</v>
      </c>
      <c r="AK35" s="5">
        <f>IF(P35="사용자항목9",L35,0)</f>
        <v>0</v>
      </c>
    </row>
    <row r="36" spans="1:37" ht="15.75" customHeight="1">
      <c r="A36" s="28"/>
      <c r="B36" s="28"/>
      <c r="C36" s="29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37" ht="15.75" customHeight="1">
      <c r="A37" s="28"/>
      <c r="B37" s="28"/>
      <c r="C37" s="29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37" ht="15.75" customHeight="1">
      <c r="A38" s="28"/>
      <c r="B38" s="28"/>
      <c r="C38" s="29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37" ht="15.75" customHeight="1">
      <c r="A39" s="28"/>
      <c r="B39" s="28"/>
      <c r="C39" s="29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37" ht="15.75" customHeight="1">
      <c r="A40" s="28"/>
      <c r="B40" s="28"/>
      <c r="C40" s="29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37" ht="15.75" customHeight="1">
      <c r="A41" s="28"/>
      <c r="B41" s="28"/>
      <c r="C41" s="29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37" ht="15.75" customHeight="1">
      <c r="A42" s="28"/>
      <c r="B42" s="28"/>
      <c r="C42" s="29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37" ht="15.75" customHeight="1">
      <c r="A43" s="28"/>
      <c r="B43" s="28"/>
      <c r="C43" s="29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37" ht="15.75" customHeight="1">
      <c r="A44" s="28"/>
      <c r="B44" s="28"/>
      <c r="C44" s="29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37" ht="15.75" customHeight="1">
      <c r="A45" s="28"/>
      <c r="B45" s="28"/>
      <c r="C45" s="29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37" ht="15.75" customHeight="1">
      <c r="A46" s="28"/>
      <c r="B46" s="28"/>
      <c r="C46" s="29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37" ht="15.75" customHeight="1">
      <c r="A47" s="28"/>
      <c r="B47" s="28"/>
      <c r="C47" s="29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37" ht="15.75" customHeight="1">
      <c r="A48" s="28"/>
      <c r="B48" s="28"/>
      <c r="C48" s="29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38" ht="15.75" customHeight="1">
      <c r="A49" s="28"/>
      <c r="B49" s="28"/>
      <c r="C49" s="29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38" ht="15.75" customHeight="1">
      <c r="A50" s="28"/>
      <c r="B50" s="28"/>
      <c r="C50" s="29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38" ht="15.75" customHeight="1">
      <c r="A51" s="28"/>
      <c r="B51" s="28"/>
      <c r="C51" s="29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38" ht="15.75" customHeight="1">
      <c r="A52" s="28"/>
      <c r="B52" s="28"/>
      <c r="C52" s="29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38" ht="15.75" customHeight="1">
      <c r="A53" s="28"/>
      <c r="B53" s="28"/>
      <c r="C53" s="29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38" ht="15.75" customHeight="1">
      <c r="A54" s="34" t="s">
        <v>76</v>
      </c>
      <c r="B54" s="28"/>
      <c r="C54" s="29"/>
      <c r="D54" s="33"/>
      <c r="E54" s="31"/>
      <c r="F54" s="31">
        <f>SUMIF($Q$30:$Q$53, 1,$F$30:$F$53)</f>
        <v>0</v>
      </c>
      <c r="G54" s="31"/>
      <c r="H54" s="31">
        <f>SUMIF($Q$30:$Q$53, 1,$H$30:$H$53)</f>
        <v>0</v>
      </c>
      <c r="I54" s="31"/>
      <c r="J54" s="31">
        <f>SUMIF($Q$30:$Q$53, 1,$J$30:$J$53)</f>
        <v>0</v>
      </c>
      <c r="K54" s="31"/>
      <c r="L54" s="31">
        <f>F54+H54+J54</f>
        <v>0</v>
      </c>
      <c r="M54" s="33"/>
      <c r="R54" s="5">
        <f>SUM($R$30:$R$53)</f>
        <v>0</v>
      </c>
      <c r="S54" s="5">
        <f>SUM($S$30:$S$53)</f>
        <v>0</v>
      </c>
      <c r="T54" s="5">
        <f>SUM($T$30:$T$53)</f>
        <v>0</v>
      </c>
      <c r="U54" s="5">
        <f>SUM($U$30:$U$53)</f>
        <v>0</v>
      </c>
      <c r="V54" s="5">
        <f>SUM($V$30:$V$53)</f>
        <v>0</v>
      </c>
      <c r="W54" s="5">
        <f>SUM($W$30:$W$53)</f>
        <v>0</v>
      </c>
      <c r="X54" s="5">
        <f>SUM($X$30:$X$53)</f>
        <v>0</v>
      </c>
      <c r="Y54" s="5">
        <f>SUM($Y$30:$Y$53)</f>
        <v>0</v>
      </c>
      <c r="Z54" s="5">
        <f>SUM($Z$30:$Z$53)</f>
        <v>0</v>
      </c>
      <c r="AA54" s="5">
        <f>SUM($AA$30:$AA$53)</f>
        <v>0</v>
      </c>
      <c r="AB54" s="5">
        <f>SUM($AB$30:$AB$53)</f>
        <v>0</v>
      </c>
      <c r="AC54" s="5">
        <f>SUM($AC$30:$AC$53)</f>
        <v>0</v>
      </c>
      <c r="AD54" s="5">
        <f>SUM($AD$30:$AD$53)</f>
        <v>0</v>
      </c>
      <c r="AE54" s="5">
        <f>SUM($AE$30:$AE$53)</f>
        <v>0</v>
      </c>
      <c r="AF54" s="5">
        <f>SUM($AF$30:$AF$53)</f>
        <v>0</v>
      </c>
      <c r="AG54" s="5">
        <f>SUM($AG$30:$AG$53)</f>
        <v>0</v>
      </c>
      <c r="AH54" s="5">
        <f>SUM($AH$30:$AH$53)</f>
        <v>0</v>
      </c>
      <c r="AI54" s="5">
        <f>SUM($AI$30:$AI$53)</f>
        <v>0</v>
      </c>
      <c r="AJ54" s="5">
        <f>SUM($AJ$30:$AJ$53)</f>
        <v>0</v>
      </c>
      <c r="AK54" s="5">
        <f>SUM($AK$30:$AK$53)</f>
        <v>0</v>
      </c>
      <c r="AL54" s="5">
        <f>SUM($AL$30:$AL$53)</f>
        <v>0</v>
      </c>
    </row>
    <row r="55" spans="1:38" ht="15.75" customHeight="1">
      <c r="A55" s="40" t="s">
        <v>234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</row>
    <row r="56" spans="1:38" ht="15.75" customHeight="1">
      <c r="A56" s="28" t="s">
        <v>108</v>
      </c>
      <c r="B56" s="28" t="s">
        <v>109</v>
      </c>
      <c r="C56" s="29" t="s">
        <v>3</v>
      </c>
      <c r="D56" s="30">
        <v>32</v>
      </c>
      <c r="E56" s="31"/>
      <c r="F56" s="31"/>
      <c r="G56" s="31"/>
      <c r="H56" s="31"/>
      <c r="I56" s="31"/>
      <c r="J56" s="31"/>
      <c r="K56" s="31">
        <f>E56+G56+I56</f>
        <v>0</v>
      </c>
      <c r="L56" s="31">
        <f>F56+H56+J56</f>
        <v>0</v>
      </c>
      <c r="M56" s="32" t="s">
        <v>107</v>
      </c>
      <c r="P56" s="8" t="s">
        <v>74</v>
      </c>
      <c r="Q56" s="5">
        <v>1</v>
      </c>
      <c r="R56" s="5">
        <f>IF(P56="기계경비",J56,0)</f>
        <v>0</v>
      </c>
      <c r="S56" s="5">
        <f>IF(P56="운반비",J56,0)</f>
        <v>0</v>
      </c>
      <c r="T56" s="5">
        <f>IF(P56="작업부산물",L56,0)</f>
        <v>0</v>
      </c>
      <c r="U56" s="5">
        <f>IF(P56="관급",ROUNDDOWN(D56*E56,0),0)+IF(P56="지급",ROUNDDOWN(D56*E56,0),0)</f>
        <v>0</v>
      </c>
      <c r="V56" s="5">
        <f>IF(P56="외주비",F56+H56+J56,0)</f>
        <v>0</v>
      </c>
      <c r="W56" s="5">
        <f>IF(P56="장비비",F56+H56+J56,0)</f>
        <v>0</v>
      </c>
      <c r="X56" s="5">
        <f>IF(P56="폐기물처리비",J56,0)</f>
        <v>0</v>
      </c>
      <c r="Y56" s="5">
        <f>IF(P56="가설비",J56,0)</f>
        <v>0</v>
      </c>
      <c r="Z56" s="5">
        <f>IF(P56="잡비제외분",F56,0)</f>
        <v>0</v>
      </c>
      <c r="AA56" s="5">
        <f>IF(P56="사급자재대",L56,0)</f>
        <v>0</v>
      </c>
      <c r="AB56" s="5">
        <f>IF(P56="관급자재대",L56,0)</f>
        <v>0</v>
      </c>
      <c r="AC56" s="5">
        <f>IF(P56="사용자항목1",L56,0)</f>
        <v>0</v>
      </c>
      <c r="AD56" s="5">
        <f>IF(P56="사용자항목2",L56,0)</f>
        <v>0</v>
      </c>
      <c r="AE56" s="5">
        <f>IF(P56="사용자항목3",L56,0)</f>
        <v>0</v>
      </c>
      <c r="AF56" s="5">
        <f>IF(P56="사용자항목4",L56,0)</f>
        <v>0</v>
      </c>
      <c r="AG56" s="5">
        <f>IF(P56="사용자항목5",L56,0)</f>
        <v>0</v>
      </c>
      <c r="AH56" s="5">
        <f>IF(P56="사용자항목6",L56,0)</f>
        <v>0</v>
      </c>
      <c r="AI56" s="5">
        <f>IF(P56="사용자항목7",L56,0)</f>
        <v>0</v>
      </c>
      <c r="AJ56" s="5">
        <f>IF(P56="사용자항목8",L56,0)</f>
        <v>0</v>
      </c>
      <c r="AK56" s="5">
        <f>IF(P56="사용자항목9",L56,0)</f>
        <v>0</v>
      </c>
    </row>
    <row r="57" spans="1:38" ht="15.75" customHeight="1">
      <c r="A57" s="28"/>
      <c r="B57" s="28"/>
      <c r="C57" s="29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38" ht="15.75" customHeight="1">
      <c r="A58" s="28"/>
      <c r="B58" s="28"/>
      <c r="C58" s="29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38" ht="15.75" customHeight="1">
      <c r="A59" s="28"/>
      <c r="B59" s="28"/>
      <c r="C59" s="29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38" ht="15.75" customHeight="1">
      <c r="A60" s="28"/>
      <c r="B60" s="28"/>
      <c r="C60" s="29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38" ht="15.75" customHeight="1">
      <c r="A61" s="28"/>
      <c r="B61" s="28"/>
      <c r="C61" s="29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38" ht="15.75" customHeight="1">
      <c r="A62" s="28"/>
      <c r="B62" s="28"/>
      <c r="C62" s="29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38" ht="15.75" customHeight="1">
      <c r="A63" s="28"/>
      <c r="B63" s="28"/>
      <c r="C63" s="29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38" ht="15.75" customHeight="1">
      <c r="A64" s="28"/>
      <c r="B64" s="28"/>
      <c r="C64" s="29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38" ht="15.75" customHeight="1">
      <c r="A65" s="28"/>
      <c r="B65" s="28"/>
      <c r="C65" s="29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38" ht="15.75" customHeight="1">
      <c r="A66" s="28"/>
      <c r="B66" s="28"/>
      <c r="C66" s="29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38" ht="15.75" customHeight="1">
      <c r="A67" s="28"/>
      <c r="B67" s="28"/>
      <c r="C67" s="29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38" ht="15.75" customHeight="1">
      <c r="A68" s="28"/>
      <c r="B68" s="28"/>
      <c r="C68" s="29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38" ht="15.75" customHeight="1">
      <c r="A69" s="28"/>
      <c r="B69" s="28"/>
      <c r="C69" s="29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38" ht="15.75" customHeight="1">
      <c r="A70" s="28"/>
      <c r="B70" s="28"/>
      <c r="C70" s="29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38" ht="15.75" customHeight="1">
      <c r="A71" s="28"/>
      <c r="B71" s="28"/>
      <c r="C71" s="29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38" ht="15.75" customHeight="1">
      <c r="A72" s="28"/>
      <c r="B72" s="28"/>
      <c r="C72" s="29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38" ht="15.75" customHeight="1">
      <c r="A73" s="28"/>
      <c r="B73" s="28"/>
      <c r="C73" s="29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38" ht="15.75" customHeight="1">
      <c r="A74" s="28"/>
      <c r="B74" s="28"/>
      <c r="C74" s="29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1:38" ht="15.75" customHeight="1">
      <c r="A75" s="28"/>
      <c r="B75" s="28"/>
      <c r="C75" s="29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38" ht="15.75" customHeight="1">
      <c r="A76" s="28"/>
      <c r="B76" s="28"/>
      <c r="C76" s="29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38" ht="15.75" customHeight="1">
      <c r="A77" s="28"/>
      <c r="B77" s="28"/>
      <c r="C77" s="29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1:38" ht="15.75" customHeight="1">
      <c r="A78" s="28"/>
      <c r="B78" s="28"/>
      <c r="C78" s="29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1:38" ht="15.75" customHeight="1">
      <c r="A79" s="34" t="s">
        <v>76</v>
      </c>
      <c r="B79" s="28"/>
      <c r="C79" s="29"/>
      <c r="D79" s="33"/>
      <c r="E79" s="31"/>
      <c r="F79" s="31">
        <f>SUMIF($Q$55:$Q$78, 1,$F$55:$F$78)</f>
        <v>0</v>
      </c>
      <c r="G79" s="31"/>
      <c r="H79" s="31">
        <f>SUMIF($Q$55:$Q$78, 1,$H$55:$H$78)</f>
        <v>0</v>
      </c>
      <c r="I79" s="31"/>
      <c r="J79" s="31">
        <f>SUMIF($Q$55:$Q$78, 1,$J$55:$J$78)</f>
        <v>0</v>
      </c>
      <c r="K79" s="31"/>
      <c r="L79" s="31">
        <f>F79+H79+J79</f>
        <v>0</v>
      </c>
      <c r="M79" s="33"/>
      <c r="R79" s="5">
        <f>SUM($R$55:$R$78)</f>
        <v>0</v>
      </c>
      <c r="S79" s="5">
        <f>SUM($S$55:$S$78)</f>
        <v>0</v>
      </c>
      <c r="T79" s="5">
        <f>SUM($T$55:$T$78)</f>
        <v>0</v>
      </c>
      <c r="U79" s="5">
        <f>SUM($U$55:$U$78)</f>
        <v>0</v>
      </c>
      <c r="V79" s="5">
        <f>SUM($V$55:$V$78)</f>
        <v>0</v>
      </c>
      <c r="W79" s="5">
        <f>SUM($W$55:$W$78)</f>
        <v>0</v>
      </c>
      <c r="X79" s="5">
        <f>SUM($X$55:$X$78)</f>
        <v>0</v>
      </c>
      <c r="Y79" s="5">
        <f>SUM($Y$55:$Y$78)</f>
        <v>0</v>
      </c>
      <c r="Z79" s="5">
        <f>SUM($Z$55:$Z$78)</f>
        <v>0</v>
      </c>
      <c r="AA79" s="5">
        <f>SUM($AA$55:$AA$78)</f>
        <v>0</v>
      </c>
      <c r="AB79" s="5">
        <f>SUM($AB$55:$AB$78)</f>
        <v>0</v>
      </c>
      <c r="AC79" s="5">
        <f>SUM($AC$55:$AC$78)</f>
        <v>0</v>
      </c>
      <c r="AD79" s="5">
        <f>SUM($AD$55:$AD$78)</f>
        <v>0</v>
      </c>
      <c r="AE79" s="5">
        <f>SUM($AE$55:$AE$78)</f>
        <v>0</v>
      </c>
      <c r="AF79" s="5">
        <f>SUM($AF$55:$AF$78)</f>
        <v>0</v>
      </c>
      <c r="AG79" s="5">
        <f>SUM($AG$55:$AG$78)</f>
        <v>0</v>
      </c>
      <c r="AH79" s="5">
        <f>SUM($AH$55:$AH$78)</f>
        <v>0</v>
      </c>
      <c r="AI79" s="5">
        <f>SUM($AI$55:$AI$78)</f>
        <v>0</v>
      </c>
      <c r="AJ79" s="5">
        <f>SUM($AJ$55:$AJ$78)</f>
        <v>0</v>
      </c>
      <c r="AK79" s="5">
        <f>SUM($AK$55:$AK$78)</f>
        <v>0</v>
      </c>
      <c r="AL79" s="5">
        <f>SUM($AL$55:$AL$78)</f>
        <v>0</v>
      </c>
    </row>
    <row r="80" spans="1:38" ht="15.75" customHeight="1">
      <c r="A80" s="40" t="s">
        <v>235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</row>
    <row r="81" spans="1:37" ht="15.75" customHeight="1">
      <c r="A81" s="28" t="s">
        <v>111</v>
      </c>
      <c r="B81" s="28" t="s">
        <v>112</v>
      </c>
      <c r="C81" s="29" t="s">
        <v>3</v>
      </c>
      <c r="D81" s="30">
        <v>84</v>
      </c>
      <c r="E81" s="31"/>
      <c r="F81" s="31"/>
      <c r="G81" s="31"/>
      <c r="H81" s="31"/>
      <c r="I81" s="31"/>
      <c r="J81" s="31"/>
      <c r="K81" s="31">
        <f>E81+G81+I81</f>
        <v>0</v>
      </c>
      <c r="L81" s="31">
        <f>F81+H81+J81</f>
        <v>0</v>
      </c>
      <c r="M81" s="32" t="s">
        <v>110</v>
      </c>
      <c r="P81" s="8" t="s">
        <v>74</v>
      </c>
      <c r="Q81" s="5">
        <v>1</v>
      </c>
      <c r="R81" s="5">
        <f>IF(P81="기계경비",J81,0)</f>
        <v>0</v>
      </c>
      <c r="S81" s="5">
        <f>IF(P81="운반비",J81,0)</f>
        <v>0</v>
      </c>
      <c r="T81" s="5">
        <f>IF(P81="작업부산물",L81,0)</f>
        <v>0</v>
      </c>
      <c r="U81" s="5">
        <f>IF(P81="관급",ROUNDDOWN(D81*E81,0),0)+IF(P81="지급",ROUNDDOWN(D81*E81,0),0)</f>
        <v>0</v>
      </c>
      <c r="V81" s="5">
        <f>IF(P81="외주비",F81+H81+J81,0)</f>
        <v>0</v>
      </c>
      <c r="W81" s="5">
        <f>IF(P81="장비비",F81+H81+J81,0)</f>
        <v>0</v>
      </c>
      <c r="X81" s="5">
        <f>IF(P81="폐기물처리비",J81,0)</f>
        <v>0</v>
      </c>
      <c r="Y81" s="5">
        <f>IF(P81="가설비",J81,0)</f>
        <v>0</v>
      </c>
      <c r="Z81" s="5">
        <f>IF(P81="잡비제외분",F81,0)</f>
        <v>0</v>
      </c>
      <c r="AA81" s="5">
        <f>IF(P81="사급자재대",L81,0)</f>
        <v>0</v>
      </c>
      <c r="AB81" s="5">
        <f>IF(P81="관급자재대",L81,0)</f>
        <v>0</v>
      </c>
      <c r="AC81" s="5">
        <f>IF(P81="사용자항목1",L81,0)</f>
        <v>0</v>
      </c>
      <c r="AD81" s="5">
        <f>IF(P81="사용자항목2",L81,0)</f>
        <v>0</v>
      </c>
      <c r="AE81" s="5">
        <f>IF(P81="사용자항목3",L81,0)</f>
        <v>0</v>
      </c>
      <c r="AF81" s="5">
        <f>IF(P81="사용자항목4",L81,0)</f>
        <v>0</v>
      </c>
      <c r="AG81" s="5">
        <f>IF(P81="사용자항목5",L81,0)</f>
        <v>0</v>
      </c>
      <c r="AH81" s="5">
        <f>IF(P81="사용자항목6",L81,0)</f>
        <v>0</v>
      </c>
      <c r="AI81" s="5">
        <f>IF(P81="사용자항목7",L81,0)</f>
        <v>0</v>
      </c>
      <c r="AJ81" s="5">
        <f>IF(P81="사용자항목8",L81,0)</f>
        <v>0</v>
      </c>
      <c r="AK81" s="5">
        <f>IF(P81="사용자항목9",L81,0)</f>
        <v>0</v>
      </c>
    </row>
    <row r="82" spans="1:37" ht="15.75" customHeight="1">
      <c r="A82" s="28" t="s">
        <v>111</v>
      </c>
      <c r="B82" s="28" t="s">
        <v>114</v>
      </c>
      <c r="C82" s="29" t="s">
        <v>3</v>
      </c>
      <c r="D82" s="30">
        <v>139</v>
      </c>
      <c r="E82" s="31"/>
      <c r="F82" s="31"/>
      <c r="G82" s="31"/>
      <c r="H82" s="31"/>
      <c r="I82" s="31"/>
      <c r="J82" s="31"/>
      <c r="K82" s="31">
        <f>E82+G82+I82</f>
        <v>0</v>
      </c>
      <c r="L82" s="31">
        <f>F82+H82+J82</f>
        <v>0</v>
      </c>
      <c r="M82" s="32" t="s">
        <v>113</v>
      </c>
      <c r="P82" s="8" t="s">
        <v>74</v>
      </c>
      <c r="Q82" s="5">
        <v>1</v>
      </c>
      <c r="R82" s="5">
        <f>IF(P82="기계경비",J82,0)</f>
        <v>0</v>
      </c>
      <c r="S82" s="5">
        <f>IF(P82="운반비",J82,0)</f>
        <v>0</v>
      </c>
      <c r="T82" s="5">
        <f>IF(P82="작업부산물",L82,0)</f>
        <v>0</v>
      </c>
      <c r="U82" s="5">
        <f>IF(P82="관급",ROUNDDOWN(D82*E82,0),0)+IF(P82="지급",ROUNDDOWN(D82*E82,0),0)</f>
        <v>0</v>
      </c>
      <c r="V82" s="5">
        <f>IF(P82="외주비",F82+H82+J82,0)</f>
        <v>0</v>
      </c>
      <c r="W82" s="5">
        <f>IF(P82="장비비",F82+H82+J82,0)</f>
        <v>0</v>
      </c>
      <c r="X82" s="5">
        <f>IF(P82="폐기물처리비",J82,0)</f>
        <v>0</v>
      </c>
      <c r="Y82" s="5">
        <f>IF(P82="가설비",J82,0)</f>
        <v>0</v>
      </c>
      <c r="Z82" s="5">
        <f>IF(P82="잡비제외분",F82,0)</f>
        <v>0</v>
      </c>
      <c r="AA82" s="5">
        <f>IF(P82="사급자재대",L82,0)</f>
        <v>0</v>
      </c>
      <c r="AB82" s="5">
        <f>IF(P82="관급자재대",L82,0)</f>
        <v>0</v>
      </c>
      <c r="AC82" s="5">
        <f>IF(P82="사용자항목1",L82,0)</f>
        <v>0</v>
      </c>
      <c r="AD82" s="5">
        <f>IF(P82="사용자항목2",L82,0)</f>
        <v>0</v>
      </c>
      <c r="AE82" s="5">
        <f>IF(P82="사용자항목3",L82,0)</f>
        <v>0</v>
      </c>
      <c r="AF82" s="5">
        <f>IF(P82="사용자항목4",L82,0)</f>
        <v>0</v>
      </c>
      <c r="AG82" s="5">
        <f>IF(P82="사용자항목5",L82,0)</f>
        <v>0</v>
      </c>
      <c r="AH82" s="5">
        <f>IF(P82="사용자항목6",L82,0)</f>
        <v>0</v>
      </c>
      <c r="AI82" s="5">
        <f>IF(P82="사용자항목7",L82,0)</f>
        <v>0</v>
      </c>
      <c r="AJ82" s="5">
        <f>IF(P82="사용자항목8",L82,0)</f>
        <v>0</v>
      </c>
      <c r="AK82" s="5">
        <f>IF(P82="사용자항목9",L82,0)</f>
        <v>0</v>
      </c>
    </row>
    <row r="83" spans="1:37" ht="15.75" customHeight="1">
      <c r="A83" s="28"/>
      <c r="B83" s="28"/>
      <c r="C83" s="29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1:37" ht="15.75" customHeight="1">
      <c r="A84" s="28"/>
      <c r="B84" s="28"/>
      <c r="C84" s="29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1:37" ht="15.75" customHeight="1">
      <c r="A85" s="28"/>
      <c r="B85" s="28"/>
      <c r="C85" s="29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37" ht="15.75" customHeight="1">
      <c r="A86" s="28"/>
      <c r="B86" s="28"/>
      <c r="C86" s="29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37" ht="15.75" customHeight="1">
      <c r="A87" s="28"/>
      <c r="B87" s="28"/>
      <c r="C87" s="29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1:37" ht="15.75" customHeight="1">
      <c r="A88" s="28"/>
      <c r="B88" s="28"/>
      <c r="C88" s="29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1:37" ht="15.75" customHeight="1">
      <c r="A89" s="28"/>
      <c r="B89" s="28"/>
      <c r="C89" s="29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1:37" ht="15.75" customHeight="1">
      <c r="A90" s="28"/>
      <c r="B90" s="28"/>
      <c r="C90" s="29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1:37" ht="15.75" customHeight="1">
      <c r="A91" s="28"/>
      <c r="B91" s="28"/>
      <c r="C91" s="29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1:37" ht="15.75" customHeight="1">
      <c r="A92" s="28"/>
      <c r="B92" s="28"/>
      <c r="C92" s="29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1:37" ht="15.75" customHeight="1">
      <c r="A93" s="28"/>
      <c r="B93" s="28"/>
      <c r="C93" s="29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1:37" ht="15.75" customHeight="1">
      <c r="A94" s="28"/>
      <c r="B94" s="28"/>
      <c r="C94" s="29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1:37" ht="15.75" customHeight="1">
      <c r="A95" s="28"/>
      <c r="B95" s="28"/>
      <c r="C95" s="29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1:37" ht="15.75" customHeight="1">
      <c r="A96" s="28"/>
      <c r="B96" s="28"/>
      <c r="C96" s="29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1:38" ht="15.75" customHeight="1">
      <c r="A97" s="28"/>
      <c r="B97" s="28"/>
      <c r="C97" s="29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1:38" ht="15.75" customHeight="1">
      <c r="A98" s="28"/>
      <c r="B98" s="28"/>
      <c r="C98" s="29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1:38" ht="15.75" customHeight="1">
      <c r="A99" s="28"/>
      <c r="B99" s="28"/>
      <c r="C99" s="29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1:38" ht="15.75" customHeight="1">
      <c r="A100" s="28"/>
      <c r="B100" s="28"/>
      <c r="C100" s="29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1:38" ht="15.75" customHeight="1">
      <c r="A101" s="28"/>
      <c r="B101" s="28"/>
      <c r="C101" s="29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1:38" ht="15.75" customHeight="1">
      <c r="A102" s="28"/>
      <c r="B102" s="28"/>
      <c r="C102" s="29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1:38" ht="15.75" customHeight="1">
      <c r="A103" s="28"/>
      <c r="B103" s="28"/>
      <c r="C103" s="29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1:38" ht="15.75" customHeight="1">
      <c r="A104" s="34" t="s">
        <v>76</v>
      </c>
      <c r="B104" s="28"/>
      <c r="C104" s="29"/>
      <c r="D104" s="33"/>
      <c r="E104" s="31"/>
      <c r="F104" s="31">
        <f>SUMIF($Q$80:$Q$103, 1,$F$80:$F$103)</f>
        <v>0</v>
      </c>
      <c r="G104" s="31"/>
      <c r="H104" s="31">
        <f>SUMIF($Q$80:$Q$103, 1,$H$80:$H$103)</f>
        <v>0</v>
      </c>
      <c r="I104" s="31"/>
      <c r="J104" s="31">
        <f>SUMIF($Q$80:$Q$103, 1,$J$80:$J$103)</f>
        <v>0</v>
      </c>
      <c r="K104" s="31"/>
      <c r="L104" s="31">
        <f>F104+H104+J104</f>
        <v>0</v>
      </c>
      <c r="M104" s="33"/>
      <c r="R104" s="5">
        <f>SUM($R$80:$R$103)</f>
        <v>0</v>
      </c>
      <c r="S104" s="5">
        <f>SUM($S$80:$S$103)</f>
        <v>0</v>
      </c>
      <c r="T104" s="5">
        <f>SUM($T$80:$T$103)</f>
        <v>0</v>
      </c>
      <c r="U104" s="5">
        <f>SUM($U$80:$U$103)</f>
        <v>0</v>
      </c>
      <c r="V104" s="5">
        <f>SUM($V$80:$V$103)</f>
        <v>0</v>
      </c>
      <c r="W104" s="5">
        <f>SUM($W$80:$W$103)</f>
        <v>0</v>
      </c>
      <c r="X104" s="5">
        <f>SUM($X$80:$X$103)</f>
        <v>0</v>
      </c>
      <c r="Y104" s="5">
        <f>SUM($Y$80:$Y$103)</f>
        <v>0</v>
      </c>
      <c r="Z104" s="5">
        <f>SUM($Z$80:$Z$103)</f>
        <v>0</v>
      </c>
      <c r="AA104" s="5">
        <f>SUM($AA$80:$AA$103)</f>
        <v>0</v>
      </c>
      <c r="AB104" s="5">
        <f>SUM($AB$80:$AB$103)</f>
        <v>0</v>
      </c>
      <c r="AC104" s="5">
        <f>SUM($AC$80:$AC$103)</f>
        <v>0</v>
      </c>
      <c r="AD104" s="5">
        <f>SUM($AD$80:$AD$103)</f>
        <v>0</v>
      </c>
      <c r="AE104" s="5">
        <f>SUM($AE$80:$AE$103)</f>
        <v>0</v>
      </c>
      <c r="AF104" s="5">
        <f>SUM($AF$80:$AF$103)</f>
        <v>0</v>
      </c>
      <c r="AG104" s="5">
        <f>SUM($AG$80:$AG$103)</f>
        <v>0</v>
      </c>
      <c r="AH104" s="5">
        <f>SUM($AH$80:$AH$103)</f>
        <v>0</v>
      </c>
      <c r="AI104" s="5">
        <f>SUM($AI$80:$AI$103)</f>
        <v>0</v>
      </c>
      <c r="AJ104" s="5">
        <f>SUM($AJ$80:$AJ$103)</f>
        <v>0</v>
      </c>
      <c r="AK104" s="5">
        <f>SUM($AK$80:$AK$103)</f>
        <v>0</v>
      </c>
      <c r="AL104" s="5">
        <f>SUM($AL$80:$AL$103)</f>
        <v>0</v>
      </c>
    </row>
    <row r="105" spans="1:38" ht="15.75" customHeight="1">
      <c r="A105" s="40" t="s">
        <v>236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</row>
    <row r="106" spans="1:38" ht="15.75" customHeight="1">
      <c r="A106" s="28" t="s">
        <v>48</v>
      </c>
      <c r="B106" s="28" t="s">
        <v>49</v>
      </c>
      <c r="C106" s="29" t="s">
        <v>3</v>
      </c>
      <c r="D106" s="30">
        <v>143</v>
      </c>
      <c r="E106" s="31"/>
      <c r="F106" s="31"/>
      <c r="G106" s="31"/>
      <c r="H106" s="31"/>
      <c r="I106" s="31"/>
      <c r="J106" s="31"/>
      <c r="K106" s="31">
        <f t="shared" ref="K106:L109" si="1">E106+G106+I106</f>
        <v>0</v>
      </c>
      <c r="L106" s="31">
        <f t="shared" si="1"/>
        <v>0</v>
      </c>
      <c r="M106" s="32" t="s">
        <v>1</v>
      </c>
      <c r="O106" s="8" t="s">
        <v>77</v>
      </c>
      <c r="P106" s="8" t="s">
        <v>74</v>
      </c>
      <c r="Q106" s="5">
        <v>1</v>
      </c>
      <c r="R106" s="5">
        <f>IF(P106="기계경비",J106,0)</f>
        <v>0</v>
      </c>
      <c r="S106" s="5">
        <f>IF(P106="운반비",J106,0)</f>
        <v>0</v>
      </c>
      <c r="T106" s="5">
        <f>IF(P106="작업부산물",L106,0)</f>
        <v>0</v>
      </c>
      <c r="U106" s="5">
        <f>IF(P106="관급",ROUNDDOWN(D106*E106,0),0)+IF(P106="지급",ROUNDDOWN(D106*E106,0),0)</f>
        <v>0</v>
      </c>
      <c r="V106" s="5">
        <f>IF(P106="외주비",F106+H106+J106,0)</f>
        <v>0</v>
      </c>
      <c r="W106" s="5">
        <f>IF(P106="장비비",F106+H106+J106,0)</f>
        <v>0</v>
      </c>
      <c r="X106" s="5">
        <f>IF(P106="폐기물처리비",J106,0)</f>
        <v>0</v>
      </c>
      <c r="Y106" s="5">
        <f>IF(P106="가설비",J106,0)</f>
        <v>0</v>
      </c>
      <c r="Z106" s="5">
        <f>IF(P106="잡비제외분",F106,0)</f>
        <v>0</v>
      </c>
      <c r="AA106" s="5">
        <f>IF(P106="사급자재대",L106,0)</f>
        <v>0</v>
      </c>
      <c r="AB106" s="5">
        <f>IF(P106="관급자재대",L106,0)</f>
        <v>0</v>
      </c>
      <c r="AC106" s="5">
        <f>IF(P106="사용자항목1",L106,0)</f>
        <v>0</v>
      </c>
      <c r="AD106" s="5">
        <f>IF(P106="사용자항목2",L106,0)</f>
        <v>0</v>
      </c>
      <c r="AE106" s="5">
        <f>IF(P106="사용자항목3",L106,0)</f>
        <v>0</v>
      </c>
      <c r="AF106" s="5">
        <f>IF(P106="사용자항목4",L106,0)</f>
        <v>0</v>
      </c>
      <c r="AG106" s="5">
        <f>IF(P106="사용자항목5",L106,0)</f>
        <v>0</v>
      </c>
      <c r="AH106" s="5">
        <f>IF(P106="사용자항목6",L106,0)</f>
        <v>0</v>
      </c>
      <c r="AI106" s="5">
        <f>IF(P106="사용자항목7",L106,0)</f>
        <v>0</v>
      </c>
      <c r="AJ106" s="5">
        <f>IF(P106="사용자항목8",L106,0)</f>
        <v>0</v>
      </c>
      <c r="AK106" s="5">
        <f>IF(P106="사용자항목9",L106,0)</f>
        <v>0</v>
      </c>
    </row>
    <row r="107" spans="1:38" ht="15.75" customHeight="1">
      <c r="A107" s="28" t="s">
        <v>22</v>
      </c>
      <c r="B107" s="28" t="s">
        <v>23</v>
      </c>
      <c r="C107" s="29" t="s">
        <v>3</v>
      </c>
      <c r="D107" s="30">
        <v>333</v>
      </c>
      <c r="E107" s="31"/>
      <c r="F107" s="31"/>
      <c r="G107" s="31"/>
      <c r="H107" s="31"/>
      <c r="I107" s="31"/>
      <c r="J107" s="31"/>
      <c r="K107" s="31">
        <f t="shared" si="1"/>
        <v>0</v>
      </c>
      <c r="L107" s="31">
        <f t="shared" si="1"/>
        <v>0</v>
      </c>
      <c r="M107" s="32" t="s">
        <v>1</v>
      </c>
      <c r="O107" s="8" t="s">
        <v>77</v>
      </c>
      <c r="P107" s="8" t="s">
        <v>74</v>
      </c>
      <c r="Q107" s="5">
        <v>1</v>
      </c>
      <c r="R107" s="5">
        <f>IF(P107="기계경비",J107,0)</f>
        <v>0</v>
      </c>
      <c r="S107" s="5">
        <f>IF(P107="운반비",J107,0)</f>
        <v>0</v>
      </c>
      <c r="T107" s="5">
        <f>IF(P107="작업부산물",L107,0)</f>
        <v>0</v>
      </c>
      <c r="U107" s="5">
        <f>IF(P107="관급",ROUNDDOWN(D107*E107,0),0)+IF(P107="지급",ROUNDDOWN(D107*E107,0),0)</f>
        <v>0</v>
      </c>
      <c r="V107" s="5">
        <f>IF(P107="외주비",F107+H107+J107,0)</f>
        <v>0</v>
      </c>
      <c r="W107" s="5">
        <f>IF(P107="장비비",F107+H107+J107,0)</f>
        <v>0</v>
      </c>
      <c r="X107" s="5">
        <f>IF(P107="폐기물처리비",J107,0)</f>
        <v>0</v>
      </c>
      <c r="Y107" s="5">
        <f>IF(P107="가설비",J107,0)</f>
        <v>0</v>
      </c>
      <c r="Z107" s="5">
        <f>IF(P107="잡비제외분",F107,0)</f>
        <v>0</v>
      </c>
      <c r="AA107" s="5">
        <f>IF(P107="사급자재대",L107,0)</f>
        <v>0</v>
      </c>
      <c r="AB107" s="5">
        <f>IF(P107="관급자재대",L107,0)</f>
        <v>0</v>
      </c>
      <c r="AC107" s="5">
        <f>IF(P107="사용자항목1",L107,0)</f>
        <v>0</v>
      </c>
      <c r="AD107" s="5">
        <f>IF(P107="사용자항목2",L107,0)</f>
        <v>0</v>
      </c>
      <c r="AE107" s="5">
        <f>IF(P107="사용자항목3",L107,0)</f>
        <v>0</v>
      </c>
      <c r="AF107" s="5">
        <f>IF(P107="사용자항목4",L107,0)</f>
        <v>0</v>
      </c>
      <c r="AG107" s="5">
        <f>IF(P107="사용자항목5",L107,0)</f>
        <v>0</v>
      </c>
      <c r="AH107" s="5">
        <f>IF(P107="사용자항목6",L107,0)</f>
        <v>0</v>
      </c>
      <c r="AI107" s="5">
        <f>IF(P107="사용자항목7",L107,0)</f>
        <v>0</v>
      </c>
      <c r="AJ107" s="5">
        <f>IF(P107="사용자항목8",L107,0)</f>
        <v>0</v>
      </c>
      <c r="AK107" s="5">
        <f>IF(P107="사용자항목9",L107,0)</f>
        <v>0</v>
      </c>
    </row>
    <row r="108" spans="1:38" ht="15.75" customHeight="1">
      <c r="A108" s="28" t="s">
        <v>116</v>
      </c>
      <c r="B108" s="28" t="s">
        <v>117</v>
      </c>
      <c r="C108" s="29" t="s">
        <v>3</v>
      </c>
      <c r="D108" s="30">
        <v>139</v>
      </c>
      <c r="E108" s="31"/>
      <c r="F108" s="31"/>
      <c r="G108" s="31"/>
      <c r="H108" s="31"/>
      <c r="I108" s="31"/>
      <c r="J108" s="31"/>
      <c r="K108" s="31">
        <f t="shared" si="1"/>
        <v>0</v>
      </c>
      <c r="L108" s="31">
        <f t="shared" si="1"/>
        <v>0</v>
      </c>
      <c r="M108" s="32" t="s">
        <v>115</v>
      </c>
      <c r="P108" s="8" t="s">
        <v>74</v>
      </c>
      <c r="Q108" s="5">
        <v>1</v>
      </c>
      <c r="R108" s="5">
        <f>IF(P108="기계경비",J108,0)</f>
        <v>0</v>
      </c>
      <c r="S108" s="5">
        <f>IF(P108="운반비",J108,0)</f>
        <v>0</v>
      </c>
      <c r="T108" s="5">
        <f>IF(P108="작업부산물",L108,0)</f>
        <v>0</v>
      </c>
      <c r="U108" s="5">
        <f>IF(P108="관급",ROUNDDOWN(D108*E108,0),0)+IF(P108="지급",ROUNDDOWN(D108*E108,0),0)</f>
        <v>0</v>
      </c>
      <c r="V108" s="5">
        <f>IF(P108="외주비",F108+H108+J108,0)</f>
        <v>0</v>
      </c>
      <c r="W108" s="5">
        <f>IF(P108="장비비",F108+H108+J108,0)</f>
        <v>0</v>
      </c>
      <c r="X108" s="5">
        <f>IF(P108="폐기물처리비",J108,0)</f>
        <v>0</v>
      </c>
      <c r="Y108" s="5">
        <f>IF(P108="가설비",J108,0)</f>
        <v>0</v>
      </c>
      <c r="Z108" s="5">
        <f>IF(P108="잡비제외분",F108,0)</f>
        <v>0</v>
      </c>
      <c r="AA108" s="5">
        <f>IF(P108="사급자재대",L108,0)</f>
        <v>0</v>
      </c>
      <c r="AB108" s="5">
        <f>IF(P108="관급자재대",L108,0)</f>
        <v>0</v>
      </c>
      <c r="AC108" s="5">
        <f>IF(P108="사용자항목1",L108,0)</f>
        <v>0</v>
      </c>
      <c r="AD108" s="5">
        <f>IF(P108="사용자항목2",L108,0)</f>
        <v>0</v>
      </c>
      <c r="AE108" s="5">
        <f>IF(P108="사용자항목3",L108,0)</f>
        <v>0</v>
      </c>
      <c r="AF108" s="5">
        <f>IF(P108="사용자항목4",L108,0)</f>
        <v>0</v>
      </c>
      <c r="AG108" s="5">
        <f>IF(P108="사용자항목5",L108,0)</f>
        <v>0</v>
      </c>
      <c r="AH108" s="5">
        <f>IF(P108="사용자항목6",L108,0)</f>
        <v>0</v>
      </c>
      <c r="AI108" s="5">
        <f>IF(P108="사용자항목7",L108,0)</f>
        <v>0</v>
      </c>
      <c r="AJ108" s="5">
        <f>IF(P108="사용자항목8",L108,0)</f>
        <v>0</v>
      </c>
      <c r="AK108" s="5">
        <f>IF(P108="사용자항목9",L108,0)</f>
        <v>0</v>
      </c>
    </row>
    <row r="109" spans="1:38" ht="15.75" customHeight="1">
      <c r="A109" s="28" t="s">
        <v>119</v>
      </c>
      <c r="B109" s="28" t="s">
        <v>120</v>
      </c>
      <c r="C109" s="29" t="s">
        <v>3</v>
      </c>
      <c r="D109" s="30">
        <v>323</v>
      </c>
      <c r="E109" s="31"/>
      <c r="F109" s="31"/>
      <c r="G109" s="31"/>
      <c r="H109" s="31"/>
      <c r="I109" s="31"/>
      <c r="J109" s="31"/>
      <c r="K109" s="31">
        <f t="shared" si="1"/>
        <v>0</v>
      </c>
      <c r="L109" s="31">
        <f t="shared" si="1"/>
        <v>0</v>
      </c>
      <c r="M109" s="32" t="s">
        <v>118</v>
      </c>
      <c r="P109" s="8" t="s">
        <v>74</v>
      </c>
      <c r="Q109" s="5">
        <v>1</v>
      </c>
      <c r="R109" s="5">
        <f>IF(P109="기계경비",J109,0)</f>
        <v>0</v>
      </c>
      <c r="S109" s="5">
        <f>IF(P109="운반비",J109,0)</f>
        <v>0</v>
      </c>
      <c r="T109" s="5">
        <f>IF(P109="작업부산물",L109,0)</f>
        <v>0</v>
      </c>
      <c r="U109" s="5">
        <f>IF(P109="관급",ROUNDDOWN(D109*E109,0),0)+IF(P109="지급",ROUNDDOWN(D109*E109,0),0)</f>
        <v>0</v>
      </c>
      <c r="V109" s="5">
        <f>IF(P109="외주비",F109+H109+J109,0)</f>
        <v>0</v>
      </c>
      <c r="W109" s="5">
        <f>IF(P109="장비비",F109+H109+J109,0)</f>
        <v>0</v>
      </c>
      <c r="X109" s="5">
        <f>IF(P109="폐기물처리비",J109,0)</f>
        <v>0</v>
      </c>
      <c r="Y109" s="5">
        <f>IF(P109="가설비",J109,0)</f>
        <v>0</v>
      </c>
      <c r="Z109" s="5">
        <f>IF(P109="잡비제외분",F109,0)</f>
        <v>0</v>
      </c>
      <c r="AA109" s="5">
        <f>IF(P109="사급자재대",L109,0)</f>
        <v>0</v>
      </c>
      <c r="AB109" s="5">
        <f>IF(P109="관급자재대",L109,0)</f>
        <v>0</v>
      </c>
      <c r="AC109" s="5">
        <f>IF(P109="사용자항목1",L109,0)</f>
        <v>0</v>
      </c>
      <c r="AD109" s="5">
        <f>IF(P109="사용자항목2",L109,0)</f>
        <v>0</v>
      </c>
      <c r="AE109" s="5">
        <f>IF(P109="사용자항목3",L109,0)</f>
        <v>0</v>
      </c>
      <c r="AF109" s="5">
        <f>IF(P109="사용자항목4",L109,0)</f>
        <v>0</v>
      </c>
      <c r="AG109" s="5">
        <f>IF(P109="사용자항목5",L109,0)</f>
        <v>0</v>
      </c>
      <c r="AH109" s="5">
        <f>IF(P109="사용자항목6",L109,0)</f>
        <v>0</v>
      </c>
      <c r="AI109" s="5">
        <f>IF(P109="사용자항목7",L109,0)</f>
        <v>0</v>
      </c>
      <c r="AJ109" s="5">
        <f>IF(P109="사용자항목8",L109,0)</f>
        <v>0</v>
      </c>
      <c r="AK109" s="5">
        <f>IF(P109="사용자항목9",L109,0)</f>
        <v>0</v>
      </c>
    </row>
    <row r="110" spans="1:38" ht="15.75" customHeight="1">
      <c r="A110" s="28"/>
      <c r="B110" s="28"/>
      <c r="C110" s="29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1:38" ht="15.75" customHeight="1">
      <c r="A111" s="28"/>
      <c r="B111" s="28"/>
      <c r="C111" s="29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1:38" ht="15.75" customHeight="1">
      <c r="A112" s="28"/>
      <c r="B112" s="28"/>
      <c r="C112" s="29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1:13" ht="15.75" customHeight="1">
      <c r="A113" s="28"/>
      <c r="B113" s="28"/>
      <c r="C113" s="29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5.75" customHeight="1">
      <c r="A114" s="28"/>
      <c r="B114" s="28"/>
      <c r="C114" s="29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1:13" ht="15.75" customHeight="1">
      <c r="A115" s="28"/>
      <c r="B115" s="28"/>
      <c r="C115" s="29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1:13" ht="15.75" customHeight="1">
      <c r="A116" s="28"/>
      <c r="B116" s="28"/>
      <c r="C116" s="29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1:13" ht="15.75" customHeight="1">
      <c r="A117" s="28"/>
      <c r="B117" s="28"/>
      <c r="C117" s="29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1:13" ht="15.75" customHeight="1">
      <c r="A118" s="28"/>
      <c r="B118" s="28"/>
      <c r="C118" s="29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1:13" ht="15.75" customHeight="1">
      <c r="A119" s="28"/>
      <c r="B119" s="28"/>
      <c r="C119" s="29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1:13" ht="15.75" customHeight="1">
      <c r="A120" s="28"/>
      <c r="B120" s="28"/>
      <c r="C120" s="29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1:13" ht="15.75" customHeight="1">
      <c r="A121" s="28"/>
      <c r="B121" s="28"/>
      <c r="C121" s="29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1:13" ht="15.75" customHeight="1">
      <c r="A122" s="28"/>
      <c r="B122" s="28"/>
      <c r="C122" s="29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1:13" ht="15.75" customHeight="1">
      <c r="A123" s="28"/>
      <c r="B123" s="28"/>
      <c r="C123" s="29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1:13" ht="15.75" customHeight="1">
      <c r="A124" s="28"/>
      <c r="B124" s="28"/>
      <c r="C124" s="29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1:13" ht="15.75" customHeight="1">
      <c r="A125" s="28"/>
      <c r="B125" s="28"/>
      <c r="C125" s="29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1:13" ht="15.75" customHeight="1">
      <c r="A126" s="28"/>
      <c r="B126" s="28"/>
      <c r="C126" s="29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1:13" ht="15.75" customHeight="1">
      <c r="A127" s="28"/>
      <c r="B127" s="28"/>
      <c r="C127" s="29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1:13" ht="15.75" customHeight="1">
      <c r="A128" s="28"/>
      <c r="B128" s="28"/>
      <c r="C128" s="29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1:38" ht="15.75" customHeight="1">
      <c r="A129" s="34" t="s">
        <v>76</v>
      </c>
      <c r="B129" s="28"/>
      <c r="C129" s="29"/>
      <c r="D129" s="33"/>
      <c r="E129" s="31"/>
      <c r="F129" s="31">
        <f>SUMIF($Q$105:$Q$128, 1,$F$105:$F$128)</f>
        <v>0</v>
      </c>
      <c r="G129" s="31"/>
      <c r="H129" s="31">
        <f>SUMIF($Q$105:$Q$128, 1,$H$105:$H$128)</f>
        <v>0</v>
      </c>
      <c r="I129" s="31"/>
      <c r="J129" s="31">
        <f>SUMIF($Q$105:$Q$128, 1,$J$105:$J$128)</f>
        <v>0</v>
      </c>
      <c r="K129" s="31"/>
      <c r="L129" s="31">
        <f>F129+H129+J129</f>
        <v>0</v>
      </c>
      <c r="M129" s="33"/>
      <c r="R129" s="5">
        <f>SUM($R$105:$R$128)</f>
        <v>0</v>
      </c>
      <c r="S129" s="5">
        <f>SUM($S$105:$S$128)</f>
        <v>0</v>
      </c>
      <c r="T129" s="5">
        <f>SUM($T$105:$T$128)</f>
        <v>0</v>
      </c>
      <c r="U129" s="5">
        <f>SUM($U$105:$U$128)</f>
        <v>0</v>
      </c>
      <c r="V129" s="5">
        <f>SUM($V$105:$V$128)</f>
        <v>0</v>
      </c>
      <c r="W129" s="5">
        <f>SUM($W$105:$W$128)</f>
        <v>0</v>
      </c>
      <c r="X129" s="5">
        <f>SUM($X$105:$X$128)</f>
        <v>0</v>
      </c>
      <c r="Y129" s="5">
        <f>SUM($Y$105:$Y$128)</f>
        <v>0</v>
      </c>
      <c r="Z129" s="5">
        <f>SUM($Z$105:$Z$128)</f>
        <v>0</v>
      </c>
      <c r="AA129" s="5">
        <f>SUM($AA$105:$AA$128)</f>
        <v>0</v>
      </c>
      <c r="AB129" s="5">
        <f>SUM($AB$105:$AB$128)</f>
        <v>0</v>
      </c>
      <c r="AC129" s="5">
        <f>SUM($AC$105:$AC$128)</f>
        <v>0</v>
      </c>
      <c r="AD129" s="5">
        <f>SUM($AD$105:$AD$128)</f>
        <v>0</v>
      </c>
      <c r="AE129" s="5">
        <f>SUM($AE$105:$AE$128)</f>
        <v>0</v>
      </c>
      <c r="AF129" s="5">
        <f>SUM($AF$105:$AF$128)</f>
        <v>0</v>
      </c>
      <c r="AG129" s="5">
        <f>SUM($AG$105:$AG$128)</f>
        <v>0</v>
      </c>
      <c r="AH129" s="5">
        <f>SUM($AH$105:$AH$128)</f>
        <v>0</v>
      </c>
      <c r="AI129" s="5">
        <f>SUM($AI$105:$AI$128)</f>
        <v>0</v>
      </c>
      <c r="AJ129" s="5">
        <f>SUM($AJ$105:$AJ$128)</f>
        <v>0</v>
      </c>
      <c r="AK129" s="5">
        <f>SUM($AK$105:$AK$128)</f>
        <v>0</v>
      </c>
      <c r="AL129" s="5">
        <f>SUM($AL$105:$AL$128)</f>
        <v>0</v>
      </c>
    </row>
    <row r="130" spans="1:38" ht="15.75" customHeight="1">
      <c r="A130" s="40" t="s">
        <v>237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</row>
    <row r="131" spans="1:38" ht="15.75" customHeight="1">
      <c r="A131" s="28" t="s">
        <v>122</v>
      </c>
      <c r="B131" s="28" t="s">
        <v>123</v>
      </c>
      <c r="C131" s="29" t="s">
        <v>28</v>
      </c>
      <c r="D131" s="30">
        <v>25</v>
      </c>
      <c r="E131" s="31"/>
      <c r="F131" s="31"/>
      <c r="G131" s="31"/>
      <c r="H131" s="31"/>
      <c r="I131" s="31"/>
      <c r="J131" s="31"/>
      <c r="K131" s="31">
        <f>E131+G131+I131</f>
        <v>0</v>
      </c>
      <c r="L131" s="31">
        <f>F131+H131+J131</f>
        <v>0</v>
      </c>
      <c r="M131" s="32" t="s">
        <v>121</v>
      </c>
      <c r="P131" s="8" t="s">
        <v>74</v>
      </c>
      <c r="Q131" s="5">
        <v>1</v>
      </c>
      <c r="R131" s="5">
        <f>IF(P131="기계경비",J131,0)</f>
        <v>0</v>
      </c>
      <c r="S131" s="5">
        <f>IF(P131="운반비",J131,0)</f>
        <v>0</v>
      </c>
      <c r="T131" s="5">
        <f>IF(P131="작업부산물",L131,0)</f>
        <v>0</v>
      </c>
      <c r="U131" s="5">
        <f>IF(P131="관급",ROUNDDOWN(D131*E131,0),0)+IF(P131="지급",ROUNDDOWN(D131*E131,0),0)</f>
        <v>0</v>
      </c>
      <c r="V131" s="5">
        <f>IF(P131="외주비",F131+H131+J131,0)</f>
        <v>0</v>
      </c>
      <c r="W131" s="5">
        <f>IF(P131="장비비",F131+H131+J131,0)</f>
        <v>0</v>
      </c>
      <c r="X131" s="5">
        <f>IF(P131="폐기물처리비",J131,0)</f>
        <v>0</v>
      </c>
      <c r="Y131" s="5">
        <f>IF(P131="가설비",J131,0)</f>
        <v>0</v>
      </c>
      <c r="Z131" s="5">
        <f>IF(P131="잡비제외분",F131,0)</f>
        <v>0</v>
      </c>
      <c r="AA131" s="5">
        <f>IF(P131="사급자재대",L131,0)</f>
        <v>0</v>
      </c>
      <c r="AB131" s="5">
        <f>IF(P131="관급자재대",L131,0)</f>
        <v>0</v>
      </c>
      <c r="AC131" s="5">
        <f>IF(P131="사용자항목1",L131,0)</f>
        <v>0</v>
      </c>
      <c r="AD131" s="5">
        <f>IF(P131="사용자항목2",L131,0)</f>
        <v>0</v>
      </c>
      <c r="AE131" s="5">
        <f>IF(P131="사용자항목3",L131,0)</f>
        <v>0</v>
      </c>
      <c r="AF131" s="5">
        <f>IF(P131="사용자항목4",L131,0)</f>
        <v>0</v>
      </c>
      <c r="AG131" s="5">
        <f>IF(P131="사용자항목5",L131,0)</f>
        <v>0</v>
      </c>
      <c r="AH131" s="5">
        <f>IF(P131="사용자항목6",L131,0)</f>
        <v>0</v>
      </c>
      <c r="AI131" s="5">
        <f>IF(P131="사용자항목7",L131,0)</f>
        <v>0</v>
      </c>
      <c r="AJ131" s="5">
        <f>IF(P131="사용자항목8",L131,0)</f>
        <v>0</v>
      </c>
      <c r="AK131" s="5">
        <f>IF(P131="사용자항목9",L131,0)</f>
        <v>0</v>
      </c>
    </row>
    <row r="132" spans="1:38" ht="15.75" customHeight="1">
      <c r="A132" s="28"/>
      <c r="B132" s="28"/>
      <c r="C132" s="29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1:38" ht="15.75" customHeight="1">
      <c r="A133" s="28"/>
      <c r="B133" s="28"/>
      <c r="C133" s="29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1:38" ht="15.75" customHeight="1">
      <c r="A134" s="28"/>
      <c r="B134" s="28"/>
      <c r="C134" s="29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1:38" ht="15.75" customHeight="1">
      <c r="A135" s="28"/>
      <c r="B135" s="28"/>
      <c r="C135" s="29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1:38" ht="15.75" customHeight="1">
      <c r="A136" s="28"/>
      <c r="B136" s="28"/>
      <c r="C136" s="29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1:38" ht="15.75" customHeight="1">
      <c r="A137" s="28"/>
      <c r="B137" s="28"/>
      <c r="C137" s="29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1:38" ht="15.75" customHeight="1">
      <c r="A138" s="28"/>
      <c r="B138" s="28"/>
      <c r="C138" s="29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1:38" ht="15.75" customHeight="1">
      <c r="A139" s="28"/>
      <c r="B139" s="28"/>
      <c r="C139" s="29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1:38" ht="15.75" customHeight="1">
      <c r="A140" s="28"/>
      <c r="B140" s="28"/>
      <c r="C140" s="29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1:38" ht="15.75" customHeight="1">
      <c r="A141" s="28"/>
      <c r="B141" s="28"/>
      <c r="C141" s="29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1:38" ht="15.75" customHeight="1">
      <c r="A142" s="28"/>
      <c r="B142" s="28"/>
      <c r="C142" s="29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1:38" ht="15.75" customHeight="1">
      <c r="A143" s="28"/>
      <c r="B143" s="28"/>
      <c r="C143" s="29"/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1:38" ht="15.75" customHeight="1">
      <c r="A144" s="28"/>
      <c r="B144" s="28"/>
      <c r="C144" s="29"/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1:38" ht="15.75" customHeight="1">
      <c r="A145" s="28"/>
      <c r="B145" s="28"/>
      <c r="C145" s="29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1:38" ht="15.75" customHeight="1">
      <c r="A146" s="28"/>
      <c r="B146" s="28"/>
      <c r="C146" s="29"/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1:38" ht="15.75" customHeight="1">
      <c r="A147" s="28"/>
      <c r="B147" s="28"/>
      <c r="C147" s="29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1:38" ht="15.75" customHeight="1">
      <c r="A148" s="28"/>
      <c r="B148" s="28"/>
      <c r="C148" s="29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1:38" ht="15.75" customHeight="1">
      <c r="A149" s="28"/>
      <c r="B149" s="28"/>
      <c r="C149" s="29"/>
      <c r="D149" s="33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1:38" ht="15.75" customHeight="1">
      <c r="A150" s="28"/>
      <c r="B150" s="28"/>
      <c r="C150" s="29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1:38" ht="15.75" customHeight="1">
      <c r="A151" s="28"/>
      <c r="B151" s="28"/>
      <c r="C151" s="29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1:38" ht="15.75" customHeight="1">
      <c r="A152" s="28"/>
      <c r="B152" s="28"/>
      <c r="C152" s="29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1:38" ht="15.75" customHeight="1">
      <c r="A153" s="28"/>
      <c r="B153" s="28"/>
      <c r="C153" s="29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1:38" ht="15.75" customHeight="1">
      <c r="A154" s="34" t="s">
        <v>76</v>
      </c>
      <c r="B154" s="28"/>
      <c r="C154" s="29"/>
      <c r="D154" s="33"/>
      <c r="E154" s="31"/>
      <c r="F154" s="31">
        <f>SUMIF($Q$130:$Q$153, 1,$F$130:$F$153)</f>
        <v>0</v>
      </c>
      <c r="G154" s="31"/>
      <c r="H154" s="31">
        <f>SUMIF($Q$130:$Q$153, 1,$H$130:$H$153)</f>
        <v>0</v>
      </c>
      <c r="I154" s="31"/>
      <c r="J154" s="31">
        <f>SUMIF($Q$130:$Q$153, 1,$J$130:$J$153)</f>
        <v>0</v>
      </c>
      <c r="K154" s="31"/>
      <c r="L154" s="31">
        <f>F154+H154+J154</f>
        <v>0</v>
      </c>
      <c r="M154" s="33"/>
      <c r="R154" s="5">
        <f>SUM($R$130:$R$153)</f>
        <v>0</v>
      </c>
      <c r="S154" s="5">
        <f>SUM($S$130:$S$153)</f>
        <v>0</v>
      </c>
      <c r="T154" s="5">
        <f>SUM($T$130:$T$153)</f>
        <v>0</v>
      </c>
      <c r="U154" s="5">
        <f>SUM($U$130:$U$153)</f>
        <v>0</v>
      </c>
      <c r="V154" s="5">
        <f>SUM($V$130:$V$153)</f>
        <v>0</v>
      </c>
      <c r="W154" s="5">
        <f>SUM($W$130:$W$153)</f>
        <v>0</v>
      </c>
      <c r="X154" s="5">
        <f>SUM($X$130:$X$153)</f>
        <v>0</v>
      </c>
      <c r="Y154" s="5">
        <f>SUM($Y$130:$Y$153)</f>
        <v>0</v>
      </c>
      <c r="Z154" s="5">
        <f>SUM($Z$130:$Z$153)</f>
        <v>0</v>
      </c>
      <c r="AA154" s="5">
        <f>SUM($AA$130:$AA$153)</f>
        <v>0</v>
      </c>
      <c r="AB154" s="5">
        <f>SUM($AB$130:$AB$153)</f>
        <v>0</v>
      </c>
      <c r="AC154" s="5">
        <f>SUM($AC$130:$AC$153)</f>
        <v>0</v>
      </c>
      <c r="AD154" s="5">
        <f>SUM($AD$130:$AD$153)</f>
        <v>0</v>
      </c>
      <c r="AE154" s="5">
        <f>SUM($AE$130:$AE$153)</f>
        <v>0</v>
      </c>
      <c r="AF154" s="5">
        <f>SUM($AF$130:$AF$153)</f>
        <v>0</v>
      </c>
      <c r="AG154" s="5">
        <f>SUM($AG$130:$AG$153)</f>
        <v>0</v>
      </c>
      <c r="AH154" s="5">
        <f>SUM($AH$130:$AH$153)</f>
        <v>0</v>
      </c>
      <c r="AI154" s="5">
        <f>SUM($AI$130:$AI$153)</f>
        <v>0</v>
      </c>
      <c r="AJ154" s="5">
        <f>SUM($AJ$130:$AJ$153)</f>
        <v>0</v>
      </c>
      <c r="AK154" s="5">
        <f>SUM($AK$130:$AK$153)</f>
        <v>0</v>
      </c>
      <c r="AL154" s="5">
        <f>SUM($AL$130:$AL$153)</f>
        <v>0</v>
      </c>
    </row>
    <row r="155" spans="1:38" ht="15.75" customHeight="1">
      <c r="A155" s="40" t="s">
        <v>238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</row>
    <row r="156" spans="1:38" ht="15.75" customHeight="1">
      <c r="A156" s="28" t="s">
        <v>125</v>
      </c>
      <c r="B156" s="28" t="s">
        <v>126</v>
      </c>
      <c r="C156" s="29" t="s">
        <v>35</v>
      </c>
      <c r="D156" s="30">
        <v>4</v>
      </c>
      <c r="E156" s="31"/>
      <c r="F156" s="31"/>
      <c r="G156" s="31"/>
      <c r="H156" s="31"/>
      <c r="I156" s="31"/>
      <c r="J156" s="31"/>
      <c r="K156" s="31"/>
      <c r="L156" s="31">
        <f t="shared" ref="L156:L173" si="2">F156+H156+J156</f>
        <v>0</v>
      </c>
      <c r="M156" s="32" t="s">
        <v>124</v>
      </c>
      <c r="P156" s="8" t="s">
        <v>74</v>
      </c>
      <c r="Q156" s="5">
        <v>1</v>
      </c>
      <c r="R156" s="5">
        <f t="shared" ref="R156:R173" si="3">IF(P156="기계경비",J156,0)</f>
        <v>0</v>
      </c>
      <c r="S156" s="5">
        <f t="shared" ref="S156:S173" si="4">IF(P156="운반비",J156,0)</f>
        <v>0</v>
      </c>
      <c r="T156" s="5">
        <f t="shared" ref="T156:T173" si="5">IF(P156="작업부산물",L156,0)</f>
        <v>0</v>
      </c>
      <c r="U156" s="5">
        <f t="shared" ref="U156:U173" si="6">IF(P156="관급",ROUNDDOWN(D156*E156,0),0)+IF(P156="지급",ROUNDDOWN(D156*E156,0),0)</f>
        <v>0</v>
      </c>
      <c r="V156" s="5">
        <f t="shared" ref="V156:V173" si="7">IF(P156="외주비",F156+H156+J156,0)</f>
        <v>0</v>
      </c>
      <c r="W156" s="5">
        <f t="shared" ref="W156:W173" si="8">IF(P156="장비비",F156+H156+J156,0)</f>
        <v>0</v>
      </c>
      <c r="X156" s="5">
        <f t="shared" ref="X156:X173" si="9">IF(P156="폐기물처리비",J156,0)</f>
        <v>0</v>
      </c>
      <c r="Y156" s="5">
        <f t="shared" ref="Y156:Y173" si="10">IF(P156="가설비",J156,0)</f>
        <v>0</v>
      </c>
      <c r="Z156" s="5">
        <f t="shared" ref="Z156:Z173" si="11">IF(P156="잡비제외분",F156,0)</f>
        <v>0</v>
      </c>
      <c r="AA156" s="5">
        <f t="shared" ref="AA156:AA173" si="12">IF(P156="사급자재대",L156,0)</f>
        <v>0</v>
      </c>
      <c r="AB156" s="5">
        <f t="shared" ref="AB156:AB173" si="13">IF(P156="관급자재대",L156,0)</f>
        <v>0</v>
      </c>
      <c r="AC156" s="5">
        <f t="shared" ref="AC156:AC173" si="14">IF(P156="사용자항목1",L156,0)</f>
        <v>0</v>
      </c>
      <c r="AD156" s="5">
        <f t="shared" ref="AD156:AD173" si="15">IF(P156="사용자항목2",L156,0)</f>
        <v>0</v>
      </c>
      <c r="AE156" s="5">
        <f t="shared" ref="AE156:AE173" si="16">IF(P156="사용자항목3",L156,0)</f>
        <v>0</v>
      </c>
      <c r="AF156" s="5">
        <f t="shared" ref="AF156:AF173" si="17">IF(P156="사용자항목4",L156,0)</f>
        <v>0</v>
      </c>
      <c r="AG156" s="5">
        <f t="shared" ref="AG156:AG173" si="18">IF(P156="사용자항목5",L156,0)</f>
        <v>0</v>
      </c>
      <c r="AH156" s="5">
        <f t="shared" ref="AH156:AH173" si="19">IF(P156="사용자항목6",L156,0)</f>
        <v>0</v>
      </c>
      <c r="AI156" s="5">
        <f t="shared" ref="AI156:AI173" si="20">IF(P156="사용자항목7",L156,0)</f>
        <v>0</v>
      </c>
      <c r="AJ156" s="5">
        <f t="shared" ref="AJ156:AJ173" si="21">IF(P156="사용자항목8",L156,0)</f>
        <v>0</v>
      </c>
      <c r="AK156" s="5">
        <f t="shared" ref="AK156:AK173" si="22">IF(P156="사용자항목9",L156,0)</f>
        <v>0</v>
      </c>
    </row>
    <row r="157" spans="1:38" ht="15.75" customHeight="1">
      <c r="A157" s="28" t="s">
        <v>128</v>
      </c>
      <c r="B157" s="28" t="s">
        <v>129</v>
      </c>
      <c r="C157" s="29" t="s">
        <v>35</v>
      </c>
      <c r="D157" s="30">
        <v>2</v>
      </c>
      <c r="E157" s="31"/>
      <c r="F157" s="31"/>
      <c r="G157" s="31"/>
      <c r="H157" s="31"/>
      <c r="I157" s="31"/>
      <c r="J157" s="31"/>
      <c r="K157" s="31"/>
      <c r="L157" s="31">
        <f t="shared" si="2"/>
        <v>0</v>
      </c>
      <c r="M157" s="32" t="s">
        <v>127</v>
      </c>
      <c r="P157" s="8" t="s">
        <v>74</v>
      </c>
      <c r="Q157" s="5">
        <v>1</v>
      </c>
      <c r="R157" s="5">
        <f t="shared" si="3"/>
        <v>0</v>
      </c>
      <c r="S157" s="5">
        <f t="shared" si="4"/>
        <v>0</v>
      </c>
      <c r="T157" s="5">
        <f t="shared" si="5"/>
        <v>0</v>
      </c>
      <c r="U157" s="5">
        <f t="shared" si="6"/>
        <v>0</v>
      </c>
      <c r="V157" s="5">
        <f t="shared" si="7"/>
        <v>0</v>
      </c>
      <c r="W157" s="5">
        <f t="shared" si="8"/>
        <v>0</v>
      </c>
      <c r="X157" s="5">
        <f t="shared" si="9"/>
        <v>0</v>
      </c>
      <c r="Y157" s="5">
        <f t="shared" si="10"/>
        <v>0</v>
      </c>
      <c r="Z157" s="5">
        <f t="shared" si="11"/>
        <v>0</v>
      </c>
      <c r="AA157" s="5">
        <f t="shared" si="12"/>
        <v>0</v>
      </c>
      <c r="AB157" s="5">
        <f t="shared" si="13"/>
        <v>0</v>
      </c>
      <c r="AC157" s="5">
        <f t="shared" si="14"/>
        <v>0</v>
      </c>
      <c r="AD157" s="5">
        <f t="shared" si="15"/>
        <v>0</v>
      </c>
      <c r="AE157" s="5">
        <f t="shared" si="16"/>
        <v>0</v>
      </c>
      <c r="AF157" s="5">
        <f t="shared" si="17"/>
        <v>0</v>
      </c>
      <c r="AG157" s="5">
        <f t="shared" si="18"/>
        <v>0</v>
      </c>
      <c r="AH157" s="5">
        <f t="shared" si="19"/>
        <v>0</v>
      </c>
      <c r="AI157" s="5">
        <f t="shared" si="20"/>
        <v>0</v>
      </c>
      <c r="AJ157" s="5">
        <f t="shared" si="21"/>
        <v>0</v>
      </c>
      <c r="AK157" s="5">
        <f t="shared" si="22"/>
        <v>0</v>
      </c>
    </row>
    <row r="158" spans="1:38" ht="15.75" customHeight="1">
      <c r="A158" s="28" t="s">
        <v>131</v>
      </c>
      <c r="B158" s="28" t="s">
        <v>132</v>
      </c>
      <c r="C158" s="29" t="s">
        <v>35</v>
      </c>
      <c r="D158" s="30">
        <v>2</v>
      </c>
      <c r="E158" s="31"/>
      <c r="F158" s="31"/>
      <c r="G158" s="31"/>
      <c r="H158" s="31"/>
      <c r="I158" s="31"/>
      <c r="J158" s="31"/>
      <c r="K158" s="31"/>
      <c r="L158" s="31">
        <f t="shared" si="2"/>
        <v>0</v>
      </c>
      <c r="M158" s="32" t="s">
        <v>130</v>
      </c>
      <c r="P158" s="8" t="s">
        <v>74</v>
      </c>
      <c r="Q158" s="5">
        <v>1</v>
      </c>
      <c r="R158" s="5">
        <f t="shared" si="3"/>
        <v>0</v>
      </c>
      <c r="S158" s="5">
        <f t="shared" si="4"/>
        <v>0</v>
      </c>
      <c r="T158" s="5">
        <f t="shared" si="5"/>
        <v>0</v>
      </c>
      <c r="U158" s="5">
        <f t="shared" si="6"/>
        <v>0</v>
      </c>
      <c r="V158" s="5">
        <f t="shared" si="7"/>
        <v>0</v>
      </c>
      <c r="W158" s="5">
        <f t="shared" si="8"/>
        <v>0</v>
      </c>
      <c r="X158" s="5">
        <f t="shared" si="9"/>
        <v>0</v>
      </c>
      <c r="Y158" s="5">
        <f t="shared" si="10"/>
        <v>0</v>
      </c>
      <c r="Z158" s="5">
        <f t="shared" si="11"/>
        <v>0</v>
      </c>
      <c r="AA158" s="5">
        <f t="shared" si="12"/>
        <v>0</v>
      </c>
      <c r="AB158" s="5">
        <f t="shared" si="13"/>
        <v>0</v>
      </c>
      <c r="AC158" s="5">
        <f t="shared" si="14"/>
        <v>0</v>
      </c>
      <c r="AD158" s="5">
        <f t="shared" si="15"/>
        <v>0</v>
      </c>
      <c r="AE158" s="5">
        <f t="shared" si="16"/>
        <v>0</v>
      </c>
      <c r="AF158" s="5">
        <f t="shared" si="17"/>
        <v>0</v>
      </c>
      <c r="AG158" s="5">
        <f t="shared" si="18"/>
        <v>0</v>
      </c>
      <c r="AH158" s="5">
        <f t="shared" si="19"/>
        <v>0</v>
      </c>
      <c r="AI158" s="5">
        <f t="shared" si="20"/>
        <v>0</v>
      </c>
      <c r="AJ158" s="5">
        <f t="shared" si="21"/>
        <v>0</v>
      </c>
      <c r="AK158" s="5">
        <f t="shared" si="22"/>
        <v>0</v>
      </c>
    </row>
    <row r="159" spans="1:38" ht="15.75" customHeight="1">
      <c r="A159" s="28" t="s">
        <v>134</v>
      </c>
      <c r="B159" s="28" t="s">
        <v>135</v>
      </c>
      <c r="C159" s="29" t="s">
        <v>35</v>
      </c>
      <c r="D159" s="30">
        <v>4</v>
      </c>
      <c r="E159" s="31"/>
      <c r="F159" s="31"/>
      <c r="G159" s="31"/>
      <c r="H159" s="31"/>
      <c r="I159" s="31"/>
      <c r="J159" s="31"/>
      <c r="K159" s="31"/>
      <c r="L159" s="31">
        <f t="shared" si="2"/>
        <v>0</v>
      </c>
      <c r="M159" s="32" t="s">
        <v>133</v>
      </c>
      <c r="P159" s="8" t="s">
        <v>74</v>
      </c>
      <c r="Q159" s="5">
        <v>1</v>
      </c>
      <c r="R159" s="5">
        <f t="shared" si="3"/>
        <v>0</v>
      </c>
      <c r="S159" s="5">
        <f t="shared" si="4"/>
        <v>0</v>
      </c>
      <c r="T159" s="5">
        <f t="shared" si="5"/>
        <v>0</v>
      </c>
      <c r="U159" s="5">
        <f t="shared" si="6"/>
        <v>0</v>
      </c>
      <c r="V159" s="5">
        <f t="shared" si="7"/>
        <v>0</v>
      </c>
      <c r="W159" s="5">
        <f t="shared" si="8"/>
        <v>0</v>
      </c>
      <c r="X159" s="5">
        <f t="shared" si="9"/>
        <v>0</v>
      </c>
      <c r="Y159" s="5">
        <f t="shared" si="10"/>
        <v>0</v>
      </c>
      <c r="Z159" s="5">
        <f t="shared" si="11"/>
        <v>0</v>
      </c>
      <c r="AA159" s="5">
        <f t="shared" si="12"/>
        <v>0</v>
      </c>
      <c r="AB159" s="5">
        <f t="shared" si="13"/>
        <v>0</v>
      </c>
      <c r="AC159" s="5">
        <f t="shared" si="14"/>
        <v>0</v>
      </c>
      <c r="AD159" s="5">
        <f t="shared" si="15"/>
        <v>0</v>
      </c>
      <c r="AE159" s="5">
        <f t="shared" si="16"/>
        <v>0</v>
      </c>
      <c r="AF159" s="5">
        <f t="shared" si="17"/>
        <v>0</v>
      </c>
      <c r="AG159" s="5">
        <f t="shared" si="18"/>
        <v>0</v>
      </c>
      <c r="AH159" s="5">
        <f t="shared" si="19"/>
        <v>0</v>
      </c>
      <c r="AI159" s="5">
        <f t="shared" si="20"/>
        <v>0</v>
      </c>
      <c r="AJ159" s="5">
        <f t="shared" si="21"/>
        <v>0</v>
      </c>
      <c r="AK159" s="5">
        <f t="shared" si="22"/>
        <v>0</v>
      </c>
    </row>
    <row r="160" spans="1:38" ht="15.75" customHeight="1">
      <c r="A160" s="28" t="s">
        <v>137</v>
      </c>
      <c r="B160" s="28" t="s">
        <v>138</v>
      </c>
      <c r="C160" s="29" t="s">
        <v>35</v>
      </c>
      <c r="D160" s="30">
        <v>2</v>
      </c>
      <c r="E160" s="31"/>
      <c r="F160" s="31"/>
      <c r="G160" s="31"/>
      <c r="H160" s="31"/>
      <c r="I160" s="31"/>
      <c r="J160" s="31"/>
      <c r="K160" s="31"/>
      <c r="L160" s="31">
        <f t="shared" si="2"/>
        <v>0</v>
      </c>
      <c r="M160" s="32" t="s">
        <v>136</v>
      </c>
      <c r="P160" s="8" t="s">
        <v>74</v>
      </c>
      <c r="Q160" s="5">
        <v>1</v>
      </c>
      <c r="R160" s="5">
        <f t="shared" si="3"/>
        <v>0</v>
      </c>
      <c r="S160" s="5">
        <f t="shared" si="4"/>
        <v>0</v>
      </c>
      <c r="T160" s="5">
        <f t="shared" si="5"/>
        <v>0</v>
      </c>
      <c r="U160" s="5">
        <f t="shared" si="6"/>
        <v>0</v>
      </c>
      <c r="V160" s="5">
        <f t="shared" si="7"/>
        <v>0</v>
      </c>
      <c r="W160" s="5">
        <f t="shared" si="8"/>
        <v>0</v>
      </c>
      <c r="X160" s="5">
        <f t="shared" si="9"/>
        <v>0</v>
      </c>
      <c r="Y160" s="5">
        <f t="shared" si="10"/>
        <v>0</v>
      </c>
      <c r="Z160" s="5">
        <f t="shared" si="11"/>
        <v>0</v>
      </c>
      <c r="AA160" s="5">
        <f t="shared" si="12"/>
        <v>0</v>
      </c>
      <c r="AB160" s="5">
        <f t="shared" si="13"/>
        <v>0</v>
      </c>
      <c r="AC160" s="5">
        <f t="shared" si="14"/>
        <v>0</v>
      </c>
      <c r="AD160" s="5">
        <f t="shared" si="15"/>
        <v>0</v>
      </c>
      <c r="AE160" s="5">
        <f t="shared" si="16"/>
        <v>0</v>
      </c>
      <c r="AF160" s="5">
        <f t="shared" si="17"/>
        <v>0</v>
      </c>
      <c r="AG160" s="5">
        <f t="shared" si="18"/>
        <v>0</v>
      </c>
      <c r="AH160" s="5">
        <f t="shared" si="19"/>
        <v>0</v>
      </c>
      <c r="AI160" s="5">
        <f t="shared" si="20"/>
        <v>0</v>
      </c>
      <c r="AJ160" s="5">
        <f t="shared" si="21"/>
        <v>0</v>
      </c>
      <c r="AK160" s="5">
        <f t="shared" si="22"/>
        <v>0</v>
      </c>
    </row>
    <row r="161" spans="1:37" ht="15.75" customHeight="1">
      <c r="A161" s="28" t="s">
        <v>140</v>
      </c>
      <c r="B161" s="28" t="s">
        <v>141</v>
      </c>
      <c r="C161" s="29" t="s">
        <v>35</v>
      </c>
      <c r="D161" s="30">
        <v>6</v>
      </c>
      <c r="E161" s="31"/>
      <c r="F161" s="31"/>
      <c r="G161" s="31"/>
      <c r="H161" s="31"/>
      <c r="I161" s="31"/>
      <c r="J161" s="31"/>
      <c r="K161" s="31"/>
      <c r="L161" s="31">
        <f t="shared" si="2"/>
        <v>0</v>
      </c>
      <c r="M161" s="32" t="s">
        <v>139</v>
      </c>
      <c r="P161" s="8" t="s">
        <v>74</v>
      </c>
      <c r="Q161" s="5">
        <v>1</v>
      </c>
      <c r="R161" s="5">
        <f t="shared" si="3"/>
        <v>0</v>
      </c>
      <c r="S161" s="5">
        <f t="shared" si="4"/>
        <v>0</v>
      </c>
      <c r="T161" s="5">
        <f t="shared" si="5"/>
        <v>0</v>
      </c>
      <c r="U161" s="5">
        <f t="shared" si="6"/>
        <v>0</v>
      </c>
      <c r="V161" s="5">
        <f t="shared" si="7"/>
        <v>0</v>
      </c>
      <c r="W161" s="5">
        <f t="shared" si="8"/>
        <v>0</v>
      </c>
      <c r="X161" s="5">
        <f t="shared" si="9"/>
        <v>0</v>
      </c>
      <c r="Y161" s="5">
        <f t="shared" si="10"/>
        <v>0</v>
      </c>
      <c r="Z161" s="5">
        <f t="shared" si="11"/>
        <v>0</v>
      </c>
      <c r="AA161" s="5">
        <f t="shared" si="12"/>
        <v>0</v>
      </c>
      <c r="AB161" s="5">
        <f t="shared" si="13"/>
        <v>0</v>
      </c>
      <c r="AC161" s="5">
        <f t="shared" si="14"/>
        <v>0</v>
      </c>
      <c r="AD161" s="5">
        <f t="shared" si="15"/>
        <v>0</v>
      </c>
      <c r="AE161" s="5">
        <f t="shared" si="16"/>
        <v>0</v>
      </c>
      <c r="AF161" s="5">
        <f t="shared" si="17"/>
        <v>0</v>
      </c>
      <c r="AG161" s="5">
        <f t="shared" si="18"/>
        <v>0</v>
      </c>
      <c r="AH161" s="5">
        <f t="shared" si="19"/>
        <v>0</v>
      </c>
      <c r="AI161" s="5">
        <f t="shared" si="20"/>
        <v>0</v>
      </c>
      <c r="AJ161" s="5">
        <f t="shared" si="21"/>
        <v>0</v>
      </c>
      <c r="AK161" s="5">
        <f t="shared" si="22"/>
        <v>0</v>
      </c>
    </row>
    <row r="162" spans="1:37" ht="15.75" customHeight="1">
      <c r="A162" s="28" t="s">
        <v>143</v>
      </c>
      <c r="B162" s="28" t="s">
        <v>144</v>
      </c>
      <c r="C162" s="29" t="s">
        <v>35</v>
      </c>
      <c r="D162" s="30">
        <v>2</v>
      </c>
      <c r="E162" s="31"/>
      <c r="F162" s="31"/>
      <c r="G162" s="31"/>
      <c r="H162" s="31"/>
      <c r="I162" s="31"/>
      <c r="J162" s="31"/>
      <c r="K162" s="31"/>
      <c r="L162" s="31">
        <f t="shared" si="2"/>
        <v>0</v>
      </c>
      <c r="M162" s="32" t="s">
        <v>142</v>
      </c>
      <c r="P162" s="8" t="s">
        <v>74</v>
      </c>
      <c r="Q162" s="5">
        <v>1</v>
      </c>
      <c r="R162" s="5">
        <f t="shared" si="3"/>
        <v>0</v>
      </c>
      <c r="S162" s="5">
        <f t="shared" si="4"/>
        <v>0</v>
      </c>
      <c r="T162" s="5">
        <f t="shared" si="5"/>
        <v>0</v>
      </c>
      <c r="U162" s="5">
        <f t="shared" si="6"/>
        <v>0</v>
      </c>
      <c r="V162" s="5">
        <f t="shared" si="7"/>
        <v>0</v>
      </c>
      <c r="W162" s="5">
        <f t="shared" si="8"/>
        <v>0</v>
      </c>
      <c r="X162" s="5">
        <f t="shared" si="9"/>
        <v>0</v>
      </c>
      <c r="Y162" s="5">
        <f t="shared" si="10"/>
        <v>0</v>
      </c>
      <c r="Z162" s="5">
        <f t="shared" si="11"/>
        <v>0</v>
      </c>
      <c r="AA162" s="5">
        <f t="shared" si="12"/>
        <v>0</v>
      </c>
      <c r="AB162" s="5">
        <f t="shared" si="13"/>
        <v>0</v>
      </c>
      <c r="AC162" s="5">
        <f t="shared" si="14"/>
        <v>0</v>
      </c>
      <c r="AD162" s="5">
        <f t="shared" si="15"/>
        <v>0</v>
      </c>
      <c r="AE162" s="5">
        <f t="shared" si="16"/>
        <v>0</v>
      </c>
      <c r="AF162" s="5">
        <f t="shared" si="17"/>
        <v>0</v>
      </c>
      <c r="AG162" s="5">
        <f t="shared" si="18"/>
        <v>0</v>
      </c>
      <c r="AH162" s="5">
        <f t="shared" si="19"/>
        <v>0</v>
      </c>
      <c r="AI162" s="5">
        <f t="shared" si="20"/>
        <v>0</v>
      </c>
      <c r="AJ162" s="5">
        <f t="shared" si="21"/>
        <v>0</v>
      </c>
      <c r="AK162" s="5">
        <f t="shared" si="22"/>
        <v>0</v>
      </c>
    </row>
    <row r="163" spans="1:37" ht="15.75" customHeight="1">
      <c r="A163" s="28" t="s">
        <v>146</v>
      </c>
      <c r="B163" s="28" t="s">
        <v>147</v>
      </c>
      <c r="C163" s="29" t="s">
        <v>35</v>
      </c>
      <c r="D163" s="30">
        <v>2</v>
      </c>
      <c r="E163" s="31"/>
      <c r="F163" s="31"/>
      <c r="G163" s="31"/>
      <c r="H163" s="31"/>
      <c r="I163" s="31"/>
      <c r="J163" s="31"/>
      <c r="K163" s="31"/>
      <c r="L163" s="31">
        <f t="shared" si="2"/>
        <v>0</v>
      </c>
      <c r="M163" s="32" t="s">
        <v>145</v>
      </c>
      <c r="P163" s="8" t="s">
        <v>74</v>
      </c>
      <c r="Q163" s="5">
        <v>1</v>
      </c>
      <c r="R163" s="5">
        <f t="shared" si="3"/>
        <v>0</v>
      </c>
      <c r="S163" s="5">
        <f t="shared" si="4"/>
        <v>0</v>
      </c>
      <c r="T163" s="5">
        <f t="shared" si="5"/>
        <v>0</v>
      </c>
      <c r="U163" s="5">
        <f t="shared" si="6"/>
        <v>0</v>
      </c>
      <c r="V163" s="5">
        <f t="shared" si="7"/>
        <v>0</v>
      </c>
      <c r="W163" s="5">
        <f t="shared" si="8"/>
        <v>0</v>
      </c>
      <c r="X163" s="5">
        <f t="shared" si="9"/>
        <v>0</v>
      </c>
      <c r="Y163" s="5">
        <f t="shared" si="10"/>
        <v>0</v>
      </c>
      <c r="Z163" s="5">
        <f t="shared" si="11"/>
        <v>0</v>
      </c>
      <c r="AA163" s="5">
        <f t="shared" si="12"/>
        <v>0</v>
      </c>
      <c r="AB163" s="5">
        <f t="shared" si="13"/>
        <v>0</v>
      </c>
      <c r="AC163" s="5">
        <f t="shared" si="14"/>
        <v>0</v>
      </c>
      <c r="AD163" s="5">
        <f t="shared" si="15"/>
        <v>0</v>
      </c>
      <c r="AE163" s="5">
        <f t="shared" si="16"/>
        <v>0</v>
      </c>
      <c r="AF163" s="5">
        <f t="shared" si="17"/>
        <v>0</v>
      </c>
      <c r="AG163" s="5">
        <f t="shared" si="18"/>
        <v>0</v>
      </c>
      <c r="AH163" s="5">
        <f t="shared" si="19"/>
        <v>0</v>
      </c>
      <c r="AI163" s="5">
        <f t="shared" si="20"/>
        <v>0</v>
      </c>
      <c r="AJ163" s="5">
        <f t="shared" si="21"/>
        <v>0</v>
      </c>
      <c r="AK163" s="5">
        <f t="shared" si="22"/>
        <v>0</v>
      </c>
    </row>
    <row r="164" spans="1:37" ht="15.75" customHeight="1">
      <c r="A164" s="28" t="s">
        <v>149</v>
      </c>
      <c r="B164" s="28" t="s">
        <v>150</v>
      </c>
      <c r="C164" s="29" t="s">
        <v>35</v>
      </c>
      <c r="D164" s="30">
        <v>1</v>
      </c>
      <c r="E164" s="31"/>
      <c r="F164" s="31"/>
      <c r="G164" s="31"/>
      <c r="H164" s="31"/>
      <c r="I164" s="31"/>
      <c r="J164" s="31"/>
      <c r="K164" s="31"/>
      <c r="L164" s="31">
        <f t="shared" si="2"/>
        <v>0</v>
      </c>
      <c r="M164" s="32" t="s">
        <v>148</v>
      </c>
      <c r="P164" s="8" t="s">
        <v>74</v>
      </c>
      <c r="Q164" s="5">
        <v>1</v>
      </c>
      <c r="R164" s="5">
        <f t="shared" si="3"/>
        <v>0</v>
      </c>
      <c r="S164" s="5">
        <f t="shared" si="4"/>
        <v>0</v>
      </c>
      <c r="T164" s="5">
        <f t="shared" si="5"/>
        <v>0</v>
      </c>
      <c r="U164" s="5">
        <f t="shared" si="6"/>
        <v>0</v>
      </c>
      <c r="V164" s="5">
        <f t="shared" si="7"/>
        <v>0</v>
      </c>
      <c r="W164" s="5">
        <f t="shared" si="8"/>
        <v>0</v>
      </c>
      <c r="X164" s="5">
        <f t="shared" si="9"/>
        <v>0</v>
      </c>
      <c r="Y164" s="5">
        <f t="shared" si="10"/>
        <v>0</v>
      </c>
      <c r="Z164" s="5">
        <f t="shared" si="11"/>
        <v>0</v>
      </c>
      <c r="AA164" s="5">
        <f t="shared" si="12"/>
        <v>0</v>
      </c>
      <c r="AB164" s="5">
        <f t="shared" si="13"/>
        <v>0</v>
      </c>
      <c r="AC164" s="5">
        <f t="shared" si="14"/>
        <v>0</v>
      </c>
      <c r="AD164" s="5">
        <f t="shared" si="15"/>
        <v>0</v>
      </c>
      <c r="AE164" s="5">
        <f t="shared" si="16"/>
        <v>0</v>
      </c>
      <c r="AF164" s="5">
        <f t="shared" si="17"/>
        <v>0</v>
      </c>
      <c r="AG164" s="5">
        <f t="shared" si="18"/>
        <v>0</v>
      </c>
      <c r="AH164" s="5">
        <f t="shared" si="19"/>
        <v>0</v>
      </c>
      <c r="AI164" s="5">
        <f t="shared" si="20"/>
        <v>0</v>
      </c>
      <c r="AJ164" s="5">
        <f t="shared" si="21"/>
        <v>0</v>
      </c>
      <c r="AK164" s="5">
        <f t="shared" si="22"/>
        <v>0</v>
      </c>
    </row>
    <row r="165" spans="1:37" ht="15.75" customHeight="1">
      <c r="A165" s="28" t="s">
        <v>11</v>
      </c>
      <c r="B165" s="28" t="s">
        <v>12</v>
      </c>
      <c r="C165" s="29" t="s">
        <v>13</v>
      </c>
      <c r="D165" s="30">
        <v>2</v>
      </c>
      <c r="E165" s="31"/>
      <c r="F165" s="31"/>
      <c r="G165" s="31"/>
      <c r="H165" s="31"/>
      <c r="I165" s="31"/>
      <c r="J165" s="31"/>
      <c r="K165" s="31"/>
      <c r="L165" s="31">
        <f t="shared" si="2"/>
        <v>0</v>
      </c>
      <c r="M165" s="32" t="s">
        <v>239</v>
      </c>
      <c r="O165" s="8" t="s">
        <v>77</v>
      </c>
      <c r="P165" s="8" t="s">
        <v>74</v>
      </c>
      <c r="Q165" s="5">
        <v>1</v>
      </c>
      <c r="R165" s="5">
        <f t="shared" si="3"/>
        <v>0</v>
      </c>
      <c r="S165" s="5">
        <f t="shared" si="4"/>
        <v>0</v>
      </c>
      <c r="T165" s="5">
        <f t="shared" si="5"/>
        <v>0</v>
      </c>
      <c r="U165" s="5">
        <f t="shared" si="6"/>
        <v>0</v>
      </c>
      <c r="V165" s="5">
        <f t="shared" si="7"/>
        <v>0</v>
      </c>
      <c r="W165" s="5">
        <f t="shared" si="8"/>
        <v>0</v>
      </c>
      <c r="X165" s="5">
        <f t="shared" si="9"/>
        <v>0</v>
      </c>
      <c r="Y165" s="5">
        <f t="shared" si="10"/>
        <v>0</v>
      </c>
      <c r="Z165" s="5">
        <f t="shared" si="11"/>
        <v>0</v>
      </c>
      <c r="AA165" s="5">
        <f t="shared" si="12"/>
        <v>0</v>
      </c>
      <c r="AB165" s="5">
        <f t="shared" si="13"/>
        <v>0</v>
      </c>
      <c r="AC165" s="5">
        <f t="shared" si="14"/>
        <v>0</v>
      </c>
      <c r="AD165" s="5">
        <f t="shared" si="15"/>
        <v>0</v>
      </c>
      <c r="AE165" s="5">
        <f t="shared" si="16"/>
        <v>0</v>
      </c>
      <c r="AF165" s="5">
        <f t="shared" si="17"/>
        <v>0</v>
      </c>
      <c r="AG165" s="5">
        <f t="shared" si="18"/>
        <v>0</v>
      </c>
      <c r="AH165" s="5">
        <f t="shared" si="19"/>
        <v>0</v>
      </c>
      <c r="AI165" s="5">
        <f t="shared" si="20"/>
        <v>0</v>
      </c>
      <c r="AJ165" s="5">
        <f t="shared" si="21"/>
        <v>0</v>
      </c>
      <c r="AK165" s="5">
        <f t="shared" si="22"/>
        <v>0</v>
      </c>
    </row>
    <row r="166" spans="1:37" ht="15.75" customHeight="1">
      <c r="A166" s="28" t="s">
        <v>11</v>
      </c>
      <c r="B166" s="28" t="s">
        <v>14</v>
      </c>
      <c r="C166" s="29" t="s">
        <v>13</v>
      </c>
      <c r="D166" s="30">
        <v>8</v>
      </c>
      <c r="E166" s="31"/>
      <c r="F166" s="31"/>
      <c r="G166" s="31"/>
      <c r="H166" s="31"/>
      <c r="I166" s="31"/>
      <c r="J166" s="31"/>
      <c r="K166" s="31"/>
      <c r="L166" s="31">
        <f t="shared" si="2"/>
        <v>0</v>
      </c>
      <c r="M166" s="32" t="s">
        <v>239</v>
      </c>
      <c r="O166" s="8" t="s">
        <v>77</v>
      </c>
      <c r="P166" s="8" t="s">
        <v>74</v>
      </c>
      <c r="Q166" s="5">
        <v>1</v>
      </c>
      <c r="R166" s="5">
        <f t="shared" si="3"/>
        <v>0</v>
      </c>
      <c r="S166" s="5">
        <f t="shared" si="4"/>
        <v>0</v>
      </c>
      <c r="T166" s="5">
        <f t="shared" si="5"/>
        <v>0</v>
      </c>
      <c r="U166" s="5">
        <f t="shared" si="6"/>
        <v>0</v>
      </c>
      <c r="V166" s="5">
        <f t="shared" si="7"/>
        <v>0</v>
      </c>
      <c r="W166" s="5">
        <f t="shared" si="8"/>
        <v>0</v>
      </c>
      <c r="X166" s="5">
        <f t="shared" si="9"/>
        <v>0</v>
      </c>
      <c r="Y166" s="5">
        <f t="shared" si="10"/>
        <v>0</v>
      </c>
      <c r="Z166" s="5">
        <f t="shared" si="11"/>
        <v>0</v>
      </c>
      <c r="AA166" s="5">
        <f t="shared" si="12"/>
        <v>0</v>
      </c>
      <c r="AB166" s="5">
        <f t="shared" si="13"/>
        <v>0</v>
      </c>
      <c r="AC166" s="5">
        <f t="shared" si="14"/>
        <v>0</v>
      </c>
      <c r="AD166" s="5">
        <f t="shared" si="15"/>
        <v>0</v>
      </c>
      <c r="AE166" s="5">
        <f t="shared" si="16"/>
        <v>0</v>
      </c>
      <c r="AF166" s="5">
        <f t="shared" si="17"/>
        <v>0</v>
      </c>
      <c r="AG166" s="5">
        <f t="shared" si="18"/>
        <v>0</v>
      </c>
      <c r="AH166" s="5">
        <f t="shared" si="19"/>
        <v>0</v>
      </c>
      <c r="AI166" s="5">
        <f t="shared" si="20"/>
        <v>0</v>
      </c>
      <c r="AJ166" s="5">
        <f t="shared" si="21"/>
        <v>0</v>
      </c>
      <c r="AK166" s="5">
        <f t="shared" si="22"/>
        <v>0</v>
      </c>
    </row>
    <row r="167" spans="1:37" ht="15.75" customHeight="1">
      <c r="A167" s="28" t="s">
        <v>11</v>
      </c>
      <c r="B167" s="28" t="s">
        <v>15</v>
      </c>
      <c r="C167" s="29" t="s">
        <v>13</v>
      </c>
      <c r="D167" s="30">
        <v>4</v>
      </c>
      <c r="E167" s="31"/>
      <c r="F167" s="31"/>
      <c r="G167" s="31"/>
      <c r="H167" s="31"/>
      <c r="I167" s="31"/>
      <c r="J167" s="31"/>
      <c r="K167" s="31"/>
      <c r="L167" s="31">
        <f t="shared" si="2"/>
        <v>0</v>
      </c>
      <c r="M167" s="32" t="s">
        <v>239</v>
      </c>
      <c r="O167" s="8" t="s">
        <v>77</v>
      </c>
      <c r="P167" s="8" t="s">
        <v>74</v>
      </c>
      <c r="Q167" s="5">
        <v>1</v>
      </c>
      <c r="R167" s="5">
        <f t="shared" si="3"/>
        <v>0</v>
      </c>
      <c r="S167" s="5">
        <f t="shared" si="4"/>
        <v>0</v>
      </c>
      <c r="T167" s="5">
        <f t="shared" si="5"/>
        <v>0</v>
      </c>
      <c r="U167" s="5">
        <f t="shared" si="6"/>
        <v>0</v>
      </c>
      <c r="V167" s="5">
        <f t="shared" si="7"/>
        <v>0</v>
      </c>
      <c r="W167" s="5">
        <f t="shared" si="8"/>
        <v>0</v>
      </c>
      <c r="X167" s="5">
        <f t="shared" si="9"/>
        <v>0</v>
      </c>
      <c r="Y167" s="5">
        <f t="shared" si="10"/>
        <v>0</v>
      </c>
      <c r="Z167" s="5">
        <f t="shared" si="11"/>
        <v>0</v>
      </c>
      <c r="AA167" s="5">
        <f t="shared" si="12"/>
        <v>0</v>
      </c>
      <c r="AB167" s="5">
        <f t="shared" si="13"/>
        <v>0</v>
      </c>
      <c r="AC167" s="5">
        <f t="shared" si="14"/>
        <v>0</v>
      </c>
      <c r="AD167" s="5">
        <f t="shared" si="15"/>
        <v>0</v>
      </c>
      <c r="AE167" s="5">
        <f t="shared" si="16"/>
        <v>0</v>
      </c>
      <c r="AF167" s="5">
        <f t="shared" si="17"/>
        <v>0</v>
      </c>
      <c r="AG167" s="5">
        <f t="shared" si="18"/>
        <v>0</v>
      </c>
      <c r="AH167" s="5">
        <f t="shared" si="19"/>
        <v>0</v>
      </c>
      <c r="AI167" s="5">
        <f t="shared" si="20"/>
        <v>0</v>
      </c>
      <c r="AJ167" s="5">
        <f t="shared" si="21"/>
        <v>0</v>
      </c>
      <c r="AK167" s="5">
        <f t="shared" si="22"/>
        <v>0</v>
      </c>
    </row>
    <row r="168" spans="1:37" ht="15.75" customHeight="1">
      <c r="A168" s="28" t="s">
        <v>16</v>
      </c>
      <c r="B168" s="28" t="s">
        <v>17</v>
      </c>
      <c r="C168" s="29" t="s">
        <v>13</v>
      </c>
      <c r="D168" s="30">
        <v>14</v>
      </c>
      <c r="E168" s="31"/>
      <c r="F168" s="31"/>
      <c r="G168" s="31"/>
      <c r="H168" s="31"/>
      <c r="I168" s="31"/>
      <c r="J168" s="31"/>
      <c r="K168" s="31"/>
      <c r="L168" s="31">
        <f t="shared" si="2"/>
        <v>0</v>
      </c>
      <c r="M168" s="32" t="s">
        <v>240</v>
      </c>
      <c r="O168" s="8" t="s">
        <v>77</v>
      </c>
      <c r="P168" s="8" t="s">
        <v>74</v>
      </c>
      <c r="Q168" s="5">
        <v>1</v>
      </c>
      <c r="R168" s="5">
        <f t="shared" si="3"/>
        <v>0</v>
      </c>
      <c r="S168" s="5">
        <f t="shared" si="4"/>
        <v>0</v>
      </c>
      <c r="T168" s="5">
        <f t="shared" si="5"/>
        <v>0</v>
      </c>
      <c r="U168" s="5">
        <f t="shared" si="6"/>
        <v>0</v>
      </c>
      <c r="V168" s="5">
        <f t="shared" si="7"/>
        <v>0</v>
      </c>
      <c r="W168" s="5">
        <f t="shared" si="8"/>
        <v>0</v>
      </c>
      <c r="X168" s="5">
        <f t="shared" si="9"/>
        <v>0</v>
      </c>
      <c r="Y168" s="5">
        <f t="shared" si="10"/>
        <v>0</v>
      </c>
      <c r="Z168" s="5">
        <f t="shared" si="11"/>
        <v>0</v>
      </c>
      <c r="AA168" s="5">
        <f t="shared" si="12"/>
        <v>0</v>
      </c>
      <c r="AB168" s="5">
        <f t="shared" si="13"/>
        <v>0</v>
      </c>
      <c r="AC168" s="5">
        <f t="shared" si="14"/>
        <v>0</v>
      </c>
      <c r="AD168" s="5">
        <f t="shared" si="15"/>
        <v>0</v>
      </c>
      <c r="AE168" s="5">
        <f t="shared" si="16"/>
        <v>0</v>
      </c>
      <c r="AF168" s="5">
        <f t="shared" si="17"/>
        <v>0</v>
      </c>
      <c r="AG168" s="5">
        <f t="shared" si="18"/>
        <v>0</v>
      </c>
      <c r="AH168" s="5">
        <f t="shared" si="19"/>
        <v>0</v>
      </c>
      <c r="AI168" s="5">
        <f t="shared" si="20"/>
        <v>0</v>
      </c>
      <c r="AJ168" s="5">
        <f t="shared" si="21"/>
        <v>0</v>
      </c>
      <c r="AK168" s="5">
        <f t="shared" si="22"/>
        <v>0</v>
      </c>
    </row>
    <row r="169" spans="1:37" ht="15.75" customHeight="1">
      <c r="A169" s="28" t="s">
        <v>152</v>
      </c>
      <c r="B169" s="28" t="s">
        <v>153</v>
      </c>
      <c r="C169" s="29" t="s">
        <v>35</v>
      </c>
      <c r="D169" s="30">
        <v>14</v>
      </c>
      <c r="E169" s="31"/>
      <c r="F169" s="31"/>
      <c r="G169" s="31"/>
      <c r="H169" s="31"/>
      <c r="I169" s="31"/>
      <c r="J169" s="31"/>
      <c r="K169" s="31"/>
      <c r="L169" s="31">
        <f t="shared" si="2"/>
        <v>0</v>
      </c>
      <c r="M169" s="32" t="s">
        <v>151</v>
      </c>
      <c r="P169" s="8" t="s">
        <v>74</v>
      </c>
      <c r="Q169" s="5">
        <v>1</v>
      </c>
      <c r="R169" s="5">
        <f t="shared" si="3"/>
        <v>0</v>
      </c>
      <c r="S169" s="5">
        <f t="shared" si="4"/>
        <v>0</v>
      </c>
      <c r="T169" s="5">
        <f t="shared" si="5"/>
        <v>0</v>
      </c>
      <c r="U169" s="5">
        <f t="shared" si="6"/>
        <v>0</v>
      </c>
      <c r="V169" s="5">
        <f t="shared" si="7"/>
        <v>0</v>
      </c>
      <c r="W169" s="5">
        <f t="shared" si="8"/>
        <v>0</v>
      </c>
      <c r="X169" s="5">
        <f t="shared" si="9"/>
        <v>0</v>
      </c>
      <c r="Y169" s="5">
        <f t="shared" si="10"/>
        <v>0</v>
      </c>
      <c r="Z169" s="5">
        <f t="shared" si="11"/>
        <v>0</v>
      </c>
      <c r="AA169" s="5">
        <f t="shared" si="12"/>
        <v>0</v>
      </c>
      <c r="AB169" s="5">
        <f t="shared" si="13"/>
        <v>0</v>
      </c>
      <c r="AC169" s="5">
        <f t="shared" si="14"/>
        <v>0</v>
      </c>
      <c r="AD169" s="5">
        <f t="shared" si="15"/>
        <v>0</v>
      </c>
      <c r="AE169" s="5">
        <f t="shared" si="16"/>
        <v>0</v>
      </c>
      <c r="AF169" s="5">
        <f t="shared" si="17"/>
        <v>0</v>
      </c>
      <c r="AG169" s="5">
        <f t="shared" si="18"/>
        <v>0</v>
      </c>
      <c r="AH169" s="5">
        <f t="shared" si="19"/>
        <v>0</v>
      </c>
      <c r="AI169" s="5">
        <f t="shared" si="20"/>
        <v>0</v>
      </c>
      <c r="AJ169" s="5">
        <f t="shared" si="21"/>
        <v>0</v>
      </c>
      <c r="AK169" s="5">
        <f t="shared" si="22"/>
        <v>0</v>
      </c>
    </row>
    <row r="170" spans="1:37" ht="15.75" customHeight="1">
      <c r="A170" s="28" t="s">
        <v>155</v>
      </c>
      <c r="B170" s="28" t="s">
        <v>156</v>
      </c>
      <c r="C170" s="29" t="s">
        <v>35</v>
      </c>
      <c r="D170" s="30">
        <v>3</v>
      </c>
      <c r="E170" s="31"/>
      <c r="F170" s="31"/>
      <c r="G170" s="31"/>
      <c r="H170" s="31"/>
      <c r="I170" s="31"/>
      <c r="J170" s="31"/>
      <c r="K170" s="31"/>
      <c r="L170" s="31">
        <f t="shared" si="2"/>
        <v>0</v>
      </c>
      <c r="M170" s="32" t="s">
        <v>154</v>
      </c>
      <c r="P170" s="8" t="s">
        <v>74</v>
      </c>
      <c r="Q170" s="5">
        <v>1</v>
      </c>
      <c r="R170" s="5">
        <f t="shared" si="3"/>
        <v>0</v>
      </c>
      <c r="S170" s="5">
        <f t="shared" si="4"/>
        <v>0</v>
      </c>
      <c r="T170" s="5">
        <f t="shared" si="5"/>
        <v>0</v>
      </c>
      <c r="U170" s="5">
        <f t="shared" si="6"/>
        <v>0</v>
      </c>
      <c r="V170" s="5">
        <f t="shared" si="7"/>
        <v>0</v>
      </c>
      <c r="W170" s="5">
        <f t="shared" si="8"/>
        <v>0</v>
      </c>
      <c r="X170" s="5">
        <f t="shared" si="9"/>
        <v>0</v>
      </c>
      <c r="Y170" s="5">
        <f t="shared" si="10"/>
        <v>0</v>
      </c>
      <c r="Z170" s="5">
        <f t="shared" si="11"/>
        <v>0</v>
      </c>
      <c r="AA170" s="5">
        <f t="shared" si="12"/>
        <v>0</v>
      </c>
      <c r="AB170" s="5">
        <f t="shared" si="13"/>
        <v>0</v>
      </c>
      <c r="AC170" s="5">
        <f t="shared" si="14"/>
        <v>0</v>
      </c>
      <c r="AD170" s="5">
        <f t="shared" si="15"/>
        <v>0</v>
      </c>
      <c r="AE170" s="5">
        <f t="shared" si="16"/>
        <v>0</v>
      </c>
      <c r="AF170" s="5">
        <f t="shared" si="17"/>
        <v>0</v>
      </c>
      <c r="AG170" s="5">
        <f t="shared" si="18"/>
        <v>0</v>
      </c>
      <c r="AH170" s="5">
        <f t="shared" si="19"/>
        <v>0</v>
      </c>
      <c r="AI170" s="5">
        <f t="shared" si="20"/>
        <v>0</v>
      </c>
      <c r="AJ170" s="5">
        <f t="shared" si="21"/>
        <v>0</v>
      </c>
      <c r="AK170" s="5">
        <f t="shared" si="22"/>
        <v>0</v>
      </c>
    </row>
    <row r="171" spans="1:37" ht="15.75" customHeight="1">
      <c r="A171" s="28" t="s">
        <v>56</v>
      </c>
      <c r="B171" s="28" t="s">
        <v>57</v>
      </c>
      <c r="C171" s="29" t="s">
        <v>13</v>
      </c>
      <c r="D171" s="30">
        <v>9</v>
      </c>
      <c r="E171" s="31"/>
      <c r="F171" s="31"/>
      <c r="G171" s="31"/>
      <c r="H171" s="31"/>
      <c r="I171" s="31"/>
      <c r="J171" s="31"/>
      <c r="K171" s="31"/>
      <c r="L171" s="31">
        <f t="shared" si="2"/>
        <v>0</v>
      </c>
      <c r="M171" s="32" t="s">
        <v>241</v>
      </c>
      <c r="O171" s="8" t="s">
        <v>77</v>
      </c>
      <c r="P171" s="8" t="s">
        <v>74</v>
      </c>
      <c r="Q171" s="5">
        <v>1</v>
      </c>
      <c r="R171" s="5">
        <f t="shared" si="3"/>
        <v>0</v>
      </c>
      <c r="S171" s="5">
        <f t="shared" si="4"/>
        <v>0</v>
      </c>
      <c r="T171" s="5">
        <f t="shared" si="5"/>
        <v>0</v>
      </c>
      <c r="U171" s="5">
        <f t="shared" si="6"/>
        <v>0</v>
      </c>
      <c r="V171" s="5">
        <f t="shared" si="7"/>
        <v>0</v>
      </c>
      <c r="W171" s="5">
        <f t="shared" si="8"/>
        <v>0</v>
      </c>
      <c r="X171" s="5">
        <f t="shared" si="9"/>
        <v>0</v>
      </c>
      <c r="Y171" s="5">
        <f t="shared" si="10"/>
        <v>0</v>
      </c>
      <c r="Z171" s="5">
        <f t="shared" si="11"/>
        <v>0</v>
      </c>
      <c r="AA171" s="5">
        <f t="shared" si="12"/>
        <v>0</v>
      </c>
      <c r="AB171" s="5">
        <f t="shared" si="13"/>
        <v>0</v>
      </c>
      <c r="AC171" s="5">
        <f t="shared" si="14"/>
        <v>0</v>
      </c>
      <c r="AD171" s="5">
        <f t="shared" si="15"/>
        <v>0</v>
      </c>
      <c r="AE171" s="5">
        <f t="shared" si="16"/>
        <v>0</v>
      </c>
      <c r="AF171" s="5">
        <f t="shared" si="17"/>
        <v>0</v>
      </c>
      <c r="AG171" s="5">
        <f t="shared" si="18"/>
        <v>0</v>
      </c>
      <c r="AH171" s="5">
        <f t="shared" si="19"/>
        <v>0</v>
      </c>
      <c r="AI171" s="5">
        <f t="shared" si="20"/>
        <v>0</v>
      </c>
      <c r="AJ171" s="5">
        <f t="shared" si="21"/>
        <v>0</v>
      </c>
      <c r="AK171" s="5">
        <f t="shared" si="22"/>
        <v>0</v>
      </c>
    </row>
    <row r="172" spans="1:37" ht="15.75" customHeight="1">
      <c r="A172" s="28" t="s">
        <v>158</v>
      </c>
      <c r="B172" s="28" t="s">
        <v>159</v>
      </c>
      <c r="C172" s="29" t="s">
        <v>28</v>
      </c>
      <c r="D172" s="30">
        <v>138</v>
      </c>
      <c r="E172" s="31"/>
      <c r="F172" s="31"/>
      <c r="G172" s="31"/>
      <c r="H172" s="31"/>
      <c r="I172" s="31"/>
      <c r="J172" s="31"/>
      <c r="K172" s="31"/>
      <c r="L172" s="31">
        <f t="shared" si="2"/>
        <v>0</v>
      </c>
      <c r="M172" s="32" t="s">
        <v>157</v>
      </c>
      <c r="P172" s="8" t="s">
        <v>74</v>
      </c>
      <c r="Q172" s="5">
        <v>1</v>
      </c>
      <c r="R172" s="5">
        <f t="shared" si="3"/>
        <v>0</v>
      </c>
      <c r="S172" s="5">
        <f t="shared" si="4"/>
        <v>0</v>
      </c>
      <c r="T172" s="5">
        <f t="shared" si="5"/>
        <v>0</v>
      </c>
      <c r="U172" s="5">
        <f t="shared" si="6"/>
        <v>0</v>
      </c>
      <c r="V172" s="5">
        <f t="shared" si="7"/>
        <v>0</v>
      </c>
      <c r="W172" s="5">
        <f t="shared" si="8"/>
        <v>0</v>
      </c>
      <c r="X172" s="5">
        <f t="shared" si="9"/>
        <v>0</v>
      </c>
      <c r="Y172" s="5">
        <f t="shared" si="10"/>
        <v>0</v>
      </c>
      <c r="Z172" s="5">
        <f t="shared" si="11"/>
        <v>0</v>
      </c>
      <c r="AA172" s="5">
        <f t="shared" si="12"/>
        <v>0</v>
      </c>
      <c r="AB172" s="5">
        <f t="shared" si="13"/>
        <v>0</v>
      </c>
      <c r="AC172" s="5">
        <f t="shared" si="14"/>
        <v>0</v>
      </c>
      <c r="AD172" s="5">
        <f t="shared" si="15"/>
        <v>0</v>
      </c>
      <c r="AE172" s="5">
        <f t="shared" si="16"/>
        <v>0</v>
      </c>
      <c r="AF172" s="5">
        <f t="shared" si="17"/>
        <v>0</v>
      </c>
      <c r="AG172" s="5">
        <f t="shared" si="18"/>
        <v>0</v>
      </c>
      <c r="AH172" s="5">
        <f t="shared" si="19"/>
        <v>0</v>
      </c>
      <c r="AI172" s="5">
        <f t="shared" si="20"/>
        <v>0</v>
      </c>
      <c r="AJ172" s="5">
        <f t="shared" si="21"/>
        <v>0</v>
      </c>
      <c r="AK172" s="5">
        <f t="shared" si="22"/>
        <v>0</v>
      </c>
    </row>
    <row r="173" spans="1:37" ht="15.75" customHeight="1">
      <c r="A173" s="28" t="s">
        <v>161</v>
      </c>
      <c r="B173" s="28" t="s">
        <v>162</v>
      </c>
      <c r="C173" s="29" t="s">
        <v>28</v>
      </c>
      <c r="D173" s="30">
        <v>138</v>
      </c>
      <c r="E173" s="31"/>
      <c r="F173" s="31"/>
      <c r="G173" s="31"/>
      <c r="H173" s="31"/>
      <c r="I173" s="31"/>
      <c r="J173" s="31"/>
      <c r="K173" s="31"/>
      <c r="L173" s="31">
        <f t="shared" si="2"/>
        <v>0</v>
      </c>
      <c r="M173" s="32" t="s">
        <v>160</v>
      </c>
      <c r="P173" s="8" t="s">
        <v>74</v>
      </c>
      <c r="Q173" s="5">
        <v>1</v>
      </c>
      <c r="R173" s="5">
        <f t="shared" si="3"/>
        <v>0</v>
      </c>
      <c r="S173" s="5">
        <f t="shared" si="4"/>
        <v>0</v>
      </c>
      <c r="T173" s="5">
        <f t="shared" si="5"/>
        <v>0</v>
      </c>
      <c r="U173" s="5">
        <f t="shared" si="6"/>
        <v>0</v>
      </c>
      <c r="V173" s="5">
        <f t="shared" si="7"/>
        <v>0</v>
      </c>
      <c r="W173" s="5">
        <f t="shared" si="8"/>
        <v>0</v>
      </c>
      <c r="X173" s="5">
        <f t="shared" si="9"/>
        <v>0</v>
      </c>
      <c r="Y173" s="5">
        <f t="shared" si="10"/>
        <v>0</v>
      </c>
      <c r="Z173" s="5">
        <f t="shared" si="11"/>
        <v>0</v>
      </c>
      <c r="AA173" s="5">
        <f t="shared" si="12"/>
        <v>0</v>
      </c>
      <c r="AB173" s="5">
        <f t="shared" si="13"/>
        <v>0</v>
      </c>
      <c r="AC173" s="5">
        <f t="shared" si="14"/>
        <v>0</v>
      </c>
      <c r="AD173" s="5">
        <f t="shared" si="15"/>
        <v>0</v>
      </c>
      <c r="AE173" s="5">
        <f t="shared" si="16"/>
        <v>0</v>
      </c>
      <c r="AF173" s="5">
        <f t="shared" si="17"/>
        <v>0</v>
      </c>
      <c r="AG173" s="5">
        <f t="shared" si="18"/>
        <v>0</v>
      </c>
      <c r="AH173" s="5">
        <f t="shared" si="19"/>
        <v>0</v>
      </c>
      <c r="AI173" s="5">
        <f t="shared" si="20"/>
        <v>0</v>
      </c>
      <c r="AJ173" s="5">
        <f t="shared" si="21"/>
        <v>0</v>
      </c>
      <c r="AK173" s="5">
        <f t="shared" si="22"/>
        <v>0</v>
      </c>
    </row>
    <row r="174" spans="1:37" ht="15.75" customHeight="1">
      <c r="A174" s="28"/>
      <c r="B174" s="28"/>
      <c r="C174" s="29"/>
      <c r="D174" s="33"/>
      <c r="E174" s="33"/>
      <c r="F174" s="33"/>
      <c r="G174" s="33"/>
      <c r="H174" s="33"/>
      <c r="I174" s="33"/>
      <c r="J174" s="33"/>
      <c r="K174" s="33"/>
      <c r="L174" s="33"/>
      <c r="M174" s="33"/>
    </row>
    <row r="175" spans="1:37" ht="15.75" customHeight="1">
      <c r="A175" s="28"/>
      <c r="B175" s="28"/>
      <c r="C175" s="29"/>
      <c r="D175" s="33"/>
      <c r="E175" s="33"/>
      <c r="F175" s="33"/>
      <c r="G175" s="33"/>
      <c r="H175" s="33"/>
      <c r="I175" s="33"/>
      <c r="J175" s="33"/>
      <c r="K175" s="33"/>
      <c r="L175" s="33"/>
      <c r="M175" s="33"/>
    </row>
    <row r="176" spans="1:37" ht="15.75" customHeight="1">
      <c r="A176" s="28"/>
      <c r="B176" s="28"/>
      <c r="C176" s="29"/>
      <c r="D176" s="33"/>
      <c r="E176" s="33"/>
      <c r="F176" s="33"/>
      <c r="G176" s="33"/>
      <c r="H176" s="33"/>
      <c r="I176" s="33"/>
      <c r="J176" s="33"/>
      <c r="K176" s="33"/>
      <c r="L176" s="33"/>
      <c r="M176" s="33"/>
    </row>
    <row r="177" spans="1:38" ht="15.75" customHeight="1">
      <c r="A177" s="28"/>
      <c r="B177" s="28"/>
      <c r="C177" s="29"/>
      <c r="D177" s="33"/>
      <c r="E177" s="33"/>
      <c r="F177" s="33"/>
      <c r="G177" s="33"/>
      <c r="H177" s="33"/>
      <c r="I177" s="33"/>
      <c r="J177" s="33"/>
      <c r="K177" s="33"/>
      <c r="L177" s="33"/>
      <c r="M177" s="33"/>
    </row>
    <row r="178" spans="1:38" ht="15.75" customHeight="1">
      <c r="A178" s="28"/>
      <c r="B178" s="28"/>
      <c r="C178" s="29"/>
      <c r="D178" s="33"/>
      <c r="E178" s="33"/>
      <c r="F178" s="33"/>
      <c r="G178" s="33"/>
      <c r="H178" s="33"/>
      <c r="I178" s="33"/>
      <c r="J178" s="33"/>
      <c r="K178" s="33"/>
      <c r="L178" s="33"/>
      <c r="M178" s="33"/>
    </row>
    <row r="179" spans="1:38" ht="15.75" customHeight="1">
      <c r="A179" s="34" t="s">
        <v>76</v>
      </c>
      <c r="B179" s="28"/>
      <c r="C179" s="29"/>
      <c r="D179" s="33"/>
      <c r="E179" s="31"/>
      <c r="F179" s="31">
        <f>SUMIF($Q$155:$Q$178, 1,$F$155:$F$178)</f>
        <v>0</v>
      </c>
      <c r="G179" s="31"/>
      <c r="H179" s="31">
        <f>SUMIF($Q$155:$Q$178, 1,$H$155:$H$178)</f>
        <v>0</v>
      </c>
      <c r="I179" s="31"/>
      <c r="J179" s="31">
        <f>SUMIF($Q$155:$Q$178, 1,$J$155:$J$178)</f>
        <v>0</v>
      </c>
      <c r="K179" s="31"/>
      <c r="L179" s="31">
        <f>F179+H179+J179</f>
        <v>0</v>
      </c>
      <c r="M179" s="33"/>
      <c r="R179" s="5">
        <f>SUM($R$155:$R$178)</f>
        <v>0</v>
      </c>
      <c r="S179" s="5">
        <f>SUM($S$155:$S$178)</f>
        <v>0</v>
      </c>
      <c r="T179" s="5">
        <f>SUM($T$155:$T$178)</f>
        <v>0</v>
      </c>
      <c r="U179" s="5">
        <f>SUM($U$155:$U$178)</f>
        <v>0</v>
      </c>
      <c r="V179" s="5">
        <f>SUM($V$155:$V$178)</f>
        <v>0</v>
      </c>
      <c r="W179" s="5">
        <f>SUM($W$155:$W$178)</f>
        <v>0</v>
      </c>
      <c r="X179" s="5">
        <f>SUM($X$155:$X$178)</f>
        <v>0</v>
      </c>
      <c r="Y179" s="5">
        <f>SUM($Y$155:$Y$178)</f>
        <v>0</v>
      </c>
      <c r="Z179" s="5">
        <f>SUM($Z$155:$Z$178)</f>
        <v>0</v>
      </c>
      <c r="AA179" s="5">
        <f>SUM($AA$155:$AA$178)</f>
        <v>0</v>
      </c>
      <c r="AB179" s="5">
        <f>SUM($AB$155:$AB$178)</f>
        <v>0</v>
      </c>
      <c r="AC179" s="5">
        <f>SUM($AC$155:$AC$178)</f>
        <v>0</v>
      </c>
      <c r="AD179" s="5">
        <f>SUM($AD$155:$AD$178)</f>
        <v>0</v>
      </c>
      <c r="AE179" s="5">
        <f>SUM($AE$155:$AE$178)</f>
        <v>0</v>
      </c>
      <c r="AF179" s="5">
        <f>SUM($AF$155:$AF$178)</f>
        <v>0</v>
      </c>
      <c r="AG179" s="5">
        <f>SUM($AG$155:$AG$178)</f>
        <v>0</v>
      </c>
      <c r="AH179" s="5">
        <f>SUM($AH$155:$AH$178)</f>
        <v>0</v>
      </c>
      <c r="AI179" s="5">
        <f>SUM($AI$155:$AI$178)</f>
        <v>0</v>
      </c>
      <c r="AJ179" s="5">
        <f>SUM($AJ$155:$AJ$178)</f>
        <v>0</v>
      </c>
      <c r="AK179" s="5">
        <f>SUM($AK$155:$AK$178)</f>
        <v>0</v>
      </c>
      <c r="AL179" s="5">
        <f>SUM($AL$155:$AL$178)</f>
        <v>0</v>
      </c>
    </row>
    <row r="180" spans="1:38" ht="15.75" customHeight="1">
      <c r="A180" s="40" t="s">
        <v>242</v>
      </c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</row>
    <row r="181" spans="1:38" ht="15.75" customHeight="1">
      <c r="A181" s="28" t="s">
        <v>8</v>
      </c>
      <c r="B181" s="28" t="s">
        <v>9</v>
      </c>
      <c r="C181" s="29" t="s">
        <v>3</v>
      </c>
      <c r="D181" s="30">
        <v>11</v>
      </c>
      <c r="E181" s="31"/>
      <c r="F181" s="31"/>
      <c r="G181" s="31"/>
      <c r="H181" s="31"/>
      <c r="I181" s="31"/>
      <c r="J181" s="31"/>
      <c r="K181" s="31"/>
      <c r="L181" s="31">
        <f t="shared" ref="K181:L185" si="23">F181+H181+J181</f>
        <v>0</v>
      </c>
      <c r="M181" s="32" t="s">
        <v>1</v>
      </c>
      <c r="O181" s="8" t="s">
        <v>77</v>
      </c>
      <c r="P181" s="8" t="s">
        <v>74</v>
      </c>
      <c r="Q181" s="5">
        <v>1</v>
      </c>
      <c r="R181" s="5">
        <f>IF(P181="기계경비",J181,0)</f>
        <v>0</v>
      </c>
      <c r="S181" s="5">
        <f>IF(P181="운반비",J181,0)</f>
        <v>0</v>
      </c>
      <c r="T181" s="5">
        <f>IF(P181="작업부산물",L181,0)</f>
        <v>0</v>
      </c>
      <c r="U181" s="5">
        <f>IF(P181="관급",ROUNDDOWN(D181*E181,0),0)+IF(P181="지급",ROUNDDOWN(D181*E181,0),0)</f>
        <v>0</v>
      </c>
      <c r="V181" s="5">
        <f>IF(P181="외주비",F181+H181+J181,0)</f>
        <v>0</v>
      </c>
      <c r="W181" s="5">
        <f>IF(P181="장비비",F181+H181+J181,0)</f>
        <v>0</v>
      </c>
      <c r="X181" s="5">
        <f>IF(P181="폐기물처리비",J181,0)</f>
        <v>0</v>
      </c>
      <c r="Y181" s="5">
        <f>IF(P181="가설비",J181,0)</f>
        <v>0</v>
      </c>
      <c r="Z181" s="5">
        <f>IF(P181="잡비제외분",F181,0)</f>
        <v>0</v>
      </c>
      <c r="AA181" s="5">
        <f>IF(P181="사급자재대",L181,0)</f>
        <v>0</v>
      </c>
      <c r="AB181" s="5">
        <f>IF(P181="관급자재대",L181,0)</f>
        <v>0</v>
      </c>
      <c r="AC181" s="5">
        <f>IF(P181="사용자항목1",L181,0)</f>
        <v>0</v>
      </c>
      <c r="AD181" s="5">
        <f>IF(P181="사용자항목2",L181,0)</f>
        <v>0</v>
      </c>
      <c r="AE181" s="5">
        <f>IF(P181="사용자항목3",L181,0)</f>
        <v>0</v>
      </c>
      <c r="AF181" s="5">
        <f>IF(P181="사용자항목4",L181,0)</f>
        <v>0</v>
      </c>
      <c r="AG181" s="5">
        <f>IF(P181="사용자항목5",L181,0)</f>
        <v>0</v>
      </c>
      <c r="AH181" s="5">
        <f>IF(P181="사용자항목6",L181,0)</f>
        <v>0</v>
      </c>
      <c r="AI181" s="5">
        <f>IF(P181="사용자항목7",L181,0)</f>
        <v>0</v>
      </c>
      <c r="AJ181" s="5">
        <f>IF(P181="사용자항목8",L181,0)</f>
        <v>0</v>
      </c>
      <c r="AK181" s="5">
        <f>IF(P181="사용자항목9",L181,0)</f>
        <v>0</v>
      </c>
    </row>
    <row r="182" spans="1:38" ht="15.75" customHeight="1">
      <c r="A182" s="28" t="s">
        <v>8</v>
      </c>
      <c r="B182" s="28" t="s">
        <v>10</v>
      </c>
      <c r="C182" s="29" t="s">
        <v>3</v>
      </c>
      <c r="D182" s="30">
        <v>5</v>
      </c>
      <c r="E182" s="31"/>
      <c r="F182" s="31"/>
      <c r="G182" s="31"/>
      <c r="H182" s="31"/>
      <c r="I182" s="31"/>
      <c r="J182" s="31"/>
      <c r="K182" s="31"/>
      <c r="L182" s="31">
        <f t="shared" si="23"/>
        <v>0</v>
      </c>
      <c r="M182" s="32" t="s">
        <v>1</v>
      </c>
      <c r="O182" s="8" t="s">
        <v>77</v>
      </c>
      <c r="P182" s="8" t="s">
        <v>74</v>
      </c>
      <c r="Q182" s="5">
        <v>1</v>
      </c>
      <c r="R182" s="5">
        <f>IF(P182="기계경비",J182,0)</f>
        <v>0</v>
      </c>
      <c r="S182" s="5">
        <f>IF(P182="운반비",J182,0)</f>
        <v>0</v>
      </c>
      <c r="T182" s="5">
        <f>IF(P182="작업부산물",L182,0)</f>
        <v>0</v>
      </c>
      <c r="U182" s="5">
        <f>IF(P182="관급",ROUNDDOWN(D182*E182,0),0)+IF(P182="지급",ROUNDDOWN(D182*E182,0),0)</f>
        <v>0</v>
      </c>
      <c r="V182" s="5">
        <f>IF(P182="외주비",F182+H182+J182,0)</f>
        <v>0</v>
      </c>
      <c r="W182" s="5">
        <f>IF(P182="장비비",F182+H182+J182,0)</f>
        <v>0</v>
      </c>
      <c r="X182" s="5">
        <f>IF(P182="폐기물처리비",J182,0)</f>
        <v>0</v>
      </c>
      <c r="Y182" s="5">
        <f>IF(P182="가설비",J182,0)</f>
        <v>0</v>
      </c>
      <c r="Z182" s="5">
        <f>IF(P182="잡비제외분",F182,0)</f>
        <v>0</v>
      </c>
      <c r="AA182" s="5">
        <f>IF(P182="사급자재대",L182,0)</f>
        <v>0</v>
      </c>
      <c r="AB182" s="5">
        <f>IF(P182="관급자재대",L182,0)</f>
        <v>0</v>
      </c>
      <c r="AC182" s="5">
        <f>IF(P182="사용자항목1",L182,0)</f>
        <v>0</v>
      </c>
      <c r="AD182" s="5">
        <f>IF(P182="사용자항목2",L182,0)</f>
        <v>0</v>
      </c>
      <c r="AE182" s="5">
        <f>IF(P182="사용자항목3",L182,0)</f>
        <v>0</v>
      </c>
      <c r="AF182" s="5">
        <f>IF(P182="사용자항목4",L182,0)</f>
        <v>0</v>
      </c>
      <c r="AG182" s="5">
        <f>IF(P182="사용자항목5",L182,0)</f>
        <v>0</v>
      </c>
      <c r="AH182" s="5">
        <f>IF(P182="사용자항목6",L182,0)</f>
        <v>0</v>
      </c>
      <c r="AI182" s="5">
        <f>IF(P182="사용자항목7",L182,0)</f>
        <v>0</v>
      </c>
      <c r="AJ182" s="5">
        <f>IF(P182="사용자항목8",L182,0)</f>
        <v>0</v>
      </c>
      <c r="AK182" s="5">
        <f>IF(P182="사용자항목9",L182,0)</f>
        <v>0</v>
      </c>
    </row>
    <row r="183" spans="1:38" ht="15.75" customHeight="1">
      <c r="A183" s="28" t="s">
        <v>164</v>
      </c>
      <c r="B183" s="28" t="s">
        <v>165</v>
      </c>
      <c r="C183" s="29" t="s">
        <v>3</v>
      </c>
      <c r="D183" s="30">
        <v>16</v>
      </c>
      <c r="E183" s="31"/>
      <c r="F183" s="31"/>
      <c r="G183" s="31"/>
      <c r="H183" s="31"/>
      <c r="I183" s="31"/>
      <c r="J183" s="31"/>
      <c r="K183" s="31"/>
      <c r="L183" s="31">
        <f t="shared" si="23"/>
        <v>0</v>
      </c>
      <c r="M183" s="32" t="s">
        <v>163</v>
      </c>
      <c r="P183" s="8" t="s">
        <v>74</v>
      </c>
      <c r="Q183" s="5">
        <v>1</v>
      </c>
      <c r="R183" s="5">
        <f>IF(P183="기계경비",J183,0)</f>
        <v>0</v>
      </c>
      <c r="S183" s="5">
        <f>IF(P183="운반비",J183,0)</f>
        <v>0</v>
      </c>
      <c r="T183" s="5">
        <f>IF(P183="작업부산물",L183,0)</f>
        <v>0</v>
      </c>
      <c r="U183" s="5">
        <f>IF(P183="관급",ROUNDDOWN(D183*E183,0),0)+IF(P183="지급",ROUNDDOWN(D183*E183,0),0)</f>
        <v>0</v>
      </c>
      <c r="V183" s="5">
        <f>IF(P183="외주비",F183+H183+J183,0)</f>
        <v>0</v>
      </c>
      <c r="W183" s="5">
        <f>IF(P183="장비비",F183+H183+J183,0)</f>
        <v>0</v>
      </c>
      <c r="X183" s="5">
        <f>IF(P183="폐기물처리비",J183,0)</f>
        <v>0</v>
      </c>
      <c r="Y183" s="5">
        <f>IF(P183="가설비",J183,0)</f>
        <v>0</v>
      </c>
      <c r="Z183" s="5">
        <f>IF(P183="잡비제외분",F183,0)</f>
        <v>0</v>
      </c>
      <c r="AA183" s="5">
        <f>IF(P183="사급자재대",L183,0)</f>
        <v>0</v>
      </c>
      <c r="AB183" s="5">
        <f>IF(P183="관급자재대",L183,0)</f>
        <v>0</v>
      </c>
      <c r="AC183" s="5">
        <f>IF(P183="사용자항목1",L183,0)</f>
        <v>0</v>
      </c>
      <c r="AD183" s="5">
        <f>IF(P183="사용자항목2",L183,0)</f>
        <v>0</v>
      </c>
      <c r="AE183" s="5">
        <f>IF(P183="사용자항목3",L183,0)</f>
        <v>0</v>
      </c>
      <c r="AF183" s="5">
        <f>IF(P183="사용자항목4",L183,0)</f>
        <v>0</v>
      </c>
      <c r="AG183" s="5">
        <f>IF(P183="사용자항목5",L183,0)</f>
        <v>0</v>
      </c>
      <c r="AH183" s="5">
        <f>IF(P183="사용자항목6",L183,0)</f>
        <v>0</v>
      </c>
      <c r="AI183" s="5">
        <f>IF(P183="사용자항목7",L183,0)</f>
        <v>0</v>
      </c>
      <c r="AJ183" s="5">
        <f>IF(P183="사용자항목8",L183,0)</f>
        <v>0</v>
      </c>
      <c r="AK183" s="5">
        <f>IF(P183="사용자항목9",L183,0)</f>
        <v>0</v>
      </c>
    </row>
    <row r="184" spans="1:38" ht="15.75" customHeight="1">
      <c r="A184" s="28" t="s">
        <v>270</v>
      </c>
      <c r="B184" s="28" t="s">
        <v>271</v>
      </c>
      <c r="C184" s="29" t="s">
        <v>3</v>
      </c>
      <c r="D184" s="30">
        <v>18</v>
      </c>
      <c r="E184" s="31"/>
      <c r="F184" s="31"/>
      <c r="G184" s="31"/>
      <c r="H184" s="31"/>
      <c r="I184" s="31"/>
      <c r="J184" s="31"/>
      <c r="K184" s="31"/>
      <c r="L184" s="31">
        <f t="shared" si="23"/>
        <v>0</v>
      </c>
      <c r="M184" s="32" t="s">
        <v>166</v>
      </c>
      <c r="P184" s="8" t="s">
        <v>74</v>
      </c>
      <c r="Q184" s="5">
        <v>1</v>
      </c>
      <c r="R184" s="5">
        <f>IF(P184="기계경비",J184,0)</f>
        <v>0</v>
      </c>
      <c r="S184" s="5">
        <f>IF(P184="운반비",J184,0)</f>
        <v>0</v>
      </c>
      <c r="T184" s="5">
        <f>IF(P184="작업부산물",L184,0)</f>
        <v>0</v>
      </c>
      <c r="U184" s="5">
        <f>IF(P184="관급",ROUNDDOWN(D184*E184,0),0)+IF(P184="지급",ROUNDDOWN(D184*E184,0),0)</f>
        <v>0</v>
      </c>
      <c r="V184" s="5">
        <f>IF(P184="외주비",F184+H184+J184,0)</f>
        <v>0</v>
      </c>
      <c r="W184" s="5">
        <f>IF(P184="장비비",F184+H184+J184,0)</f>
        <v>0</v>
      </c>
      <c r="X184" s="5">
        <f>IF(P184="폐기물처리비",J184,0)</f>
        <v>0</v>
      </c>
      <c r="Y184" s="5">
        <f>IF(P184="가설비",J184,0)</f>
        <v>0</v>
      </c>
      <c r="Z184" s="5">
        <f>IF(P184="잡비제외분",F184,0)</f>
        <v>0</v>
      </c>
      <c r="AA184" s="5">
        <f>IF(P184="사급자재대",L184,0)</f>
        <v>0</v>
      </c>
      <c r="AB184" s="5">
        <f>IF(P184="관급자재대",L184,0)</f>
        <v>0</v>
      </c>
      <c r="AC184" s="5">
        <f>IF(P184="사용자항목1",L184,0)</f>
        <v>0</v>
      </c>
      <c r="AD184" s="5">
        <f>IF(P184="사용자항목2",L184,0)</f>
        <v>0</v>
      </c>
      <c r="AE184" s="5">
        <f>IF(P184="사용자항목3",L184,0)</f>
        <v>0</v>
      </c>
      <c r="AF184" s="5">
        <f>IF(P184="사용자항목4",L184,0)</f>
        <v>0</v>
      </c>
      <c r="AG184" s="5">
        <f>IF(P184="사용자항목5",L184,0)</f>
        <v>0</v>
      </c>
      <c r="AH184" s="5">
        <f>IF(P184="사용자항목6",L184,0)</f>
        <v>0</v>
      </c>
      <c r="AI184" s="5">
        <f>IF(P184="사용자항목7",L184,0)</f>
        <v>0</v>
      </c>
      <c r="AJ184" s="5">
        <f>IF(P184="사용자항목8",L184,0)</f>
        <v>0</v>
      </c>
      <c r="AK184" s="5">
        <f>IF(P184="사용자항목9",L184,0)</f>
        <v>0</v>
      </c>
    </row>
    <row r="185" spans="1:38" ht="15.75" customHeight="1">
      <c r="A185" s="28" t="s">
        <v>44</v>
      </c>
      <c r="B185" s="28" t="s">
        <v>45</v>
      </c>
      <c r="C185" s="29" t="s">
        <v>3</v>
      </c>
      <c r="D185" s="30">
        <v>31</v>
      </c>
      <c r="E185" s="31"/>
      <c r="F185" s="31"/>
      <c r="G185" s="31"/>
      <c r="H185" s="31"/>
      <c r="I185" s="31"/>
      <c r="J185" s="31"/>
      <c r="K185" s="31"/>
      <c r="L185" s="31">
        <f t="shared" si="23"/>
        <v>0</v>
      </c>
      <c r="M185" s="32" t="s">
        <v>243</v>
      </c>
      <c r="O185" s="8" t="s">
        <v>77</v>
      </c>
      <c r="P185" s="8" t="s">
        <v>74</v>
      </c>
      <c r="Q185" s="5">
        <v>1</v>
      </c>
      <c r="R185" s="5">
        <f>IF(P185="기계경비",J185,0)</f>
        <v>0</v>
      </c>
      <c r="S185" s="5">
        <f>IF(P185="운반비",J185,0)</f>
        <v>0</v>
      </c>
      <c r="T185" s="5">
        <f>IF(P185="작업부산물",L185,0)</f>
        <v>0</v>
      </c>
      <c r="U185" s="5">
        <f>IF(P185="관급",ROUNDDOWN(D185*E185,0),0)+IF(P185="지급",ROUNDDOWN(D185*E185,0),0)</f>
        <v>0</v>
      </c>
      <c r="V185" s="5">
        <f>IF(P185="외주비",F185+H185+J185,0)</f>
        <v>0</v>
      </c>
      <c r="W185" s="5">
        <f>IF(P185="장비비",F185+H185+J185,0)</f>
        <v>0</v>
      </c>
      <c r="X185" s="5">
        <f>IF(P185="폐기물처리비",J185,0)</f>
        <v>0</v>
      </c>
      <c r="Y185" s="5">
        <f>IF(P185="가설비",J185,0)</f>
        <v>0</v>
      </c>
      <c r="Z185" s="5">
        <f>IF(P185="잡비제외분",F185,0)</f>
        <v>0</v>
      </c>
      <c r="AA185" s="5">
        <f>IF(P185="사급자재대",L185,0)</f>
        <v>0</v>
      </c>
      <c r="AB185" s="5">
        <f>IF(P185="관급자재대",L185,0)</f>
        <v>0</v>
      </c>
      <c r="AC185" s="5">
        <f>IF(P185="사용자항목1",L185,0)</f>
        <v>0</v>
      </c>
      <c r="AD185" s="5">
        <f>IF(P185="사용자항목2",L185,0)</f>
        <v>0</v>
      </c>
      <c r="AE185" s="5">
        <f>IF(P185="사용자항목3",L185,0)</f>
        <v>0</v>
      </c>
      <c r="AF185" s="5">
        <f>IF(P185="사용자항목4",L185,0)</f>
        <v>0</v>
      </c>
      <c r="AG185" s="5">
        <f>IF(P185="사용자항목5",L185,0)</f>
        <v>0</v>
      </c>
      <c r="AH185" s="5">
        <f>IF(P185="사용자항목6",L185,0)</f>
        <v>0</v>
      </c>
      <c r="AI185" s="5">
        <f>IF(P185="사용자항목7",L185,0)</f>
        <v>0</v>
      </c>
      <c r="AJ185" s="5">
        <f>IF(P185="사용자항목8",L185,0)</f>
        <v>0</v>
      </c>
      <c r="AK185" s="5">
        <f>IF(P185="사용자항목9",L185,0)</f>
        <v>0</v>
      </c>
    </row>
    <row r="186" spans="1:38" ht="15.75" customHeight="1">
      <c r="A186" s="28"/>
      <c r="B186" s="28"/>
      <c r="C186" s="29"/>
      <c r="D186" s="33"/>
      <c r="E186" s="33"/>
      <c r="F186" s="33"/>
      <c r="G186" s="33"/>
      <c r="H186" s="33"/>
      <c r="I186" s="33"/>
      <c r="J186" s="33"/>
      <c r="K186" s="33"/>
      <c r="L186" s="33"/>
      <c r="M186" s="33"/>
    </row>
    <row r="187" spans="1:38" ht="15.75" customHeight="1">
      <c r="A187" s="28"/>
      <c r="B187" s="28"/>
      <c r="C187" s="29"/>
      <c r="D187" s="33"/>
      <c r="E187" s="33"/>
      <c r="F187" s="33"/>
      <c r="G187" s="33"/>
      <c r="H187" s="33"/>
      <c r="I187" s="33"/>
      <c r="J187" s="33"/>
      <c r="K187" s="33"/>
      <c r="L187" s="33"/>
      <c r="M187" s="33"/>
    </row>
    <row r="188" spans="1:38" ht="15.75" customHeight="1">
      <c r="A188" s="28"/>
      <c r="B188" s="28"/>
      <c r="C188" s="29"/>
      <c r="D188" s="33"/>
      <c r="E188" s="33"/>
      <c r="F188" s="33"/>
      <c r="G188" s="33"/>
      <c r="H188" s="33"/>
      <c r="I188" s="33"/>
      <c r="J188" s="33"/>
      <c r="K188" s="33"/>
      <c r="L188" s="33"/>
      <c r="M188" s="33"/>
    </row>
    <row r="189" spans="1:38" ht="15.75" customHeight="1">
      <c r="A189" s="28"/>
      <c r="B189" s="28"/>
      <c r="C189" s="29"/>
      <c r="D189" s="33"/>
      <c r="E189" s="33"/>
      <c r="F189" s="33"/>
      <c r="G189" s="33"/>
      <c r="H189" s="33"/>
      <c r="I189" s="33"/>
      <c r="J189" s="33"/>
      <c r="K189" s="33"/>
      <c r="L189" s="33"/>
      <c r="M189" s="33"/>
    </row>
    <row r="190" spans="1:38" ht="15.75" customHeight="1">
      <c r="A190" s="28"/>
      <c r="B190" s="28"/>
      <c r="C190" s="29"/>
      <c r="D190" s="33"/>
      <c r="E190" s="33"/>
      <c r="F190" s="33"/>
      <c r="G190" s="33"/>
      <c r="H190" s="33"/>
      <c r="I190" s="33"/>
      <c r="J190" s="33"/>
      <c r="K190" s="33"/>
      <c r="L190" s="33"/>
      <c r="M190" s="33"/>
    </row>
    <row r="191" spans="1:38" ht="15.75" customHeight="1">
      <c r="A191" s="28"/>
      <c r="B191" s="28"/>
      <c r="C191" s="29"/>
      <c r="D191" s="33"/>
      <c r="E191" s="33"/>
      <c r="F191" s="33"/>
      <c r="G191" s="33"/>
      <c r="H191" s="33"/>
      <c r="I191" s="33"/>
      <c r="J191" s="33"/>
      <c r="K191" s="33"/>
      <c r="L191" s="33"/>
      <c r="M191" s="33"/>
    </row>
    <row r="192" spans="1:38" ht="15.75" customHeight="1">
      <c r="A192" s="28"/>
      <c r="B192" s="28"/>
      <c r="C192" s="29"/>
      <c r="D192" s="33"/>
      <c r="E192" s="33"/>
      <c r="F192" s="33"/>
      <c r="G192" s="33"/>
      <c r="H192" s="33"/>
      <c r="I192" s="33"/>
      <c r="J192" s="33"/>
      <c r="K192" s="33"/>
      <c r="L192" s="33"/>
      <c r="M192" s="33"/>
    </row>
    <row r="193" spans="1:38" ht="15.75" customHeight="1">
      <c r="A193" s="28"/>
      <c r="B193" s="28"/>
      <c r="C193" s="29"/>
      <c r="D193" s="33"/>
      <c r="E193" s="33"/>
      <c r="F193" s="33"/>
      <c r="G193" s="33"/>
      <c r="H193" s="33"/>
      <c r="I193" s="33"/>
      <c r="J193" s="33"/>
      <c r="K193" s="33"/>
      <c r="L193" s="33"/>
      <c r="M193" s="33"/>
    </row>
    <row r="194" spans="1:38" ht="15.75" customHeight="1">
      <c r="A194" s="28"/>
      <c r="B194" s="28"/>
      <c r="C194" s="29"/>
      <c r="D194" s="33"/>
      <c r="E194" s="33"/>
      <c r="F194" s="33"/>
      <c r="G194" s="33"/>
      <c r="H194" s="33"/>
      <c r="I194" s="33"/>
      <c r="J194" s="33"/>
      <c r="K194" s="33"/>
      <c r="L194" s="33"/>
      <c r="M194" s="33"/>
    </row>
    <row r="195" spans="1:38" ht="15.75" customHeight="1">
      <c r="A195" s="28"/>
      <c r="B195" s="28"/>
      <c r="C195" s="29"/>
      <c r="D195" s="33"/>
      <c r="E195" s="33"/>
      <c r="F195" s="33"/>
      <c r="G195" s="33"/>
      <c r="H195" s="33"/>
      <c r="I195" s="33"/>
      <c r="J195" s="33"/>
      <c r="K195" s="33"/>
      <c r="L195" s="33"/>
      <c r="M195" s="33"/>
    </row>
    <row r="196" spans="1:38" ht="15.75" customHeight="1">
      <c r="A196" s="28"/>
      <c r="B196" s="28"/>
      <c r="C196" s="29"/>
      <c r="D196" s="33"/>
      <c r="E196" s="33"/>
      <c r="F196" s="33"/>
      <c r="G196" s="33"/>
      <c r="H196" s="33"/>
      <c r="I196" s="33"/>
      <c r="J196" s="33"/>
      <c r="K196" s="33"/>
      <c r="L196" s="33"/>
      <c r="M196" s="33"/>
    </row>
    <row r="197" spans="1:38" ht="15.75" customHeight="1">
      <c r="A197" s="28"/>
      <c r="B197" s="28"/>
      <c r="C197" s="29"/>
      <c r="D197" s="33"/>
      <c r="E197" s="33"/>
      <c r="F197" s="33"/>
      <c r="G197" s="33"/>
      <c r="H197" s="33"/>
      <c r="I197" s="33"/>
      <c r="J197" s="33"/>
      <c r="K197" s="33"/>
      <c r="L197" s="33"/>
      <c r="M197" s="33"/>
    </row>
    <row r="198" spans="1:38" ht="15.75" customHeight="1">
      <c r="A198" s="28"/>
      <c r="B198" s="28"/>
      <c r="C198" s="29"/>
      <c r="D198" s="33"/>
      <c r="E198" s="33"/>
      <c r="F198" s="33"/>
      <c r="G198" s="33"/>
      <c r="H198" s="33"/>
      <c r="I198" s="33"/>
      <c r="J198" s="33"/>
      <c r="K198" s="33"/>
      <c r="L198" s="33"/>
      <c r="M198" s="33"/>
    </row>
    <row r="199" spans="1:38" ht="15.75" customHeight="1">
      <c r="A199" s="28"/>
      <c r="B199" s="28"/>
      <c r="C199" s="29"/>
      <c r="D199" s="33"/>
      <c r="E199" s="33"/>
      <c r="F199" s="33"/>
      <c r="G199" s="33"/>
      <c r="H199" s="33"/>
      <c r="I199" s="33"/>
      <c r="J199" s="33"/>
      <c r="K199" s="33"/>
      <c r="L199" s="33"/>
      <c r="M199" s="33"/>
    </row>
    <row r="200" spans="1:38" ht="15.75" customHeight="1">
      <c r="A200" s="28"/>
      <c r="B200" s="28"/>
      <c r="C200" s="29"/>
      <c r="D200" s="33"/>
      <c r="E200" s="33"/>
      <c r="F200" s="33"/>
      <c r="G200" s="33"/>
      <c r="H200" s="33"/>
      <c r="I200" s="33"/>
      <c r="J200" s="33"/>
      <c r="K200" s="33"/>
      <c r="L200" s="33"/>
      <c r="M200" s="33"/>
    </row>
    <row r="201" spans="1:38" ht="15.75" customHeight="1">
      <c r="A201" s="28"/>
      <c r="B201" s="28"/>
      <c r="C201" s="29"/>
      <c r="D201" s="33"/>
      <c r="E201" s="33"/>
      <c r="F201" s="33"/>
      <c r="G201" s="33"/>
      <c r="H201" s="33"/>
      <c r="I201" s="33"/>
      <c r="J201" s="33"/>
      <c r="K201" s="33"/>
      <c r="L201" s="33"/>
      <c r="M201" s="33"/>
    </row>
    <row r="202" spans="1:38" ht="15.75" customHeight="1">
      <c r="A202" s="28"/>
      <c r="B202" s="28"/>
      <c r="C202" s="29"/>
      <c r="D202" s="33"/>
      <c r="E202" s="33"/>
      <c r="F202" s="33"/>
      <c r="G202" s="33"/>
      <c r="H202" s="33"/>
      <c r="I202" s="33"/>
      <c r="J202" s="33"/>
      <c r="K202" s="33"/>
      <c r="L202" s="33"/>
      <c r="M202" s="33"/>
    </row>
    <row r="203" spans="1:38" ht="15.75" customHeight="1">
      <c r="A203" s="28"/>
      <c r="B203" s="28"/>
      <c r="C203" s="29"/>
      <c r="D203" s="33"/>
      <c r="E203" s="33"/>
      <c r="F203" s="33"/>
      <c r="G203" s="33"/>
      <c r="H203" s="33"/>
      <c r="I203" s="33"/>
      <c r="J203" s="33"/>
      <c r="K203" s="33"/>
      <c r="L203" s="33"/>
      <c r="M203" s="33"/>
    </row>
    <row r="204" spans="1:38" ht="15.75" customHeight="1">
      <c r="A204" s="34" t="s">
        <v>76</v>
      </c>
      <c r="B204" s="28"/>
      <c r="C204" s="29"/>
      <c r="D204" s="33"/>
      <c r="E204" s="31"/>
      <c r="F204" s="31">
        <f>SUMIF($Q$180:$Q$203, 1,$F$180:$F$203)</f>
        <v>0</v>
      </c>
      <c r="G204" s="31"/>
      <c r="H204" s="31">
        <f>SUMIF($Q$180:$Q$203, 1,$H$180:$H$203)</f>
        <v>0</v>
      </c>
      <c r="I204" s="31"/>
      <c r="J204" s="31">
        <f>SUMIF($Q$180:$Q$203, 1,$J$180:$J$203)</f>
        <v>0</v>
      </c>
      <c r="K204" s="31"/>
      <c r="L204" s="31">
        <f>F204+H204+J204</f>
        <v>0</v>
      </c>
      <c r="M204" s="33"/>
      <c r="R204" s="5">
        <f>SUM($R$180:$R$203)</f>
        <v>0</v>
      </c>
      <c r="S204" s="5">
        <f>SUM($S$180:$S$203)</f>
        <v>0</v>
      </c>
      <c r="T204" s="5">
        <f>SUM($T$180:$T$203)</f>
        <v>0</v>
      </c>
      <c r="U204" s="5">
        <f>SUM($U$180:$U$203)</f>
        <v>0</v>
      </c>
      <c r="V204" s="5">
        <f>SUM($V$180:$V$203)</f>
        <v>0</v>
      </c>
      <c r="W204" s="5">
        <f>SUM($W$180:$W$203)</f>
        <v>0</v>
      </c>
      <c r="X204" s="5">
        <f>SUM($X$180:$X$203)</f>
        <v>0</v>
      </c>
      <c r="Y204" s="5">
        <f>SUM($Y$180:$Y$203)</f>
        <v>0</v>
      </c>
      <c r="Z204" s="5">
        <f>SUM($Z$180:$Z$203)</f>
        <v>0</v>
      </c>
      <c r="AA204" s="5">
        <f>SUM($AA$180:$AA$203)</f>
        <v>0</v>
      </c>
      <c r="AB204" s="5">
        <f>SUM($AB$180:$AB$203)</f>
        <v>0</v>
      </c>
      <c r="AC204" s="5">
        <f>SUM($AC$180:$AC$203)</f>
        <v>0</v>
      </c>
      <c r="AD204" s="5">
        <f>SUM($AD$180:$AD$203)</f>
        <v>0</v>
      </c>
      <c r="AE204" s="5">
        <f>SUM($AE$180:$AE$203)</f>
        <v>0</v>
      </c>
      <c r="AF204" s="5">
        <f>SUM($AF$180:$AF$203)</f>
        <v>0</v>
      </c>
      <c r="AG204" s="5">
        <f>SUM($AG$180:$AG$203)</f>
        <v>0</v>
      </c>
      <c r="AH204" s="5">
        <f>SUM($AH$180:$AH$203)</f>
        <v>0</v>
      </c>
      <c r="AI204" s="5">
        <f>SUM($AI$180:$AI$203)</f>
        <v>0</v>
      </c>
      <c r="AJ204" s="5">
        <f>SUM($AJ$180:$AJ$203)</f>
        <v>0</v>
      </c>
      <c r="AK204" s="5">
        <f>SUM($AK$180:$AK$203)</f>
        <v>0</v>
      </c>
      <c r="AL204" s="5">
        <f>SUM($AL$180:$AL$203)</f>
        <v>0</v>
      </c>
    </row>
    <row r="205" spans="1:38" ht="15.75" customHeight="1">
      <c r="A205" s="40" t="s">
        <v>244</v>
      </c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</row>
    <row r="206" spans="1:38" ht="15.75" customHeight="1">
      <c r="A206" s="28" t="s">
        <v>169</v>
      </c>
      <c r="B206" s="28" t="s">
        <v>170</v>
      </c>
      <c r="C206" s="29" t="s">
        <v>3</v>
      </c>
      <c r="D206" s="30">
        <v>49</v>
      </c>
      <c r="E206" s="31"/>
      <c r="F206" s="31"/>
      <c r="G206" s="31"/>
      <c r="H206" s="31"/>
      <c r="I206" s="31"/>
      <c r="J206" s="31"/>
      <c r="K206" s="31">
        <f t="shared" ref="K206:K219" si="24">E206+G206+I206</f>
        <v>0</v>
      </c>
      <c r="L206" s="31">
        <f t="shared" ref="L206:L219" si="25">F206+H206+J206</f>
        <v>0</v>
      </c>
      <c r="M206" s="32" t="s">
        <v>167</v>
      </c>
      <c r="P206" s="8" t="s">
        <v>74</v>
      </c>
      <c r="Q206" s="5">
        <v>1</v>
      </c>
      <c r="R206" s="5">
        <f t="shared" ref="R206:R219" si="26">IF(P206="기계경비",J206,0)</f>
        <v>0</v>
      </c>
      <c r="S206" s="5">
        <f t="shared" ref="S206:S219" si="27">IF(P206="운반비",J206,0)</f>
        <v>0</v>
      </c>
      <c r="T206" s="5">
        <f t="shared" ref="T206:T219" si="28">IF(P206="작업부산물",L206,0)</f>
        <v>0</v>
      </c>
      <c r="U206" s="5">
        <f t="shared" ref="U206:U219" si="29">IF(P206="관급",ROUNDDOWN(D206*E206,0),0)+IF(P206="지급",ROUNDDOWN(D206*E206,0),0)</f>
        <v>0</v>
      </c>
      <c r="V206" s="5">
        <f t="shared" ref="V206:V219" si="30">IF(P206="외주비",F206+H206+J206,0)</f>
        <v>0</v>
      </c>
      <c r="W206" s="5">
        <f t="shared" ref="W206:W219" si="31">IF(P206="장비비",F206+H206+J206,0)</f>
        <v>0</v>
      </c>
      <c r="X206" s="5">
        <f t="shared" ref="X206:X219" si="32">IF(P206="폐기물처리비",J206,0)</f>
        <v>0</v>
      </c>
      <c r="Y206" s="5">
        <f t="shared" ref="Y206:Y219" si="33">IF(P206="가설비",J206,0)</f>
        <v>0</v>
      </c>
      <c r="Z206" s="5">
        <f t="shared" ref="Z206:Z219" si="34">IF(P206="잡비제외분",F206,0)</f>
        <v>0</v>
      </c>
      <c r="AA206" s="5">
        <f t="shared" ref="AA206:AA219" si="35">IF(P206="사급자재대",L206,0)</f>
        <v>0</v>
      </c>
      <c r="AB206" s="5">
        <f t="shared" ref="AB206:AB219" si="36">IF(P206="관급자재대",L206,0)</f>
        <v>0</v>
      </c>
      <c r="AC206" s="5">
        <f t="shared" ref="AC206:AC219" si="37">IF(P206="사용자항목1",L206,0)</f>
        <v>0</v>
      </c>
      <c r="AD206" s="5">
        <f t="shared" ref="AD206:AD219" si="38">IF(P206="사용자항목2",L206,0)</f>
        <v>0</v>
      </c>
      <c r="AE206" s="5">
        <f t="shared" ref="AE206:AE219" si="39">IF(P206="사용자항목3",L206,0)</f>
        <v>0</v>
      </c>
      <c r="AF206" s="5">
        <f t="shared" ref="AF206:AF219" si="40">IF(P206="사용자항목4",L206,0)</f>
        <v>0</v>
      </c>
      <c r="AG206" s="5">
        <f t="shared" ref="AG206:AG219" si="41">IF(P206="사용자항목5",L206,0)</f>
        <v>0</v>
      </c>
      <c r="AH206" s="5">
        <f t="shared" ref="AH206:AH219" si="42">IF(P206="사용자항목6",L206,0)</f>
        <v>0</v>
      </c>
      <c r="AI206" s="5">
        <f t="shared" ref="AI206:AI219" si="43">IF(P206="사용자항목7",L206,0)</f>
        <v>0</v>
      </c>
      <c r="AJ206" s="5">
        <f t="shared" ref="AJ206:AJ219" si="44">IF(P206="사용자항목8",L206,0)</f>
        <v>0</v>
      </c>
      <c r="AK206" s="5">
        <f t="shared" ref="AK206:AK219" si="45">IF(P206="사용자항목9",L206,0)</f>
        <v>0</v>
      </c>
    </row>
    <row r="207" spans="1:38" ht="15.75" customHeight="1">
      <c r="A207" s="28" t="s">
        <v>5</v>
      </c>
      <c r="B207" s="28" t="s">
        <v>6</v>
      </c>
      <c r="C207" s="29" t="s">
        <v>3</v>
      </c>
      <c r="D207" s="30">
        <v>84</v>
      </c>
      <c r="E207" s="31"/>
      <c r="F207" s="31"/>
      <c r="G207" s="31"/>
      <c r="H207" s="31"/>
      <c r="I207" s="31"/>
      <c r="J207" s="31"/>
      <c r="K207" s="31">
        <f t="shared" si="24"/>
        <v>0</v>
      </c>
      <c r="L207" s="31">
        <f t="shared" si="25"/>
        <v>0</v>
      </c>
      <c r="M207" s="32" t="s">
        <v>1</v>
      </c>
      <c r="O207" s="8" t="s">
        <v>77</v>
      </c>
      <c r="P207" s="8" t="s">
        <v>74</v>
      </c>
      <c r="Q207" s="5">
        <v>1</v>
      </c>
      <c r="R207" s="5">
        <f t="shared" si="26"/>
        <v>0</v>
      </c>
      <c r="S207" s="5">
        <f t="shared" si="27"/>
        <v>0</v>
      </c>
      <c r="T207" s="5">
        <f t="shared" si="28"/>
        <v>0</v>
      </c>
      <c r="U207" s="5">
        <f t="shared" si="29"/>
        <v>0</v>
      </c>
      <c r="V207" s="5">
        <f t="shared" si="30"/>
        <v>0</v>
      </c>
      <c r="W207" s="5">
        <f t="shared" si="31"/>
        <v>0</v>
      </c>
      <c r="X207" s="5">
        <f t="shared" si="32"/>
        <v>0</v>
      </c>
      <c r="Y207" s="5">
        <f t="shared" si="33"/>
        <v>0</v>
      </c>
      <c r="Z207" s="5">
        <f t="shared" si="34"/>
        <v>0</v>
      </c>
      <c r="AA207" s="5">
        <f t="shared" si="35"/>
        <v>0</v>
      </c>
      <c r="AB207" s="5">
        <f t="shared" si="36"/>
        <v>0</v>
      </c>
      <c r="AC207" s="5">
        <f t="shared" si="37"/>
        <v>0</v>
      </c>
      <c r="AD207" s="5">
        <f t="shared" si="38"/>
        <v>0</v>
      </c>
      <c r="AE207" s="5">
        <f t="shared" si="39"/>
        <v>0</v>
      </c>
      <c r="AF207" s="5">
        <f t="shared" si="40"/>
        <v>0</v>
      </c>
      <c r="AG207" s="5">
        <f t="shared" si="41"/>
        <v>0</v>
      </c>
      <c r="AH207" s="5">
        <f t="shared" si="42"/>
        <v>0</v>
      </c>
      <c r="AI207" s="5">
        <f t="shared" si="43"/>
        <v>0</v>
      </c>
      <c r="AJ207" s="5">
        <f t="shared" si="44"/>
        <v>0</v>
      </c>
      <c r="AK207" s="5">
        <f t="shared" si="45"/>
        <v>0</v>
      </c>
    </row>
    <row r="208" spans="1:38" ht="15.75" customHeight="1">
      <c r="A208" s="28" t="s">
        <v>5</v>
      </c>
      <c r="B208" s="28" t="s">
        <v>7</v>
      </c>
      <c r="C208" s="29" t="s">
        <v>3</v>
      </c>
      <c r="D208" s="30">
        <v>106</v>
      </c>
      <c r="E208" s="31"/>
      <c r="F208" s="31"/>
      <c r="G208" s="31"/>
      <c r="H208" s="31"/>
      <c r="I208" s="31"/>
      <c r="J208" s="31"/>
      <c r="K208" s="31">
        <f t="shared" si="24"/>
        <v>0</v>
      </c>
      <c r="L208" s="31">
        <f t="shared" si="25"/>
        <v>0</v>
      </c>
      <c r="M208" s="32" t="s">
        <v>1</v>
      </c>
      <c r="O208" s="8" t="s">
        <v>77</v>
      </c>
      <c r="P208" s="8" t="s">
        <v>74</v>
      </c>
      <c r="Q208" s="5">
        <v>1</v>
      </c>
      <c r="R208" s="5">
        <f t="shared" si="26"/>
        <v>0</v>
      </c>
      <c r="S208" s="5">
        <f t="shared" si="27"/>
        <v>0</v>
      </c>
      <c r="T208" s="5">
        <f t="shared" si="28"/>
        <v>0</v>
      </c>
      <c r="U208" s="5">
        <f t="shared" si="29"/>
        <v>0</v>
      </c>
      <c r="V208" s="5">
        <f t="shared" si="30"/>
        <v>0</v>
      </c>
      <c r="W208" s="5">
        <f t="shared" si="31"/>
        <v>0</v>
      </c>
      <c r="X208" s="5">
        <f t="shared" si="32"/>
        <v>0</v>
      </c>
      <c r="Y208" s="5">
        <f t="shared" si="33"/>
        <v>0</v>
      </c>
      <c r="Z208" s="5">
        <f t="shared" si="34"/>
        <v>0</v>
      </c>
      <c r="AA208" s="5">
        <f t="shared" si="35"/>
        <v>0</v>
      </c>
      <c r="AB208" s="5">
        <f t="shared" si="36"/>
        <v>0</v>
      </c>
      <c r="AC208" s="5">
        <f t="shared" si="37"/>
        <v>0</v>
      </c>
      <c r="AD208" s="5">
        <f t="shared" si="38"/>
        <v>0</v>
      </c>
      <c r="AE208" s="5">
        <f t="shared" si="39"/>
        <v>0</v>
      </c>
      <c r="AF208" s="5">
        <f t="shared" si="40"/>
        <v>0</v>
      </c>
      <c r="AG208" s="5">
        <f t="shared" si="41"/>
        <v>0</v>
      </c>
      <c r="AH208" s="5">
        <f t="shared" si="42"/>
        <v>0</v>
      </c>
      <c r="AI208" s="5">
        <f t="shared" si="43"/>
        <v>0</v>
      </c>
      <c r="AJ208" s="5">
        <f t="shared" si="44"/>
        <v>0</v>
      </c>
      <c r="AK208" s="5">
        <f t="shared" si="45"/>
        <v>0</v>
      </c>
    </row>
    <row r="209" spans="1:37" ht="15.75" customHeight="1">
      <c r="A209" s="28" t="s">
        <v>41</v>
      </c>
      <c r="B209" s="28" t="s">
        <v>42</v>
      </c>
      <c r="C209" s="29" t="s">
        <v>28</v>
      </c>
      <c r="D209" s="30">
        <v>160</v>
      </c>
      <c r="E209" s="31"/>
      <c r="F209" s="31"/>
      <c r="G209" s="31"/>
      <c r="H209" s="31"/>
      <c r="I209" s="31"/>
      <c r="J209" s="31"/>
      <c r="K209" s="31">
        <f t="shared" si="24"/>
        <v>0</v>
      </c>
      <c r="L209" s="31">
        <f t="shared" si="25"/>
        <v>0</v>
      </c>
      <c r="M209" s="32" t="s">
        <v>43</v>
      </c>
      <c r="O209" s="8" t="s">
        <v>77</v>
      </c>
      <c r="P209" s="8" t="s">
        <v>74</v>
      </c>
      <c r="Q209" s="5">
        <v>1</v>
      </c>
      <c r="R209" s="5">
        <f t="shared" si="26"/>
        <v>0</v>
      </c>
      <c r="S209" s="5">
        <f t="shared" si="27"/>
        <v>0</v>
      </c>
      <c r="T209" s="5">
        <f t="shared" si="28"/>
        <v>0</v>
      </c>
      <c r="U209" s="5">
        <f t="shared" si="29"/>
        <v>0</v>
      </c>
      <c r="V209" s="5">
        <f t="shared" si="30"/>
        <v>0</v>
      </c>
      <c r="W209" s="5">
        <f t="shared" si="31"/>
        <v>0</v>
      </c>
      <c r="X209" s="5">
        <f t="shared" si="32"/>
        <v>0</v>
      </c>
      <c r="Y209" s="5">
        <f t="shared" si="33"/>
        <v>0</v>
      </c>
      <c r="Z209" s="5">
        <f t="shared" si="34"/>
        <v>0</v>
      </c>
      <c r="AA209" s="5">
        <f t="shared" si="35"/>
        <v>0</v>
      </c>
      <c r="AB209" s="5">
        <f t="shared" si="36"/>
        <v>0</v>
      </c>
      <c r="AC209" s="5">
        <f t="shared" si="37"/>
        <v>0</v>
      </c>
      <c r="AD209" s="5">
        <f t="shared" si="38"/>
        <v>0</v>
      </c>
      <c r="AE209" s="5">
        <f t="shared" si="39"/>
        <v>0</v>
      </c>
      <c r="AF209" s="5">
        <f t="shared" si="40"/>
        <v>0</v>
      </c>
      <c r="AG209" s="5">
        <f t="shared" si="41"/>
        <v>0</v>
      </c>
      <c r="AH209" s="5">
        <f t="shared" si="42"/>
        <v>0</v>
      </c>
      <c r="AI209" s="5">
        <f t="shared" si="43"/>
        <v>0</v>
      </c>
      <c r="AJ209" s="5">
        <f t="shared" si="44"/>
        <v>0</v>
      </c>
      <c r="AK209" s="5">
        <f t="shared" si="45"/>
        <v>0</v>
      </c>
    </row>
    <row r="210" spans="1:37" ht="15.75" customHeight="1">
      <c r="A210" s="28" t="s">
        <v>172</v>
      </c>
      <c r="B210" s="28" t="s">
        <v>173</v>
      </c>
      <c r="C210" s="29" t="s">
        <v>3</v>
      </c>
      <c r="D210" s="30">
        <v>357</v>
      </c>
      <c r="E210" s="31"/>
      <c r="F210" s="31"/>
      <c r="G210" s="31"/>
      <c r="H210" s="31"/>
      <c r="I210" s="31"/>
      <c r="J210" s="31"/>
      <c r="K210" s="31">
        <f t="shared" si="24"/>
        <v>0</v>
      </c>
      <c r="L210" s="31">
        <f t="shared" si="25"/>
        <v>0</v>
      </c>
      <c r="M210" s="32" t="s">
        <v>78</v>
      </c>
      <c r="P210" s="8" t="s">
        <v>74</v>
      </c>
      <c r="Q210" s="5">
        <v>1</v>
      </c>
      <c r="R210" s="5">
        <f t="shared" si="26"/>
        <v>0</v>
      </c>
      <c r="S210" s="5">
        <f t="shared" si="27"/>
        <v>0</v>
      </c>
      <c r="T210" s="5">
        <f t="shared" si="28"/>
        <v>0</v>
      </c>
      <c r="U210" s="5">
        <f t="shared" si="29"/>
        <v>0</v>
      </c>
      <c r="V210" s="5">
        <f t="shared" si="30"/>
        <v>0</v>
      </c>
      <c r="W210" s="5">
        <f t="shared" si="31"/>
        <v>0</v>
      </c>
      <c r="X210" s="5">
        <f t="shared" si="32"/>
        <v>0</v>
      </c>
      <c r="Y210" s="5">
        <f t="shared" si="33"/>
        <v>0</v>
      </c>
      <c r="Z210" s="5">
        <f t="shared" si="34"/>
        <v>0</v>
      </c>
      <c r="AA210" s="5">
        <f t="shared" si="35"/>
        <v>0</v>
      </c>
      <c r="AB210" s="5">
        <f t="shared" si="36"/>
        <v>0</v>
      </c>
      <c r="AC210" s="5">
        <f t="shared" si="37"/>
        <v>0</v>
      </c>
      <c r="AD210" s="5">
        <f t="shared" si="38"/>
        <v>0</v>
      </c>
      <c r="AE210" s="5">
        <f t="shared" si="39"/>
        <v>0</v>
      </c>
      <c r="AF210" s="5">
        <f t="shared" si="40"/>
        <v>0</v>
      </c>
      <c r="AG210" s="5">
        <f t="shared" si="41"/>
        <v>0</v>
      </c>
      <c r="AH210" s="5">
        <f t="shared" si="42"/>
        <v>0</v>
      </c>
      <c r="AI210" s="5">
        <f t="shared" si="43"/>
        <v>0</v>
      </c>
      <c r="AJ210" s="5">
        <f t="shared" si="44"/>
        <v>0</v>
      </c>
      <c r="AK210" s="5">
        <f t="shared" si="45"/>
        <v>0</v>
      </c>
    </row>
    <row r="211" spans="1:37" ht="15.75" customHeight="1">
      <c r="A211" s="28" t="s">
        <v>20</v>
      </c>
      <c r="B211" s="28" t="s">
        <v>21</v>
      </c>
      <c r="C211" s="29" t="s">
        <v>3</v>
      </c>
      <c r="D211" s="30">
        <v>21</v>
      </c>
      <c r="E211" s="31"/>
      <c r="F211" s="31"/>
      <c r="G211" s="31"/>
      <c r="H211" s="31"/>
      <c r="I211" s="31"/>
      <c r="J211" s="31"/>
      <c r="K211" s="31">
        <f t="shared" si="24"/>
        <v>0</v>
      </c>
      <c r="L211" s="31">
        <f t="shared" si="25"/>
        <v>0</v>
      </c>
      <c r="M211" s="32" t="s">
        <v>245</v>
      </c>
      <c r="O211" s="8" t="s">
        <v>77</v>
      </c>
      <c r="P211" s="8" t="s">
        <v>74</v>
      </c>
      <c r="Q211" s="5">
        <v>1</v>
      </c>
      <c r="R211" s="5">
        <f t="shared" si="26"/>
        <v>0</v>
      </c>
      <c r="S211" s="5">
        <f t="shared" si="27"/>
        <v>0</v>
      </c>
      <c r="T211" s="5">
        <f t="shared" si="28"/>
        <v>0</v>
      </c>
      <c r="U211" s="5">
        <f t="shared" si="29"/>
        <v>0</v>
      </c>
      <c r="V211" s="5">
        <f t="shared" si="30"/>
        <v>0</v>
      </c>
      <c r="W211" s="5">
        <f t="shared" si="31"/>
        <v>0</v>
      </c>
      <c r="X211" s="5">
        <f t="shared" si="32"/>
        <v>0</v>
      </c>
      <c r="Y211" s="5">
        <f t="shared" si="33"/>
        <v>0</v>
      </c>
      <c r="Z211" s="5">
        <f t="shared" si="34"/>
        <v>0</v>
      </c>
      <c r="AA211" s="5">
        <f t="shared" si="35"/>
        <v>0</v>
      </c>
      <c r="AB211" s="5">
        <f t="shared" si="36"/>
        <v>0</v>
      </c>
      <c r="AC211" s="5">
        <f t="shared" si="37"/>
        <v>0</v>
      </c>
      <c r="AD211" s="5">
        <f t="shared" si="38"/>
        <v>0</v>
      </c>
      <c r="AE211" s="5">
        <f t="shared" si="39"/>
        <v>0</v>
      </c>
      <c r="AF211" s="5">
        <f t="shared" si="40"/>
        <v>0</v>
      </c>
      <c r="AG211" s="5">
        <f t="shared" si="41"/>
        <v>0</v>
      </c>
      <c r="AH211" s="5">
        <f t="shared" si="42"/>
        <v>0</v>
      </c>
      <c r="AI211" s="5">
        <f t="shared" si="43"/>
        <v>0</v>
      </c>
      <c r="AJ211" s="5">
        <f t="shared" si="44"/>
        <v>0</v>
      </c>
      <c r="AK211" s="5">
        <f t="shared" si="45"/>
        <v>0</v>
      </c>
    </row>
    <row r="212" spans="1:37" ht="15.75" customHeight="1">
      <c r="A212" s="28" t="s">
        <v>175</v>
      </c>
      <c r="B212" s="28" t="s">
        <v>176</v>
      </c>
      <c r="C212" s="29" t="s">
        <v>3</v>
      </c>
      <c r="D212" s="30">
        <v>41</v>
      </c>
      <c r="E212" s="31"/>
      <c r="F212" s="31"/>
      <c r="G212" s="31"/>
      <c r="H212" s="31"/>
      <c r="I212" s="31"/>
      <c r="J212" s="31"/>
      <c r="K212" s="31">
        <f t="shared" si="24"/>
        <v>0</v>
      </c>
      <c r="L212" s="31">
        <f t="shared" si="25"/>
        <v>0</v>
      </c>
      <c r="M212" s="32" t="s">
        <v>168</v>
      </c>
      <c r="P212" s="8" t="s">
        <v>74</v>
      </c>
      <c r="Q212" s="5">
        <v>1</v>
      </c>
      <c r="R212" s="5">
        <f t="shared" si="26"/>
        <v>0</v>
      </c>
      <c r="S212" s="5">
        <f t="shared" si="27"/>
        <v>0</v>
      </c>
      <c r="T212" s="5">
        <f t="shared" si="28"/>
        <v>0</v>
      </c>
      <c r="U212" s="5">
        <f t="shared" si="29"/>
        <v>0</v>
      </c>
      <c r="V212" s="5">
        <f t="shared" si="30"/>
        <v>0</v>
      </c>
      <c r="W212" s="5">
        <f t="shared" si="31"/>
        <v>0</v>
      </c>
      <c r="X212" s="5">
        <f t="shared" si="32"/>
        <v>0</v>
      </c>
      <c r="Y212" s="5">
        <f t="shared" si="33"/>
        <v>0</v>
      </c>
      <c r="Z212" s="5">
        <f t="shared" si="34"/>
        <v>0</v>
      </c>
      <c r="AA212" s="5">
        <f t="shared" si="35"/>
        <v>0</v>
      </c>
      <c r="AB212" s="5">
        <f t="shared" si="36"/>
        <v>0</v>
      </c>
      <c r="AC212" s="5">
        <f t="shared" si="37"/>
        <v>0</v>
      </c>
      <c r="AD212" s="5">
        <f t="shared" si="38"/>
        <v>0</v>
      </c>
      <c r="AE212" s="5">
        <f t="shared" si="39"/>
        <v>0</v>
      </c>
      <c r="AF212" s="5">
        <f t="shared" si="40"/>
        <v>0</v>
      </c>
      <c r="AG212" s="5">
        <f t="shared" si="41"/>
        <v>0</v>
      </c>
      <c r="AH212" s="5">
        <f t="shared" si="42"/>
        <v>0</v>
      </c>
      <c r="AI212" s="5">
        <f t="shared" si="43"/>
        <v>0</v>
      </c>
      <c r="AJ212" s="5">
        <f t="shared" si="44"/>
        <v>0</v>
      </c>
      <c r="AK212" s="5">
        <f t="shared" si="45"/>
        <v>0</v>
      </c>
    </row>
    <row r="213" spans="1:37" ht="15.75" customHeight="1">
      <c r="A213" s="28" t="s">
        <v>177</v>
      </c>
      <c r="B213" s="28" t="s">
        <v>178</v>
      </c>
      <c r="C213" s="29" t="s">
        <v>28</v>
      </c>
      <c r="D213" s="30">
        <v>15</v>
      </c>
      <c r="E213" s="31"/>
      <c r="F213" s="31"/>
      <c r="G213" s="31"/>
      <c r="H213" s="31"/>
      <c r="I213" s="31"/>
      <c r="J213" s="31"/>
      <c r="K213" s="31">
        <f t="shared" si="24"/>
        <v>0</v>
      </c>
      <c r="L213" s="31">
        <f t="shared" si="25"/>
        <v>0</v>
      </c>
      <c r="M213" s="32" t="s">
        <v>171</v>
      </c>
      <c r="P213" s="8" t="s">
        <v>74</v>
      </c>
      <c r="Q213" s="5">
        <v>1</v>
      </c>
      <c r="R213" s="5">
        <f t="shared" si="26"/>
        <v>0</v>
      </c>
      <c r="S213" s="5">
        <f t="shared" si="27"/>
        <v>0</v>
      </c>
      <c r="T213" s="5">
        <f t="shared" si="28"/>
        <v>0</v>
      </c>
      <c r="U213" s="5">
        <f t="shared" si="29"/>
        <v>0</v>
      </c>
      <c r="V213" s="5">
        <f t="shared" si="30"/>
        <v>0</v>
      </c>
      <c r="W213" s="5">
        <f t="shared" si="31"/>
        <v>0</v>
      </c>
      <c r="X213" s="5">
        <f t="shared" si="32"/>
        <v>0</v>
      </c>
      <c r="Y213" s="5">
        <f t="shared" si="33"/>
        <v>0</v>
      </c>
      <c r="Z213" s="5">
        <f t="shared" si="34"/>
        <v>0</v>
      </c>
      <c r="AA213" s="5">
        <f t="shared" si="35"/>
        <v>0</v>
      </c>
      <c r="AB213" s="5">
        <f t="shared" si="36"/>
        <v>0</v>
      </c>
      <c r="AC213" s="5">
        <f t="shared" si="37"/>
        <v>0</v>
      </c>
      <c r="AD213" s="5">
        <f t="shared" si="38"/>
        <v>0</v>
      </c>
      <c r="AE213" s="5">
        <f t="shared" si="39"/>
        <v>0</v>
      </c>
      <c r="AF213" s="5">
        <f t="shared" si="40"/>
        <v>0</v>
      </c>
      <c r="AG213" s="5">
        <f t="shared" si="41"/>
        <v>0</v>
      </c>
      <c r="AH213" s="5">
        <f t="shared" si="42"/>
        <v>0</v>
      </c>
      <c r="AI213" s="5">
        <f t="shared" si="43"/>
        <v>0</v>
      </c>
      <c r="AJ213" s="5">
        <f t="shared" si="44"/>
        <v>0</v>
      </c>
      <c r="AK213" s="5">
        <f t="shared" si="45"/>
        <v>0</v>
      </c>
    </row>
    <row r="214" spans="1:37" ht="15.75" customHeight="1">
      <c r="A214" s="28" t="s">
        <v>52</v>
      </c>
      <c r="B214" s="28" t="s">
        <v>54</v>
      </c>
      <c r="C214" s="29" t="s">
        <v>3</v>
      </c>
      <c r="D214" s="30">
        <v>60</v>
      </c>
      <c r="E214" s="31"/>
      <c r="F214" s="31"/>
      <c r="G214" s="31"/>
      <c r="H214" s="31"/>
      <c r="I214" s="31"/>
      <c r="J214" s="31"/>
      <c r="K214" s="31">
        <f t="shared" si="24"/>
        <v>0</v>
      </c>
      <c r="L214" s="31">
        <f t="shared" si="25"/>
        <v>0</v>
      </c>
      <c r="M214" s="32" t="s">
        <v>246</v>
      </c>
      <c r="O214" s="8" t="s">
        <v>77</v>
      </c>
      <c r="P214" s="8" t="s">
        <v>74</v>
      </c>
      <c r="Q214" s="5">
        <v>1</v>
      </c>
      <c r="R214" s="5">
        <f t="shared" si="26"/>
        <v>0</v>
      </c>
      <c r="S214" s="5">
        <f t="shared" si="27"/>
        <v>0</v>
      </c>
      <c r="T214" s="5">
        <f t="shared" si="28"/>
        <v>0</v>
      </c>
      <c r="U214" s="5">
        <f t="shared" si="29"/>
        <v>0</v>
      </c>
      <c r="V214" s="5">
        <f t="shared" si="30"/>
        <v>0</v>
      </c>
      <c r="W214" s="5">
        <f t="shared" si="31"/>
        <v>0</v>
      </c>
      <c r="X214" s="5">
        <f t="shared" si="32"/>
        <v>0</v>
      </c>
      <c r="Y214" s="5">
        <f t="shared" si="33"/>
        <v>0</v>
      </c>
      <c r="Z214" s="5">
        <f t="shared" si="34"/>
        <v>0</v>
      </c>
      <c r="AA214" s="5">
        <f t="shared" si="35"/>
        <v>0</v>
      </c>
      <c r="AB214" s="5">
        <f t="shared" si="36"/>
        <v>0</v>
      </c>
      <c r="AC214" s="5">
        <f t="shared" si="37"/>
        <v>0</v>
      </c>
      <c r="AD214" s="5">
        <f t="shared" si="38"/>
        <v>0</v>
      </c>
      <c r="AE214" s="5">
        <f t="shared" si="39"/>
        <v>0</v>
      </c>
      <c r="AF214" s="5">
        <f t="shared" si="40"/>
        <v>0</v>
      </c>
      <c r="AG214" s="5">
        <f t="shared" si="41"/>
        <v>0</v>
      </c>
      <c r="AH214" s="5">
        <f t="shared" si="42"/>
        <v>0</v>
      </c>
      <c r="AI214" s="5">
        <f t="shared" si="43"/>
        <v>0</v>
      </c>
      <c r="AJ214" s="5">
        <f t="shared" si="44"/>
        <v>0</v>
      </c>
      <c r="AK214" s="5">
        <f t="shared" si="45"/>
        <v>0</v>
      </c>
    </row>
    <row r="215" spans="1:37" ht="15.75" customHeight="1">
      <c r="A215" s="28" t="s">
        <v>52</v>
      </c>
      <c r="B215" s="28" t="s">
        <v>53</v>
      </c>
      <c r="C215" s="29" t="s">
        <v>13</v>
      </c>
      <c r="D215" s="30">
        <v>8</v>
      </c>
      <c r="E215" s="31"/>
      <c r="F215" s="31"/>
      <c r="G215" s="31"/>
      <c r="H215" s="31"/>
      <c r="I215" s="31"/>
      <c r="J215" s="31"/>
      <c r="K215" s="31">
        <f t="shared" si="24"/>
        <v>0</v>
      </c>
      <c r="L215" s="31">
        <f t="shared" si="25"/>
        <v>0</v>
      </c>
      <c r="M215" s="32" t="s">
        <v>246</v>
      </c>
      <c r="O215" s="8" t="s">
        <v>77</v>
      </c>
      <c r="P215" s="8" t="s">
        <v>74</v>
      </c>
      <c r="Q215" s="5">
        <v>1</v>
      </c>
      <c r="R215" s="5">
        <f t="shared" si="26"/>
        <v>0</v>
      </c>
      <c r="S215" s="5">
        <f t="shared" si="27"/>
        <v>0</v>
      </c>
      <c r="T215" s="5">
        <f t="shared" si="28"/>
        <v>0</v>
      </c>
      <c r="U215" s="5">
        <f t="shared" si="29"/>
        <v>0</v>
      </c>
      <c r="V215" s="5">
        <f t="shared" si="30"/>
        <v>0</v>
      </c>
      <c r="W215" s="5">
        <f t="shared" si="31"/>
        <v>0</v>
      </c>
      <c r="X215" s="5">
        <f t="shared" si="32"/>
        <v>0</v>
      </c>
      <c r="Y215" s="5">
        <f t="shared" si="33"/>
        <v>0</v>
      </c>
      <c r="Z215" s="5">
        <f t="shared" si="34"/>
        <v>0</v>
      </c>
      <c r="AA215" s="5">
        <f t="shared" si="35"/>
        <v>0</v>
      </c>
      <c r="AB215" s="5">
        <f t="shared" si="36"/>
        <v>0</v>
      </c>
      <c r="AC215" s="5">
        <f t="shared" si="37"/>
        <v>0</v>
      </c>
      <c r="AD215" s="5">
        <f t="shared" si="38"/>
        <v>0</v>
      </c>
      <c r="AE215" s="5">
        <f t="shared" si="39"/>
        <v>0</v>
      </c>
      <c r="AF215" s="5">
        <f t="shared" si="40"/>
        <v>0</v>
      </c>
      <c r="AG215" s="5">
        <f t="shared" si="41"/>
        <v>0</v>
      </c>
      <c r="AH215" s="5">
        <f t="shared" si="42"/>
        <v>0</v>
      </c>
      <c r="AI215" s="5">
        <f t="shared" si="43"/>
        <v>0</v>
      </c>
      <c r="AJ215" s="5">
        <f t="shared" si="44"/>
        <v>0</v>
      </c>
      <c r="AK215" s="5">
        <f t="shared" si="45"/>
        <v>0</v>
      </c>
    </row>
    <row r="216" spans="1:37" ht="15.75" customHeight="1">
      <c r="A216" s="28" t="s">
        <v>52</v>
      </c>
      <c r="B216" s="28" t="s">
        <v>55</v>
      </c>
      <c r="C216" s="29" t="s">
        <v>28</v>
      </c>
      <c r="D216" s="30">
        <v>9</v>
      </c>
      <c r="E216" s="31"/>
      <c r="F216" s="31"/>
      <c r="G216" s="31"/>
      <c r="H216" s="31"/>
      <c r="I216" s="31"/>
      <c r="J216" s="31"/>
      <c r="K216" s="31">
        <f t="shared" si="24"/>
        <v>0</v>
      </c>
      <c r="L216" s="31">
        <f t="shared" si="25"/>
        <v>0</v>
      </c>
      <c r="M216" s="32" t="s">
        <v>246</v>
      </c>
      <c r="O216" s="8" t="s">
        <v>77</v>
      </c>
      <c r="P216" s="8" t="s">
        <v>74</v>
      </c>
      <c r="Q216" s="5">
        <v>1</v>
      </c>
      <c r="R216" s="5">
        <f t="shared" si="26"/>
        <v>0</v>
      </c>
      <c r="S216" s="5">
        <f t="shared" si="27"/>
        <v>0</v>
      </c>
      <c r="T216" s="5">
        <f t="shared" si="28"/>
        <v>0</v>
      </c>
      <c r="U216" s="5">
        <f t="shared" si="29"/>
        <v>0</v>
      </c>
      <c r="V216" s="5">
        <f t="shared" si="30"/>
        <v>0</v>
      </c>
      <c r="W216" s="5">
        <f t="shared" si="31"/>
        <v>0</v>
      </c>
      <c r="X216" s="5">
        <f t="shared" si="32"/>
        <v>0</v>
      </c>
      <c r="Y216" s="5">
        <f t="shared" si="33"/>
        <v>0</v>
      </c>
      <c r="Z216" s="5">
        <f t="shared" si="34"/>
        <v>0</v>
      </c>
      <c r="AA216" s="5">
        <f t="shared" si="35"/>
        <v>0</v>
      </c>
      <c r="AB216" s="5">
        <f t="shared" si="36"/>
        <v>0</v>
      </c>
      <c r="AC216" s="5">
        <f t="shared" si="37"/>
        <v>0</v>
      </c>
      <c r="AD216" s="5">
        <f t="shared" si="38"/>
        <v>0</v>
      </c>
      <c r="AE216" s="5">
        <f t="shared" si="39"/>
        <v>0</v>
      </c>
      <c r="AF216" s="5">
        <f t="shared" si="40"/>
        <v>0</v>
      </c>
      <c r="AG216" s="5">
        <f t="shared" si="41"/>
        <v>0</v>
      </c>
      <c r="AH216" s="5">
        <f t="shared" si="42"/>
        <v>0</v>
      </c>
      <c r="AI216" s="5">
        <f t="shared" si="43"/>
        <v>0</v>
      </c>
      <c r="AJ216" s="5">
        <f t="shared" si="44"/>
        <v>0</v>
      </c>
      <c r="AK216" s="5">
        <f t="shared" si="45"/>
        <v>0</v>
      </c>
    </row>
    <row r="217" spans="1:37" ht="15.75" customHeight="1">
      <c r="A217" s="28" t="s">
        <v>46</v>
      </c>
      <c r="B217" s="28" t="s">
        <v>47</v>
      </c>
      <c r="C217" s="29" t="s">
        <v>3</v>
      </c>
      <c r="D217" s="30">
        <v>18</v>
      </c>
      <c r="E217" s="31"/>
      <c r="F217" s="31"/>
      <c r="G217" s="31"/>
      <c r="H217" s="31"/>
      <c r="I217" s="31"/>
      <c r="J217" s="31"/>
      <c r="K217" s="31">
        <f t="shared" si="24"/>
        <v>0</v>
      </c>
      <c r="L217" s="31">
        <f t="shared" si="25"/>
        <v>0</v>
      </c>
      <c r="M217" s="32" t="s">
        <v>247</v>
      </c>
      <c r="O217" s="8" t="s">
        <v>77</v>
      </c>
      <c r="P217" s="8" t="s">
        <v>74</v>
      </c>
      <c r="Q217" s="5">
        <v>1</v>
      </c>
      <c r="R217" s="5">
        <f t="shared" si="26"/>
        <v>0</v>
      </c>
      <c r="S217" s="5">
        <f t="shared" si="27"/>
        <v>0</v>
      </c>
      <c r="T217" s="5">
        <f t="shared" si="28"/>
        <v>0</v>
      </c>
      <c r="U217" s="5">
        <f t="shared" si="29"/>
        <v>0</v>
      </c>
      <c r="V217" s="5">
        <f t="shared" si="30"/>
        <v>0</v>
      </c>
      <c r="W217" s="5">
        <f t="shared" si="31"/>
        <v>0</v>
      </c>
      <c r="X217" s="5">
        <f t="shared" si="32"/>
        <v>0</v>
      </c>
      <c r="Y217" s="5">
        <f t="shared" si="33"/>
        <v>0</v>
      </c>
      <c r="Z217" s="5">
        <f t="shared" si="34"/>
        <v>0</v>
      </c>
      <c r="AA217" s="5">
        <f t="shared" si="35"/>
        <v>0</v>
      </c>
      <c r="AB217" s="5">
        <f t="shared" si="36"/>
        <v>0</v>
      </c>
      <c r="AC217" s="5">
        <f t="shared" si="37"/>
        <v>0</v>
      </c>
      <c r="AD217" s="5">
        <f t="shared" si="38"/>
        <v>0</v>
      </c>
      <c r="AE217" s="5">
        <f t="shared" si="39"/>
        <v>0</v>
      </c>
      <c r="AF217" s="5">
        <f t="shared" si="40"/>
        <v>0</v>
      </c>
      <c r="AG217" s="5">
        <f t="shared" si="41"/>
        <v>0</v>
      </c>
      <c r="AH217" s="5">
        <f t="shared" si="42"/>
        <v>0</v>
      </c>
      <c r="AI217" s="5">
        <f t="shared" si="43"/>
        <v>0</v>
      </c>
      <c r="AJ217" s="5">
        <f t="shared" si="44"/>
        <v>0</v>
      </c>
      <c r="AK217" s="5">
        <f t="shared" si="45"/>
        <v>0</v>
      </c>
    </row>
    <row r="218" spans="1:37" ht="15.75" customHeight="1">
      <c r="A218" s="28" t="s">
        <v>207</v>
      </c>
      <c r="B218" s="28"/>
      <c r="C218" s="29" t="s">
        <v>35</v>
      </c>
      <c r="D218" s="30">
        <v>2</v>
      </c>
      <c r="E218" s="31"/>
      <c r="F218" s="31"/>
      <c r="G218" s="31"/>
      <c r="H218" s="31"/>
      <c r="I218" s="31"/>
      <c r="J218" s="31"/>
      <c r="K218" s="31">
        <f t="shared" si="24"/>
        <v>0</v>
      </c>
      <c r="L218" s="31">
        <f t="shared" si="25"/>
        <v>0</v>
      </c>
      <c r="M218" s="32" t="s">
        <v>31</v>
      </c>
      <c r="O218" s="8" t="s">
        <v>77</v>
      </c>
      <c r="P218" s="8" t="s">
        <v>74</v>
      </c>
      <c r="Q218" s="5">
        <v>1</v>
      </c>
      <c r="R218" s="5">
        <f t="shared" si="26"/>
        <v>0</v>
      </c>
      <c r="S218" s="5">
        <f t="shared" si="27"/>
        <v>0</v>
      </c>
      <c r="T218" s="5">
        <f t="shared" si="28"/>
        <v>0</v>
      </c>
      <c r="U218" s="5">
        <f t="shared" si="29"/>
        <v>0</v>
      </c>
      <c r="V218" s="5">
        <f t="shared" si="30"/>
        <v>0</v>
      </c>
      <c r="W218" s="5">
        <f t="shared" si="31"/>
        <v>0</v>
      </c>
      <c r="X218" s="5">
        <f t="shared" si="32"/>
        <v>0</v>
      </c>
      <c r="Y218" s="5">
        <f t="shared" si="33"/>
        <v>0</v>
      </c>
      <c r="Z218" s="5">
        <f t="shared" si="34"/>
        <v>0</v>
      </c>
      <c r="AA218" s="5">
        <f t="shared" si="35"/>
        <v>0</v>
      </c>
      <c r="AB218" s="5">
        <f t="shared" si="36"/>
        <v>0</v>
      </c>
      <c r="AC218" s="5">
        <f t="shared" si="37"/>
        <v>0</v>
      </c>
      <c r="AD218" s="5">
        <f t="shared" si="38"/>
        <v>0</v>
      </c>
      <c r="AE218" s="5">
        <f t="shared" si="39"/>
        <v>0</v>
      </c>
      <c r="AF218" s="5">
        <f t="shared" si="40"/>
        <v>0</v>
      </c>
      <c r="AG218" s="5">
        <f t="shared" si="41"/>
        <v>0</v>
      </c>
      <c r="AH218" s="5">
        <f t="shared" si="42"/>
        <v>0</v>
      </c>
      <c r="AI218" s="5">
        <f t="shared" si="43"/>
        <v>0</v>
      </c>
      <c r="AJ218" s="5">
        <f t="shared" si="44"/>
        <v>0</v>
      </c>
      <c r="AK218" s="5">
        <f t="shared" si="45"/>
        <v>0</v>
      </c>
    </row>
    <row r="219" spans="1:37" ht="15.75" customHeight="1">
      <c r="A219" s="28" t="s">
        <v>29</v>
      </c>
      <c r="B219" s="28"/>
      <c r="C219" s="29" t="s">
        <v>30</v>
      </c>
      <c r="D219" s="30">
        <v>1</v>
      </c>
      <c r="E219" s="31"/>
      <c r="F219" s="31"/>
      <c r="G219" s="31"/>
      <c r="H219" s="31"/>
      <c r="I219" s="31"/>
      <c r="J219" s="31"/>
      <c r="K219" s="31">
        <f t="shared" si="24"/>
        <v>0</v>
      </c>
      <c r="L219" s="31">
        <f t="shared" si="25"/>
        <v>0</v>
      </c>
      <c r="M219" s="32" t="s">
        <v>31</v>
      </c>
      <c r="O219" s="8" t="s">
        <v>77</v>
      </c>
      <c r="P219" s="8" t="s">
        <v>74</v>
      </c>
      <c r="Q219" s="5">
        <v>1</v>
      </c>
      <c r="R219" s="5">
        <f t="shared" si="26"/>
        <v>0</v>
      </c>
      <c r="S219" s="5">
        <f t="shared" si="27"/>
        <v>0</v>
      </c>
      <c r="T219" s="5">
        <f t="shared" si="28"/>
        <v>0</v>
      </c>
      <c r="U219" s="5">
        <f t="shared" si="29"/>
        <v>0</v>
      </c>
      <c r="V219" s="5">
        <f t="shared" si="30"/>
        <v>0</v>
      </c>
      <c r="W219" s="5">
        <f t="shared" si="31"/>
        <v>0</v>
      </c>
      <c r="X219" s="5">
        <f t="shared" si="32"/>
        <v>0</v>
      </c>
      <c r="Y219" s="5">
        <f t="shared" si="33"/>
        <v>0</v>
      </c>
      <c r="Z219" s="5">
        <f t="shared" si="34"/>
        <v>0</v>
      </c>
      <c r="AA219" s="5">
        <f t="shared" si="35"/>
        <v>0</v>
      </c>
      <c r="AB219" s="5">
        <f t="shared" si="36"/>
        <v>0</v>
      </c>
      <c r="AC219" s="5">
        <f t="shared" si="37"/>
        <v>0</v>
      </c>
      <c r="AD219" s="5">
        <f t="shared" si="38"/>
        <v>0</v>
      </c>
      <c r="AE219" s="5">
        <f t="shared" si="39"/>
        <v>0</v>
      </c>
      <c r="AF219" s="5">
        <f t="shared" si="40"/>
        <v>0</v>
      </c>
      <c r="AG219" s="5">
        <f t="shared" si="41"/>
        <v>0</v>
      </c>
      <c r="AH219" s="5">
        <f t="shared" si="42"/>
        <v>0</v>
      </c>
      <c r="AI219" s="5">
        <f t="shared" si="43"/>
        <v>0</v>
      </c>
      <c r="AJ219" s="5">
        <f t="shared" si="44"/>
        <v>0</v>
      </c>
      <c r="AK219" s="5">
        <f t="shared" si="45"/>
        <v>0</v>
      </c>
    </row>
    <row r="220" spans="1:37" ht="15.75" customHeight="1">
      <c r="A220" s="28"/>
      <c r="B220" s="28"/>
      <c r="C220" s="29"/>
      <c r="D220" s="33"/>
      <c r="E220" s="33"/>
      <c r="F220" s="33"/>
      <c r="G220" s="33"/>
      <c r="H220" s="33"/>
      <c r="I220" s="33"/>
      <c r="J220" s="33"/>
      <c r="K220" s="33"/>
      <c r="L220" s="33"/>
      <c r="M220" s="33"/>
    </row>
    <row r="221" spans="1:37" ht="15.75" customHeight="1">
      <c r="A221" s="28"/>
      <c r="B221" s="28"/>
      <c r="C221" s="29"/>
      <c r="D221" s="33"/>
      <c r="E221" s="33"/>
      <c r="F221" s="33"/>
      <c r="G221" s="33"/>
      <c r="H221" s="33"/>
      <c r="I221" s="33"/>
      <c r="J221" s="33"/>
      <c r="K221" s="33"/>
      <c r="L221" s="33"/>
      <c r="M221" s="33"/>
    </row>
    <row r="222" spans="1:37" ht="15.75" customHeight="1">
      <c r="A222" s="28"/>
      <c r="B222" s="28"/>
      <c r="C222" s="29"/>
      <c r="D222" s="33"/>
      <c r="E222" s="33"/>
      <c r="F222" s="33"/>
      <c r="G222" s="33"/>
      <c r="H222" s="33"/>
      <c r="I222" s="33"/>
      <c r="J222" s="33"/>
      <c r="K222" s="33"/>
      <c r="L222" s="33"/>
      <c r="M222" s="33"/>
    </row>
    <row r="223" spans="1:37" ht="15.75" customHeight="1">
      <c r="A223" s="28"/>
      <c r="B223" s="28"/>
      <c r="C223" s="29"/>
      <c r="D223" s="33"/>
      <c r="E223" s="33"/>
      <c r="F223" s="33"/>
      <c r="G223" s="33"/>
      <c r="H223" s="33"/>
      <c r="I223" s="33"/>
      <c r="J223" s="33"/>
      <c r="K223" s="33"/>
      <c r="L223" s="33"/>
      <c r="M223" s="33"/>
    </row>
    <row r="224" spans="1:37" ht="15.75" customHeight="1">
      <c r="A224" s="28"/>
      <c r="B224" s="28"/>
      <c r="C224" s="29"/>
      <c r="D224" s="33"/>
      <c r="E224" s="33"/>
      <c r="F224" s="33"/>
      <c r="G224" s="33"/>
      <c r="H224" s="33"/>
      <c r="I224" s="33"/>
      <c r="J224" s="33"/>
      <c r="K224" s="33"/>
      <c r="L224" s="33"/>
      <c r="M224" s="33"/>
    </row>
    <row r="225" spans="1:38" ht="15.75" customHeight="1">
      <c r="A225" s="28"/>
      <c r="B225" s="28"/>
      <c r="C225" s="29"/>
      <c r="D225" s="33"/>
      <c r="E225" s="33"/>
      <c r="F225" s="33"/>
      <c r="G225" s="33"/>
      <c r="H225" s="33"/>
      <c r="I225" s="33"/>
      <c r="J225" s="33"/>
      <c r="K225" s="33"/>
      <c r="L225" s="33"/>
      <c r="M225" s="33"/>
    </row>
    <row r="226" spans="1:38" ht="15.75" customHeight="1">
      <c r="A226" s="28"/>
      <c r="B226" s="28"/>
      <c r="C226" s="29"/>
      <c r="D226" s="33"/>
      <c r="E226" s="33"/>
      <c r="F226" s="33"/>
      <c r="G226" s="33"/>
      <c r="H226" s="33"/>
      <c r="I226" s="33"/>
      <c r="J226" s="33"/>
      <c r="K226" s="33"/>
      <c r="L226" s="33"/>
      <c r="M226" s="33"/>
    </row>
    <row r="227" spans="1:38" ht="15.75" customHeight="1">
      <c r="A227" s="28"/>
      <c r="B227" s="28"/>
      <c r="C227" s="29"/>
      <c r="D227" s="33"/>
      <c r="E227" s="33"/>
      <c r="F227" s="33"/>
      <c r="G227" s="33"/>
      <c r="H227" s="33"/>
      <c r="I227" s="33"/>
      <c r="J227" s="33"/>
      <c r="K227" s="33"/>
      <c r="L227" s="33"/>
      <c r="M227" s="33"/>
    </row>
    <row r="228" spans="1:38" ht="15.75" customHeight="1">
      <c r="A228" s="28"/>
      <c r="B228" s="28"/>
      <c r="C228" s="29"/>
      <c r="D228" s="33"/>
      <c r="E228" s="33"/>
      <c r="F228" s="33"/>
      <c r="G228" s="33"/>
      <c r="H228" s="33"/>
      <c r="I228" s="33"/>
      <c r="J228" s="33"/>
      <c r="K228" s="33"/>
      <c r="L228" s="33"/>
      <c r="M228" s="33"/>
    </row>
    <row r="229" spans="1:38" ht="15.75" customHeight="1">
      <c r="A229" s="34" t="s">
        <v>76</v>
      </c>
      <c r="B229" s="28"/>
      <c r="C229" s="29"/>
      <c r="D229" s="33"/>
      <c r="E229" s="31"/>
      <c r="F229" s="31">
        <f>SUMIF($Q$205:$Q$228, 1,$F$205:$F$228)</f>
        <v>0</v>
      </c>
      <c r="G229" s="31"/>
      <c r="H229" s="31">
        <f>SUMIF($Q$205:$Q$228, 1,$H$205:$H$228)</f>
        <v>0</v>
      </c>
      <c r="I229" s="31"/>
      <c r="J229" s="31">
        <f>SUMIF($Q$205:$Q$228, 1,$J$205:$J$228)</f>
        <v>0</v>
      </c>
      <c r="K229" s="31"/>
      <c r="L229" s="31">
        <f>F229+H229+J229</f>
        <v>0</v>
      </c>
      <c r="M229" s="33"/>
      <c r="R229" s="5">
        <f>SUM($R$205:$R$228)</f>
        <v>0</v>
      </c>
      <c r="S229" s="5">
        <f>SUM($S$205:$S$228)</f>
        <v>0</v>
      </c>
      <c r="T229" s="5">
        <f>SUM($T$205:$T$228)</f>
        <v>0</v>
      </c>
      <c r="U229" s="5">
        <f>SUM($U$205:$U$228)</f>
        <v>0</v>
      </c>
      <c r="V229" s="5">
        <f>SUM($V$205:$V$228)</f>
        <v>0</v>
      </c>
      <c r="W229" s="5">
        <f>SUM($W$205:$W$228)</f>
        <v>0</v>
      </c>
      <c r="X229" s="5">
        <f>SUM($X$205:$X$228)</f>
        <v>0</v>
      </c>
      <c r="Y229" s="5">
        <f>SUM($Y$205:$Y$228)</f>
        <v>0</v>
      </c>
      <c r="Z229" s="5">
        <f>SUM($Z$205:$Z$228)</f>
        <v>0</v>
      </c>
      <c r="AA229" s="5">
        <f>SUM($AA$205:$AA$228)</f>
        <v>0</v>
      </c>
      <c r="AB229" s="5">
        <f>SUM($AB$205:$AB$228)</f>
        <v>0</v>
      </c>
      <c r="AC229" s="5">
        <f>SUM($AC$205:$AC$228)</f>
        <v>0</v>
      </c>
      <c r="AD229" s="5">
        <f>SUM($AD$205:$AD$228)</f>
        <v>0</v>
      </c>
      <c r="AE229" s="5">
        <f>SUM($AE$205:$AE$228)</f>
        <v>0</v>
      </c>
      <c r="AF229" s="5">
        <f>SUM($AF$205:$AF$228)</f>
        <v>0</v>
      </c>
      <c r="AG229" s="5">
        <f>SUM($AG$205:$AG$228)</f>
        <v>0</v>
      </c>
      <c r="AH229" s="5">
        <f>SUM($AH$205:$AH$228)</f>
        <v>0</v>
      </c>
      <c r="AI229" s="5">
        <f>SUM($AI$205:$AI$228)</f>
        <v>0</v>
      </c>
      <c r="AJ229" s="5">
        <f>SUM($AJ$205:$AJ$228)</f>
        <v>0</v>
      </c>
      <c r="AK229" s="5">
        <f>SUM($AK$205:$AK$228)</f>
        <v>0</v>
      </c>
      <c r="AL229" s="5">
        <f>SUM($AL$205:$AL$228)</f>
        <v>0</v>
      </c>
    </row>
    <row r="230" spans="1:38" ht="15.75" customHeight="1">
      <c r="A230" s="40" t="s">
        <v>248</v>
      </c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</row>
    <row r="231" spans="1:38" ht="15.75" customHeight="1">
      <c r="A231" s="28" t="s">
        <v>179</v>
      </c>
      <c r="B231" s="28" t="s">
        <v>180</v>
      </c>
      <c r="C231" s="29" t="s">
        <v>28</v>
      </c>
      <c r="D231" s="30">
        <v>30</v>
      </c>
      <c r="E231" s="31"/>
      <c r="F231" s="31"/>
      <c r="G231" s="31"/>
      <c r="H231" s="31"/>
      <c r="I231" s="31"/>
      <c r="J231" s="31"/>
      <c r="K231" s="31">
        <f t="shared" ref="K231:L233" si="46">E231+G231+I231</f>
        <v>0</v>
      </c>
      <c r="L231" s="31">
        <f t="shared" si="46"/>
        <v>0</v>
      </c>
      <c r="M231" s="32" t="s">
        <v>174</v>
      </c>
      <c r="P231" s="8" t="s">
        <v>74</v>
      </c>
      <c r="Q231" s="5">
        <v>1</v>
      </c>
      <c r="R231" s="5">
        <f>IF(P231="기계경비",J231,0)</f>
        <v>0</v>
      </c>
      <c r="S231" s="5">
        <f>IF(P231="운반비",J231,0)</f>
        <v>0</v>
      </c>
      <c r="T231" s="5">
        <f>IF(P231="작업부산물",L231,0)</f>
        <v>0</v>
      </c>
      <c r="U231" s="5">
        <f>IF(P231="관급",ROUNDDOWN(D231*E231,0),0)+IF(P231="지급",ROUNDDOWN(D231*E231,0),0)</f>
        <v>0</v>
      </c>
      <c r="V231" s="5">
        <f>IF(P231="외주비",F231+H231+J231,0)</f>
        <v>0</v>
      </c>
      <c r="W231" s="5">
        <f>IF(P231="장비비",F231+H231+J231,0)</f>
        <v>0</v>
      </c>
      <c r="X231" s="5">
        <f>IF(P231="폐기물처리비",J231,0)</f>
        <v>0</v>
      </c>
      <c r="Y231" s="5">
        <f>IF(P231="가설비",J231,0)</f>
        <v>0</v>
      </c>
      <c r="Z231" s="5">
        <f>IF(P231="잡비제외분",F231,0)</f>
        <v>0</v>
      </c>
      <c r="AA231" s="5">
        <f>IF(P231="사급자재대",L231,0)</f>
        <v>0</v>
      </c>
      <c r="AB231" s="5">
        <f>IF(P231="관급자재대",L231,0)</f>
        <v>0</v>
      </c>
      <c r="AC231" s="5">
        <f>IF(P231="사용자항목1",L231,0)</f>
        <v>0</v>
      </c>
      <c r="AD231" s="5">
        <f>IF(P231="사용자항목2",L231,0)</f>
        <v>0</v>
      </c>
      <c r="AE231" s="5">
        <f>IF(P231="사용자항목3",L231,0)</f>
        <v>0</v>
      </c>
      <c r="AF231" s="5">
        <f>IF(P231="사용자항목4",L231,0)</f>
        <v>0</v>
      </c>
      <c r="AG231" s="5">
        <f>IF(P231="사용자항목5",L231,0)</f>
        <v>0</v>
      </c>
      <c r="AH231" s="5">
        <f>IF(P231="사용자항목6",L231,0)</f>
        <v>0</v>
      </c>
      <c r="AI231" s="5">
        <f>IF(P231="사용자항목7",L231,0)</f>
        <v>0</v>
      </c>
      <c r="AJ231" s="5">
        <f>IF(P231="사용자항목8",L231,0)</f>
        <v>0</v>
      </c>
      <c r="AK231" s="5">
        <f>IF(P231="사용자항목9",L231,0)</f>
        <v>0</v>
      </c>
    </row>
    <row r="232" spans="1:38" ht="15.75" customHeight="1">
      <c r="A232" s="28" t="s">
        <v>181</v>
      </c>
      <c r="B232" s="28" t="s">
        <v>182</v>
      </c>
      <c r="C232" s="29" t="s">
        <v>28</v>
      </c>
      <c r="D232" s="30">
        <v>6</v>
      </c>
      <c r="E232" s="31"/>
      <c r="F232" s="31"/>
      <c r="G232" s="31"/>
      <c r="H232" s="31"/>
      <c r="I232" s="31"/>
      <c r="J232" s="31"/>
      <c r="K232" s="31">
        <f t="shared" si="46"/>
        <v>0</v>
      </c>
      <c r="L232" s="31">
        <f t="shared" si="46"/>
        <v>0</v>
      </c>
      <c r="M232" s="32" t="s">
        <v>206</v>
      </c>
      <c r="P232" s="8" t="s">
        <v>74</v>
      </c>
      <c r="Q232" s="5">
        <v>1</v>
      </c>
      <c r="R232" s="5">
        <f>IF(P232="기계경비",J232,0)</f>
        <v>0</v>
      </c>
      <c r="S232" s="5">
        <f>IF(P232="운반비",J232,0)</f>
        <v>0</v>
      </c>
      <c r="T232" s="5">
        <f>IF(P232="작업부산물",L232,0)</f>
        <v>0</v>
      </c>
      <c r="U232" s="5">
        <f>IF(P232="관급",ROUNDDOWN(D232*E232,0),0)+IF(P232="지급",ROUNDDOWN(D232*E232,0),0)</f>
        <v>0</v>
      </c>
      <c r="V232" s="5">
        <f>IF(P232="외주비",F232+H232+J232,0)</f>
        <v>0</v>
      </c>
      <c r="W232" s="5">
        <f>IF(P232="장비비",F232+H232+J232,0)</f>
        <v>0</v>
      </c>
      <c r="X232" s="5">
        <f>IF(P232="폐기물처리비",J232,0)</f>
        <v>0</v>
      </c>
      <c r="Y232" s="5">
        <f>IF(P232="가설비",J232,0)</f>
        <v>0</v>
      </c>
      <c r="Z232" s="5">
        <f>IF(P232="잡비제외분",F232,0)</f>
        <v>0</v>
      </c>
      <c r="AA232" s="5">
        <f>IF(P232="사급자재대",L232,0)</f>
        <v>0</v>
      </c>
      <c r="AB232" s="5">
        <f>IF(P232="관급자재대",L232,0)</f>
        <v>0</v>
      </c>
      <c r="AC232" s="5">
        <f>IF(P232="사용자항목1",L232,0)</f>
        <v>0</v>
      </c>
      <c r="AD232" s="5">
        <f>IF(P232="사용자항목2",L232,0)</f>
        <v>0</v>
      </c>
      <c r="AE232" s="5">
        <f>IF(P232="사용자항목3",L232,0)</f>
        <v>0</v>
      </c>
      <c r="AF232" s="5">
        <f>IF(P232="사용자항목4",L232,0)</f>
        <v>0</v>
      </c>
      <c r="AG232" s="5">
        <f>IF(P232="사용자항목5",L232,0)</f>
        <v>0</v>
      </c>
      <c r="AH232" s="5">
        <f>IF(P232="사용자항목6",L232,0)</f>
        <v>0</v>
      </c>
      <c r="AI232" s="5">
        <f>IF(P232="사용자항목7",L232,0)</f>
        <v>0</v>
      </c>
      <c r="AJ232" s="5">
        <f>IF(P232="사용자항목8",L232,0)</f>
        <v>0</v>
      </c>
      <c r="AK232" s="5">
        <f>IF(P232="사용자항목9",L232,0)</f>
        <v>0</v>
      </c>
    </row>
    <row r="233" spans="1:38" ht="15.75" customHeight="1">
      <c r="A233" s="28" t="s">
        <v>33</v>
      </c>
      <c r="B233" s="28" t="s">
        <v>34</v>
      </c>
      <c r="C233" s="29" t="s">
        <v>35</v>
      </c>
      <c r="D233" s="30">
        <v>8</v>
      </c>
      <c r="E233" s="31"/>
      <c r="F233" s="31"/>
      <c r="G233" s="31"/>
      <c r="H233" s="31"/>
      <c r="I233" s="31"/>
      <c r="J233" s="31"/>
      <c r="K233" s="31">
        <f t="shared" si="46"/>
        <v>0</v>
      </c>
      <c r="L233" s="31">
        <f t="shared" si="46"/>
        <v>0</v>
      </c>
      <c r="M233" s="32" t="s">
        <v>31</v>
      </c>
      <c r="O233" s="8" t="s">
        <v>77</v>
      </c>
      <c r="P233" s="8" t="s">
        <v>74</v>
      </c>
      <c r="Q233" s="5">
        <v>1</v>
      </c>
      <c r="R233" s="5">
        <f>IF(P233="기계경비",J233,0)</f>
        <v>0</v>
      </c>
      <c r="S233" s="5">
        <f>IF(P233="운반비",J233,0)</f>
        <v>0</v>
      </c>
      <c r="T233" s="5">
        <f>IF(P233="작업부산물",L233,0)</f>
        <v>0</v>
      </c>
      <c r="U233" s="5">
        <f>IF(P233="관급",ROUNDDOWN(D233*E233,0),0)+IF(P233="지급",ROUNDDOWN(D233*E233,0),0)</f>
        <v>0</v>
      </c>
      <c r="V233" s="5">
        <f>IF(P233="외주비",F233+H233+J233,0)</f>
        <v>0</v>
      </c>
      <c r="W233" s="5">
        <f>IF(P233="장비비",F233+H233+J233,0)</f>
        <v>0</v>
      </c>
      <c r="X233" s="5">
        <f>IF(P233="폐기물처리비",J233,0)</f>
        <v>0</v>
      </c>
      <c r="Y233" s="5">
        <f>IF(P233="가설비",J233,0)</f>
        <v>0</v>
      </c>
      <c r="Z233" s="5">
        <f>IF(P233="잡비제외분",F233,0)</f>
        <v>0</v>
      </c>
      <c r="AA233" s="5">
        <f>IF(P233="사급자재대",L233,0)</f>
        <v>0</v>
      </c>
      <c r="AB233" s="5">
        <f>IF(P233="관급자재대",L233,0)</f>
        <v>0</v>
      </c>
      <c r="AC233" s="5">
        <f>IF(P233="사용자항목1",L233,0)</f>
        <v>0</v>
      </c>
      <c r="AD233" s="5">
        <f>IF(P233="사용자항목2",L233,0)</f>
        <v>0</v>
      </c>
      <c r="AE233" s="5">
        <f>IF(P233="사용자항목3",L233,0)</f>
        <v>0</v>
      </c>
      <c r="AF233" s="5">
        <f>IF(P233="사용자항목4",L233,0)</f>
        <v>0</v>
      </c>
      <c r="AG233" s="5">
        <f>IF(P233="사용자항목5",L233,0)</f>
        <v>0</v>
      </c>
      <c r="AH233" s="5">
        <f>IF(P233="사용자항목6",L233,0)</f>
        <v>0</v>
      </c>
      <c r="AI233" s="5">
        <f>IF(P233="사용자항목7",L233,0)</f>
        <v>0</v>
      </c>
      <c r="AJ233" s="5">
        <f>IF(P233="사용자항목8",L233,0)</f>
        <v>0</v>
      </c>
      <c r="AK233" s="5">
        <f>IF(P233="사용자항목9",L233,0)</f>
        <v>0</v>
      </c>
    </row>
    <row r="234" spans="1:38" ht="15.75" customHeight="1">
      <c r="A234" s="28"/>
      <c r="B234" s="28"/>
      <c r="C234" s="29"/>
      <c r="D234" s="33"/>
      <c r="E234" s="33"/>
      <c r="F234" s="33"/>
      <c r="G234" s="33"/>
      <c r="H234" s="33"/>
      <c r="I234" s="33"/>
      <c r="J234" s="33"/>
      <c r="K234" s="33"/>
      <c r="L234" s="33"/>
      <c r="M234" s="33"/>
    </row>
    <row r="235" spans="1:38" ht="15.75" customHeight="1">
      <c r="A235" s="28"/>
      <c r="B235" s="28"/>
      <c r="C235" s="29"/>
      <c r="D235" s="33"/>
      <c r="E235" s="33"/>
      <c r="F235" s="33"/>
      <c r="G235" s="33"/>
      <c r="H235" s="33"/>
      <c r="I235" s="33"/>
      <c r="J235" s="33"/>
      <c r="K235" s="33"/>
      <c r="L235" s="33"/>
      <c r="M235" s="33"/>
    </row>
    <row r="236" spans="1:38" ht="15.75" customHeight="1">
      <c r="A236" s="28"/>
      <c r="B236" s="28"/>
      <c r="C236" s="29"/>
      <c r="D236" s="33"/>
      <c r="E236" s="33"/>
      <c r="F236" s="33"/>
      <c r="G236" s="33"/>
      <c r="H236" s="33"/>
      <c r="I236" s="33"/>
      <c r="J236" s="33"/>
      <c r="K236" s="33"/>
      <c r="L236" s="33"/>
      <c r="M236" s="33"/>
    </row>
    <row r="237" spans="1:38" ht="15.75" customHeight="1">
      <c r="A237" s="28"/>
      <c r="B237" s="28"/>
      <c r="C237" s="29"/>
      <c r="D237" s="33"/>
      <c r="E237" s="33"/>
      <c r="F237" s="33"/>
      <c r="G237" s="33"/>
      <c r="H237" s="33"/>
      <c r="I237" s="33"/>
      <c r="J237" s="33"/>
      <c r="K237" s="33"/>
      <c r="L237" s="33"/>
      <c r="M237" s="33"/>
    </row>
    <row r="238" spans="1:38" ht="15.75" customHeight="1">
      <c r="A238" s="28"/>
      <c r="B238" s="28"/>
      <c r="C238" s="29"/>
      <c r="D238" s="33"/>
      <c r="E238" s="33"/>
      <c r="F238" s="33"/>
      <c r="G238" s="33"/>
      <c r="H238" s="33"/>
      <c r="I238" s="33"/>
      <c r="J238" s="33"/>
      <c r="K238" s="33"/>
      <c r="L238" s="33"/>
      <c r="M238" s="33"/>
    </row>
    <row r="239" spans="1:38" ht="15.75" customHeight="1">
      <c r="A239" s="28"/>
      <c r="B239" s="28"/>
      <c r="C239" s="29"/>
      <c r="D239" s="33"/>
      <c r="E239" s="33"/>
      <c r="F239" s="33"/>
      <c r="G239" s="33"/>
      <c r="H239" s="33"/>
      <c r="I239" s="33"/>
      <c r="J239" s="33"/>
      <c r="K239" s="33"/>
      <c r="L239" s="33"/>
      <c r="M239" s="33"/>
    </row>
    <row r="240" spans="1:38" ht="15.75" customHeight="1">
      <c r="A240" s="28"/>
      <c r="B240" s="28"/>
      <c r="C240" s="29"/>
      <c r="D240" s="33"/>
      <c r="E240" s="33"/>
      <c r="F240" s="33"/>
      <c r="G240" s="33"/>
      <c r="H240" s="33"/>
      <c r="I240" s="33"/>
      <c r="J240" s="33"/>
      <c r="K240" s="33"/>
      <c r="L240" s="33"/>
      <c r="M240" s="33"/>
    </row>
    <row r="241" spans="1:38" ht="15.75" customHeight="1">
      <c r="A241" s="28"/>
      <c r="B241" s="28"/>
      <c r="C241" s="29"/>
      <c r="D241" s="33"/>
      <c r="E241" s="33"/>
      <c r="F241" s="33"/>
      <c r="G241" s="33"/>
      <c r="H241" s="33"/>
      <c r="I241" s="33"/>
      <c r="J241" s="33"/>
      <c r="K241" s="33"/>
      <c r="L241" s="33"/>
      <c r="M241" s="33"/>
    </row>
    <row r="242" spans="1:38" ht="15.75" customHeight="1">
      <c r="A242" s="28"/>
      <c r="B242" s="28"/>
      <c r="C242" s="29"/>
      <c r="D242" s="33"/>
      <c r="E242" s="33"/>
      <c r="F242" s="33"/>
      <c r="G242" s="33"/>
      <c r="H242" s="33"/>
      <c r="I242" s="33"/>
      <c r="J242" s="33"/>
      <c r="K242" s="33"/>
      <c r="L242" s="33"/>
      <c r="M242" s="33"/>
    </row>
    <row r="243" spans="1:38" ht="15.75" customHeight="1">
      <c r="A243" s="28"/>
      <c r="B243" s="28"/>
      <c r="C243" s="29"/>
      <c r="D243" s="33"/>
      <c r="E243" s="33"/>
      <c r="F243" s="33"/>
      <c r="G243" s="33"/>
      <c r="H243" s="33"/>
      <c r="I243" s="33"/>
      <c r="J243" s="33"/>
      <c r="K243" s="33"/>
      <c r="L243" s="33"/>
      <c r="M243" s="33"/>
    </row>
    <row r="244" spans="1:38" ht="15.75" customHeight="1">
      <c r="A244" s="28"/>
      <c r="B244" s="28"/>
      <c r="C244" s="29"/>
      <c r="D244" s="33"/>
      <c r="E244" s="33"/>
      <c r="F244" s="33"/>
      <c r="G244" s="33"/>
      <c r="H244" s="33"/>
      <c r="I244" s="33"/>
      <c r="J244" s="33"/>
      <c r="K244" s="33"/>
      <c r="L244" s="33"/>
      <c r="M244" s="33"/>
    </row>
    <row r="245" spans="1:38" ht="15.75" customHeight="1">
      <c r="A245" s="28"/>
      <c r="B245" s="28"/>
      <c r="C245" s="29"/>
      <c r="D245" s="33"/>
      <c r="E245" s="33"/>
      <c r="F245" s="33"/>
      <c r="G245" s="33"/>
      <c r="H245" s="33"/>
      <c r="I245" s="33"/>
      <c r="J245" s="33"/>
      <c r="K245" s="33"/>
      <c r="L245" s="33"/>
      <c r="M245" s="33"/>
    </row>
    <row r="246" spans="1:38" ht="15.75" customHeight="1">
      <c r="A246" s="28"/>
      <c r="B246" s="28"/>
      <c r="C246" s="29"/>
      <c r="D246" s="33"/>
      <c r="E246" s="33"/>
      <c r="F246" s="33"/>
      <c r="G246" s="33"/>
      <c r="H246" s="33"/>
      <c r="I246" s="33"/>
      <c r="J246" s="33"/>
      <c r="K246" s="33"/>
      <c r="L246" s="33"/>
      <c r="M246" s="33"/>
    </row>
    <row r="247" spans="1:38" ht="15.75" customHeight="1">
      <c r="A247" s="28"/>
      <c r="B247" s="28"/>
      <c r="C247" s="29"/>
      <c r="D247" s="33"/>
      <c r="E247" s="33"/>
      <c r="F247" s="33"/>
      <c r="G247" s="33"/>
      <c r="H247" s="33"/>
      <c r="I247" s="33"/>
      <c r="J247" s="33"/>
      <c r="K247" s="33"/>
      <c r="L247" s="33"/>
      <c r="M247" s="33"/>
    </row>
    <row r="248" spans="1:38" ht="15.75" customHeight="1">
      <c r="A248" s="28"/>
      <c r="B248" s="28"/>
      <c r="C248" s="29"/>
      <c r="D248" s="33"/>
      <c r="E248" s="33"/>
      <c r="F248" s="33"/>
      <c r="G248" s="33"/>
      <c r="H248" s="33"/>
      <c r="I248" s="33"/>
      <c r="J248" s="33"/>
      <c r="K248" s="33"/>
      <c r="L248" s="33"/>
      <c r="M248" s="33"/>
    </row>
    <row r="249" spans="1:38" ht="15.75" customHeight="1">
      <c r="A249" s="28"/>
      <c r="B249" s="28"/>
      <c r="C249" s="29"/>
      <c r="D249" s="33"/>
      <c r="E249" s="33"/>
      <c r="F249" s="33"/>
      <c r="G249" s="33"/>
      <c r="H249" s="33"/>
      <c r="I249" s="33"/>
      <c r="J249" s="33"/>
      <c r="K249" s="33"/>
      <c r="L249" s="33"/>
      <c r="M249" s="33"/>
    </row>
    <row r="250" spans="1:38" ht="15.75" customHeight="1">
      <c r="A250" s="28"/>
      <c r="B250" s="28"/>
      <c r="C250" s="29"/>
      <c r="D250" s="33"/>
      <c r="E250" s="33"/>
      <c r="F250" s="33"/>
      <c r="G250" s="33"/>
      <c r="H250" s="33"/>
      <c r="I250" s="33"/>
      <c r="J250" s="33"/>
      <c r="K250" s="33"/>
      <c r="L250" s="33"/>
      <c r="M250" s="33"/>
    </row>
    <row r="251" spans="1:38" ht="15.75" customHeight="1">
      <c r="A251" s="28"/>
      <c r="B251" s="28"/>
      <c r="C251" s="29"/>
      <c r="D251" s="33"/>
      <c r="E251" s="33"/>
      <c r="F251" s="33"/>
      <c r="G251" s="33"/>
      <c r="H251" s="33"/>
      <c r="I251" s="33"/>
      <c r="J251" s="33"/>
      <c r="K251" s="33"/>
      <c r="L251" s="33"/>
      <c r="M251" s="33"/>
    </row>
    <row r="252" spans="1:38" ht="15.75" customHeight="1">
      <c r="A252" s="28"/>
      <c r="B252" s="28"/>
      <c r="C252" s="29"/>
      <c r="D252" s="33"/>
      <c r="E252" s="33"/>
      <c r="F252" s="33"/>
      <c r="G252" s="33"/>
      <c r="H252" s="33"/>
      <c r="I252" s="33"/>
      <c r="J252" s="33"/>
      <c r="K252" s="33"/>
      <c r="L252" s="33"/>
      <c r="M252" s="33"/>
    </row>
    <row r="253" spans="1:38" ht="15.75" customHeight="1">
      <c r="A253" s="28"/>
      <c r="B253" s="28"/>
      <c r="C253" s="29"/>
      <c r="D253" s="33"/>
      <c r="E253" s="33"/>
      <c r="F253" s="33"/>
      <c r="G253" s="33"/>
      <c r="H253" s="33"/>
      <c r="I253" s="33"/>
      <c r="J253" s="33"/>
      <c r="K253" s="33"/>
      <c r="L253" s="33"/>
      <c r="M253" s="33"/>
    </row>
    <row r="254" spans="1:38" ht="15.75" customHeight="1">
      <c r="A254" s="34" t="s">
        <v>76</v>
      </c>
      <c r="B254" s="28"/>
      <c r="C254" s="29"/>
      <c r="D254" s="33"/>
      <c r="E254" s="31"/>
      <c r="F254" s="31">
        <f>SUMIF($Q$230:$Q$253, 1,$F$230:$F$253)</f>
        <v>0</v>
      </c>
      <c r="G254" s="31"/>
      <c r="H254" s="31">
        <f>SUMIF($Q$230:$Q$253, 1,$H$230:$H$253)</f>
        <v>0</v>
      </c>
      <c r="I254" s="31"/>
      <c r="J254" s="31">
        <f>SUMIF($Q$230:$Q$253, 1,$J$230:$J$253)</f>
        <v>0</v>
      </c>
      <c r="K254" s="31"/>
      <c r="L254" s="31">
        <f>F254+H254+J254</f>
        <v>0</v>
      </c>
      <c r="M254" s="33"/>
      <c r="R254" s="5">
        <f>SUM($R$230:$R$253)</f>
        <v>0</v>
      </c>
      <c r="S254" s="5">
        <f>SUM($S$230:$S$253)</f>
        <v>0</v>
      </c>
      <c r="T254" s="5">
        <f>SUM($T$230:$T$253)</f>
        <v>0</v>
      </c>
      <c r="U254" s="5">
        <f>SUM($U$230:$U$253)</f>
        <v>0</v>
      </c>
      <c r="V254" s="5">
        <f>SUM($V$230:$V$253)</f>
        <v>0</v>
      </c>
      <c r="W254" s="5">
        <f>SUM($W$230:$W$253)</f>
        <v>0</v>
      </c>
      <c r="X254" s="5">
        <f>SUM($X$230:$X$253)</f>
        <v>0</v>
      </c>
      <c r="Y254" s="5">
        <f>SUM($Y$230:$Y$253)</f>
        <v>0</v>
      </c>
      <c r="Z254" s="5">
        <f>SUM($Z$230:$Z$253)</f>
        <v>0</v>
      </c>
      <c r="AA254" s="5">
        <f>SUM($AA$230:$AA$253)</f>
        <v>0</v>
      </c>
      <c r="AB254" s="5">
        <f>SUM($AB$230:$AB$253)</f>
        <v>0</v>
      </c>
      <c r="AC254" s="5">
        <f>SUM($AC$230:$AC$253)</f>
        <v>0</v>
      </c>
      <c r="AD254" s="5">
        <f>SUM($AD$230:$AD$253)</f>
        <v>0</v>
      </c>
      <c r="AE254" s="5">
        <f>SUM($AE$230:$AE$253)</f>
        <v>0</v>
      </c>
      <c r="AF254" s="5">
        <f>SUM($AF$230:$AF$253)</f>
        <v>0</v>
      </c>
      <c r="AG254" s="5">
        <f>SUM($AG$230:$AG$253)</f>
        <v>0</v>
      </c>
      <c r="AH254" s="5">
        <f>SUM($AH$230:$AH$253)</f>
        <v>0</v>
      </c>
      <c r="AI254" s="5">
        <f>SUM($AI$230:$AI$253)</f>
        <v>0</v>
      </c>
      <c r="AJ254" s="5">
        <f>SUM($AJ$230:$AJ$253)</f>
        <v>0</v>
      </c>
      <c r="AK254" s="5">
        <f>SUM($AK$230:$AK$253)</f>
        <v>0</v>
      </c>
      <c r="AL254" s="5">
        <f>SUM($AL$230:$AL$253)</f>
        <v>0</v>
      </c>
    </row>
    <row r="255" spans="1:38" ht="15.75" customHeight="1">
      <c r="A255" s="40" t="s">
        <v>249</v>
      </c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</row>
    <row r="256" spans="1:38" ht="15.75" customHeight="1">
      <c r="A256" s="28" t="s">
        <v>50</v>
      </c>
      <c r="B256" s="28" t="s">
        <v>51</v>
      </c>
      <c r="C256" s="29" t="s">
        <v>19</v>
      </c>
      <c r="D256" s="30">
        <v>38</v>
      </c>
      <c r="E256" s="31"/>
      <c r="F256" s="31"/>
      <c r="G256" s="31"/>
      <c r="H256" s="31"/>
      <c r="I256" s="31"/>
      <c r="J256" s="31"/>
      <c r="K256" s="31">
        <f>E256+G256+I256</f>
        <v>0</v>
      </c>
      <c r="L256" s="31">
        <f>F256+H256+J256</f>
        <v>0</v>
      </c>
      <c r="M256" s="32" t="s">
        <v>250</v>
      </c>
      <c r="O256" s="8" t="s">
        <v>77</v>
      </c>
      <c r="P256" s="8" t="s">
        <v>74</v>
      </c>
      <c r="Q256" s="5">
        <v>1</v>
      </c>
      <c r="R256" s="5">
        <f>IF(P256="기계경비",J256,0)</f>
        <v>0</v>
      </c>
      <c r="S256" s="5">
        <f>IF(P256="운반비",J256,0)</f>
        <v>0</v>
      </c>
      <c r="T256" s="5">
        <f>IF(P256="작업부산물",L256,0)</f>
        <v>0</v>
      </c>
      <c r="U256" s="5">
        <f>IF(P256="관급",ROUNDDOWN(D256*E256,0),0)+IF(P256="지급",ROUNDDOWN(D256*E256,0),0)</f>
        <v>0</v>
      </c>
      <c r="V256" s="5">
        <f>IF(P256="외주비",F256+H256+J256,0)</f>
        <v>0</v>
      </c>
      <c r="W256" s="5">
        <f>IF(P256="장비비",F256+H256+J256,0)</f>
        <v>0</v>
      </c>
      <c r="X256" s="5">
        <f>IF(P256="폐기물처리비",J256,0)</f>
        <v>0</v>
      </c>
      <c r="Y256" s="5">
        <f>IF(P256="가설비",J256,0)</f>
        <v>0</v>
      </c>
      <c r="Z256" s="5">
        <f>IF(P256="잡비제외분",F256,0)</f>
        <v>0</v>
      </c>
      <c r="AA256" s="5">
        <f>IF(P256="사급자재대",L256,0)</f>
        <v>0</v>
      </c>
      <c r="AB256" s="5">
        <f>IF(P256="관급자재대",L256,0)</f>
        <v>0</v>
      </c>
      <c r="AC256" s="5">
        <f>IF(P256="사용자항목1",L256,0)</f>
        <v>0</v>
      </c>
      <c r="AD256" s="5">
        <f>IF(P256="사용자항목2",L256,0)</f>
        <v>0</v>
      </c>
      <c r="AE256" s="5">
        <f>IF(P256="사용자항목3",L256,0)</f>
        <v>0</v>
      </c>
      <c r="AF256" s="5">
        <f>IF(P256="사용자항목4",L256,0)</f>
        <v>0</v>
      </c>
      <c r="AG256" s="5">
        <f>IF(P256="사용자항목5",L256,0)</f>
        <v>0</v>
      </c>
      <c r="AH256" s="5">
        <f>IF(P256="사용자항목6",L256,0)</f>
        <v>0</v>
      </c>
      <c r="AI256" s="5">
        <f>IF(P256="사용자항목7",L256,0)</f>
        <v>0</v>
      </c>
      <c r="AJ256" s="5">
        <f>IF(P256="사용자항목8",L256,0)</f>
        <v>0</v>
      </c>
      <c r="AK256" s="5">
        <f>IF(P256="사용자항목9",L256,0)</f>
        <v>0</v>
      </c>
    </row>
    <row r="257" spans="1:13" ht="15.75" customHeight="1">
      <c r="A257" s="28"/>
      <c r="B257" s="28"/>
      <c r="C257" s="29"/>
      <c r="D257" s="33"/>
      <c r="E257" s="33"/>
      <c r="F257" s="33"/>
      <c r="G257" s="33"/>
      <c r="H257" s="33"/>
      <c r="I257" s="33"/>
      <c r="J257" s="33"/>
      <c r="K257" s="33"/>
      <c r="L257" s="33"/>
      <c r="M257" s="33"/>
    </row>
    <row r="258" spans="1:13" ht="15.75" customHeight="1">
      <c r="A258" s="28"/>
      <c r="B258" s="28"/>
      <c r="C258" s="29"/>
      <c r="D258" s="33"/>
      <c r="E258" s="33"/>
      <c r="F258" s="33"/>
      <c r="G258" s="33"/>
      <c r="H258" s="33"/>
      <c r="I258" s="33"/>
      <c r="J258" s="33"/>
      <c r="K258" s="33"/>
      <c r="L258" s="33"/>
      <c r="M258" s="33"/>
    </row>
    <row r="259" spans="1:13" ht="15.75" customHeight="1">
      <c r="A259" s="28"/>
      <c r="B259" s="28"/>
      <c r="C259" s="29"/>
      <c r="D259" s="33"/>
      <c r="E259" s="33"/>
      <c r="F259" s="33"/>
      <c r="G259" s="33"/>
      <c r="H259" s="33"/>
      <c r="I259" s="33"/>
      <c r="J259" s="33"/>
      <c r="K259" s="33"/>
      <c r="L259" s="33"/>
      <c r="M259" s="33"/>
    </row>
    <row r="260" spans="1:13" ht="15.75" customHeight="1">
      <c r="A260" s="28"/>
      <c r="B260" s="28"/>
      <c r="C260" s="29"/>
      <c r="D260" s="33"/>
      <c r="E260" s="33"/>
      <c r="F260" s="33"/>
      <c r="G260" s="33"/>
      <c r="H260" s="33"/>
      <c r="I260" s="33"/>
      <c r="J260" s="33"/>
      <c r="K260" s="33"/>
      <c r="L260" s="33"/>
      <c r="M260" s="33"/>
    </row>
    <row r="261" spans="1:13" ht="15.75" customHeight="1">
      <c r="A261" s="28"/>
      <c r="B261" s="28"/>
      <c r="C261" s="29"/>
      <c r="D261" s="33"/>
      <c r="E261" s="33"/>
      <c r="F261" s="33"/>
      <c r="G261" s="33"/>
      <c r="H261" s="33"/>
      <c r="I261" s="33"/>
      <c r="J261" s="33"/>
      <c r="K261" s="33"/>
      <c r="L261" s="33"/>
      <c r="M261" s="33"/>
    </row>
    <row r="262" spans="1:13" ht="15.75" customHeight="1">
      <c r="A262" s="28"/>
      <c r="B262" s="28"/>
      <c r="C262" s="29"/>
      <c r="D262" s="33"/>
      <c r="E262" s="33"/>
      <c r="F262" s="33"/>
      <c r="G262" s="33"/>
      <c r="H262" s="33"/>
      <c r="I262" s="33"/>
      <c r="J262" s="33"/>
      <c r="K262" s="33"/>
      <c r="L262" s="33"/>
      <c r="M262" s="33"/>
    </row>
    <row r="263" spans="1:13" ht="15.75" customHeight="1">
      <c r="A263" s="28"/>
      <c r="B263" s="28"/>
      <c r="C263" s="29"/>
      <c r="D263" s="33"/>
      <c r="E263" s="33"/>
      <c r="F263" s="33"/>
      <c r="G263" s="33"/>
      <c r="H263" s="33"/>
      <c r="I263" s="33"/>
      <c r="J263" s="33"/>
      <c r="K263" s="33"/>
      <c r="L263" s="33"/>
      <c r="M263" s="33"/>
    </row>
    <row r="264" spans="1:13" ht="15.75" customHeight="1">
      <c r="A264" s="28"/>
      <c r="B264" s="28"/>
      <c r="C264" s="29"/>
      <c r="D264" s="33"/>
      <c r="E264" s="33"/>
      <c r="F264" s="33"/>
      <c r="G264" s="33"/>
      <c r="H264" s="33"/>
      <c r="I264" s="33"/>
      <c r="J264" s="33"/>
      <c r="K264" s="33"/>
      <c r="L264" s="33"/>
      <c r="M264" s="33"/>
    </row>
    <row r="265" spans="1:13" ht="15.75" customHeight="1">
      <c r="A265" s="28"/>
      <c r="B265" s="28"/>
      <c r="C265" s="29"/>
      <c r="D265" s="33"/>
      <c r="E265" s="33"/>
      <c r="F265" s="33"/>
      <c r="G265" s="33"/>
      <c r="H265" s="33"/>
      <c r="I265" s="33"/>
      <c r="J265" s="33"/>
      <c r="K265" s="33"/>
      <c r="L265" s="33"/>
      <c r="M265" s="33"/>
    </row>
    <row r="266" spans="1:13" ht="15.75" customHeight="1">
      <c r="A266" s="28"/>
      <c r="B266" s="28"/>
      <c r="C266" s="29"/>
      <c r="D266" s="33"/>
      <c r="E266" s="33"/>
      <c r="F266" s="33"/>
      <c r="G266" s="33"/>
      <c r="H266" s="33"/>
      <c r="I266" s="33"/>
      <c r="J266" s="33"/>
      <c r="K266" s="33"/>
      <c r="L266" s="33"/>
      <c r="M266" s="33"/>
    </row>
    <row r="267" spans="1:13" ht="15.75" customHeight="1">
      <c r="A267" s="28"/>
      <c r="B267" s="28"/>
      <c r="C267" s="29"/>
      <c r="D267" s="33"/>
      <c r="E267" s="33"/>
      <c r="F267" s="33"/>
      <c r="G267" s="33"/>
      <c r="H267" s="33"/>
      <c r="I267" s="33"/>
      <c r="J267" s="33"/>
      <c r="K267" s="33"/>
      <c r="L267" s="33"/>
      <c r="M267" s="33"/>
    </row>
    <row r="268" spans="1:13" ht="15.75" customHeight="1">
      <c r="A268" s="28"/>
      <c r="B268" s="28"/>
      <c r="C268" s="29"/>
      <c r="D268" s="33"/>
      <c r="E268" s="33"/>
      <c r="F268" s="33"/>
      <c r="G268" s="33"/>
      <c r="H268" s="33"/>
      <c r="I268" s="33"/>
      <c r="J268" s="33"/>
      <c r="K268" s="33"/>
      <c r="L268" s="33"/>
      <c r="M268" s="33"/>
    </row>
    <row r="269" spans="1:13" ht="15.75" customHeight="1">
      <c r="A269" s="28"/>
      <c r="B269" s="28"/>
      <c r="C269" s="29"/>
      <c r="D269" s="33"/>
      <c r="E269" s="33"/>
      <c r="F269" s="33"/>
      <c r="G269" s="33"/>
      <c r="H269" s="33"/>
      <c r="I269" s="33"/>
      <c r="J269" s="33"/>
      <c r="K269" s="33"/>
      <c r="L269" s="33"/>
      <c r="M269" s="33"/>
    </row>
    <row r="270" spans="1:13" ht="15.75" customHeight="1">
      <c r="A270" s="28"/>
      <c r="B270" s="28"/>
      <c r="C270" s="29"/>
      <c r="D270" s="33"/>
      <c r="E270" s="33"/>
      <c r="F270" s="33"/>
      <c r="G270" s="33"/>
      <c r="H270" s="33"/>
      <c r="I270" s="33"/>
      <c r="J270" s="33"/>
      <c r="K270" s="33"/>
      <c r="L270" s="33"/>
      <c r="M270" s="33"/>
    </row>
    <row r="271" spans="1:13" ht="15.75" customHeight="1">
      <c r="A271" s="28"/>
      <c r="B271" s="28"/>
      <c r="C271" s="29"/>
      <c r="D271" s="33"/>
      <c r="E271" s="33"/>
      <c r="F271" s="33"/>
      <c r="G271" s="33"/>
      <c r="H271" s="33"/>
      <c r="I271" s="33"/>
      <c r="J271" s="33"/>
      <c r="K271" s="33"/>
      <c r="L271" s="33"/>
      <c r="M271" s="33"/>
    </row>
    <row r="272" spans="1:13" ht="15.75" customHeight="1">
      <c r="A272" s="28"/>
      <c r="B272" s="28"/>
      <c r="C272" s="29"/>
      <c r="D272" s="33"/>
      <c r="E272" s="33"/>
      <c r="F272" s="33"/>
      <c r="G272" s="33"/>
      <c r="H272" s="33"/>
      <c r="I272" s="33"/>
      <c r="J272" s="33"/>
      <c r="K272" s="33"/>
      <c r="L272" s="33"/>
      <c r="M272" s="33"/>
    </row>
    <row r="273" spans="1:38" ht="15.75" customHeight="1">
      <c r="A273" s="28"/>
      <c r="B273" s="28"/>
      <c r="C273" s="29"/>
      <c r="D273" s="33"/>
      <c r="E273" s="33"/>
      <c r="F273" s="33"/>
      <c r="G273" s="33"/>
      <c r="H273" s="33"/>
      <c r="I273" s="33"/>
      <c r="J273" s="33"/>
      <c r="K273" s="33"/>
      <c r="L273" s="33"/>
      <c r="M273" s="33"/>
    </row>
    <row r="274" spans="1:38" ht="15.75" customHeight="1">
      <c r="A274" s="28"/>
      <c r="B274" s="28"/>
      <c r="C274" s="29"/>
      <c r="D274" s="33"/>
      <c r="E274" s="33"/>
      <c r="F274" s="33"/>
      <c r="G274" s="33"/>
      <c r="H274" s="33"/>
      <c r="I274" s="33"/>
      <c r="J274" s="33"/>
      <c r="K274" s="33"/>
      <c r="L274" s="33"/>
      <c r="M274" s="33"/>
    </row>
    <row r="275" spans="1:38" ht="15.75" customHeight="1">
      <c r="A275" s="28"/>
      <c r="B275" s="28"/>
      <c r="C275" s="29"/>
      <c r="D275" s="33"/>
      <c r="E275" s="33"/>
      <c r="F275" s="33"/>
      <c r="G275" s="33"/>
      <c r="H275" s="33"/>
      <c r="I275" s="33"/>
      <c r="J275" s="33"/>
      <c r="K275" s="33"/>
      <c r="L275" s="33"/>
      <c r="M275" s="33"/>
    </row>
    <row r="276" spans="1:38" ht="15.75" customHeight="1">
      <c r="A276" s="28"/>
      <c r="B276" s="28"/>
      <c r="C276" s="29"/>
      <c r="D276" s="33"/>
      <c r="E276" s="33"/>
      <c r="F276" s="33"/>
      <c r="G276" s="33"/>
      <c r="H276" s="33"/>
      <c r="I276" s="33"/>
      <c r="J276" s="33"/>
      <c r="K276" s="33"/>
      <c r="L276" s="33"/>
      <c r="M276" s="33"/>
    </row>
    <row r="277" spans="1:38" ht="15.75" customHeight="1">
      <c r="A277" s="28"/>
      <c r="B277" s="28"/>
      <c r="C277" s="29"/>
      <c r="D277" s="33"/>
      <c r="E277" s="33"/>
      <c r="F277" s="33"/>
      <c r="G277" s="33"/>
      <c r="H277" s="33"/>
      <c r="I277" s="33"/>
      <c r="J277" s="33"/>
      <c r="K277" s="33"/>
      <c r="L277" s="33"/>
      <c r="M277" s="33"/>
    </row>
    <row r="278" spans="1:38" ht="15.75" customHeight="1">
      <c r="A278" s="28"/>
      <c r="B278" s="28"/>
      <c r="C278" s="29"/>
      <c r="D278" s="33"/>
      <c r="E278" s="33"/>
      <c r="F278" s="33"/>
      <c r="G278" s="33"/>
      <c r="H278" s="33"/>
      <c r="I278" s="33"/>
      <c r="J278" s="33"/>
      <c r="K278" s="33"/>
      <c r="L278" s="33"/>
      <c r="M278" s="33"/>
    </row>
    <row r="279" spans="1:38" ht="15.75" customHeight="1">
      <c r="A279" s="34" t="s">
        <v>76</v>
      </c>
      <c r="B279" s="28"/>
      <c r="C279" s="29"/>
      <c r="D279" s="33"/>
      <c r="E279" s="31"/>
      <c r="F279" s="31">
        <f>SUMIF($Q$255:$Q$278, 1,$F$255:$F$278)</f>
        <v>0</v>
      </c>
      <c r="G279" s="31"/>
      <c r="H279" s="31">
        <f>SUMIF($Q$255:$Q$278, 1,$H$255:$H$278)</f>
        <v>0</v>
      </c>
      <c r="I279" s="31"/>
      <c r="J279" s="31">
        <f>SUMIF($Q$255:$Q$278, 1,$J$255:$J$278)</f>
        <v>0</v>
      </c>
      <c r="K279" s="31"/>
      <c r="L279" s="31">
        <f>F279+H279+J279</f>
        <v>0</v>
      </c>
      <c r="M279" s="33"/>
      <c r="R279" s="5">
        <f>SUM($R$255:$R$278)</f>
        <v>0</v>
      </c>
      <c r="S279" s="5">
        <f>SUM($S$255:$S$278)</f>
        <v>0</v>
      </c>
      <c r="T279" s="5">
        <f>SUM($T$255:$T$278)</f>
        <v>0</v>
      </c>
      <c r="U279" s="5">
        <f>SUM($U$255:$U$278)</f>
        <v>0</v>
      </c>
      <c r="V279" s="5">
        <f>SUM($V$255:$V$278)</f>
        <v>0</v>
      </c>
      <c r="W279" s="5">
        <f>SUM($W$255:$W$278)</f>
        <v>0</v>
      </c>
      <c r="X279" s="5">
        <f>SUM($X$255:$X$278)</f>
        <v>0</v>
      </c>
      <c r="Y279" s="5">
        <f>SUM($Y$255:$Y$278)</f>
        <v>0</v>
      </c>
      <c r="Z279" s="5">
        <f>SUM($Z$255:$Z$278)</f>
        <v>0</v>
      </c>
      <c r="AA279" s="5">
        <f>SUM($AA$255:$AA$278)</f>
        <v>0</v>
      </c>
      <c r="AB279" s="5">
        <f>SUM($AB$255:$AB$278)</f>
        <v>0</v>
      </c>
      <c r="AC279" s="5">
        <f>SUM($AC$255:$AC$278)</f>
        <v>0</v>
      </c>
      <c r="AD279" s="5">
        <f>SUM($AD$255:$AD$278)</f>
        <v>0</v>
      </c>
      <c r="AE279" s="5">
        <f>SUM($AE$255:$AE$278)</f>
        <v>0</v>
      </c>
      <c r="AF279" s="5">
        <f>SUM($AF$255:$AF$278)</f>
        <v>0</v>
      </c>
      <c r="AG279" s="5">
        <f>SUM($AG$255:$AG$278)</f>
        <v>0</v>
      </c>
      <c r="AH279" s="5">
        <f>SUM($AH$255:$AH$278)</f>
        <v>0</v>
      </c>
      <c r="AI279" s="5">
        <f>SUM($AI$255:$AI$278)</f>
        <v>0</v>
      </c>
      <c r="AJ279" s="5">
        <f>SUM($AJ$255:$AJ$278)</f>
        <v>0</v>
      </c>
      <c r="AK279" s="5">
        <f>SUM($AK$255:$AK$278)</f>
        <v>0</v>
      </c>
      <c r="AL279" s="5">
        <f>SUM($AL$255:$AL$278)</f>
        <v>0</v>
      </c>
    </row>
    <row r="280" spans="1:38" ht="15.75" customHeight="1">
      <c r="A280" s="40" t="s">
        <v>251</v>
      </c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</row>
    <row r="281" spans="1:38" ht="15.75" customHeight="1">
      <c r="A281" s="28" t="s">
        <v>184</v>
      </c>
      <c r="B281" s="28" t="s">
        <v>61</v>
      </c>
      <c r="C281" s="29" t="s">
        <v>27</v>
      </c>
      <c r="D281" s="30">
        <v>5</v>
      </c>
      <c r="E281" s="31"/>
      <c r="F281" s="31"/>
      <c r="G281" s="31"/>
      <c r="H281" s="31"/>
      <c r="I281" s="31"/>
      <c r="J281" s="31"/>
      <c r="K281" s="31">
        <f t="shared" ref="K281:K293" si="47">E281+G281+I281</f>
        <v>0</v>
      </c>
      <c r="L281" s="31">
        <f t="shared" ref="L281:L293" si="48">F281+H281+J281</f>
        <v>0</v>
      </c>
      <c r="M281" s="32" t="s">
        <v>183</v>
      </c>
      <c r="P281" s="8" t="s">
        <v>74</v>
      </c>
      <c r="Q281" s="5">
        <v>1</v>
      </c>
      <c r="R281" s="5">
        <f t="shared" ref="R281:R293" si="49">IF(P281="기계경비",J281,0)</f>
        <v>0</v>
      </c>
      <c r="S281" s="5">
        <f t="shared" ref="S281:S293" si="50">IF(P281="운반비",J281,0)</f>
        <v>0</v>
      </c>
      <c r="T281" s="5">
        <f t="shared" ref="T281:T293" si="51">IF(P281="작업부산물",L281,0)</f>
        <v>0</v>
      </c>
      <c r="U281" s="5">
        <f t="shared" ref="U281:U293" si="52">IF(P281="관급",ROUNDDOWN(D281*E281,0),0)+IF(P281="지급",ROUNDDOWN(D281*E281,0),0)</f>
        <v>0</v>
      </c>
      <c r="V281" s="5">
        <f t="shared" ref="V281:V293" si="53">IF(P281="외주비",F281+H281+J281,0)</f>
        <v>0</v>
      </c>
      <c r="W281" s="5">
        <f t="shared" ref="W281:W293" si="54">IF(P281="장비비",F281+H281+J281,0)</f>
        <v>0</v>
      </c>
      <c r="X281" s="5">
        <f t="shared" ref="X281:X293" si="55">IF(P281="폐기물처리비",J281,0)</f>
        <v>0</v>
      </c>
      <c r="Y281" s="5">
        <f t="shared" ref="Y281:Y293" si="56">IF(P281="가설비",J281,0)</f>
        <v>0</v>
      </c>
      <c r="Z281" s="5">
        <f t="shared" ref="Z281:Z293" si="57">IF(P281="잡비제외분",F281,0)</f>
        <v>0</v>
      </c>
      <c r="AA281" s="5">
        <f t="shared" ref="AA281:AA293" si="58">IF(P281="사급자재대",L281,0)</f>
        <v>0</v>
      </c>
      <c r="AB281" s="5">
        <f t="shared" ref="AB281:AB293" si="59">IF(P281="관급자재대",L281,0)</f>
        <v>0</v>
      </c>
      <c r="AC281" s="5">
        <f t="shared" ref="AC281:AC293" si="60">IF(P281="사용자항목1",L281,0)</f>
        <v>0</v>
      </c>
      <c r="AD281" s="5">
        <f t="shared" ref="AD281:AD293" si="61">IF(P281="사용자항목2",L281,0)</f>
        <v>0</v>
      </c>
      <c r="AE281" s="5">
        <f t="shared" ref="AE281:AE293" si="62">IF(P281="사용자항목3",L281,0)</f>
        <v>0</v>
      </c>
      <c r="AF281" s="5">
        <f t="shared" ref="AF281:AF293" si="63">IF(P281="사용자항목4",L281,0)</f>
        <v>0</v>
      </c>
      <c r="AG281" s="5">
        <f t="shared" ref="AG281:AG293" si="64">IF(P281="사용자항목5",L281,0)</f>
        <v>0</v>
      </c>
      <c r="AH281" s="5">
        <f t="shared" ref="AH281:AH293" si="65">IF(P281="사용자항목6",L281,0)</f>
        <v>0</v>
      </c>
      <c r="AI281" s="5">
        <f t="shared" ref="AI281:AI293" si="66">IF(P281="사용자항목7",L281,0)</f>
        <v>0</v>
      </c>
      <c r="AJ281" s="5">
        <f t="shared" ref="AJ281:AJ293" si="67">IF(P281="사용자항목8",L281,0)</f>
        <v>0</v>
      </c>
      <c r="AK281" s="5">
        <f t="shared" ref="AK281:AK293" si="68">IF(P281="사용자항목9",L281,0)</f>
        <v>0</v>
      </c>
    </row>
    <row r="282" spans="1:38" ht="15.75" customHeight="1">
      <c r="A282" s="28" t="s">
        <v>186</v>
      </c>
      <c r="B282" s="28" t="s">
        <v>112</v>
      </c>
      <c r="C282" s="29" t="s">
        <v>3</v>
      </c>
      <c r="D282" s="30">
        <v>172</v>
      </c>
      <c r="E282" s="31"/>
      <c r="F282" s="31"/>
      <c r="G282" s="31"/>
      <c r="H282" s="31"/>
      <c r="I282" s="31"/>
      <c r="J282" s="31"/>
      <c r="K282" s="31">
        <f t="shared" si="47"/>
        <v>0</v>
      </c>
      <c r="L282" s="31">
        <f t="shared" si="48"/>
        <v>0</v>
      </c>
      <c r="M282" s="32" t="s">
        <v>79</v>
      </c>
      <c r="P282" s="8" t="s">
        <v>74</v>
      </c>
      <c r="Q282" s="5">
        <v>1</v>
      </c>
      <c r="R282" s="5">
        <f t="shared" si="49"/>
        <v>0</v>
      </c>
      <c r="S282" s="5">
        <f t="shared" si="50"/>
        <v>0</v>
      </c>
      <c r="T282" s="5">
        <f t="shared" si="51"/>
        <v>0</v>
      </c>
      <c r="U282" s="5">
        <f t="shared" si="52"/>
        <v>0</v>
      </c>
      <c r="V282" s="5">
        <f t="shared" si="53"/>
        <v>0</v>
      </c>
      <c r="W282" s="5">
        <f t="shared" si="54"/>
        <v>0</v>
      </c>
      <c r="X282" s="5">
        <f t="shared" si="55"/>
        <v>0</v>
      </c>
      <c r="Y282" s="5">
        <f t="shared" si="56"/>
        <v>0</v>
      </c>
      <c r="Z282" s="5">
        <f t="shared" si="57"/>
        <v>0</v>
      </c>
      <c r="AA282" s="5">
        <f t="shared" si="58"/>
        <v>0</v>
      </c>
      <c r="AB282" s="5">
        <f t="shared" si="59"/>
        <v>0</v>
      </c>
      <c r="AC282" s="5">
        <f t="shared" si="60"/>
        <v>0</v>
      </c>
      <c r="AD282" s="5">
        <f t="shared" si="61"/>
        <v>0</v>
      </c>
      <c r="AE282" s="5">
        <f t="shared" si="62"/>
        <v>0</v>
      </c>
      <c r="AF282" s="5">
        <f t="shared" si="63"/>
        <v>0</v>
      </c>
      <c r="AG282" s="5">
        <f t="shared" si="64"/>
        <v>0</v>
      </c>
      <c r="AH282" s="5">
        <f t="shared" si="65"/>
        <v>0</v>
      </c>
      <c r="AI282" s="5">
        <f t="shared" si="66"/>
        <v>0</v>
      </c>
      <c r="AJ282" s="5">
        <f t="shared" si="67"/>
        <v>0</v>
      </c>
      <c r="AK282" s="5">
        <f t="shared" si="68"/>
        <v>0</v>
      </c>
    </row>
    <row r="283" spans="1:38" ht="15.75" customHeight="1">
      <c r="A283" s="28" t="s">
        <v>186</v>
      </c>
      <c r="B283" s="28" t="s">
        <v>114</v>
      </c>
      <c r="C283" s="29" t="s">
        <v>3</v>
      </c>
      <c r="D283" s="30">
        <v>278</v>
      </c>
      <c r="E283" s="31"/>
      <c r="F283" s="31"/>
      <c r="G283" s="31"/>
      <c r="H283" s="31"/>
      <c r="I283" s="31"/>
      <c r="J283" s="31"/>
      <c r="K283" s="31">
        <f t="shared" si="47"/>
        <v>0</v>
      </c>
      <c r="L283" s="31">
        <f t="shared" si="48"/>
        <v>0</v>
      </c>
      <c r="M283" s="32" t="s">
        <v>80</v>
      </c>
      <c r="P283" s="8" t="s">
        <v>74</v>
      </c>
      <c r="Q283" s="5">
        <v>1</v>
      </c>
      <c r="R283" s="5">
        <f t="shared" si="49"/>
        <v>0</v>
      </c>
      <c r="S283" s="5">
        <f t="shared" si="50"/>
        <v>0</v>
      </c>
      <c r="T283" s="5">
        <f t="shared" si="51"/>
        <v>0</v>
      </c>
      <c r="U283" s="5">
        <f t="shared" si="52"/>
        <v>0</v>
      </c>
      <c r="V283" s="5">
        <f t="shared" si="53"/>
        <v>0</v>
      </c>
      <c r="W283" s="5">
        <f t="shared" si="54"/>
        <v>0</v>
      </c>
      <c r="X283" s="5">
        <f t="shared" si="55"/>
        <v>0</v>
      </c>
      <c r="Y283" s="5">
        <f t="shared" si="56"/>
        <v>0</v>
      </c>
      <c r="Z283" s="5">
        <f t="shared" si="57"/>
        <v>0</v>
      </c>
      <c r="AA283" s="5">
        <f t="shared" si="58"/>
        <v>0</v>
      </c>
      <c r="AB283" s="5">
        <f t="shared" si="59"/>
        <v>0</v>
      </c>
      <c r="AC283" s="5">
        <f t="shared" si="60"/>
        <v>0</v>
      </c>
      <c r="AD283" s="5">
        <f t="shared" si="61"/>
        <v>0</v>
      </c>
      <c r="AE283" s="5">
        <f t="shared" si="62"/>
        <v>0</v>
      </c>
      <c r="AF283" s="5">
        <f t="shared" si="63"/>
        <v>0</v>
      </c>
      <c r="AG283" s="5">
        <f t="shared" si="64"/>
        <v>0</v>
      </c>
      <c r="AH283" s="5">
        <f t="shared" si="65"/>
        <v>0</v>
      </c>
      <c r="AI283" s="5">
        <f t="shared" si="66"/>
        <v>0</v>
      </c>
      <c r="AJ283" s="5">
        <f t="shared" si="67"/>
        <v>0</v>
      </c>
      <c r="AK283" s="5">
        <f t="shared" si="68"/>
        <v>0</v>
      </c>
    </row>
    <row r="284" spans="1:38" ht="15.75" customHeight="1">
      <c r="A284" s="28" t="s">
        <v>189</v>
      </c>
      <c r="B284" s="28"/>
      <c r="C284" s="29" t="s">
        <v>3</v>
      </c>
      <c r="D284" s="30">
        <v>48</v>
      </c>
      <c r="E284" s="31"/>
      <c r="F284" s="31"/>
      <c r="G284" s="31"/>
      <c r="H284" s="31"/>
      <c r="I284" s="31"/>
      <c r="J284" s="31"/>
      <c r="K284" s="31">
        <f t="shared" si="47"/>
        <v>0</v>
      </c>
      <c r="L284" s="31">
        <f t="shared" si="48"/>
        <v>0</v>
      </c>
      <c r="M284" s="32" t="s">
        <v>185</v>
      </c>
      <c r="P284" s="8" t="s">
        <v>74</v>
      </c>
      <c r="Q284" s="5">
        <v>1</v>
      </c>
      <c r="R284" s="5">
        <f t="shared" si="49"/>
        <v>0</v>
      </c>
      <c r="S284" s="5">
        <f t="shared" si="50"/>
        <v>0</v>
      </c>
      <c r="T284" s="5">
        <f t="shared" si="51"/>
        <v>0</v>
      </c>
      <c r="U284" s="5">
        <f t="shared" si="52"/>
        <v>0</v>
      </c>
      <c r="V284" s="5">
        <f t="shared" si="53"/>
        <v>0</v>
      </c>
      <c r="W284" s="5">
        <f t="shared" si="54"/>
        <v>0</v>
      </c>
      <c r="X284" s="5">
        <f t="shared" si="55"/>
        <v>0</v>
      </c>
      <c r="Y284" s="5">
        <f t="shared" si="56"/>
        <v>0</v>
      </c>
      <c r="Z284" s="5">
        <f t="shared" si="57"/>
        <v>0</v>
      </c>
      <c r="AA284" s="5">
        <f t="shared" si="58"/>
        <v>0</v>
      </c>
      <c r="AB284" s="5">
        <f t="shared" si="59"/>
        <v>0</v>
      </c>
      <c r="AC284" s="5">
        <f t="shared" si="60"/>
        <v>0</v>
      </c>
      <c r="AD284" s="5">
        <f t="shared" si="61"/>
        <v>0</v>
      </c>
      <c r="AE284" s="5">
        <f t="shared" si="62"/>
        <v>0</v>
      </c>
      <c r="AF284" s="5">
        <f t="shared" si="63"/>
        <v>0</v>
      </c>
      <c r="AG284" s="5">
        <f t="shared" si="64"/>
        <v>0</v>
      </c>
      <c r="AH284" s="5">
        <f t="shared" si="65"/>
        <v>0</v>
      </c>
      <c r="AI284" s="5">
        <f t="shared" si="66"/>
        <v>0</v>
      </c>
      <c r="AJ284" s="5">
        <f t="shared" si="67"/>
        <v>0</v>
      </c>
      <c r="AK284" s="5">
        <f t="shared" si="68"/>
        <v>0</v>
      </c>
    </row>
    <row r="285" spans="1:38" ht="15.75" customHeight="1">
      <c r="A285" s="28" t="s">
        <v>191</v>
      </c>
      <c r="B285" s="28" t="s">
        <v>192</v>
      </c>
      <c r="C285" s="29" t="s">
        <v>3</v>
      </c>
      <c r="D285" s="30">
        <v>191</v>
      </c>
      <c r="E285" s="31"/>
      <c r="F285" s="31"/>
      <c r="G285" s="31"/>
      <c r="H285" s="31"/>
      <c r="I285" s="31"/>
      <c r="J285" s="31"/>
      <c r="K285" s="31">
        <f t="shared" si="47"/>
        <v>0</v>
      </c>
      <c r="L285" s="31">
        <f t="shared" si="48"/>
        <v>0</v>
      </c>
      <c r="M285" s="32" t="s">
        <v>187</v>
      </c>
      <c r="P285" s="8" t="s">
        <v>74</v>
      </c>
      <c r="Q285" s="5">
        <v>1</v>
      </c>
      <c r="R285" s="5">
        <f t="shared" si="49"/>
        <v>0</v>
      </c>
      <c r="S285" s="5">
        <f t="shared" si="50"/>
        <v>0</v>
      </c>
      <c r="T285" s="5">
        <f t="shared" si="51"/>
        <v>0</v>
      </c>
      <c r="U285" s="5">
        <f t="shared" si="52"/>
        <v>0</v>
      </c>
      <c r="V285" s="5">
        <f t="shared" si="53"/>
        <v>0</v>
      </c>
      <c r="W285" s="5">
        <f t="shared" si="54"/>
        <v>0</v>
      </c>
      <c r="X285" s="5">
        <f t="shared" si="55"/>
        <v>0</v>
      </c>
      <c r="Y285" s="5">
        <f t="shared" si="56"/>
        <v>0</v>
      </c>
      <c r="Z285" s="5">
        <f t="shared" si="57"/>
        <v>0</v>
      </c>
      <c r="AA285" s="5">
        <f t="shared" si="58"/>
        <v>0</v>
      </c>
      <c r="AB285" s="5">
        <f t="shared" si="59"/>
        <v>0</v>
      </c>
      <c r="AC285" s="5">
        <f t="shared" si="60"/>
        <v>0</v>
      </c>
      <c r="AD285" s="5">
        <f t="shared" si="61"/>
        <v>0</v>
      </c>
      <c r="AE285" s="5">
        <f t="shared" si="62"/>
        <v>0</v>
      </c>
      <c r="AF285" s="5">
        <f t="shared" si="63"/>
        <v>0</v>
      </c>
      <c r="AG285" s="5">
        <f t="shared" si="64"/>
        <v>0</v>
      </c>
      <c r="AH285" s="5">
        <f t="shared" si="65"/>
        <v>0</v>
      </c>
      <c r="AI285" s="5">
        <f t="shared" si="66"/>
        <v>0</v>
      </c>
      <c r="AJ285" s="5">
        <f t="shared" si="67"/>
        <v>0</v>
      </c>
      <c r="AK285" s="5">
        <f t="shared" si="68"/>
        <v>0</v>
      </c>
    </row>
    <row r="286" spans="1:38" ht="15.75" customHeight="1">
      <c r="A286" s="28" t="s">
        <v>191</v>
      </c>
      <c r="B286" s="28" t="s">
        <v>194</v>
      </c>
      <c r="C286" s="29" t="s">
        <v>3</v>
      </c>
      <c r="D286" s="30">
        <v>49</v>
      </c>
      <c r="E286" s="31"/>
      <c r="F286" s="31"/>
      <c r="G286" s="31"/>
      <c r="H286" s="31"/>
      <c r="I286" s="31"/>
      <c r="J286" s="31"/>
      <c r="K286" s="31">
        <f t="shared" si="47"/>
        <v>0</v>
      </c>
      <c r="L286" s="31">
        <f t="shared" si="48"/>
        <v>0</v>
      </c>
      <c r="M286" s="32" t="s">
        <v>188</v>
      </c>
      <c r="P286" s="8" t="s">
        <v>74</v>
      </c>
      <c r="Q286" s="5">
        <v>1</v>
      </c>
      <c r="R286" s="5">
        <f t="shared" si="49"/>
        <v>0</v>
      </c>
      <c r="S286" s="5">
        <f t="shared" si="50"/>
        <v>0</v>
      </c>
      <c r="T286" s="5">
        <f t="shared" si="51"/>
        <v>0</v>
      </c>
      <c r="U286" s="5">
        <f t="shared" si="52"/>
        <v>0</v>
      </c>
      <c r="V286" s="5">
        <f t="shared" si="53"/>
        <v>0</v>
      </c>
      <c r="W286" s="5">
        <f t="shared" si="54"/>
        <v>0</v>
      </c>
      <c r="X286" s="5">
        <f t="shared" si="55"/>
        <v>0</v>
      </c>
      <c r="Y286" s="5">
        <f t="shared" si="56"/>
        <v>0</v>
      </c>
      <c r="Z286" s="5">
        <f t="shared" si="57"/>
        <v>0</v>
      </c>
      <c r="AA286" s="5">
        <f t="shared" si="58"/>
        <v>0</v>
      </c>
      <c r="AB286" s="5">
        <f t="shared" si="59"/>
        <v>0</v>
      </c>
      <c r="AC286" s="5">
        <f t="shared" si="60"/>
        <v>0</v>
      </c>
      <c r="AD286" s="5">
        <f t="shared" si="61"/>
        <v>0</v>
      </c>
      <c r="AE286" s="5">
        <f t="shared" si="62"/>
        <v>0</v>
      </c>
      <c r="AF286" s="5">
        <f t="shared" si="63"/>
        <v>0</v>
      </c>
      <c r="AG286" s="5">
        <f t="shared" si="64"/>
        <v>0</v>
      </c>
      <c r="AH286" s="5">
        <f t="shared" si="65"/>
        <v>0</v>
      </c>
      <c r="AI286" s="5">
        <f t="shared" si="66"/>
        <v>0</v>
      </c>
      <c r="AJ286" s="5">
        <f t="shared" si="67"/>
        <v>0</v>
      </c>
      <c r="AK286" s="5">
        <f t="shared" si="68"/>
        <v>0</v>
      </c>
    </row>
    <row r="287" spans="1:38" ht="15.75" customHeight="1">
      <c r="A287" s="28" t="s">
        <v>196</v>
      </c>
      <c r="B287" s="28"/>
      <c r="C287" s="29" t="s">
        <v>3</v>
      </c>
      <c r="D287" s="30">
        <v>328</v>
      </c>
      <c r="E287" s="31"/>
      <c r="F287" s="31"/>
      <c r="G287" s="31"/>
      <c r="H287" s="31"/>
      <c r="I287" s="31"/>
      <c r="J287" s="31"/>
      <c r="K287" s="31">
        <f t="shared" si="47"/>
        <v>0</v>
      </c>
      <c r="L287" s="31">
        <f t="shared" si="48"/>
        <v>0</v>
      </c>
      <c r="M287" s="32" t="s">
        <v>190</v>
      </c>
      <c r="P287" s="8" t="s">
        <v>74</v>
      </c>
      <c r="Q287" s="5">
        <v>1</v>
      </c>
      <c r="R287" s="5">
        <f t="shared" si="49"/>
        <v>0</v>
      </c>
      <c r="S287" s="5">
        <f t="shared" si="50"/>
        <v>0</v>
      </c>
      <c r="T287" s="5">
        <f t="shared" si="51"/>
        <v>0</v>
      </c>
      <c r="U287" s="5">
        <f t="shared" si="52"/>
        <v>0</v>
      </c>
      <c r="V287" s="5">
        <f t="shared" si="53"/>
        <v>0</v>
      </c>
      <c r="W287" s="5">
        <f t="shared" si="54"/>
        <v>0</v>
      </c>
      <c r="X287" s="5">
        <f t="shared" si="55"/>
        <v>0</v>
      </c>
      <c r="Y287" s="5">
        <f t="shared" si="56"/>
        <v>0</v>
      </c>
      <c r="Z287" s="5">
        <f t="shared" si="57"/>
        <v>0</v>
      </c>
      <c r="AA287" s="5">
        <f t="shared" si="58"/>
        <v>0</v>
      </c>
      <c r="AB287" s="5">
        <f t="shared" si="59"/>
        <v>0</v>
      </c>
      <c r="AC287" s="5">
        <f t="shared" si="60"/>
        <v>0</v>
      </c>
      <c r="AD287" s="5">
        <f t="shared" si="61"/>
        <v>0</v>
      </c>
      <c r="AE287" s="5">
        <f t="shared" si="62"/>
        <v>0</v>
      </c>
      <c r="AF287" s="5">
        <f t="shared" si="63"/>
        <v>0</v>
      </c>
      <c r="AG287" s="5">
        <f t="shared" si="64"/>
        <v>0</v>
      </c>
      <c r="AH287" s="5">
        <f t="shared" si="65"/>
        <v>0</v>
      </c>
      <c r="AI287" s="5">
        <f t="shared" si="66"/>
        <v>0</v>
      </c>
      <c r="AJ287" s="5">
        <f t="shared" si="67"/>
        <v>0</v>
      </c>
      <c r="AK287" s="5">
        <f t="shared" si="68"/>
        <v>0</v>
      </c>
    </row>
    <row r="288" spans="1:38" ht="15.75" customHeight="1">
      <c r="A288" s="28" t="s">
        <v>198</v>
      </c>
      <c r="B288" s="28"/>
      <c r="C288" s="29" t="s">
        <v>3</v>
      </c>
      <c r="D288" s="30">
        <v>69</v>
      </c>
      <c r="E288" s="31"/>
      <c r="F288" s="31"/>
      <c r="G288" s="31"/>
      <c r="H288" s="31"/>
      <c r="I288" s="31"/>
      <c r="J288" s="31"/>
      <c r="K288" s="31">
        <f t="shared" si="47"/>
        <v>0</v>
      </c>
      <c r="L288" s="31">
        <f t="shared" si="48"/>
        <v>0</v>
      </c>
      <c r="M288" s="32" t="s">
        <v>193</v>
      </c>
      <c r="P288" s="8" t="s">
        <v>74</v>
      </c>
      <c r="Q288" s="5">
        <v>1</v>
      </c>
      <c r="R288" s="5">
        <f t="shared" si="49"/>
        <v>0</v>
      </c>
      <c r="S288" s="5">
        <f t="shared" si="50"/>
        <v>0</v>
      </c>
      <c r="T288" s="5">
        <f t="shared" si="51"/>
        <v>0</v>
      </c>
      <c r="U288" s="5">
        <f t="shared" si="52"/>
        <v>0</v>
      </c>
      <c r="V288" s="5">
        <f t="shared" si="53"/>
        <v>0</v>
      </c>
      <c r="W288" s="5">
        <f t="shared" si="54"/>
        <v>0</v>
      </c>
      <c r="X288" s="5">
        <f t="shared" si="55"/>
        <v>0</v>
      </c>
      <c r="Y288" s="5">
        <f t="shared" si="56"/>
        <v>0</v>
      </c>
      <c r="Z288" s="5">
        <f t="shared" si="57"/>
        <v>0</v>
      </c>
      <c r="AA288" s="5">
        <f t="shared" si="58"/>
        <v>0</v>
      </c>
      <c r="AB288" s="5">
        <f t="shared" si="59"/>
        <v>0</v>
      </c>
      <c r="AC288" s="5">
        <f t="shared" si="60"/>
        <v>0</v>
      </c>
      <c r="AD288" s="5">
        <f t="shared" si="61"/>
        <v>0</v>
      </c>
      <c r="AE288" s="5">
        <f t="shared" si="62"/>
        <v>0</v>
      </c>
      <c r="AF288" s="5">
        <f t="shared" si="63"/>
        <v>0</v>
      </c>
      <c r="AG288" s="5">
        <f t="shared" si="64"/>
        <v>0</v>
      </c>
      <c r="AH288" s="5">
        <f t="shared" si="65"/>
        <v>0</v>
      </c>
      <c r="AI288" s="5">
        <f t="shared" si="66"/>
        <v>0</v>
      </c>
      <c r="AJ288" s="5">
        <f t="shared" si="67"/>
        <v>0</v>
      </c>
      <c r="AK288" s="5">
        <f t="shared" si="68"/>
        <v>0</v>
      </c>
    </row>
    <row r="289" spans="1:38" ht="15.75" customHeight="1">
      <c r="A289" s="28" t="s">
        <v>200</v>
      </c>
      <c r="B289" s="28" t="s">
        <v>201</v>
      </c>
      <c r="C289" s="29" t="s">
        <v>3</v>
      </c>
      <c r="D289" s="30">
        <v>28</v>
      </c>
      <c r="E289" s="31"/>
      <c r="F289" s="31"/>
      <c r="G289" s="31"/>
      <c r="H289" s="31"/>
      <c r="I289" s="31"/>
      <c r="J289" s="31"/>
      <c r="K289" s="31">
        <f t="shared" si="47"/>
        <v>0</v>
      </c>
      <c r="L289" s="31">
        <f t="shared" si="48"/>
        <v>0</v>
      </c>
      <c r="M289" s="32" t="s">
        <v>195</v>
      </c>
      <c r="P289" s="8" t="s">
        <v>74</v>
      </c>
      <c r="Q289" s="5">
        <v>1</v>
      </c>
      <c r="R289" s="5">
        <f t="shared" si="49"/>
        <v>0</v>
      </c>
      <c r="S289" s="5">
        <f t="shared" si="50"/>
        <v>0</v>
      </c>
      <c r="T289" s="5">
        <f t="shared" si="51"/>
        <v>0</v>
      </c>
      <c r="U289" s="5">
        <f t="shared" si="52"/>
        <v>0</v>
      </c>
      <c r="V289" s="5">
        <f t="shared" si="53"/>
        <v>0</v>
      </c>
      <c r="W289" s="5">
        <f t="shared" si="54"/>
        <v>0</v>
      </c>
      <c r="X289" s="5">
        <f t="shared" si="55"/>
        <v>0</v>
      </c>
      <c r="Y289" s="5">
        <f t="shared" si="56"/>
        <v>0</v>
      </c>
      <c r="Z289" s="5">
        <f t="shared" si="57"/>
        <v>0</v>
      </c>
      <c r="AA289" s="5">
        <f t="shared" si="58"/>
        <v>0</v>
      </c>
      <c r="AB289" s="5">
        <f t="shared" si="59"/>
        <v>0</v>
      </c>
      <c r="AC289" s="5">
        <f t="shared" si="60"/>
        <v>0</v>
      </c>
      <c r="AD289" s="5">
        <f t="shared" si="61"/>
        <v>0</v>
      </c>
      <c r="AE289" s="5">
        <f t="shared" si="62"/>
        <v>0</v>
      </c>
      <c r="AF289" s="5">
        <f t="shared" si="63"/>
        <v>0</v>
      </c>
      <c r="AG289" s="5">
        <f t="shared" si="64"/>
        <v>0</v>
      </c>
      <c r="AH289" s="5">
        <f t="shared" si="65"/>
        <v>0</v>
      </c>
      <c r="AI289" s="5">
        <f t="shared" si="66"/>
        <v>0</v>
      </c>
      <c r="AJ289" s="5">
        <f t="shared" si="67"/>
        <v>0</v>
      </c>
      <c r="AK289" s="5">
        <f t="shared" si="68"/>
        <v>0</v>
      </c>
    </row>
    <row r="290" spans="1:38" ht="15.75" customHeight="1">
      <c r="A290" s="28" t="s">
        <v>200</v>
      </c>
      <c r="B290" s="28" t="s">
        <v>203</v>
      </c>
      <c r="C290" s="29" t="s">
        <v>3</v>
      </c>
      <c r="D290" s="30">
        <v>6</v>
      </c>
      <c r="E290" s="31"/>
      <c r="F290" s="31"/>
      <c r="G290" s="31"/>
      <c r="H290" s="31"/>
      <c r="I290" s="31"/>
      <c r="J290" s="31"/>
      <c r="K290" s="31">
        <f t="shared" si="47"/>
        <v>0</v>
      </c>
      <c r="L290" s="31">
        <f t="shared" si="48"/>
        <v>0</v>
      </c>
      <c r="M290" s="32" t="s">
        <v>197</v>
      </c>
      <c r="P290" s="8" t="s">
        <v>74</v>
      </c>
      <c r="Q290" s="5">
        <v>1</v>
      </c>
      <c r="R290" s="5">
        <f t="shared" si="49"/>
        <v>0</v>
      </c>
      <c r="S290" s="5">
        <f t="shared" si="50"/>
        <v>0</v>
      </c>
      <c r="T290" s="5">
        <f t="shared" si="51"/>
        <v>0</v>
      </c>
      <c r="U290" s="5">
        <f t="shared" si="52"/>
        <v>0</v>
      </c>
      <c r="V290" s="5">
        <f t="shared" si="53"/>
        <v>0</v>
      </c>
      <c r="W290" s="5">
        <f t="shared" si="54"/>
        <v>0</v>
      </c>
      <c r="X290" s="5">
        <f t="shared" si="55"/>
        <v>0</v>
      </c>
      <c r="Y290" s="5">
        <f t="shared" si="56"/>
        <v>0</v>
      </c>
      <c r="Z290" s="5">
        <f t="shared" si="57"/>
        <v>0</v>
      </c>
      <c r="AA290" s="5">
        <f t="shared" si="58"/>
        <v>0</v>
      </c>
      <c r="AB290" s="5">
        <f t="shared" si="59"/>
        <v>0</v>
      </c>
      <c r="AC290" s="5">
        <f t="shared" si="60"/>
        <v>0</v>
      </c>
      <c r="AD290" s="5">
        <f t="shared" si="61"/>
        <v>0</v>
      </c>
      <c r="AE290" s="5">
        <f t="shared" si="62"/>
        <v>0</v>
      </c>
      <c r="AF290" s="5">
        <f t="shared" si="63"/>
        <v>0</v>
      </c>
      <c r="AG290" s="5">
        <f t="shared" si="64"/>
        <v>0</v>
      </c>
      <c r="AH290" s="5">
        <f t="shared" si="65"/>
        <v>0</v>
      </c>
      <c r="AI290" s="5">
        <f t="shared" si="66"/>
        <v>0</v>
      </c>
      <c r="AJ290" s="5">
        <f t="shared" si="67"/>
        <v>0</v>
      </c>
      <c r="AK290" s="5">
        <f t="shared" si="68"/>
        <v>0</v>
      </c>
    </row>
    <row r="291" spans="1:38" ht="15.75" customHeight="1">
      <c r="A291" s="28" t="s">
        <v>200</v>
      </c>
      <c r="B291" s="28" t="s">
        <v>204</v>
      </c>
      <c r="C291" s="29" t="s">
        <v>3</v>
      </c>
      <c r="D291" s="30">
        <v>8</v>
      </c>
      <c r="E291" s="31"/>
      <c r="F291" s="31"/>
      <c r="G291" s="31"/>
      <c r="H291" s="31"/>
      <c r="I291" s="31"/>
      <c r="J291" s="31"/>
      <c r="K291" s="31">
        <f t="shared" si="47"/>
        <v>0</v>
      </c>
      <c r="L291" s="31">
        <f t="shared" si="48"/>
        <v>0</v>
      </c>
      <c r="M291" s="32" t="s">
        <v>199</v>
      </c>
      <c r="P291" s="8" t="s">
        <v>74</v>
      </c>
      <c r="Q291" s="5">
        <v>1</v>
      </c>
      <c r="R291" s="5">
        <f t="shared" si="49"/>
        <v>0</v>
      </c>
      <c r="S291" s="5">
        <f t="shared" si="50"/>
        <v>0</v>
      </c>
      <c r="T291" s="5">
        <f t="shared" si="51"/>
        <v>0</v>
      </c>
      <c r="U291" s="5">
        <f t="shared" si="52"/>
        <v>0</v>
      </c>
      <c r="V291" s="5">
        <f t="shared" si="53"/>
        <v>0</v>
      </c>
      <c r="W291" s="5">
        <f t="shared" si="54"/>
        <v>0</v>
      </c>
      <c r="X291" s="5">
        <f t="shared" si="55"/>
        <v>0</v>
      </c>
      <c r="Y291" s="5">
        <f t="shared" si="56"/>
        <v>0</v>
      </c>
      <c r="Z291" s="5">
        <f t="shared" si="57"/>
        <v>0</v>
      </c>
      <c r="AA291" s="5">
        <f t="shared" si="58"/>
        <v>0</v>
      </c>
      <c r="AB291" s="5">
        <f t="shared" si="59"/>
        <v>0</v>
      </c>
      <c r="AC291" s="5">
        <f t="shared" si="60"/>
        <v>0</v>
      </c>
      <c r="AD291" s="5">
        <f t="shared" si="61"/>
        <v>0</v>
      </c>
      <c r="AE291" s="5">
        <f t="shared" si="62"/>
        <v>0</v>
      </c>
      <c r="AF291" s="5">
        <f t="shared" si="63"/>
        <v>0</v>
      </c>
      <c r="AG291" s="5">
        <f t="shared" si="64"/>
        <v>0</v>
      </c>
      <c r="AH291" s="5">
        <f t="shared" si="65"/>
        <v>0</v>
      </c>
      <c r="AI291" s="5">
        <f t="shared" si="66"/>
        <v>0</v>
      </c>
      <c r="AJ291" s="5">
        <f t="shared" si="67"/>
        <v>0</v>
      </c>
      <c r="AK291" s="5">
        <f t="shared" si="68"/>
        <v>0</v>
      </c>
    </row>
    <row r="292" spans="1:38" ht="15.75" customHeight="1">
      <c r="A292" s="28" t="s">
        <v>205</v>
      </c>
      <c r="B292" s="28"/>
      <c r="C292" s="29" t="s">
        <v>3</v>
      </c>
      <c r="D292" s="30">
        <v>18</v>
      </c>
      <c r="E292" s="31"/>
      <c r="F292" s="31"/>
      <c r="G292" s="31"/>
      <c r="H292" s="31"/>
      <c r="I292" s="31"/>
      <c r="J292" s="31"/>
      <c r="K292" s="31">
        <f t="shared" si="47"/>
        <v>0</v>
      </c>
      <c r="L292" s="31">
        <f t="shared" si="48"/>
        <v>0</v>
      </c>
      <c r="M292" s="32" t="s">
        <v>202</v>
      </c>
      <c r="P292" s="8" t="s">
        <v>74</v>
      </c>
      <c r="Q292" s="5">
        <v>1</v>
      </c>
      <c r="R292" s="5">
        <f t="shared" si="49"/>
        <v>0</v>
      </c>
      <c r="S292" s="5">
        <f t="shared" si="50"/>
        <v>0</v>
      </c>
      <c r="T292" s="5">
        <f t="shared" si="51"/>
        <v>0</v>
      </c>
      <c r="U292" s="5">
        <f t="shared" si="52"/>
        <v>0</v>
      </c>
      <c r="V292" s="5">
        <f t="shared" si="53"/>
        <v>0</v>
      </c>
      <c r="W292" s="5">
        <f t="shared" si="54"/>
        <v>0</v>
      </c>
      <c r="X292" s="5">
        <f t="shared" si="55"/>
        <v>0</v>
      </c>
      <c r="Y292" s="5">
        <f t="shared" si="56"/>
        <v>0</v>
      </c>
      <c r="Z292" s="5">
        <f t="shared" si="57"/>
        <v>0</v>
      </c>
      <c r="AA292" s="5">
        <f t="shared" si="58"/>
        <v>0</v>
      </c>
      <c r="AB292" s="5">
        <f t="shared" si="59"/>
        <v>0</v>
      </c>
      <c r="AC292" s="5">
        <f t="shared" si="60"/>
        <v>0</v>
      </c>
      <c r="AD292" s="5">
        <f t="shared" si="61"/>
        <v>0</v>
      </c>
      <c r="AE292" s="5">
        <f t="shared" si="62"/>
        <v>0</v>
      </c>
      <c r="AF292" s="5">
        <f t="shared" si="63"/>
        <v>0</v>
      </c>
      <c r="AG292" s="5">
        <f t="shared" si="64"/>
        <v>0</v>
      </c>
      <c r="AH292" s="5">
        <f t="shared" si="65"/>
        <v>0</v>
      </c>
      <c r="AI292" s="5">
        <f t="shared" si="66"/>
        <v>0</v>
      </c>
      <c r="AJ292" s="5">
        <f t="shared" si="67"/>
        <v>0</v>
      </c>
      <c r="AK292" s="5">
        <f t="shared" si="68"/>
        <v>0</v>
      </c>
    </row>
    <row r="293" spans="1:38" ht="15.75" customHeight="1">
      <c r="A293" s="28" t="s">
        <v>63</v>
      </c>
      <c r="B293" s="28"/>
      <c r="C293" s="29" t="s">
        <v>64</v>
      </c>
      <c r="D293" s="30">
        <v>42.438000000000002</v>
      </c>
      <c r="E293" s="31"/>
      <c r="F293" s="31"/>
      <c r="G293" s="31"/>
      <c r="H293" s="31"/>
      <c r="I293" s="31"/>
      <c r="J293" s="31"/>
      <c r="K293" s="31">
        <f t="shared" si="47"/>
        <v>0</v>
      </c>
      <c r="L293" s="31">
        <f t="shared" si="48"/>
        <v>0</v>
      </c>
      <c r="M293" s="32" t="s">
        <v>252</v>
      </c>
      <c r="O293" s="8" t="s">
        <v>73</v>
      </c>
      <c r="P293" s="8" t="s">
        <v>74</v>
      </c>
      <c r="Q293" s="5">
        <v>1</v>
      </c>
      <c r="R293" s="5">
        <f t="shared" si="49"/>
        <v>0</v>
      </c>
      <c r="S293" s="5">
        <f t="shared" si="50"/>
        <v>0</v>
      </c>
      <c r="T293" s="5">
        <f t="shared" si="51"/>
        <v>0</v>
      </c>
      <c r="U293" s="5">
        <f t="shared" si="52"/>
        <v>0</v>
      </c>
      <c r="V293" s="5">
        <f t="shared" si="53"/>
        <v>0</v>
      </c>
      <c r="W293" s="5">
        <f t="shared" si="54"/>
        <v>0</v>
      </c>
      <c r="X293" s="5">
        <f t="shared" si="55"/>
        <v>0</v>
      </c>
      <c r="Y293" s="5">
        <f t="shared" si="56"/>
        <v>0</v>
      </c>
      <c r="Z293" s="5">
        <f t="shared" si="57"/>
        <v>0</v>
      </c>
      <c r="AA293" s="5">
        <f t="shared" si="58"/>
        <v>0</v>
      </c>
      <c r="AB293" s="5">
        <f t="shared" si="59"/>
        <v>0</v>
      </c>
      <c r="AC293" s="5">
        <f t="shared" si="60"/>
        <v>0</v>
      </c>
      <c r="AD293" s="5">
        <f t="shared" si="61"/>
        <v>0</v>
      </c>
      <c r="AE293" s="5">
        <f t="shared" si="62"/>
        <v>0</v>
      </c>
      <c r="AF293" s="5">
        <f t="shared" si="63"/>
        <v>0</v>
      </c>
      <c r="AG293" s="5">
        <f t="shared" si="64"/>
        <v>0</v>
      </c>
      <c r="AH293" s="5">
        <f t="shared" si="65"/>
        <v>0</v>
      </c>
      <c r="AI293" s="5">
        <f t="shared" si="66"/>
        <v>0</v>
      </c>
      <c r="AJ293" s="5">
        <f t="shared" si="67"/>
        <v>0</v>
      </c>
      <c r="AK293" s="5">
        <f t="shared" si="68"/>
        <v>0</v>
      </c>
    </row>
    <row r="294" spans="1:38" ht="15.75" customHeight="1">
      <c r="A294" s="28"/>
      <c r="B294" s="28"/>
      <c r="C294" s="29"/>
      <c r="D294" s="33"/>
      <c r="E294" s="33"/>
      <c r="F294" s="33"/>
      <c r="G294" s="33"/>
      <c r="H294" s="33"/>
      <c r="I294" s="33"/>
      <c r="J294" s="33"/>
      <c r="K294" s="33"/>
      <c r="L294" s="33"/>
      <c r="M294" s="33"/>
    </row>
    <row r="295" spans="1:38" ht="15.75" customHeight="1">
      <c r="A295" s="28"/>
      <c r="B295" s="28"/>
      <c r="C295" s="29"/>
      <c r="D295" s="33"/>
      <c r="E295" s="33"/>
      <c r="F295" s="33"/>
      <c r="G295" s="33"/>
      <c r="H295" s="33"/>
      <c r="I295" s="33"/>
      <c r="J295" s="33"/>
      <c r="K295" s="33"/>
      <c r="L295" s="33"/>
      <c r="M295" s="33"/>
    </row>
    <row r="296" spans="1:38" ht="15.75" customHeight="1">
      <c r="A296" s="28"/>
      <c r="B296" s="28"/>
      <c r="C296" s="29"/>
      <c r="D296" s="33"/>
      <c r="E296" s="33"/>
      <c r="F296" s="33"/>
      <c r="G296" s="33"/>
      <c r="H296" s="33"/>
      <c r="I296" s="33"/>
      <c r="J296" s="33"/>
      <c r="K296" s="33"/>
      <c r="L296" s="33"/>
      <c r="M296" s="33"/>
    </row>
    <row r="297" spans="1:38" ht="15.75" customHeight="1">
      <c r="A297" s="28"/>
      <c r="B297" s="28"/>
      <c r="C297" s="29"/>
      <c r="D297" s="33"/>
      <c r="E297" s="33"/>
      <c r="F297" s="33"/>
      <c r="G297" s="33"/>
      <c r="H297" s="33"/>
      <c r="I297" s="33"/>
      <c r="J297" s="33"/>
      <c r="K297" s="33"/>
      <c r="L297" s="33"/>
      <c r="M297" s="33"/>
    </row>
    <row r="298" spans="1:38" ht="15.75" customHeight="1">
      <c r="A298" s="28"/>
      <c r="B298" s="28"/>
      <c r="C298" s="29"/>
      <c r="D298" s="33"/>
      <c r="E298" s="33"/>
      <c r="F298" s="33"/>
      <c r="G298" s="33"/>
      <c r="H298" s="33"/>
      <c r="I298" s="33"/>
      <c r="J298" s="33"/>
      <c r="K298" s="33"/>
      <c r="L298" s="33"/>
      <c r="M298" s="33"/>
    </row>
    <row r="299" spans="1:38" ht="15.75" customHeight="1">
      <c r="A299" s="28"/>
      <c r="B299" s="28"/>
      <c r="C299" s="29"/>
      <c r="D299" s="33"/>
      <c r="E299" s="33"/>
      <c r="F299" s="33"/>
      <c r="G299" s="33"/>
      <c r="H299" s="33"/>
      <c r="I299" s="33"/>
      <c r="J299" s="33"/>
      <c r="K299" s="33"/>
      <c r="L299" s="33"/>
      <c r="M299" s="33"/>
    </row>
    <row r="300" spans="1:38" ht="15.75" customHeight="1">
      <c r="A300" s="28"/>
      <c r="B300" s="28"/>
      <c r="C300" s="29"/>
      <c r="D300" s="33"/>
      <c r="E300" s="33"/>
      <c r="F300" s="33"/>
      <c r="G300" s="33"/>
      <c r="H300" s="33"/>
      <c r="I300" s="33"/>
      <c r="J300" s="33"/>
      <c r="K300" s="33"/>
      <c r="L300" s="33"/>
      <c r="M300" s="33"/>
    </row>
    <row r="301" spans="1:38" ht="15.75" customHeight="1">
      <c r="A301" s="28"/>
      <c r="B301" s="28"/>
      <c r="C301" s="29"/>
      <c r="D301" s="33"/>
      <c r="E301" s="33"/>
      <c r="F301" s="33"/>
      <c r="G301" s="33"/>
      <c r="H301" s="33"/>
      <c r="I301" s="33"/>
      <c r="J301" s="33"/>
      <c r="K301" s="33"/>
      <c r="L301" s="33"/>
      <c r="M301" s="33"/>
    </row>
    <row r="302" spans="1:38" ht="15.75" customHeight="1">
      <c r="A302" s="28"/>
      <c r="B302" s="28"/>
      <c r="C302" s="29"/>
      <c r="D302" s="33"/>
      <c r="E302" s="33"/>
      <c r="F302" s="33"/>
      <c r="G302" s="33"/>
      <c r="H302" s="33"/>
      <c r="I302" s="33"/>
      <c r="J302" s="33"/>
      <c r="K302" s="33"/>
      <c r="L302" s="33"/>
      <c r="M302" s="33"/>
    </row>
    <row r="303" spans="1:38" ht="15.75" customHeight="1">
      <c r="A303" s="28"/>
      <c r="B303" s="28"/>
      <c r="C303" s="29"/>
      <c r="D303" s="33"/>
      <c r="E303" s="33"/>
      <c r="F303" s="33"/>
      <c r="G303" s="33"/>
      <c r="H303" s="33"/>
      <c r="I303" s="33"/>
      <c r="J303" s="33"/>
      <c r="K303" s="33"/>
      <c r="L303" s="33"/>
      <c r="M303" s="33"/>
    </row>
    <row r="304" spans="1:38" ht="15.75" customHeight="1">
      <c r="A304" s="34" t="s">
        <v>76</v>
      </c>
      <c r="B304" s="28"/>
      <c r="C304" s="29"/>
      <c r="D304" s="33"/>
      <c r="E304" s="31"/>
      <c r="F304" s="31">
        <f>SUMIF($Q$280:$Q$303, 1,$F$280:$F$303)</f>
        <v>0</v>
      </c>
      <c r="G304" s="31"/>
      <c r="H304" s="31">
        <f>SUMIF($Q$280:$Q$303, 1,$H$280:$H$303)</f>
        <v>0</v>
      </c>
      <c r="I304" s="31"/>
      <c r="J304" s="31">
        <f>SUMIF($Q$280:$Q$303, 1,$J$280:$J$303)</f>
        <v>0</v>
      </c>
      <c r="K304" s="31"/>
      <c r="L304" s="31">
        <f>F304+H304+J304</f>
        <v>0</v>
      </c>
      <c r="M304" s="33"/>
      <c r="R304" s="5">
        <f>SUM($R$280:$R$303)</f>
        <v>0</v>
      </c>
      <c r="S304" s="5">
        <f>SUM($S$280:$S$303)</f>
        <v>0</v>
      </c>
      <c r="T304" s="5">
        <f>SUM($T$280:$T$303)</f>
        <v>0</v>
      </c>
      <c r="U304" s="5">
        <f>SUM($U$280:$U$303)</f>
        <v>0</v>
      </c>
      <c r="V304" s="5">
        <f>SUM($V$280:$V$303)</f>
        <v>0</v>
      </c>
      <c r="W304" s="5">
        <f>SUM($W$280:$W$303)</f>
        <v>0</v>
      </c>
      <c r="X304" s="5">
        <f>SUM($X$280:$X$303)</f>
        <v>0</v>
      </c>
      <c r="Y304" s="5">
        <f>SUM($Y$280:$Y$303)</f>
        <v>0</v>
      </c>
      <c r="Z304" s="5">
        <f>SUM($Z$280:$Z$303)</f>
        <v>0</v>
      </c>
      <c r="AA304" s="5">
        <f>SUM($AA$280:$AA$303)</f>
        <v>0</v>
      </c>
      <c r="AB304" s="5">
        <f>SUM($AB$280:$AB$303)</f>
        <v>0</v>
      </c>
      <c r="AC304" s="5">
        <f>SUM($AC$280:$AC$303)</f>
        <v>0</v>
      </c>
      <c r="AD304" s="5">
        <f>SUM($AD$280:$AD$303)</f>
        <v>0</v>
      </c>
      <c r="AE304" s="5">
        <f>SUM($AE$280:$AE$303)</f>
        <v>0</v>
      </c>
      <c r="AF304" s="5">
        <f>SUM($AF$280:$AF$303)</f>
        <v>0</v>
      </c>
      <c r="AG304" s="5">
        <f>SUM($AG$280:$AG$303)</f>
        <v>0</v>
      </c>
      <c r="AH304" s="5">
        <f>SUM($AH$280:$AH$303)</f>
        <v>0</v>
      </c>
      <c r="AI304" s="5">
        <f>SUM($AI$280:$AI$303)</f>
        <v>0</v>
      </c>
      <c r="AJ304" s="5">
        <f>SUM($AJ$280:$AJ$303)</f>
        <v>0</v>
      </c>
      <c r="AK304" s="5">
        <f>SUM($AK$280:$AK$303)</f>
        <v>0</v>
      </c>
      <c r="AL304" s="5">
        <f>SUM($AL$280:$AL$303)</f>
        <v>0</v>
      </c>
    </row>
    <row r="305" spans="1:37" ht="15.75" customHeight="1">
      <c r="A305" s="40" t="s">
        <v>253</v>
      </c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</row>
    <row r="306" spans="1:37" ht="15.75" customHeight="1">
      <c r="A306" s="28" t="s">
        <v>36</v>
      </c>
      <c r="B306" s="28" t="s">
        <v>37</v>
      </c>
      <c r="C306" s="29" t="s">
        <v>38</v>
      </c>
      <c r="D306" s="30">
        <v>256</v>
      </c>
      <c r="E306" s="31"/>
      <c r="F306" s="31"/>
      <c r="G306" s="31"/>
      <c r="H306" s="31"/>
      <c r="I306" s="31"/>
      <c r="J306" s="31"/>
      <c r="K306" s="31"/>
      <c r="L306" s="31">
        <f>F306+H306+J306</f>
        <v>0</v>
      </c>
      <c r="M306" s="32" t="s">
        <v>254</v>
      </c>
      <c r="O306" s="8" t="s">
        <v>77</v>
      </c>
      <c r="P306" s="8" t="s">
        <v>74</v>
      </c>
      <c r="Q306" s="5">
        <v>1</v>
      </c>
      <c r="R306" s="5">
        <f>IF(P306="기계경비",J306,0)</f>
        <v>0</v>
      </c>
      <c r="S306" s="5">
        <f>IF(P306="운반비",J306,0)</f>
        <v>0</v>
      </c>
      <c r="T306" s="5">
        <f>IF(P306="작업부산물",L306,0)</f>
        <v>0</v>
      </c>
      <c r="U306" s="5">
        <f>IF(P306="관급",ROUNDDOWN(D306*E306,0),0)+IF(P306="지급",ROUNDDOWN(D306*E306,0),0)</f>
        <v>0</v>
      </c>
      <c r="V306" s="5">
        <f>IF(P306="외주비",F306+H306+J306,0)</f>
        <v>0</v>
      </c>
      <c r="W306" s="5">
        <f>IF(P306="장비비",F306+H306+J306,0)</f>
        <v>0</v>
      </c>
      <c r="X306" s="5">
        <f>IF(P306="폐기물처리비",J306,0)</f>
        <v>0</v>
      </c>
      <c r="Y306" s="5">
        <f>IF(P306="가설비",J306,0)</f>
        <v>0</v>
      </c>
      <c r="Z306" s="5">
        <f>IF(P306="잡비제외분",F306,0)</f>
        <v>0</v>
      </c>
      <c r="AA306" s="5">
        <f>IF(P306="사급자재대",L306,0)</f>
        <v>0</v>
      </c>
      <c r="AB306" s="5">
        <f>IF(P306="관급자재대",L306,0)</f>
        <v>0</v>
      </c>
      <c r="AC306" s="5">
        <f>IF(P306="사용자항목1",L306,0)</f>
        <v>0</v>
      </c>
      <c r="AD306" s="5">
        <f>IF(P306="사용자항목2",L306,0)</f>
        <v>0</v>
      </c>
      <c r="AE306" s="5">
        <f>IF(P306="사용자항목3",L306,0)</f>
        <v>0</v>
      </c>
      <c r="AF306" s="5">
        <f>IF(P306="사용자항목4",L306,0)</f>
        <v>0</v>
      </c>
      <c r="AG306" s="5">
        <f>IF(P306="사용자항목5",L306,0)</f>
        <v>0</v>
      </c>
      <c r="AH306" s="5">
        <f>IF(P306="사용자항목6",L306,0)</f>
        <v>0</v>
      </c>
      <c r="AI306" s="5">
        <f>IF(P306="사용자항목7",L306,0)</f>
        <v>0</v>
      </c>
      <c r="AJ306" s="5">
        <f>IF(P306="사용자항목8",L306,0)</f>
        <v>0</v>
      </c>
      <c r="AK306" s="5">
        <f>IF(P306="사용자항목9",L306,0)</f>
        <v>0</v>
      </c>
    </row>
    <row r="307" spans="1:37" ht="15.75" customHeight="1">
      <c r="A307" s="28" t="s">
        <v>25</v>
      </c>
      <c r="B307" s="28" t="s">
        <v>26</v>
      </c>
      <c r="C307" s="29" t="s">
        <v>27</v>
      </c>
      <c r="D307" s="30">
        <v>18</v>
      </c>
      <c r="E307" s="31"/>
      <c r="F307" s="31"/>
      <c r="G307" s="31"/>
      <c r="H307" s="31"/>
      <c r="I307" s="31"/>
      <c r="J307" s="31"/>
      <c r="K307" s="31"/>
      <c r="L307" s="31">
        <f>F307+H307+J307</f>
        <v>0</v>
      </c>
      <c r="M307" s="32" t="s">
        <v>255</v>
      </c>
      <c r="O307" s="8" t="s">
        <v>77</v>
      </c>
      <c r="P307" s="8" t="s">
        <v>74</v>
      </c>
      <c r="Q307" s="5">
        <v>1</v>
      </c>
      <c r="R307" s="5">
        <f>IF(P307="기계경비",J307,0)</f>
        <v>0</v>
      </c>
      <c r="S307" s="5">
        <f>IF(P307="운반비",J307,0)</f>
        <v>0</v>
      </c>
      <c r="T307" s="5">
        <f>IF(P307="작업부산물",L307,0)</f>
        <v>0</v>
      </c>
      <c r="U307" s="5">
        <f>IF(P307="관급",ROUNDDOWN(D307*E307,0),0)+IF(P307="지급",ROUNDDOWN(D307*E307,0),0)</f>
        <v>0</v>
      </c>
      <c r="V307" s="5">
        <f>IF(P307="외주비",F307+H307+J307,0)</f>
        <v>0</v>
      </c>
      <c r="W307" s="5">
        <f>IF(P307="장비비",F307+H307+J307,0)</f>
        <v>0</v>
      </c>
      <c r="X307" s="5">
        <f>IF(P307="폐기물처리비",J307,0)</f>
        <v>0</v>
      </c>
      <c r="Y307" s="5">
        <f>IF(P307="가설비",J307,0)</f>
        <v>0</v>
      </c>
      <c r="Z307" s="5">
        <f>IF(P307="잡비제외분",F307,0)</f>
        <v>0</v>
      </c>
      <c r="AA307" s="5">
        <f>IF(P307="사급자재대",L307,0)</f>
        <v>0</v>
      </c>
      <c r="AB307" s="5">
        <f>IF(P307="관급자재대",L307,0)</f>
        <v>0</v>
      </c>
      <c r="AC307" s="5">
        <f>IF(P307="사용자항목1",L307,0)</f>
        <v>0</v>
      </c>
      <c r="AD307" s="5">
        <f>IF(P307="사용자항목2",L307,0)</f>
        <v>0</v>
      </c>
      <c r="AE307" s="5">
        <f>IF(P307="사용자항목3",L307,0)</f>
        <v>0</v>
      </c>
      <c r="AF307" s="5">
        <f>IF(P307="사용자항목4",L307,0)</f>
        <v>0</v>
      </c>
      <c r="AG307" s="5">
        <f>IF(P307="사용자항목5",L307,0)</f>
        <v>0</v>
      </c>
      <c r="AH307" s="5">
        <f>IF(P307="사용자항목6",L307,0)</f>
        <v>0</v>
      </c>
      <c r="AI307" s="5">
        <f>IF(P307="사용자항목7",L307,0)</f>
        <v>0</v>
      </c>
      <c r="AJ307" s="5">
        <f>IF(P307="사용자항목8",L307,0)</f>
        <v>0</v>
      </c>
      <c r="AK307" s="5">
        <f>IF(P307="사용자항목9",L307,0)</f>
        <v>0</v>
      </c>
    </row>
    <row r="308" spans="1:37" ht="15.75" customHeight="1">
      <c r="A308" s="28"/>
      <c r="B308" s="28"/>
      <c r="C308" s="29"/>
      <c r="D308" s="33"/>
      <c r="E308" s="33"/>
      <c r="F308" s="33"/>
      <c r="G308" s="33"/>
      <c r="H308" s="33"/>
      <c r="I308" s="33"/>
      <c r="J308" s="33"/>
      <c r="K308" s="33"/>
      <c r="L308" s="33"/>
      <c r="M308" s="33"/>
    </row>
    <row r="309" spans="1:37" ht="15.75" customHeight="1">
      <c r="A309" s="28"/>
      <c r="B309" s="28"/>
      <c r="C309" s="29"/>
      <c r="D309" s="33"/>
      <c r="E309" s="33"/>
      <c r="F309" s="33"/>
      <c r="G309" s="33"/>
      <c r="H309" s="33"/>
      <c r="I309" s="33"/>
      <c r="J309" s="33"/>
      <c r="K309" s="33"/>
      <c r="L309" s="33"/>
      <c r="M309" s="33"/>
    </row>
    <row r="310" spans="1:37" ht="15.75" customHeight="1">
      <c r="A310" s="28"/>
      <c r="B310" s="28"/>
      <c r="C310" s="29"/>
      <c r="D310" s="33"/>
      <c r="E310" s="33"/>
      <c r="F310" s="33"/>
      <c r="G310" s="33"/>
      <c r="H310" s="33"/>
      <c r="I310" s="33"/>
      <c r="J310" s="33"/>
      <c r="K310" s="33"/>
      <c r="L310" s="33"/>
      <c r="M310" s="33"/>
    </row>
    <row r="311" spans="1:37" ht="15.75" customHeight="1">
      <c r="A311" s="28"/>
      <c r="B311" s="28"/>
      <c r="C311" s="29"/>
      <c r="D311" s="33"/>
      <c r="E311" s="33"/>
      <c r="F311" s="33"/>
      <c r="G311" s="33"/>
      <c r="H311" s="33"/>
      <c r="I311" s="33"/>
      <c r="J311" s="33"/>
      <c r="K311" s="33"/>
      <c r="L311" s="33"/>
      <c r="M311" s="33"/>
    </row>
    <row r="312" spans="1:37" ht="15.75" customHeight="1">
      <c r="A312" s="28"/>
      <c r="B312" s="28"/>
      <c r="C312" s="29"/>
      <c r="D312" s="33"/>
      <c r="E312" s="33"/>
      <c r="F312" s="33"/>
      <c r="G312" s="33"/>
      <c r="H312" s="33"/>
      <c r="I312" s="33"/>
      <c r="J312" s="33"/>
      <c r="K312" s="33"/>
      <c r="L312" s="33"/>
      <c r="M312" s="33"/>
    </row>
    <row r="313" spans="1:37" ht="15.75" customHeight="1">
      <c r="A313" s="28"/>
      <c r="B313" s="28"/>
      <c r="C313" s="29"/>
      <c r="D313" s="33"/>
      <c r="E313" s="33"/>
      <c r="F313" s="33"/>
      <c r="G313" s="33"/>
      <c r="H313" s="33"/>
      <c r="I313" s="33"/>
      <c r="J313" s="33"/>
      <c r="K313" s="33"/>
      <c r="L313" s="33"/>
      <c r="M313" s="33"/>
    </row>
    <row r="314" spans="1:37" ht="15.75" customHeight="1">
      <c r="A314" s="28"/>
      <c r="B314" s="28"/>
      <c r="C314" s="29"/>
      <c r="D314" s="33"/>
      <c r="E314" s="33"/>
      <c r="F314" s="33"/>
      <c r="G314" s="33"/>
      <c r="H314" s="33"/>
      <c r="I314" s="33"/>
      <c r="J314" s="33"/>
      <c r="K314" s="33"/>
      <c r="L314" s="33"/>
      <c r="M314" s="33"/>
    </row>
    <row r="315" spans="1:37" ht="15.75" customHeight="1">
      <c r="A315" s="28"/>
      <c r="B315" s="28"/>
      <c r="C315" s="29"/>
      <c r="D315" s="33"/>
      <c r="E315" s="33"/>
      <c r="F315" s="33"/>
      <c r="G315" s="33"/>
      <c r="H315" s="33"/>
      <c r="I315" s="33"/>
      <c r="J315" s="33"/>
      <c r="K315" s="33"/>
      <c r="L315" s="33"/>
      <c r="M315" s="33"/>
    </row>
    <row r="316" spans="1:37" ht="15.75" customHeight="1">
      <c r="A316" s="28"/>
      <c r="B316" s="28"/>
      <c r="C316" s="29"/>
      <c r="D316" s="33"/>
      <c r="E316" s="33"/>
      <c r="F316" s="33"/>
      <c r="G316" s="33"/>
      <c r="H316" s="33"/>
      <c r="I316" s="33"/>
      <c r="J316" s="33"/>
      <c r="K316" s="33"/>
      <c r="L316" s="33"/>
      <c r="M316" s="33"/>
    </row>
    <row r="317" spans="1:37" ht="15.75" customHeight="1">
      <c r="A317" s="28"/>
      <c r="B317" s="28"/>
      <c r="C317" s="29"/>
      <c r="D317" s="33"/>
      <c r="E317" s="33"/>
      <c r="F317" s="33"/>
      <c r="G317" s="33"/>
      <c r="H317" s="33"/>
      <c r="I317" s="33"/>
      <c r="J317" s="33"/>
      <c r="K317" s="33"/>
      <c r="L317" s="33"/>
      <c r="M317" s="33"/>
    </row>
    <row r="318" spans="1:37" ht="15.75" customHeight="1">
      <c r="A318" s="28"/>
      <c r="B318" s="28"/>
      <c r="C318" s="29"/>
      <c r="D318" s="33"/>
      <c r="E318" s="33"/>
      <c r="F318" s="33"/>
      <c r="G318" s="33"/>
      <c r="H318" s="33"/>
      <c r="I318" s="33"/>
      <c r="J318" s="33"/>
      <c r="K318" s="33"/>
      <c r="L318" s="33"/>
      <c r="M318" s="33"/>
    </row>
    <row r="319" spans="1:37" ht="15.75" customHeight="1">
      <c r="A319" s="28"/>
      <c r="B319" s="28"/>
      <c r="C319" s="29"/>
      <c r="D319" s="33"/>
      <c r="E319" s="33"/>
      <c r="F319" s="33"/>
      <c r="G319" s="33"/>
      <c r="H319" s="33"/>
      <c r="I319" s="33"/>
      <c r="J319" s="33"/>
      <c r="K319" s="33"/>
      <c r="L319" s="33"/>
      <c r="M319" s="33"/>
    </row>
    <row r="320" spans="1:37" ht="15.75" customHeight="1">
      <c r="A320" s="28"/>
      <c r="B320" s="28"/>
      <c r="C320" s="29"/>
      <c r="D320" s="33"/>
      <c r="E320" s="33"/>
      <c r="F320" s="33"/>
      <c r="G320" s="33"/>
      <c r="H320" s="33"/>
      <c r="I320" s="33"/>
      <c r="J320" s="33"/>
      <c r="K320" s="33"/>
      <c r="L320" s="33"/>
      <c r="M320" s="33"/>
    </row>
    <row r="321" spans="1:38" ht="15.75" customHeight="1">
      <c r="A321" s="28"/>
      <c r="B321" s="28"/>
      <c r="C321" s="29"/>
      <c r="D321" s="33"/>
      <c r="E321" s="33"/>
      <c r="F321" s="33"/>
      <c r="G321" s="33"/>
      <c r="H321" s="33"/>
      <c r="I321" s="33"/>
      <c r="J321" s="33"/>
      <c r="K321" s="33"/>
      <c r="L321" s="33"/>
      <c r="M321" s="33"/>
    </row>
    <row r="322" spans="1:38" ht="15.75" customHeight="1">
      <c r="A322" s="28"/>
      <c r="B322" s="28"/>
      <c r="C322" s="29"/>
      <c r="D322" s="33"/>
      <c r="E322" s="33"/>
      <c r="F322" s="33"/>
      <c r="G322" s="33"/>
      <c r="H322" s="33"/>
      <c r="I322" s="33"/>
      <c r="J322" s="33"/>
      <c r="K322" s="33"/>
      <c r="L322" s="33"/>
      <c r="M322" s="33"/>
    </row>
    <row r="323" spans="1:38" ht="15.75" customHeight="1">
      <c r="A323" s="28"/>
      <c r="B323" s="28"/>
      <c r="C323" s="29"/>
      <c r="D323" s="33"/>
      <c r="E323" s="33"/>
      <c r="F323" s="33"/>
      <c r="G323" s="33"/>
      <c r="H323" s="33"/>
      <c r="I323" s="33"/>
      <c r="J323" s="33"/>
      <c r="K323" s="33"/>
      <c r="L323" s="33"/>
      <c r="M323" s="33"/>
    </row>
    <row r="324" spans="1:38" ht="15.75" customHeight="1">
      <c r="A324" s="28"/>
      <c r="B324" s="28"/>
      <c r="C324" s="29"/>
      <c r="D324" s="33"/>
      <c r="E324" s="33"/>
      <c r="F324" s="33"/>
      <c r="G324" s="33"/>
      <c r="H324" s="33"/>
      <c r="I324" s="33"/>
      <c r="J324" s="33"/>
      <c r="K324" s="33"/>
      <c r="L324" s="33"/>
      <c r="M324" s="33"/>
    </row>
    <row r="325" spans="1:38" ht="15.75" customHeight="1">
      <c r="A325" s="28"/>
      <c r="B325" s="28"/>
      <c r="C325" s="29"/>
      <c r="D325" s="33"/>
      <c r="E325" s="33"/>
      <c r="F325" s="33"/>
      <c r="G325" s="33"/>
      <c r="H325" s="33"/>
      <c r="I325" s="33"/>
      <c r="J325" s="33"/>
      <c r="K325" s="33"/>
      <c r="L325" s="33"/>
      <c r="M325" s="33"/>
    </row>
    <row r="326" spans="1:38" ht="15.75" customHeight="1">
      <c r="A326" s="28"/>
      <c r="B326" s="28"/>
      <c r="C326" s="29"/>
      <c r="D326" s="33"/>
      <c r="E326" s="33"/>
      <c r="F326" s="33"/>
      <c r="G326" s="33"/>
      <c r="H326" s="33"/>
      <c r="I326" s="33"/>
      <c r="J326" s="33"/>
      <c r="K326" s="33"/>
      <c r="L326" s="33"/>
      <c r="M326" s="33"/>
    </row>
    <row r="327" spans="1:38" ht="15.75" customHeight="1">
      <c r="A327" s="28"/>
      <c r="B327" s="28"/>
      <c r="C327" s="29"/>
      <c r="D327" s="33"/>
      <c r="E327" s="33"/>
      <c r="F327" s="33"/>
      <c r="G327" s="33"/>
      <c r="H327" s="33"/>
      <c r="I327" s="33"/>
      <c r="J327" s="33"/>
      <c r="K327" s="33"/>
      <c r="L327" s="33"/>
      <c r="M327" s="33"/>
    </row>
    <row r="328" spans="1:38" ht="15.75" customHeight="1">
      <c r="A328" s="28"/>
      <c r="B328" s="28"/>
      <c r="C328" s="29"/>
      <c r="D328" s="33"/>
      <c r="E328" s="33"/>
      <c r="F328" s="33"/>
      <c r="G328" s="33"/>
      <c r="H328" s="33"/>
      <c r="I328" s="33"/>
      <c r="J328" s="33"/>
      <c r="K328" s="33"/>
      <c r="L328" s="33"/>
      <c r="M328" s="33"/>
    </row>
    <row r="329" spans="1:38" ht="15.75" customHeight="1">
      <c r="A329" s="34" t="s">
        <v>76</v>
      </c>
      <c r="B329" s="28"/>
      <c r="C329" s="29"/>
      <c r="D329" s="33"/>
      <c r="E329" s="31"/>
      <c r="F329" s="31">
        <f>SUMIF($Q$305:$Q$328, 1,$F$305:$F$328)</f>
        <v>0</v>
      </c>
      <c r="G329" s="31"/>
      <c r="H329" s="31">
        <f>SUMIF($Q$305:$Q$328, 1,$H$305:$H$328)</f>
        <v>0</v>
      </c>
      <c r="I329" s="31"/>
      <c r="J329" s="31">
        <f>SUMIF($Q$305:$Q$328, 1,$J$305:$J$328)</f>
        <v>0</v>
      </c>
      <c r="K329" s="31"/>
      <c r="L329" s="31">
        <f>F329+H329+J329</f>
        <v>0</v>
      </c>
      <c r="M329" s="33"/>
      <c r="R329" s="5">
        <f>SUM($R$305:$R$328)</f>
        <v>0</v>
      </c>
      <c r="S329" s="5">
        <f>SUM($S$305:$S$328)</f>
        <v>0</v>
      </c>
      <c r="T329" s="5">
        <f>SUM($T$305:$T$328)</f>
        <v>0</v>
      </c>
      <c r="U329" s="5">
        <f>SUM($U$305:$U$328)</f>
        <v>0</v>
      </c>
      <c r="V329" s="5">
        <f>SUM($V$305:$V$328)</f>
        <v>0</v>
      </c>
      <c r="W329" s="5">
        <f>SUM($W$305:$W$328)</f>
        <v>0</v>
      </c>
      <c r="X329" s="5">
        <f>SUM($X$305:$X$328)</f>
        <v>0</v>
      </c>
      <c r="Y329" s="5">
        <f>SUM($Y$305:$Y$328)</f>
        <v>0</v>
      </c>
      <c r="Z329" s="5">
        <f>SUM($Z$305:$Z$328)</f>
        <v>0</v>
      </c>
      <c r="AA329" s="5">
        <f>SUM($AA$305:$AA$328)</f>
        <v>0</v>
      </c>
      <c r="AB329" s="5">
        <f>SUM($AB$305:$AB$328)</f>
        <v>0</v>
      </c>
      <c r="AC329" s="5">
        <f>SUM($AC$305:$AC$328)</f>
        <v>0</v>
      </c>
      <c r="AD329" s="5">
        <f>SUM($AD$305:$AD$328)</f>
        <v>0</v>
      </c>
      <c r="AE329" s="5">
        <f>SUM($AE$305:$AE$328)</f>
        <v>0</v>
      </c>
      <c r="AF329" s="5">
        <f>SUM($AF$305:$AF$328)</f>
        <v>0</v>
      </c>
      <c r="AG329" s="5">
        <f>SUM($AG$305:$AG$328)</f>
        <v>0</v>
      </c>
      <c r="AH329" s="5">
        <f>SUM($AH$305:$AH$328)</f>
        <v>0</v>
      </c>
      <c r="AI329" s="5">
        <f>SUM($AI$305:$AI$328)</f>
        <v>0</v>
      </c>
      <c r="AJ329" s="5">
        <f>SUM($AJ$305:$AJ$328)</f>
        <v>0</v>
      </c>
      <c r="AK329" s="5">
        <f>SUM($AK$305:$AK$328)</f>
        <v>0</v>
      </c>
      <c r="AL329" s="5">
        <f>SUM($AL$305:$AL$328)</f>
        <v>0</v>
      </c>
    </row>
    <row r="330" spans="1:38" customFormat="1" ht="15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</row>
    <row r="331" spans="1:38" ht="15.75" customHeight="1"/>
    <row r="332" spans="1:38" ht="15.75" customHeight="1"/>
    <row r="333" spans="1:38" ht="15.75" customHeight="1"/>
    <row r="334" spans="1:38" ht="15.75" customHeight="1"/>
    <row r="335" spans="1:38" ht="15.75" customHeight="1"/>
    <row r="336" spans="1:38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</sheetData>
  <mergeCells count="24">
    <mergeCell ref="A280:M280"/>
    <mergeCell ref="A305:M305"/>
    <mergeCell ref="A130:M130"/>
    <mergeCell ref="A155:M155"/>
    <mergeCell ref="A180:M180"/>
    <mergeCell ref="A205:M205"/>
    <mergeCell ref="A230:M230"/>
    <mergeCell ref="A255:M255"/>
    <mergeCell ref="A105:M105"/>
    <mergeCell ref="A1:M1"/>
    <mergeCell ref="A2:M2"/>
    <mergeCell ref="A3:A4"/>
    <mergeCell ref="B3:B4"/>
    <mergeCell ref="C3:C4"/>
    <mergeCell ref="D3:D4"/>
    <mergeCell ref="M3:M4"/>
    <mergeCell ref="E3:F3"/>
    <mergeCell ref="G3:H3"/>
    <mergeCell ref="I3:J3"/>
    <mergeCell ref="K3:L3"/>
    <mergeCell ref="A5:M5"/>
    <mergeCell ref="A30:M30"/>
    <mergeCell ref="A55:M55"/>
    <mergeCell ref="A80:M80"/>
  </mergeCells>
  <phoneticPr fontId="2" type="noConversion"/>
  <pageMargins left="0.91140182280364557" right="0" top="0.34720069440138879" bottom="0.1388888888888889" header="0.3" footer="0.1388888888888889"/>
  <pageSetup paperSize="9" orientation="landscape" verticalDpi="0" r:id="rId1"/>
  <rowBreaks count="13" manualBreakCount="13">
    <brk id="29" max="12" man="1"/>
    <brk id="54" max="12" man="1"/>
    <brk id="79" max="12" man="1"/>
    <brk id="104" max="12" man="1"/>
    <brk id="129" max="12" man="1"/>
    <brk id="154" max="12" man="1"/>
    <brk id="179" max="12" man="1"/>
    <brk id="204" max="12" man="1"/>
    <brk id="229" max="12" man="1"/>
    <brk id="254" max="12" man="1"/>
    <brk id="279" max="12" man="1"/>
    <brk id="304" max="12" man="1"/>
    <brk id="32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O133"/>
  <sheetViews>
    <sheetView zoomScaleNormal="100" workbookViewId="0">
      <pane ySplit="5" topLeftCell="A6" activePane="bottomLeft" state="frozen"/>
      <selection pane="bottomLeft" activeCell="D10" sqref="D10"/>
    </sheetView>
  </sheetViews>
  <sheetFormatPr defaultRowHeight="12.75"/>
  <cols>
    <col min="1" max="1" width="0.625" style="46" customWidth="1"/>
    <col min="2" max="2" width="4.125" style="46" customWidth="1"/>
    <col min="3" max="3" width="16.875" style="46" customWidth="1"/>
    <col min="4" max="4" width="20.375" style="46" customWidth="1"/>
    <col min="5" max="5" width="5.625" style="46" customWidth="1"/>
    <col min="6" max="6" width="3.625" style="46" customWidth="1"/>
    <col min="7" max="7" width="9.375" style="46" customWidth="1"/>
    <col min="8" max="8" width="10.125" style="46" customWidth="1"/>
    <col min="9" max="9" width="9.125" style="46" customWidth="1"/>
    <col min="10" max="10" width="10.125" style="46" customWidth="1"/>
    <col min="11" max="11" width="9" style="46" customWidth="1"/>
    <col min="12" max="12" width="10" style="46" customWidth="1"/>
    <col min="13" max="13" width="9.125" style="46" customWidth="1"/>
    <col min="14" max="14" width="10" style="46" customWidth="1"/>
    <col min="15" max="15" width="9.375" style="46" customWidth="1"/>
    <col min="16" max="256" width="9" style="46"/>
    <col min="257" max="257" width="0.625" style="46" customWidth="1"/>
    <col min="258" max="258" width="4.125" style="46" customWidth="1"/>
    <col min="259" max="259" width="16.875" style="46" customWidth="1"/>
    <col min="260" max="260" width="20.375" style="46" customWidth="1"/>
    <col min="261" max="261" width="5.625" style="46" customWidth="1"/>
    <col min="262" max="262" width="3.625" style="46" customWidth="1"/>
    <col min="263" max="263" width="9.375" style="46" customWidth="1"/>
    <col min="264" max="264" width="10.125" style="46" customWidth="1"/>
    <col min="265" max="265" width="9.125" style="46" customWidth="1"/>
    <col min="266" max="266" width="10.125" style="46" customWidth="1"/>
    <col min="267" max="267" width="9" style="46" customWidth="1"/>
    <col min="268" max="268" width="10" style="46" customWidth="1"/>
    <col min="269" max="269" width="9.125" style="46" customWidth="1"/>
    <col min="270" max="270" width="10" style="46" customWidth="1"/>
    <col min="271" max="271" width="9.375" style="46" customWidth="1"/>
    <col min="272" max="512" width="9" style="46"/>
    <col min="513" max="513" width="0.625" style="46" customWidth="1"/>
    <col min="514" max="514" width="4.125" style="46" customWidth="1"/>
    <col min="515" max="515" width="16.875" style="46" customWidth="1"/>
    <col min="516" max="516" width="20.375" style="46" customWidth="1"/>
    <col min="517" max="517" width="5.625" style="46" customWidth="1"/>
    <col min="518" max="518" width="3.625" style="46" customWidth="1"/>
    <col min="519" max="519" width="9.375" style="46" customWidth="1"/>
    <col min="520" max="520" width="10.125" style="46" customWidth="1"/>
    <col min="521" max="521" width="9.125" style="46" customWidth="1"/>
    <col min="522" max="522" width="10.125" style="46" customWidth="1"/>
    <col min="523" max="523" width="9" style="46" customWidth="1"/>
    <col min="524" max="524" width="10" style="46" customWidth="1"/>
    <col min="525" max="525" width="9.125" style="46" customWidth="1"/>
    <col min="526" max="526" width="10" style="46" customWidth="1"/>
    <col min="527" max="527" width="9.375" style="46" customWidth="1"/>
    <col min="528" max="768" width="9" style="46"/>
    <col min="769" max="769" width="0.625" style="46" customWidth="1"/>
    <col min="770" max="770" width="4.125" style="46" customWidth="1"/>
    <col min="771" max="771" width="16.875" style="46" customWidth="1"/>
    <col min="772" max="772" width="20.375" style="46" customWidth="1"/>
    <col min="773" max="773" width="5.625" style="46" customWidth="1"/>
    <col min="774" max="774" width="3.625" style="46" customWidth="1"/>
    <col min="775" max="775" width="9.375" style="46" customWidth="1"/>
    <col min="776" max="776" width="10.125" style="46" customWidth="1"/>
    <col min="777" max="777" width="9.125" style="46" customWidth="1"/>
    <col min="778" max="778" width="10.125" style="46" customWidth="1"/>
    <col min="779" max="779" width="9" style="46" customWidth="1"/>
    <col min="780" max="780" width="10" style="46" customWidth="1"/>
    <col min="781" max="781" width="9.125" style="46" customWidth="1"/>
    <col min="782" max="782" width="10" style="46" customWidth="1"/>
    <col min="783" max="783" width="9.375" style="46" customWidth="1"/>
    <col min="784" max="1024" width="9" style="46"/>
    <col min="1025" max="1025" width="0.625" style="46" customWidth="1"/>
    <col min="1026" max="1026" width="4.125" style="46" customWidth="1"/>
    <col min="1027" max="1027" width="16.875" style="46" customWidth="1"/>
    <col min="1028" max="1028" width="20.375" style="46" customWidth="1"/>
    <col min="1029" max="1029" width="5.625" style="46" customWidth="1"/>
    <col min="1030" max="1030" width="3.625" style="46" customWidth="1"/>
    <col min="1031" max="1031" width="9.375" style="46" customWidth="1"/>
    <col min="1032" max="1032" width="10.125" style="46" customWidth="1"/>
    <col min="1033" max="1033" width="9.125" style="46" customWidth="1"/>
    <col min="1034" max="1034" width="10.125" style="46" customWidth="1"/>
    <col min="1035" max="1035" width="9" style="46" customWidth="1"/>
    <col min="1036" max="1036" width="10" style="46" customWidth="1"/>
    <col min="1037" max="1037" width="9.125" style="46" customWidth="1"/>
    <col min="1038" max="1038" width="10" style="46" customWidth="1"/>
    <col min="1039" max="1039" width="9.375" style="46" customWidth="1"/>
    <col min="1040" max="1280" width="9" style="46"/>
    <col min="1281" max="1281" width="0.625" style="46" customWidth="1"/>
    <col min="1282" max="1282" width="4.125" style="46" customWidth="1"/>
    <col min="1283" max="1283" width="16.875" style="46" customWidth="1"/>
    <col min="1284" max="1284" width="20.375" style="46" customWidth="1"/>
    <col min="1285" max="1285" width="5.625" style="46" customWidth="1"/>
    <col min="1286" max="1286" width="3.625" style="46" customWidth="1"/>
    <col min="1287" max="1287" width="9.375" style="46" customWidth="1"/>
    <col min="1288" max="1288" width="10.125" style="46" customWidth="1"/>
    <col min="1289" max="1289" width="9.125" style="46" customWidth="1"/>
    <col min="1290" max="1290" width="10.125" style="46" customWidth="1"/>
    <col min="1291" max="1291" width="9" style="46" customWidth="1"/>
    <col min="1292" max="1292" width="10" style="46" customWidth="1"/>
    <col min="1293" max="1293" width="9.125" style="46" customWidth="1"/>
    <col min="1294" max="1294" width="10" style="46" customWidth="1"/>
    <col min="1295" max="1295" width="9.375" style="46" customWidth="1"/>
    <col min="1296" max="1536" width="9" style="46"/>
    <col min="1537" max="1537" width="0.625" style="46" customWidth="1"/>
    <col min="1538" max="1538" width="4.125" style="46" customWidth="1"/>
    <col min="1539" max="1539" width="16.875" style="46" customWidth="1"/>
    <col min="1540" max="1540" width="20.375" style="46" customWidth="1"/>
    <col min="1541" max="1541" width="5.625" style="46" customWidth="1"/>
    <col min="1542" max="1542" width="3.625" style="46" customWidth="1"/>
    <col min="1543" max="1543" width="9.375" style="46" customWidth="1"/>
    <col min="1544" max="1544" width="10.125" style="46" customWidth="1"/>
    <col min="1545" max="1545" width="9.125" style="46" customWidth="1"/>
    <col min="1546" max="1546" width="10.125" style="46" customWidth="1"/>
    <col min="1547" max="1547" width="9" style="46" customWidth="1"/>
    <col min="1548" max="1548" width="10" style="46" customWidth="1"/>
    <col min="1549" max="1549" width="9.125" style="46" customWidth="1"/>
    <col min="1550" max="1550" width="10" style="46" customWidth="1"/>
    <col min="1551" max="1551" width="9.375" style="46" customWidth="1"/>
    <col min="1552" max="1792" width="9" style="46"/>
    <col min="1793" max="1793" width="0.625" style="46" customWidth="1"/>
    <col min="1794" max="1794" width="4.125" style="46" customWidth="1"/>
    <col min="1795" max="1795" width="16.875" style="46" customWidth="1"/>
    <col min="1796" max="1796" width="20.375" style="46" customWidth="1"/>
    <col min="1797" max="1797" width="5.625" style="46" customWidth="1"/>
    <col min="1798" max="1798" width="3.625" style="46" customWidth="1"/>
    <col min="1799" max="1799" width="9.375" style="46" customWidth="1"/>
    <col min="1800" max="1800" width="10.125" style="46" customWidth="1"/>
    <col min="1801" max="1801" width="9.125" style="46" customWidth="1"/>
    <col min="1802" max="1802" width="10.125" style="46" customWidth="1"/>
    <col min="1803" max="1803" width="9" style="46" customWidth="1"/>
    <col min="1804" max="1804" width="10" style="46" customWidth="1"/>
    <col min="1805" max="1805" width="9.125" style="46" customWidth="1"/>
    <col min="1806" max="1806" width="10" style="46" customWidth="1"/>
    <col min="1807" max="1807" width="9.375" style="46" customWidth="1"/>
    <col min="1808" max="2048" width="9" style="46"/>
    <col min="2049" max="2049" width="0.625" style="46" customWidth="1"/>
    <col min="2050" max="2050" width="4.125" style="46" customWidth="1"/>
    <col min="2051" max="2051" width="16.875" style="46" customWidth="1"/>
    <col min="2052" max="2052" width="20.375" style="46" customWidth="1"/>
    <col min="2053" max="2053" width="5.625" style="46" customWidth="1"/>
    <col min="2054" max="2054" width="3.625" style="46" customWidth="1"/>
    <col min="2055" max="2055" width="9.375" style="46" customWidth="1"/>
    <col min="2056" max="2056" width="10.125" style="46" customWidth="1"/>
    <col min="2057" max="2057" width="9.125" style="46" customWidth="1"/>
    <col min="2058" max="2058" width="10.125" style="46" customWidth="1"/>
    <col min="2059" max="2059" width="9" style="46" customWidth="1"/>
    <col min="2060" max="2060" width="10" style="46" customWidth="1"/>
    <col min="2061" max="2061" width="9.125" style="46" customWidth="1"/>
    <col min="2062" max="2062" width="10" style="46" customWidth="1"/>
    <col min="2063" max="2063" width="9.375" style="46" customWidth="1"/>
    <col min="2064" max="2304" width="9" style="46"/>
    <col min="2305" max="2305" width="0.625" style="46" customWidth="1"/>
    <col min="2306" max="2306" width="4.125" style="46" customWidth="1"/>
    <col min="2307" max="2307" width="16.875" style="46" customWidth="1"/>
    <col min="2308" max="2308" width="20.375" style="46" customWidth="1"/>
    <col min="2309" max="2309" width="5.625" style="46" customWidth="1"/>
    <col min="2310" max="2310" width="3.625" style="46" customWidth="1"/>
    <col min="2311" max="2311" width="9.375" style="46" customWidth="1"/>
    <col min="2312" max="2312" width="10.125" style="46" customWidth="1"/>
    <col min="2313" max="2313" width="9.125" style="46" customWidth="1"/>
    <col min="2314" max="2314" width="10.125" style="46" customWidth="1"/>
    <col min="2315" max="2315" width="9" style="46" customWidth="1"/>
    <col min="2316" max="2316" width="10" style="46" customWidth="1"/>
    <col min="2317" max="2317" width="9.125" style="46" customWidth="1"/>
    <col min="2318" max="2318" width="10" style="46" customWidth="1"/>
    <col min="2319" max="2319" width="9.375" style="46" customWidth="1"/>
    <col min="2320" max="2560" width="9" style="46"/>
    <col min="2561" max="2561" width="0.625" style="46" customWidth="1"/>
    <col min="2562" max="2562" width="4.125" style="46" customWidth="1"/>
    <col min="2563" max="2563" width="16.875" style="46" customWidth="1"/>
    <col min="2564" max="2564" width="20.375" style="46" customWidth="1"/>
    <col min="2565" max="2565" width="5.625" style="46" customWidth="1"/>
    <col min="2566" max="2566" width="3.625" style="46" customWidth="1"/>
    <col min="2567" max="2567" width="9.375" style="46" customWidth="1"/>
    <col min="2568" max="2568" width="10.125" style="46" customWidth="1"/>
    <col min="2569" max="2569" width="9.125" style="46" customWidth="1"/>
    <col min="2570" max="2570" width="10.125" style="46" customWidth="1"/>
    <col min="2571" max="2571" width="9" style="46" customWidth="1"/>
    <col min="2572" max="2572" width="10" style="46" customWidth="1"/>
    <col min="2573" max="2573" width="9.125" style="46" customWidth="1"/>
    <col min="2574" max="2574" width="10" style="46" customWidth="1"/>
    <col min="2575" max="2575" width="9.375" style="46" customWidth="1"/>
    <col min="2576" max="2816" width="9" style="46"/>
    <col min="2817" max="2817" width="0.625" style="46" customWidth="1"/>
    <col min="2818" max="2818" width="4.125" style="46" customWidth="1"/>
    <col min="2819" max="2819" width="16.875" style="46" customWidth="1"/>
    <col min="2820" max="2820" width="20.375" style="46" customWidth="1"/>
    <col min="2821" max="2821" width="5.625" style="46" customWidth="1"/>
    <col min="2822" max="2822" width="3.625" style="46" customWidth="1"/>
    <col min="2823" max="2823" width="9.375" style="46" customWidth="1"/>
    <col min="2824" max="2824" width="10.125" style="46" customWidth="1"/>
    <col min="2825" max="2825" width="9.125" style="46" customWidth="1"/>
    <col min="2826" max="2826" width="10.125" style="46" customWidth="1"/>
    <col min="2827" max="2827" width="9" style="46" customWidth="1"/>
    <col min="2828" max="2828" width="10" style="46" customWidth="1"/>
    <col min="2829" max="2829" width="9.125" style="46" customWidth="1"/>
    <col min="2830" max="2830" width="10" style="46" customWidth="1"/>
    <col min="2831" max="2831" width="9.375" style="46" customWidth="1"/>
    <col min="2832" max="3072" width="9" style="46"/>
    <col min="3073" max="3073" width="0.625" style="46" customWidth="1"/>
    <col min="3074" max="3074" width="4.125" style="46" customWidth="1"/>
    <col min="3075" max="3075" width="16.875" style="46" customWidth="1"/>
    <col min="3076" max="3076" width="20.375" style="46" customWidth="1"/>
    <col min="3077" max="3077" width="5.625" style="46" customWidth="1"/>
    <col min="3078" max="3078" width="3.625" style="46" customWidth="1"/>
    <col min="3079" max="3079" width="9.375" style="46" customWidth="1"/>
    <col min="3080" max="3080" width="10.125" style="46" customWidth="1"/>
    <col min="3081" max="3081" width="9.125" style="46" customWidth="1"/>
    <col min="3082" max="3082" width="10.125" style="46" customWidth="1"/>
    <col min="3083" max="3083" width="9" style="46" customWidth="1"/>
    <col min="3084" max="3084" width="10" style="46" customWidth="1"/>
    <col min="3085" max="3085" width="9.125" style="46" customWidth="1"/>
    <col min="3086" max="3086" width="10" style="46" customWidth="1"/>
    <col min="3087" max="3087" width="9.375" style="46" customWidth="1"/>
    <col min="3088" max="3328" width="9" style="46"/>
    <col min="3329" max="3329" width="0.625" style="46" customWidth="1"/>
    <col min="3330" max="3330" width="4.125" style="46" customWidth="1"/>
    <col min="3331" max="3331" width="16.875" style="46" customWidth="1"/>
    <col min="3332" max="3332" width="20.375" style="46" customWidth="1"/>
    <col min="3333" max="3333" width="5.625" style="46" customWidth="1"/>
    <col min="3334" max="3334" width="3.625" style="46" customWidth="1"/>
    <col min="3335" max="3335" width="9.375" style="46" customWidth="1"/>
    <col min="3336" max="3336" width="10.125" style="46" customWidth="1"/>
    <col min="3337" max="3337" width="9.125" style="46" customWidth="1"/>
    <col min="3338" max="3338" width="10.125" style="46" customWidth="1"/>
    <col min="3339" max="3339" width="9" style="46" customWidth="1"/>
    <col min="3340" max="3340" width="10" style="46" customWidth="1"/>
    <col min="3341" max="3341" width="9.125" style="46" customWidth="1"/>
    <col min="3342" max="3342" width="10" style="46" customWidth="1"/>
    <col min="3343" max="3343" width="9.375" style="46" customWidth="1"/>
    <col min="3344" max="3584" width="9" style="46"/>
    <col min="3585" max="3585" width="0.625" style="46" customWidth="1"/>
    <col min="3586" max="3586" width="4.125" style="46" customWidth="1"/>
    <col min="3587" max="3587" width="16.875" style="46" customWidth="1"/>
    <col min="3588" max="3588" width="20.375" style="46" customWidth="1"/>
    <col min="3589" max="3589" width="5.625" style="46" customWidth="1"/>
    <col min="3590" max="3590" width="3.625" style="46" customWidth="1"/>
    <col min="3591" max="3591" width="9.375" style="46" customWidth="1"/>
    <col min="3592" max="3592" width="10.125" style="46" customWidth="1"/>
    <col min="3593" max="3593" width="9.125" style="46" customWidth="1"/>
    <col min="3594" max="3594" width="10.125" style="46" customWidth="1"/>
    <col min="3595" max="3595" width="9" style="46" customWidth="1"/>
    <col min="3596" max="3596" width="10" style="46" customWidth="1"/>
    <col min="3597" max="3597" width="9.125" style="46" customWidth="1"/>
    <col min="3598" max="3598" width="10" style="46" customWidth="1"/>
    <col min="3599" max="3599" width="9.375" style="46" customWidth="1"/>
    <col min="3600" max="3840" width="9" style="46"/>
    <col min="3841" max="3841" width="0.625" style="46" customWidth="1"/>
    <col min="3842" max="3842" width="4.125" style="46" customWidth="1"/>
    <col min="3843" max="3843" width="16.875" style="46" customWidth="1"/>
    <col min="3844" max="3844" width="20.375" style="46" customWidth="1"/>
    <col min="3845" max="3845" width="5.625" style="46" customWidth="1"/>
    <col min="3846" max="3846" width="3.625" style="46" customWidth="1"/>
    <col min="3847" max="3847" width="9.375" style="46" customWidth="1"/>
    <col min="3848" max="3848" width="10.125" style="46" customWidth="1"/>
    <col min="3849" max="3849" width="9.125" style="46" customWidth="1"/>
    <col min="3850" max="3850" width="10.125" style="46" customWidth="1"/>
    <col min="3851" max="3851" width="9" style="46" customWidth="1"/>
    <col min="3852" max="3852" width="10" style="46" customWidth="1"/>
    <col min="3853" max="3853" width="9.125" style="46" customWidth="1"/>
    <col min="3854" max="3854" width="10" style="46" customWidth="1"/>
    <col min="3855" max="3855" width="9.375" style="46" customWidth="1"/>
    <col min="3856" max="4096" width="9" style="46"/>
    <col min="4097" max="4097" width="0.625" style="46" customWidth="1"/>
    <col min="4098" max="4098" width="4.125" style="46" customWidth="1"/>
    <col min="4099" max="4099" width="16.875" style="46" customWidth="1"/>
    <col min="4100" max="4100" width="20.375" style="46" customWidth="1"/>
    <col min="4101" max="4101" width="5.625" style="46" customWidth="1"/>
    <col min="4102" max="4102" width="3.625" style="46" customWidth="1"/>
    <col min="4103" max="4103" width="9.375" style="46" customWidth="1"/>
    <col min="4104" max="4104" width="10.125" style="46" customWidth="1"/>
    <col min="4105" max="4105" width="9.125" style="46" customWidth="1"/>
    <col min="4106" max="4106" width="10.125" style="46" customWidth="1"/>
    <col min="4107" max="4107" width="9" style="46" customWidth="1"/>
    <col min="4108" max="4108" width="10" style="46" customWidth="1"/>
    <col min="4109" max="4109" width="9.125" style="46" customWidth="1"/>
    <col min="4110" max="4110" width="10" style="46" customWidth="1"/>
    <col min="4111" max="4111" width="9.375" style="46" customWidth="1"/>
    <col min="4112" max="4352" width="9" style="46"/>
    <col min="4353" max="4353" width="0.625" style="46" customWidth="1"/>
    <col min="4354" max="4354" width="4.125" style="46" customWidth="1"/>
    <col min="4355" max="4355" width="16.875" style="46" customWidth="1"/>
    <col min="4356" max="4356" width="20.375" style="46" customWidth="1"/>
    <col min="4357" max="4357" width="5.625" style="46" customWidth="1"/>
    <col min="4358" max="4358" width="3.625" style="46" customWidth="1"/>
    <col min="4359" max="4359" width="9.375" style="46" customWidth="1"/>
    <col min="4360" max="4360" width="10.125" style="46" customWidth="1"/>
    <col min="4361" max="4361" width="9.125" style="46" customWidth="1"/>
    <col min="4362" max="4362" width="10.125" style="46" customWidth="1"/>
    <col min="4363" max="4363" width="9" style="46" customWidth="1"/>
    <col min="4364" max="4364" width="10" style="46" customWidth="1"/>
    <col min="4365" max="4365" width="9.125" style="46" customWidth="1"/>
    <col min="4366" max="4366" width="10" style="46" customWidth="1"/>
    <col min="4367" max="4367" width="9.375" style="46" customWidth="1"/>
    <col min="4368" max="4608" width="9" style="46"/>
    <col min="4609" max="4609" width="0.625" style="46" customWidth="1"/>
    <col min="4610" max="4610" width="4.125" style="46" customWidth="1"/>
    <col min="4611" max="4611" width="16.875" style="46" customWidth="1"/>
    <col min="4612" max="4612" width="20.375" style="46" customWidth="1"/>
    <col min="4613" max="4613" width="5.625" style="46" customWidth="1"/>
    <col min="4614" max="4614" width="3.625" style="46" customWidth="1"/>
    <col min="4615" max="4615" width="9.375" style="46" customWidth="1"/>
    <col min="4616" max="4616" width="10.125" style="46" customWidth="1"/>
    <col min="4617" max="4617" width="9.125" style="46" customWidth="1"/>
    <col min="4618" max="4618" width="10.125" style="46" customWidth="1"/>
    <col min="4619" max="4619" width="9" style="46" customWidth="1"/>
    <col min="4620" max="4620" width="10" style="46" customWidth="1"/>
    <col min="4621" max="4621" width="9.125" style="46" customWidth="1"/>
    <col min="4622" max="4622" width="10" style="46" customWidth="1"/>
    <col min="4623" max="4623" width="9.375" style="46" customWidth="1"/>
    <col min="4624" max="4864" width="9" style="46"/>
    <col min="4865" max="4865" width="0.625" style="46" customWidth="1"/>
    <col min="4866" max="4866" width="4.125" style="46" customWidth="1"/>
    <col min="4867" max="4867" width="16.875" style="46" customWidth="1"/>
    <col min="4868" max="4868" width="20.375" style="46" customWidth="1"/>
    <col min="4869" max="4869" width="5.625" style="46" customWidth="1"/>
    <col min="4870" max="4870" width="3.625" style="46" customWidth="1"/>
    <col min="4871" max="4871" width="9.375" style="46" customWidth="1"/>
    <col min="4872" max="4872" width="10.125" style="46" customWidth="1"/>
    <col min="4873" max="4873" width="9.125" style="46" customWidth="1"/>
    <col min="4874" max="4874" width="10.125" style="46" customWidth="1"/>
    <col min="4875" max="4875" width="9" style="46" customWidth="1"/>
    <col min="4876" max="4876" width="10" style="46" customWidth="1"/>
    <col min="4877" max="4877" width="9.125" style="46" customWidth="1"/>
    <col min="4878" max="4878" width="10" style="46" customWidth="1"/>
    <col min="4879" max="4879" width="9.375" style="46" customWidth="1"/>
    <col min="4880" max="5120" width="9" style="46"/>
    <col min="5121" max="5121" width="0.625" style="46" customWidth="1"/>
    <col min="5122" max="5122" width="4.125" style="46" customWidth="1"/>
    <col min="5123" max="5123" width="16.875" style="46" customWidth="1"/>
    <col min="5124" max="5124" width="20.375" style="46" customWidth="1"/>
    <col min="5125" max="5125" width="5.625" style="46" customWidth="1"/>
    <col min="5126" max="5126" width="3.625" style="46" customWidth="1"/>
    <col min="5127" max="5127" width="9.375" style="46" customWidth="1"/>
    <col min="5128" max="5128" width="10.125" style="46" customWidth="1"/>
    <col min="5129" max="5129" width="9.125" style="46" customWidth="1"/>
    <col min="5130" max="5130" width="10.125" style="46" customWidth="1"/>
    <col min="5131" max="5131" width="9" style="46" customWidth="1"/>
    <col min="5132" max="5132" width="10" style="46" customWidth="1"/>
    <col min="5133" max="5133" width="9.125" style="46" customWidth="1"/>
    <col min="5134" max="5134" width="10" style="46" customWidth="1"/>
    <col min="5135" max="5135" width="9.375" style="46" customWidth="1"/>
    <col min="5136" max="5376" width="9" style="46"/>
    <col min="5377" max="5377" width="0.625" style="46" customWidth="1"/>
    <col min="5378" max="5378" width="4.125" style="46" customWidth="1"/>
    <col min="5379" max="5379" width="16.875" style="46" customWidth="1"/>
    <col min="5380" max="5380" width="20.375" style="46" customWidth="1"/>
    <col min="5381" max="5381" width="5.625" style="46" customWidth="1"/>
    <col min="5382" max="5382" width="3.625" style="46" customWidth="1"/>
    <col min="5383" max="5383" width="9.375" style="46" customWidth="1"/>
    <col min="5384" max="5384" width="10.125" style="46" customWidth="1"/>
    <col min="5385" max="5385" width="9.125" style="46" customWidth="1"/>
    <col min="5386" max="5386" width="10.125" style="46" customWidth="1"/>
    <col min="5387" max="5387" width="9" style="46" customWidth="1"/>
    <col min="5388" max="5388" width="10" style="46" customWidth="1"/>
    <col min="5389" max="5389" width="9.125" style="46" customWidth="1"/>
    <col min="5390" max="5390" width="10" style="46" customWidth="1"/>
    <col min="5391" max="5391" width="9.375" style="46" customWidth="1"/>
    <col min="5392" max="5632" width="9" style="46"/>
    <col min="5633" max="5633" width="0.625" style="46" customWidth="1"/>
    <col min="5634" max="5634" width="4.125" style="46" customWidth="1"/>
    <col min="5635" max="5635" width="16.875" style="46" customWidth="1"/>
    <col min="5636" max="5636" width="20.375" style="46" customWidth="1"/>
    <col min="5637" max="5637" width="5.625" style="46" customWidth="1"/>
    <col min="5638" max="5638" width="3.625" style="46" customWidth="1"/>
    <col min="5639" max="5639" width="9.375" style="46" customWidth="1"/>
    <col min="5640" max="5640" width="10.125" style="46" customWidth="1"/>
    <col min="5641" max="5641" width="9.125" style="46" customWidth="1"/>
    <col min="5642" max="5642" width="10.125" style="46" customWidth="1"/>
    <col min="5643" max="5643" width="9" style="46" customWidth="1"/>
    <col min="5644" max="5644" width="10" style="46" customWidth="1"/>
    <col min="5645" max="5645" width="9.125" style="46" customWidth="1"/>
    <col min="5646" max="5646" width="10" style="46" customWidth="1"/>
    <col min="5647" max="5647" width="9.375" style="46" customWidth="1"/>
    <col min="5648" max="5888" width="9" style="46"/>
    <col min="5889" max="5889" width="0.625" style="46" customWidth="1"/>
    <col min="5890" max="5890" width="4.125" style="46" customWidth="1"/>
    <col min="5891" max="5891" width="16.875" style="46" customWidth="1"/>
    <col min="5892" max="5892" width="20.375" style="46" customWidth="1"/>
    <col min="5893" max="5893" width="5.625" style="46" customWidth="1"/>
    <col min="5894" max="5894" width="3.625" style="46" customWidth="1"/>
    <col min="5895" max="5895" width="9.375" style="46" customWidth="1"/>
    <col min="5896" max="5896" width="10.125" style="46" customWidth="1"/>
    <col min="5897" max="5897" width="9.125" style="46" customWidth="1"/>
    <col min="5898" max="5898" width="10.125" style="46" customWidth="1"/>
    <col min="5899" max="5899" width="9" style="46" customWidth="1"/>
    <col min="5900" max="5900" width="10" style="46" customWidth="1"/>
    <col min="5901" max="5901" width="9.125" style="46" customWidth="1"/>
    <col min="5902" max="5902" width="10" style="46" customWidth="1"/>
    <col min="5903" max="5903" width="9.375" style="46" customWidth="1"/>
    <col min="5904" max="6144" width="9" style="46"/>
    <col min="6145" max="6145" width="0.625" style="46" customWidth="1"/>
    <col min="6146" max="6146" width="4.125" style="46" customWidth="1"/>
    <col min="6147" max="6147" width="16.875" style="46" customWidth="1"/>
    <col min="6148" max="6148" width="20.375" style="46" customWidth="1"/>
    <col min="6149" max="6149" width="5.625" style="46" customWidth="1"/>
    <col min="6150" max="6150" width="3.625" style="46" customWidth="1"/>
    <col min="6151" max="6151" width="9.375" style="46" customWidth="1"/>
    <col min="6152" max="6152" width="10.125" style="46" customWidth="1"/>
    <col min="6153" max="6153" width="9.125" style="46" customWidth="1"/>
    <col min="6154" max="6154" width="10.125" style="46" customWidth="1"/>
    <col min="6155" max="6155" width="9" style="46" customWidth="1"/>
    <col min="6156" max="6156" width="10" style="46" customWidth="1"/>
    <col min="6157" max="6157" width="9.125" style="46" customWidth="1"/>
    <col min="6158" max="6158" width="10" style="46" customWidth="1"/>
    <col min="6159" max="6159" width="9.375" style="46" customWidth="1"/>
    <col min="6160" max="6400" width="9" style="46"/>
    <col min="6401" max="6401" width="0.625" style="46" customWidth="1"/>
    <col min="6402" max="6402" width="4.125" style="46" customWidth="1"/>
    <col min="6403" max="6403" width="16.875" style="46" customWidth="1"/>
    <col min="6404" max="6404" width="20.375" style="46" customWidth="1"/>
    <col min="6405" max="6405" width="5.625" style="46" customWidth="1"/>
    <col min="6406" max="6406" width="3.625" style="46" customWidth="1"/>
    <col min="6407" max="6407" width="9.375" style="46" customWidth="1"/>
    <col min="6408" max="6408" width="10.125" style="46" customWidth="1"/>
    <col min="6409" max="6409" width="9.125" style="46" customWidth="1"/>
    <col min="6410" max="6410" width="10.125" style="46" customWidth="1"/>
    <col min="6411" max="6411" width="9" style="46" customWidth="1"/>
    <col min="6412" max="6412" width="10" style="46" customWidth="1"/>
    <col min="6413" max="6413" width="9.125" style="46" customWidth="1"/>
    <col min="6414" max="6414" width="10" style="46" customWidth="1"/>
    <col min="6415" max="6415" width="9.375" style="46" customWidth="1"/>
    <col min="6416" max="6656" width="9" style="46"/>
    <col min="6657" max="6657" width="0.625" style="46" customWidth="1"/>
    <col min="6658" max="6658" width="4.125" style="46" customWidth="1"/>
    <col min="6659" max="6659" width="16.875" style="46" customWidth="1"/>
    <col min="6660" max="6660" width="20.375" style="46" customWidth="1"/>
    <col min="6661" max="6661" width="5.625" style="46" customWidth="1"/>
    <col min="6662" max="6662" width="3.625" style="46" customWidth="1"/>
    <col min="6663" max="6663" width="9.375" style="46" customWidth="1"/>
    <col min="6664" max="6664" width="10.125" style="46" customWidth="1"/>
    <col min="6665" max="6665" width="9.125" style="46" customWidth="1"/>
    <col min="6666" max="6666" width="10.125" style="46" customWidth="1"/>
    <col min="6667" max="6667" width="9" style="46" customWidth="1"/>
    <col min="6668" max="6668" width="10" style="46" customWidth="1"/>
    <col min="6669" max="6669" width="9.125" style="46" customWidth="1"/>
    <col min="6670" max="6670" width="10" style="46" customWidth="1"/>
    <col min="6671" max="6671" width="9.375" style="46" customWidth="1"/>
    <col min="6672" max="6912" width="9" style="46"/>
    <col min="6913" max="6913" width="0.625" style="46" customWidth="1"/>
    <col min="6914" max="6914" width="4.125" style="46" customWidth="1"/>
    <col min="6915" max="6915" width="16.875" style="46" customWidth="1"/>
    <col min="6916" max="6916" width="20.375" style="46" customWidth="1"/>
    <col min="6917" max="6917" width="5.625" style="46" customWidth="1"/>
    <col min="6918" max="6918" width="3.625" style="46" customWidth="1"/>
    <col min="6919" max="6919" width="9.375" style="46" customWidth="1"/>
    <col min="6920" max="6920" width="10.125" style="46" customWidth="1"/>
    <col min="6921" max="6921" width="9.125" style="46" customWidth="1"/>
    <col min="6922" max="6922" width="10.125" style="46" customWidth="1"/>
    <col min="6923" max="6923" width="9" style="46" customWidth="1"/>
    <col min="6924" max="6924" width="10" style="46" customWidth="1"/>
    <col min="6925" max="6925" width="9.125" style="46" customWidth="1"/>
    <col min="6926" max="6926" width="10" style="46" customWidth="1"/>
    <col min="6927" max="6927" width="9.375" style="46" customWidth="1"/>
    <col min="6928" max="7168" width="9" style="46"/>
    <col min="7169" max="7169" width="0.625" style="46" customWidth="1"/>
    <col min="7170" max="7170" width="4.125" style="46" customWidth="1"/>
    <col min="7171" max="7171" width="16.875" style="46" customWidth="1"/>
    <col min="7172" max="7172" width="20.375" style="46" customWidth="1"/>
    <col min="7173" max="7173" width="5.625" style="46" customWidth="1"/>
    <col min="7174" max="7174" width="3.625" style="46" customWidth="1"/>
    <col min="7175" max="7175" width="9.375" style="46" customWidth="1"/>
    <col min="7176" max="7176" width="10.125" style="46" customWidth="1"/>
    <col min="7177" max="7177" width="9.125" style="46" customWidth="1"/>
    <col min="7178" max="7178" width="10.125" style="46" customWidth="1"/>
    <col min="7179" max="7179" width="9" style="46" customWidth="1"/>
    <col min="7180" max="7180" width="10" style="46" customWidth="1"/>
    <col min="7181" max="7181" width="9.125" style="46" customWidth="1"/>
    <col min="7182" max="7182" width="10" style="46" customWidth="1"/>
    <col min="7183" max="7183" width="9.375" style="46" customWidth="1"/>
    <col min="7184" max="7424" width="9" style="46"/>
    <col min="7425" max="7425" width="0.625" style="46" customWidth="1"/>
    <col min="7426" max="7426" width="4.125" style="46" customWidth="1"/>
    <col min="7427" max="7427" width="16.875" style="46" customWidth="1"/>
    <col min="7428" max="7428" width="20.375" style="46" customWidth="1"/>
    <col min="7429" max="7429" width="5.625" style="46" customWidth="1"/>
    <col min="7430" max="7430" width="3.625" style="46" customWidth="1"/>
    <col min="7431" max="7431" width="9.375" style="46" customWidth="1"/>
    <col min="7432" max="7432" width="10.125" style="46" customWidth="1"/>
    <col min="7433" max="7433" width="9.125" style="46" customWidth="1"/>
    <col min="7434" max="7434" width="10.125" style="46" customWidth="1"/>
    <col min="7435" max="7435" width="9" style="46" customWidth="1"/>
    <col min="7436" max="7436" width="10" style="46" customWidth="1"/>
    <col min="7437" max="7437" width="9.125" style="46" customWidth="1"/>
    <col min="7438" max="7438" width="10" style="46" customWidth="1"/>
    <col min="7439" max="7439" width="9.375" style="46" customWidth="1"/>
    <col min="7440" max="7680" width="9" style="46"/>
    <col min="7681" max="7681" width="0.625" style="46" customWidth="1"/>
    <col min="7682" max="7682" width="4.125" style="46" customWidth="1"/>
    <col min="7683" max="7683" width="16.875" style="46" customWidth="1"/>
    <col min="7684" max="7684" width="20.375" style="46" customWidth="1"/>
    <col min="7685" max="7685" width="5.625" style="46" customWidth="1"/>
    <col min="7686" max="7686" width="3.625" style="46" customWidth="1"/>
    <col min="7687" max="7687" width="9.375" style="46" customWidth="1"/>
    <col min="7688" max="7688" width="10.125" style="46" customWidth="1"/>
    <col min="7689" max="7689" width="9.125" style="46" customWidth="1"/>
    <col min="7690" max="7690" width="10.125" style="46" customWidth="1"/>
    <col min="7691" max="7691" width="9" style="46" customWidth="1"/>
    <col min="7692" max="7692" width="10" style="46" customWidth="1"/>
    <col min="7693" max="7693" width="9.125" style="46" customWidth="1"/>
    <col min="7694" max="7694" width="10" style="46" customWidth="1"/>
    <col min="7695" max="7695" width="9.375" style="46" customWidth="1"/>
    <col min="7696" max="7936" width="9" style="46"/>
    <col min="7937" max="7937" width="0.625" style="46" customWidth="1"/>
    <col min="7938" max="7938" width="4.125" style="46" customWidth="1"/>
    <col min="7939" max="7939" width="16.875" style="46" customWidth="1"/>
    <col min="7940" max="7940" width="20.375" style="46" customWidth="1"/>
    <col min="7941" max="7941" width="5.625" style="46" customWidth="1"/>
    <col min="7942" max="7942" width="3.625" style="46" customWidth="1"/>
    <col min="7943" max="7943" width="9.375" style="46" customWidth="1"/>
    <col min="7944" max="7944" width="10.125" style="46" customWidth="1"/>
    <col min="7945" max="7945" width="9.125" style="46" customWidth="1"/>
    <col min="7946" max="7946" width="10.125" style="46" customWidth="1"/>
    <col min="7947" max="7947" width="9" style="46" customWidth="1"/>
    <col min="7948" max="7948" width="10" style="46" customWidth="1"/>
    <col min="7949" max="7949" width="9.125" style="46" customWidth="1"/>
    <col min="7950" max="7950" width="10" style="46" customWidth="1"/>
    <col min="7951" max="7951" width="9.375" style="46" customWidth="1"/>
    <col min="7952" max="8192" width="9" style="46"/>
    <col min="8193" max="8193" width="0.625" style="46" customWidth="1"/>
    <col min="8194" max="8194" width="4.125" style="46" customWidth="1"/>
    <col min="8195" max="8195" width="16.875" style="46" customWidth="1"/>
    <col min="8196" max="8196" width="20.375" style="46" customWidth="1"/>
    <col min="8197" max="8197" width="5.625" style="46" customWidth="1"/>
    <col min="8198" max="8198" width="3.625" style="46" customWidth="1"/>
    <col min="8199" max="8199" width="9.375" style="46" customWidth="1"/>
    <col min="8200" max="8200" width="10.125" style="46" customWidth="1"/>
    <col min="8201" max="8201" width="9.125" style="46" customWidth="1"/>
    <col min="8202" max="8202" width="10.125" style="46" customWidth="1"/>
    <col min="8203" max="8203" width="9" style="46" customWidth="1"/>
    <col min="8204" max="8204" width="10" style="46" customWidth="1"/>
    <col min="8205" max="8205" width="9.125" style="46" customWidth="1"/>
    <col min="8206" max="8206" width="10" style="46" customWidth="1"/>
    <col min="8207" max="8207" width="9.375" style="46" customWidth="1"/>
    <col min="8208" max="8448" width="9" style="46"/>
    <col min="8449" max="8449" width="0.625" style="46" customWidth="1"/>
    <col min="8450" max="8450" width="4.125" style="46" customWidth="1"/>
    <col min="8451" max="8451" width="16.875" style="46" customWidth="1"/>
    <col min="8452" max="8452" width="20.375" style="46" customWidth="1"/>
    <col min="8453" max="8453" width="5.625" style="46" customWidth="1"/>
    <col min="8454" max="8454" width="3.625" style="46" customWidth="1"/>
    <col min="8455" max="8455" width="9.375" style="46" customWidth="1"/>
    <col min="8456" max="8456" width="10.125" style="46" customWidth="1"/>
    <col min="8457" max="8457" width="9.125" style="46" customWidth="1"/>
    <col min="8458" max="8458" width="10.125" style="46" customWidth="1"/>
    <col min="8459" max="8459" width="9" style="46" customWidth="1"/>
    <col min="8460" max="8460" width="10" style="46" customWidth="1"/>
    <col min="8461" max="8461" width="9.125" style="46" customWidth="1"/>
    <col min="8462" max="8462" width="10" style="46" customWidth="1"/>
    <col min="8463" max="8463" width="9.375" style="46" customWidth="1"/>
    <col min="8464" max="8704" width="9" style="46"/>
    <col min="8705" max="8705" width="0.625" style="46" customWidth="1"/>
    <col min="8706" max="8706" width="4.125" style="46" customWidth="1"/>
    <col min="8707" max="8707" width="16.875" style="46" customWidth="1"/>
    <col min="8708" max="8708" width="20.375" style="46" customWidth="1"/>
    <col min="8709" max="8709" width="5.625" style="46" customWidth="1"/>
    <col min="8710" max="8710" width="3.625" style="46" customWidth="1"/>
    <col min="8711" max="8711" width="9.375" style="46" customWidth="1"/>
    <col min="8712" max="8712" width="10.125" style="46" customWidth="1"/>
    <col min="8713" max="8713" width="9.125" style="46" customWidth="1"/>
    <col min="8714" max="8714" width="10.125" style="46" customWidth="1"/>
    <col min="8715" max="8715" width="9" style="46" customWidth="1"/>
    <col min="8716" max="8716" width="10" style="46" customWidth="1"/>
    <col min="8717" max="8717" width="9.125" style="46" customWidth="1"/>
    <col min="8718" max="8718" width="10" style="46" customWidth="1"/>
    <col min="8719" max="8719" width="9.375" style="46" customWidth="1"/>
    <col min="8720" max="8960" width="9" style="46"/>
    <col min="8961" max="8961" width="0.625" style="46" customWidth="1"/>
    <col min="8962" max="8962" width="4.125" style="46" customWidth="1"/>
    <col min="8963" max="8963" width="16.875" style="46" customWidth="1"/>
    <col min="8964" max="8964" width="20.375" style="46" customWidth="1"/>
    <col min="8965" max="8965" width="5.625" style="46" customWidth="1"/>
    <col min="8966" max="8966" width="3.625" style="46" customWidth="1"/>
    <col min="8967" max="8967" width="9.375" style="46" customWidth="1"/>
    <col min="8968" max="8968" width="10.125" style="46" customWidth="1"/>
    <col min="8969" max="8969" width="9.125" style="46" customWidth="1"/>
    <col min="8970" max="8970" width="10.125" style="46" customWidth="1"/>
    <col min="8971" max="8971" width="9" style="46" customWidth="1"/>
    <col min="8972" max="8972" width="10" style="46" customWidth="1"/>
    <col min="8973" max="8973" width="9.125" style="46" customWidth="1"/>
    <col min="8974" max="8974" width="10" style="46" customWidth="1"/>
    <col min="8975" max="8975" width="9.375" style="46" customWidth="1"/>
    <col min="8976" max="9216" width="9" style="46"/>
    <col min="9217" max="9217" width="0.625" style="46" customWidth="1"/>
    <col min="9218" max="9218" width="4.125" style="46" customWidth="1"/>
    <col min="9219" max="9219" width="16.875" style="46" customWidth="1"/>
    <col min="9220" max="9220" width="20.375" style="46" customWidth="1"/>
    <col min="9221" max="9221" width="5.625" style="46" customWidth="1"/>
    <col min="9222" max="9222" width="3.625" style="46" customWidth="1"/>
    <col min="9223" max="9223" width="9.375" style="46" customWidth="1"/>
    <col min="9224" max="9224" width="10.125" style="46" customWidth="1"/>
    <col min="9225" max="9225" width="9.125" style="46" customWidth="1"/>
    <col min="9226" max="9226" width="10.125" style="46" customWidth="1"/>
    <col min="9227" max="9227" width="9" style="46" customWidth="1"/>
    <col min="9228" max="9228" width="10" style="46" customWidth="1"/>
    <col min="9229" max="9229" width="9.125" style="46" customWidth="1"/>
    <col min="9230" max="9230" width="10" style="46" customWidth="1"/>
    <col min="9231" max="9231" width="9.375" style="46" customWidth="1"/>
    <col min="9232" max="9472" width="9" style="46"/>
    <col min="9473" max="9473" width="0.625" style="46" customWidth="1"/>
    <col min="9474" max="9474" width="4.125" style="46" customWidth="1"/>
    <col min="9475" max="9475" width="16.875" style="46" customWidth="1"/>
    <col min="9476" max="9476" width="20.375" style="46" customWidth="1"/>
    <col min="9477" max="9477" width="5.625" style="46" customWidth="1"/>
    <col min="9478" max="9478" width="3.625" style="46" customWidth="1"/>
    <col min="9479" max="9479" width="9.375" style="46" customWidth="1"/>
    <col min="9480" max="9480" width="10.125" style="46" customWidth="1"/>
    <col min="9481" max="9481" width="9.125" style="46" customWidth="1"/>
    <col min="9482" max="9482" width="10.125" style="46" customWidth="1"/>
    <col min="9483" max="9483" width="9" style="46" customWidth="1"/>
    <col min="9484" max="9484" width="10" style="46" customWidth="1"/>
    <col min="9485" max="9485" width="9.125" style="46" customWidth="1"/>
    <col min="9486" max="9486" width="10" style="46" customWidth="1"/>
    <col min="9487" max="9487" width="9.375" style="46" customWidth="1"/>
    <col min="9488" max="9728" width="9" style="46"/>
    <col min="9729" max="9729" width="0.625" style="46" customWidth="1"/>
    <col min="9730" max="9730" width="4.125" style="46" customWidth="1"/>
    <col min="9731" max="9731" width="16.875" style="46" customWidth="1"/>
    <col min="9732" max="9732" width="20.375" style="46" customWidth="1"/>
    <col min="9733" max="9733" width="5.625" style="46" customWidth="1"/>
    <col min="9734" max="9734" width="3.625" style="46" customWidth="1"/>
    <col min="9735" max="9735" width="9.375" style="46" customWidth="1"/>
    <col min="9736" max="9736" width="10.125" style="46" customWidth="1"/>
    <col min="9737" max="9737" width="9.125" style="46" customWidth="1"/>
    <col min="9738" max="9738" width="10.125" style="46" customWidth="1"/>
    <col min="9739" max="9739" width="9" style="46" customWidth="1"/>
    <col min="9740" max="9740" width="10" style="46" customWidth="1"/>
    <col min="9741" max="9741" width="9.125" style="46" customWidth="1"/>
    <col min="9742" max="9742" width="10" style="46" customWidth="1"/>
    <col min="9743" max="9743" width="9.375" style="46" customWidth="1"/>
    <col min="9744" max="9984" width="9" style="46"/>
    <col min="9985" max="9985" width="0.625" style="46" customWidth="1"/>
    <col min="9986" max="9986" width="4.125" style="46" customWidth="1"/>
    <col min="9987" max="9987" width="16.875" style="46" customWidth="1"/>
    <col min="9988" max="9988" width="20.375" style="46" customWidth="1"/>
    <col min="9989" max="9989" width="5.625" style="46" customWidth="1"/>
    <col min="9990" max="9990" width="3.625" style="46" customWidth="1"/>
    <col min="9991" max="9991" width="9.375" style="46" customWidth="1"/>
    <col min="9992" max="9992" width="10.125" style="46" customWidth="1"/>
    <col min="9993" max="9993" width="9.125" style="46" customWidth="1"/>
    <col min="9994" max="9994" width="10.125" style="46" customWidth="1"/>
    <col min="9995" max="9995" width="9" style="46" customWidth="1"/>
    <col min="9996" max="9996" width="10" style="46" customWidth="1"/>
    <col min="9997" max="9997" width="9.125" style="46" customWidth="1"/>
    <col min="9998" max="9998" width="10" style="46" customWidth="1"/>
    <col min="9999" max="9999" width="9.375" style="46" customWidth="1"/>
    <col min="10000" max="10240" width="9" style="46"/>
    <col min="10241" max="10241" width="0.625" style="46" customWidth="1"/>
    <col min="10242" max="10242" width="4.125" style="46" customWidth="1"/>
    <col min="10243" max="10243" width="16.875" style="46" customWidth="1"/>
    <col min="10244" max="10244" width="20.375" style="46" customWidth="1"/>
    <col min="10245" max="10245" width="5.625" style="46" customWidth="1"/>
    <col min="10246" max="10246" width="3.625" style="46" customWidth="1"/>
    <col min="10247" max="10247" width="9.375" style="46" customWidth="1"/>
    <col min="10248" max="10248" width="10.125" style="46" customWidth="1"/>
    <col min="10249" max="10249" width="9.125" style="46" customWidth="1"/>
    <col min="10250" max="10250" width="10.125" style="46" customWidth="1"/>
    <col min="10251" max="10251" width="9" style="46" customWidth="1"/>
    <col min="10252" max="10252" width="10" style="46" customWidth="1"/>
    <col min="10253" max="10253" width="9.125" style="46" customWidth="1"/>
    <col min="10254" max="10254" width="10" style="46" customWidth="1"/>
    <col min="10255" max="10255" width="9.375" style="46" customWidth="1"/>
    <col min="10256" max="10496" width="9" style="46"/>
    <col min="10497" max="10497" width="0.625" style="46" customWidth="1"/>
    <col min="10498" max="10498" width="4.125" style="46" customWidth="1"/>
    <col min="10499" max="10499" width="16.875" style="46" customWidth="1"/>
    <col min="10500" max="10500" width="20.375" style="46" customWidth="1"/>
    <col min="10501" max="10501" width="5.625" style="46" customWidth="1"/>
    <col min="10502" max="10502" width="3.625" style="46" customWidth="1"/>
    <col min="10503" max="10503" width="9.375" style="46" customWidth="1"/>
    <col min="10504" max="10504" width="10.125" style="46" customWidth="1"/>
    <col min="10505" max="10505" width="9.125" style="46" customWidth="1"/>
    <col min="10506" max="10506" width="10.125" style="46" customWidth="1"/>
    <col min="10507" max="10507" width="9" style="46" customWidth="1"/>
    <col min="10508" max="10508" width="10" style="46" customWidth="1"/>
    <col min="10509" max="10509" width="9.125" style="46" customWidth="1"/>
    <col min="10510" max="10510" width="10" style="46" customWidth="1"/>
    <col min="10511" max="10511" width="9.375" style="46" customWidth="1"/>
    <col min="10512" max="10752" width="9" style="46"/>
    <col min="10753" max="10753" width="0.625" style="46" customWidth="1"/>
    <col min="10754" max="10754" width="4.125" style="46" customWidth="1"/>
    <col min="10755" max="10755" width="16.875" style="46" customWidth="1"/>
    <col min="10756" max="10756" width="20.375" style="46" customWidth="1"/>
    <col min="10757" max="10757" width="5.625" style="46" customWidth="1"/>
    <col min="10758" max="10758" width="3.625" style="46" customWidth="1"/>
    <col min="10759" max="10759" width="9.375" style="46" customWidth="1"/>
    <col min="10760" max="10760" width="10.125" style="46" customWidth="1"/>
    <col min="10761" max="10761" width="9.125" style="46" customWidth="1"/>
    <col min="10762" max="10762" width="10.125" style="46" customWidth="1"/>
    <col min="10763" max="10763" width="9" style="46" customWidth="1"/>
    <col min="10764" max="10764" width="10" style="46" customWidth="1"/>
    <col min="10765" max="10765" width="9.125" style="46" customWidth="1"/>
    <col min="10766" max="10766" width="10" style="46" customWidth="1"/>
    <col min="10767" max="10767" width="9.375" style="46" customWidth="1"/>
    <col min="10768" max="11008" width="9" style="46"/>
    <col min="11009" max="11009" width="0.625" style="46" customWidth="1"/>
    <col min="11010" max="11010" width="4.125" style="46" customWidth="1"/>
    <col min="11011" max="11011" width="16.875" style="46" customWidth="1"/>
    <col min="11012" max="11012" width="20.375" style="46" customWidth="1"/>
    <col min="11013" max="11013" width="5.625" style="46" customWidth="1"/>
    <col min="11014" max="11014" width="3.625" style="46" customWidth="1"/>
    <col min="11015" max="11015" width="9.375" style="46" customWidth="1"/>
    <col min="11016" max="11016" width="10.125" style="46" customWidth="1"/>
    <col min="11017" max="11017" width="9.125" style="46" customWidth="1"/>
    <col min="11018" max="11018" width="10.125" style="46" customWidth="1"/>
    <col min="11019" max="11019" width="9" style="46" customWidth="1"/>
    <col min="11020" max="11020" width="10" style="46" customWidth="1"/>
    <col min="11021" max="11021" width="9.125" style="46" customWidth="1"/>
    <col min="11022" max="11022" width="10" style="46" customWidth="1"/>
    <col min="11023" max="11023" width="9.375" style="46" customWidth="1"/>
    <col min="11024" max="11264" width="9" style="46"/>
    <col min="11265" max="11265" width="0.625" style="46" customWidth="1"/>
    <col min="11266" max="11266" width="4.125" style="46" customWidth="1"/>
    <col min="11267" max="11267" width="16.875" style="46" customWidth="1"/>
    <col min="11268" max="11268" width="20.375" style="46" customWidth="1"/>
    <col min="11269" max="11269" width="5.625" style="46" customWidth="1"/>
    <col min="11270" max="11270" width="3.625" style="46" customWidth="1"/>
    <col min="11271" max="11271" width="9.375" style="46" customWidth="1"/>
    <col min="11272" max="11272" width="10.125" style="46" customWidth="1"/>
    <col min="11273" max="11273" width="9.125" style="46" customWidth="1"/>
    <col min="11274" max="11274" width="10.125" style="46" customWidth="1"/>
    <col min="11275" max="11275" width="9" style="46" customWidth="1"/>
    <col min="11276" max="11276" width="10" style="46" customWidth="1"/>
    <col min="11277" max="11277" width="9.125" style="46" customWidth="1"/>
    <col min="11278" max="11278" width="10" style="46" customWidth="1"/>
    <col min="11279" max="11279" width="9.375" style="46" customWidth="1"/>
    <col min="11280" max="11520" width="9" style="46"/>
    <col min="11521" max="11521" width="0.625" style="46" customWidth="1"/>
    <col min="11522" max="11522" width="4.125" style="46" customWidth="1"/>
    <col min="11523" max="11523" width="16.875" style="46" customWidth="1"/>
    <col min="11524" max="11524" width="20.375" style="46" customWidth="1"/>
    <col min="11525" max="11525" width="5.625" style="46" customWidth="1"/>
    <col min="11526" max="11526" width="3.625" style="46" customWidth="1"/>
    <col min="11527" max="11527" width="9.375" style="46" customWidth="1"/>
    <col min="11528" max="11528" width="10.125" style="46" customWidth="1"/>
    <col min="11529" max="11529" width="9.125" style="46" customWidth="1"/>
    <col min="11530" max="11530" width="10.125" style="46" customWidth="1"/>
    <col min="11531" max="11531" width="9" style="46" customWidth="1"/>
    <col min="11532" max="11532" width="10" style="46" customWidth="1"/>
    <col min="11533" max="11533" width="9.125" style="46" customWidth="1"/>
    <col min="11534" max="11534" width="10" style="46" customWidth="1"/>
    <col min="11535" max="11535" width="9.375" style="46" customWidth="1"/>
    <col min="11536" max="11776" width="9" style="46"/>
    <col min="11777" max="11777" width="0.625" style="46" customWidth="1"/>
    <col min="11778" max="11778" width="4.125" style="46" customWidth="1"/>
    <col min="11779" max="11779" width="16.875" style="46" customWidth="1"/>
    <col min="11780" max="11780" width="20.375" style="46" customWidth="1"/>
    <col min="11781" max="11781" width="5.625" style="46" customWidth="1"/>
    <col min="11782" max="11782" width="3.625" style="46" customWidth="1"/>
    <col min="11783" max="11783" width="9.375" style="46" customWidth="1"/>
    <col min="11784" max="11784" width="10.125" style="46" customWidth="1"/>
    <col min="11785" max="11785" width="9.125" style="46" customWidth="1"/>
    <col min="11786" max="11786" width="10.125" style="46" customWidth="1"/>
    <col min="11787" max="11787" width="9" style="46" customWidth="1"/>
    <col min="11788" max="11788" width="10" style="46" customWidth="1"/>
    <col min="11789" max="11789" width="9.125" style="46" customWidth="1"/>
    <col min="11790" max="11790" width="10" style="46" customWidth="1"/>
    <col min="11791" max="11791" width="9.375" style="46" customWidth="1"/>
    <col min="11792" max="12032" width="9" style="46"/>
    <col min="12033" max="12033" width="0.625" style="46" customWidth="1"/>
    <col min="12034" max="12034" width="4.125" style="46" customWidth="1"/>
    <col min="12035" max="12035" width="16.875" style="46" customWidth="1"/>
    <col min="12036" max="12036" width="20.375" style="46" customWidth="1"/>
    <col min="12037" max="12037" width="5.625" style="46" customWidth="1"/>
    <col min="12038" max="12038" width="3.625" style="46" customWidth="1"/>
    <col min="12039" max="12039" width="9.375" style="46" customWidth="1"/>
    <col min="12040" max="12040" width="10.125" style="46" customWidth="1"/>
    <col min="12041" max="12041" width="9.125" style="46" customWidth="1"/>
    <col min="12042" max="12042" width="10.125" style="46" customWidth="1"/>
    <col min="12043" max="12043" width="9" style="46" customWidth="1"/>
    <col min="12044" max="12044" width="10" style="46" customWidth="1"/>
    <col min="12045" max="12045" width="9.125" style="46" customWidth="1"/>
    <col min="12046" max="12046" width="10" style="46" customWidth="1"/>
    <col min="12047" max="12047" width="9.375" style="46" customWidth="1"/>
    <col min="12048" max="12288" width="9" style="46"/>
    <col min="12289" max="12289" width="0.625" style="46" customWidth="1"/>
    <col min="12290" max="12290" width="4.125" style="46" customWidth="1"/>
    <col min="12291" max="12291" width="16.875" style="46" customWidth="1"/>
    <col min="12292" max="12292" width="20.375" style="46" customWidth="1"/>
    <col min="12293" max="12293" width="5.625" style="46" customWidth="1"/>
    <col min="12294" max="12294" width="3.625" style="46" customWidth="1"/>
    <col min="12295" max="12295" width="9.375" style="46" customWidth="1"/>
    <col min="12296" max="12296" width="10.125" style="46" customWidth="1"/>
    <col min="12297" max="12297" width="9.125" style="46" customWidth="1"/>
    <col min="12298" max="12298" width="10.125" style="46" customWidth="1"/>
    <col min="12299" max="12299" width="9" style="46" customWidth="1"/>
    <col min="12300" max="12300" width="10" style="46" customWidth="1"/>
    <col min="12301" max="12301" width="9.125" style="46" customWidth="1"/>
    <col min="12302" max="12302" width="10" style="46" customWidth="1"/>
    <col min="12303" max="12303" width="9.375" style="46" customWidth="1"/>
    <col min="12304" max="12544" width="9" style="46"/>
    <col min="12545" max="12545" width="0.625" style="46" customWidth="1"/>
    <col min="12546" max="12546" width="4.125" style="46" customWidth="1"/>
    <col min="12547" max="12547" width="16.875" style="46" customWidth="1"/>
    <col min="12548" max="12548" width="20.375" style="46" customWidth="1"/>
    <col min="12549" max="12549" width="5.625" style="46" customWidth="1"/>
    <col min="12550" max="12550" width="3.625" style="46" customWidth="1"/>
    <col min="12551" max="12551" width="9.375" style="46" customWidth="1"/>
    <col min="12552" max="12552" width="10.125" style="46" customWidth="1"/>
    <col min="12553" max="12553" width="9.125" style="46" customWidth="1"/>
    <col min="12554" max="12554" width="10.125" style="46" customWidth="1"/>
    <col min="12555" max="12555" width="9" style="46" customWidth="1"/>
    <col min="12556" max="12556" width="10" style="46" customWidth="1"/>
    <col min="12557" max="12557" width="9.125" style="46" customWidth="1"/>
    <col min="12558" max="12558" width="10" style="46" customWidth="1"/>
    <col min="12559" max="12559" width="9.375" style="46" customWidth="1"/>
    <col min="12560" max="12800" width="9" style="46"/>
    <col min="12801" max="12801" width="0.625" style="46" customWidth="1"/>
    <col min="12802" max="12802" width="4.125" style="46" customWidth="1"/>
    <col min="12803" max="12803" width="16.875" style="46" customWidth="1"/>
    <col min="12804" max="12804" width="20.375" style="46" customWidth="1"/>
    <col min="12805" max="12805" width="5.625" style="46" customWidth="1"/>
    <col min="12806" max="12806" width="3.625" style="46" customWidth="1"/>
    <col min="12807" max="12807" width="9.375" style="46" customWidth="1"/>
    <col min="12808" max="12808" width="10.125" style="46" customWidth="1"/>
    <col min="12809" max="12809" width="9.125" style="46" customWidth="1"/>
    <col min="12810" max="12810" width="10.125" style="46" customWidth="1"/>
    <col min="12811" max="12811" width="9" style="46" customWidth="1"/>
    <col min="12812" max="12812" width="10" style="46" customWidth="1"/>
    <col min="12813" max="12813" width="9.125" style="46" customWidth="1"/>
    <col min="12814" max="12814" width="10" style="46" customWidth="1"/>
    <col min="12815" max="12815" width="9.375" style="46" customWidth="1"/>
    <col min="12816" max="13056" width="9" style="46"/>
    <col min="13057" max="13057" width="0.625" style="46" customWidth="1"/>
    <col min="13058" max="13058" width="4.125" style="46" customWidth="1"/>
    <col min="13059" max="13059" width="16.875" style="46" customWidth="1"/>
    <col min="13060" max="13060" width="20.375" style="46" customWidth="1"/>
    <col min="13061" max="13061" width="5.625" style="46" customWidth="1"/>
    <col min="13062" max="13062" width="3.625" style="46" customWidth="1"/>
    <col min="13063" max="13063" width="9.375" style="46" customWidth="1"/>
    <col min="13064" max="13064" width="10.125" style="46" customWidth="1"/>
    <col min="13065" max="13065" width="9.125" style="46" customWidth="1"/>
    <col min="13066" max="13066" width="10.125" style="46" customWidth="1"/>
    <col min="13067" max="13067" width="9" style="46" customWidth="1"/>
    <col min="13068" max="13068" width="10" style="46" customWidth="1"/>
    <col min="13069" max="13069" width="9.125" style="46" customWidth="1"/>
    <col min="13070" max="13070" width="10" style="46" customWidth="1"/>
    <col min="13071" max="13071" width="9.375" style="46" customWidth="1"/>
    <col min="13072" max="13312" width="9" style="46"/>
    <col min="13313" max="13313" width="0.625" style="46" customWidth="1"/>
    <col min="13314" max="13314" width="4.125" style="46" customWidth="1"/>
    <col min="13315" max="13315" width="16.875" style="46" customWidth="1"/>
    <col min="13316" max="13316" width="20.375" style="46" customWidth="1"/>
    <col min="13317" max="13317" width="5.625" style="46" customWidth="1"/>
    <col min="13318" max="13318" width="3.625" style="46" customWidth="1"/>
    <col min="13319" max="13319" width="9.375" style="46" customWidth="1"/>
    <col min="13320" max="13320" width="10.125" style="46" customWidth="1"/>
    <col min="13321" max="13321" width="9.125" style="46" customWidth="1"/>
    <col min="13322" max="13322" width="10.125" style="46" customWidth="1"/>
    <col min="13323" max="13323" width="9" style="46" customWidth="1"/>
    <col min="13324" max="13324" width="10" style="46" customWidth="1"/>
    <col min="13325" max="13325" width="9.125" style="46" customWidth="1"/>
    <col min="13326" max="13326" width="10" style="46" customWidth="1"/>
    <col min="13327" max="13327" width="9.375" style="46" customWidth="1"/>
    <col min="13328" max="13568" width="9" style="46"/>
    <col min="13569" max="13569" width="0.625" style="46" customWidth="1"/>
    <col min="13570" max="13570" width="4.125" style="46" customWidth="1"/>
    <col min="13571" max="13571" width="16.875" style="46" customWidth="1"/>
    <col min="13572" max="13572" width="20.375" style="46" customWidth="1"/>
    <col min="13573" max="13573" width="5.625" style="46" customWidth="1"/>
    <col min="13574" max="13574" width="3.625" style="46" customWidth="1"/>
    <col min="13575" max="13575" width="9.375" style="46" customWidth="1"/>
    <col min="13576" max="13576" width="10.125" style="46" customWidth="1"/>
    <col min="13577" max="13577" width="9.125" style="46" customWidth="1"/>
    <col min="13578" max="13578" width="10.125" style="46" customWidth="1"/>
    <col min="13579" max="13579" width="9" style="46" customWidth="1"/>
    <col min="13580" max="13580" width="10" style="46" customWidth="1"/>
    <col min="13581" max="13581" width="9.125" style="46" customWidth="1"/>
    <col min="13582" max="13582" width="10" style="46" customWidth="1"/>
    <col min="13583" max="13583" width="9.375" style="46" customWidth="1"/>
    <col min="13584" max="13824" width="9" style="46"/>
    <col min="13825" max="13825" width="0.625" style="46" customWidth="1"/>
    <col min="13826" max="13826" width="4.125" style="46" customWidth="1"/>
    <col min="13827" max="13827" width="16.875" style="46" customWidth="1"/>
    <col min="13828" max="13828" width="20.375" style="46" customWidth="1"/>
    <col min="13829" max="13829" width="5.625" style="46" customWidth="1"/>
    <col min="13830" max="13830" width="3.625" style="46" customWidth="1"/>
    <col min="13831" max="13831" width="9.375" style="46" customWidth="1"/>
    <col min="13832" max="13832" width="10.125" style="46" customWidth="1"/>
    <col min="13833" max="13833" width="9.125" style="46" customWidth="1"/>
    <col min="13834" max="13834" width="10.125" style="46" customWidth="1"/>
    <col min="13835" max="13835" width="9" style="46" customWidth="1"/>
    <col min="13836" max="13836" width="10" style="46" customWidth="1"/>
    <col min="13837" max="13837" width="9.125" style="46" customWidth="1"/>
    <col min="13838" max="13838" width="10" style="46" customWidth="1"/>
    <col min="13839" max="13839" width="9.375" style="46" customWidth="1"/>
    <col min="13840" max="14080" width="9" style="46"/>
    <col min="14081" max="14081" width="0.625" style="46" customWidth="1"/>
    <col min="14082" max="14082" width="4.125" style="46" customWidth="1"/>
    <col min="14083" max="14083" width="16.875" style="46" customWidth="1"/>
    <col min="14084" max="14084" width="20.375" style="46" customWidth="1"/>
    <col min="14085" max="14085" width="5.625" style="46" customWidth="1"/>
    <col min="14086" max="14086" width="3.625" style="46" customWidth="1"/>
    <col min="14087" max="14087" width="9.375" style="46" customWidth="1"/>
    <col min="14088" max="14088" width="10.125" style="46" customWidth="1"/>
    <col min="14089" max="14089" width="9.125" style="46" customWidth="1"/>
    <col min="14090" max="14090" width="10.125" style="46" customWidth="1"/>
    <col min="14091" max="14091" width="9" style="46" customWidth="1"/>
    <col min="14092" max="14092" width="10" style="46" customWidth="1"/>
    <col min="14093" max="14093" width="9.125" style="46" customWidth="1"/>
    <col min="14094" max="14094" width="10" style="46" customWidth="1"/>
    <col min="14095" max="14095" width="9.375" style="46" customWidth="1"/>
    <col min="14096" max="14336" width="9" style="46"/>
    <col min="14337" max="14337" width="0.625" style="46" customWidth="1"/>
    <col min="14338" max="14338" width="4.125" style="46" customWidth="1"/>
    <col min="14339" max="14339" width="16.875" style="46" customWidth="1"/>
    <col min="14340" max="14340" width="20.375" style="46" customWidth="1"/>
    <col min="14341" max="14341" width="5.625" style="46" customWidth="1"/>
    <col min="14342" max="14342" width="3.625" style="46" customWidth="1"/>
    <col min="14343" max="14343" width="9.375" style="46" customWidth="1"/>
    <col min="14344" max="14344" width="10.125" style="46" customWidth="1"/>
    <col min="14345" max="14345" width="9.125" style="46" customWidth="1"/>
    <col min="14346" max="14346" width="10.125" style="46" customWidth="1"/>
    <col min="14347" max="14347" width="9" style="46" customWidth="1"/>
    <col min="14348" max="14348" width="10" style="46" customWidth="1"/>
    <col min="14349" max="14349" width="9.125" style="46" customWidth="1"/>
    <col min="14350" max="14350" width="10" style="46" customWidth="1"/>
    <col min="14351" max="14351" width="9.375" style="46" customWidth="1"/>
    <col min="14352" max="14592" width="9" style="46"/>
    <col min="14593" max="14593" width="0.625" style="46" customWidth="1"/>
    <col min="14594" max="14594" width="4.125" style="46" customWidth="1"/>
    <col min="14595" max="14595" width="16.875" style="46" customWidth="1"/>
    <col min="14596" max="14596" width="20.375" style="46" customWidth="1"/>
    <col min="14597" max="14597" width="5.625" style="46" customWidth="1"/>
    <col min="14598" max="14598" width="3.625" style="46" customWidth="1"/>
    <col min="14599" max="14599" width="9.375" style="46" customWidth="1"/>
    <col min="14600" max="14600" width="10.125" style="46" customWidth="1"/>
    <col min="14601" max="14601" width="9.125" style="46" customWidth="1"/>
    <col min="14602" max="14602" width="10.125" style="46" customWidth="1"/>
    <col min="14603" max="14603" width="9" style="46" customWidth="1"/>
    <col min="14604" max="14604" width="10" style="46" customWidth="1"/>
    <col min="14605" max="14605" width="9.125" style="46" customWidth="1"/>
    <col min="14606" max="14606" width="10" style="46" customWidth="1"/>
    <col min="14607" max="14607" width="9.375" style="46" customWidth="1"/>
    <col min="14608" max="14848" width="9" style="46"/>
    <col min="14849" max="14849" width="0.625" style="46" customWidth="1"/>
    <col min="14850" max="14850" width="4.125" style="46" customWidth="1"/>
    <col min="14851" max="14851" width="16.875" style="46" customWidth="1"/>
    <col min="14852" max="14852" width="20.375" style="46" customWidth="1"/>
    <col min="14853" max="14853" width="5.625" style="46" customWidth="1"/>
    <col min="14854" max="14854" width="3.625" style="46" customWidth="1"/>
    <col min="14855" max="14855" width="9.375" style="46" customWidth="1"/>
    <col min="14856" max="14856" width="10.125" style="46" customWidth="1"/>
    <col min="14857" max="14857" width="9.125" style="46" customWidth="1"/>
    <col min="14858" max="14858" width="10.125" style="46" customWidth="1"/>
    <col min="14859" max="14859" width="9" style="46" customWidth="1"/>
    <col min="14860" max="14860" width="10" style="46" customWidth="1"/>
    <col min="14861" max="14861" width="9.125" style="46" customWidth="1"/>
    <col min="14862" max="14862" width="10" style="46" customWidth="1"/>
    <col min="14863" max="14863" width="9.375" style="46" customWidth="1"/>
    <col min="14864" max="15104" width="9" style="46"/>
    <col min="15105" max="15105" width="0.625" style="46" customWidth="1"/>
    <col min="15106" max="15106" width="4.125" style="46" customWidth="1"/>
    <col min="15107" max="15107" width="16.875" style="46" customWidth="1"/>
    <col min="15108" max="15108" width="20.375" style="46" customWidth="1"/>
    <col min="15109" max="15109" width="5.625" style="46" customWidth="1"/>
    <col min="15110" max="15110" width="3.625" style="46" customWidth="1"/>
    <col min="15111" max="15111" width="9.375" style="46" customWidth="1"/>
    <col min="15112" max="15112" width="10.125" style="46" customWidth="1"/>
    <col min="15113" max="15113" width="9.125" style="46" customWidth="1"/>
    <col min="15114" max="15114" width="10.125" style="46" customWidth="1"/>
    <col min="15115" max="15115" width="9" style="46" customWidth="1"/>
    <col min="15116" max="15116" width="10" style="46" customWidth="1"/>
    <col min="15117" max="15117" width="9.125" style="46" customWidth="1"/>
    <col min="15118" max="15118" width="10" style="46" customWidth="1"/>
    <col min="15119" max="15119" width="9.375" style="46" customWidth="1"/>
    <col min="15120" max="15360" width="9" style="46"/>
    <col min="15361" max="15361" width="0.625" style="46" customWidth="1"/>
    <col min="15362" max="15362" width="4.125" style="46" customWidth="1"/>
    <col min="15363" max="15363" width="16.875" style="46" customWidth="1"/>
    <col min="15364" max="15364" width="20.375" style="46" customWidth="1"/>
    <col min="15365" max="15365" width="5.625" style="46" customWidth="1"/>
    <col min="15366" max="15366" width="3.625" style="46" customWidth="1"/>
    <col min="15367" max="15367" width="9.375" style="46" customWidth="1"/>
    <col min="15368" max="15368" width="10.125" style="46" customWidth="1"/>
    <col min="15369" max="15369" width="9.125" style="46" customWidth="1"/>
    <col min="15370" max="15370" width="10.125" style="46" customWidth="1"/>
    <col min="15371" max="15371" width="9" style="46" customWidth="1"/>
    <col min="15372" max="15372" width="10" style="46" customWidth="1"/>
    <col min="15373" max="15373" width="9.125" style="46" customWidth="1"/>
    <col min="15374" max="15374" width="10" style="46" customWidth="1"/>
    <col min="15375" max="15375" width="9.375" style="46" customWidth="1"/>
    <col min="15376" max="15616" width="9" style="46"/>
    <col min="15617" max="15617" width="0.625" style="46" customWidth="1"/>
    <col min="15618" max="15618" width="4.125" style="46" customWidth="1"/>
    <col min="15619" max="15619" width="16.875" style="46" customWidth="1"/>
    <col min="15620" max="15620" width="20.375" style="46" customWidth="1"/>
    <col min="15621" max="15621" width="5.625" style="46" customWidth="1"/>
    <col min="15622" max="15622" width="3.625" style="46" customWidth="1"/>
    <col min="15623" max="15623" width="9.375" style="46" customWidth="1"/>
    <col min="15624" max="15624" width="10.125" style="46" customWidth="1"/>
    <col min="15625" max="15625" width="9.125" style="46" customWidth="1"/>
    <col min="15626" max="15626" width="10.125" style="46" customWidth="1"/>
    <col min="15627" max="15627" width="9" style="46" customWidth="1"/>
    <col min="15628" max="15628" width="10" style="46" customWidth="1"/>
    <col min="15629" max="15629" width="9.125" style="46" customWidth="1"/>
    <col min="15630" max="15630" width="10" style="46" customWidth="1"/>
    <col min="15631" max="15631" width="9.375" style="46" customWidth="1"/>
    <col min="15632" max="15872" width="9" style="46"/>
    <col min="15873" max="15873" width="0.625" style="46" customWidth="1"/>
    <col min="15874" max="15874" width="4.125" style="46" customWidth="1"/>
    <col min="15875" max="15875" width="16.875" style="46" customWidth="1"/>
    <col min="15876" max="15876" width="20.375" style="46" customWidth="1"/>
    <col min="15877" max="15877" width="5.625" style="46" customWidth="1"/>
    <col min="15878" max="15878" width="3.625" style="46" customWidth="1"/>
    <col min="15879" max="15879" width="9.375" style="46" customWidth="1"/>
    <col min="15880" max="15880" width="10.125" style="46" customWidth="1"/>
    <col min="15881" max="15881" width="9.125" style="46" customWidth="1"/>
    <col min="15882" max="15882" width="10.125" style="46" customWidth="1"/>
    <col min="15883" max="15883" width="9" style="46" customWidth="1"/>
    <col min="15884" max="15884" width="10" style="46" customWidth="1"/>
    <col min="15885" max="15885" width="9.125" style="46" customWidth="1"/>
    <col min="15886" max="15886" width="10" style="46" customWidth="1"/>
    <col min="15887" max="15887" width="9.375" style="46" customWidth="1"/>
    <col min="15888" max="16128" width="9" style="46"/>
    <col min="16129" max="16129" width="0.625" style="46" customWidth="1"/>
    <col min="16130" max="16130" width="4.125" style="46" customWidth="1"/>
    <col min="16131" max="16131" width="16.875" style="46" customWidth="1"/>
    <col min="16132" max="16132" width="20.375" style="46" customWidth="1"/>
    <col min="16133" max="16133" width="5.625" style="46" customWidth="1"/>
    <col min="16134" max="16134" width="3.625" style="46" customWidth="1"/>
    <col min="16135" max="16135" width="9.375" style="46" customWidth="1"/>
    <col min="16136" max="16136" width="10.125" style="46" customWidth="1"/>
    <col min="16137" max="16137" width="9.125" style="46" customWidth="1"/>
    <col min="16138" max="16138" width="10.125" style="46" customWidth="1"/>
    <col min="16139" max="16139" width="9" style="46" customWidth="1"/>
    <col min="16140" max="16140" width="10" style="46" customWidth="1"/>
    <col min="16141" max="16141" width="9.125" style="46" customWidth="1"/>
    <col min="16142" max="16142" width="10" style="46" customWidth="1"/>
    <col min="16143" max="16143" width="9.375" style="46" customWidth="1"/>
    <col min="16144" max="16384" width="9" style="46"/>
  </cols>
  <sheetData>
    <row r="1" spans="2:15" ht="24.95" customHeight="1">
      <c r="B1" s="45" t="s">
        <v>289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2:15" ht="9.9499999999999993" customHeigh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2:15" ht="18.75" customHeight="1">
      <c r="B3" s="46" t="str">
        <f>[35]내역서총괄표!B3</f>
        <v>대구 서구청소년수련관 기능보강사업(토 목)</v>
      </c>
    </row>
    <row r="4" spans="2:15" ht="15.4" customHeight="1">
      <c r="B4" s="56" t="s">
        <v>272</v>
      </c>
      <c r="C4" s="57" t="s">
        <v>273</v>
      </c>
      <c r="D4" s="57" t="s">
        <v>274</v>
      </c>
      <c r="E4" s="57" t="s">
        <v>275</v>
      </c>
      <c r="F4" s="57" t="s">
        <v>0</v>
      </c>
      <c r="G4" s="58" t="s">
        <v>84</v>
      </c>
      <c r="H4" s="59"/>
      <c r="I4" s="58" t="s">
        <v>81</v>
      </c>
      <c r="J4" s="59"/>
      <c r="K4" s="58" t="s">
        <v>75</v>
      </c>
      <c r="L4" s="59"/>
      <c r="M4" s="58" t="s">
        <v>83</v>
      </c>
      <c r="N4" s="59"/>
      <c r="O4" s="60" t="s">
        <v>276</v>
      </c>
    </row>
    <row r="5" spans="2:15" ht="19.7" customHeight="1">
      <c r="B5" s="61"/>
      <c r="C5" s="62"/>
      <c r="D5" s="62"/>
      <c r="E5" s="62"/>
      <c r="F5" s="62"/>
      <c r="G5" s="63" t="s">
        <v>67</v>
      </c>
      <c r="H5" s="64" t="s">
        <v>290</v>
      </c>
      <c r="I5" s="63" t="s">
        <v>67</v>
      </c>
      <c r="J5" s="64" t="s">
        <v>290</v>
      </c>
      <c r="K5" s="63" t="s">
        <v>67</v>
      </c>
      <c r="L5" s="64" t="s">
        <v>290</v>
      </c>
      <c r="M5" s="63" t="s">
        <v>67</v>
      </c>
      <c r="N5" s="64" t="s">
        <v>290</v>
      </c>
      <c r="O5" s="65"/>
    </row>
    <row r="6" spans="2:15" ht="19.7" customHeight="1">
      <c r="B6" s="66" t="s">
        <v>277</v>
      </c>
      <c r="C6" s="67" t="s">
        <v>278</v>
      </c>
      <c r="D6" s="67" t="s">
        <v>4</v>
      </c>
      <c r="E6" s="50"/>
      <c r="F6" s="68" t="s">
        <v>4</v>
      </c>
      <c r="G6" s="69"/>
      <c r="H6" s="70"/>
      <c r="I6" s="69"/>
      <c r="J6" s="70"/>
      <c r="K6" s="69"/>
      <c r="L6" s="70"/>
      <c r="M6" s="69"/>
      <c r="N6" s="70"/>
      <c r="O6" s="71" t="s">
        <v>4</v>
      </c>
    </row>
    <row r="7" spans="2:15" ht="19.7" customHeight="1">
      <c r="B7" s="66" t="s">
        <v>291</v>
      </c>
      <c r="C7" s="67" t="s">
        <v>292</v>
      </c>
      <c r="D7" s="67" t="s">
        <v>4</v>
      </c>
      <c r="E7" s="50"/>
      <c r="F7" s="68" t="s">
        <v>4</v>
      </c>
      <c r="G7" s="69"/>
      <c r="H7" s="70"/>
      <c r="I7" s="69"/>
      <c r="J7" s="70"/>
      <c r="K7" s="69"/>
      <c r="L7" s="70"/>
      <c r="M7" s="69"/>
      <c r="N7" s="70"/>
      <c r="O7" s="71" t="s">
        <v>4</v>
      </c>
    </row>
    <row r="8" spans="2:15" ht="19.7" customHeight="1">
      <c r="B8" s="48" t="s">
        <v>4</v>
      </c>
      <c r="C8" s="49" t="s">
        <v>293</v>
      </c>
      <c r="D8" s="49" t="s">
        <v>294</v>
      </c>
      <c r="E8" s="50">
        <v>158</v>
      </c>
      <c r="F8" s="51" t="s">
        <v>295</v>
      </c>
      <c r="G8" s="69"/>
      <c r="H8" s="50"/>
      <c r="I8" s="69"/>
      <c r="J8" s="50"/>
      <c r="K8" s="69"/>
      <c r="L8" s="50"/>
      <c r="M8" s="69"/>
      <c r="N8" s="50"/>
      <c r="O8" s="52" t="s">
        <v>296</v>
      </c>
    </row>
    <row r="9" spans="2:15" ht="19.7" customHeight="1">
      <c r="B9" s="48" t="s">
        <v>4</v>
      </c>
      <c r="C9" s="49" t="s">
        <v>297</v>
      </c>
      <c r="D9" s="49" t="s">
        <v>298</v>
      </c>
      <c r="E9" s="50">
        <v>1</v>
      </c>
      <c r="F9" s="51" t="s">
        <v>295</v>
      </c>
      <c r="G9" s="69"/>
      <c r="H9" s="50"/>
      <c r="I9" s="69"/>
      <c r="J9" s="50"/>
      <c r="K9" s="69"/>
      <c r="L9" s="50"/>
      <c r="M9" s="69"/>
      <c r="N9" s="50"/>
      <c r="O9" s="52" t="s">
        <v>299</v>
      </c>
    </row>
    <row r="10" spans="2:15" ht="19.7" customHeight="1">
      <c r="B10" s="66" t="s">
        <v>300</v>
      </c>
      <c r="C10" s="67" t="s">
        <v>301</v>
      </c>
      <c r="D10" s="67" t="s">
        <v>4</v>
      </c>
      <c r="E10" s="50"/>
      <c r="F10" s="68" t="s">
        <v>4</v>
      </c>
      <c r="G10" s="69"/>
      <c r="H10" s="70"/>
      <c r="I10" s="69"/>
      <c r="J10" s="70"/>
      <c r="K10" s="69"/>
      <c r="L10" s="70"/>
      <c r="M10" s="69"/>
      <c r="N10" s="70"/>
      <c r="O10" s="71" t="s">
        <v>4</v>
      </c>
    </row>
    <row r="11" spans="2:15" ht="19.7" customHeight="1">
      <c r="B11" s="48" t="s">
        <v>4</v>
      </c>
      <c r="C11" s="49" t="s">
        <v>302</v>
      </c>
      <c r="D11" s="49" t="s">
        <v>298</v>
      </c>
      <c r="E11" s="50">
        <v>1</v>
      </c>
      <c r="F11" s="51" t="s">
        <v>295</v>
      </c>
      <c r="G11" s="69"/>
      <c r="H11" s="50"/>
      <c r="I11" s="69"/>
      <c r="J11" s="50"/>
      <c r="K11" s="69"/>
      <c r="L11" s="50"/>
      <c r="M11" s="69"/>
      <c r="N11" s="50"/>
      <c r="O11" s="52" t="s">
        <v>303</v>
      </c>
    </row>
    <row r="12" spans="2:15" ht="19.7" customHeight="1">
      <c r="B12" s="66" t="s">
        <v>304</v>
      </c>
      <c r="C12" s="67" t="s">
        <v>305</v>
      </c>
      <c r="D12" s="67" t="s">
        <v>4</v>
      </c>
      <c r="E12" s="50"/>
      <c r="F12" s="68" t="s">
        <v>4</v>
      </c>
      <c r="G12" s="69"/>
      <c r="H12" s="70"/>
      <c r="I12" s="69"/>
      <c r="J12" s="70"/>
      <c r="K12" s="69"/>
      <c r="L12" s="70"/>
      <c r="M12" s="69"/>
      <c r="N12" s="70"/>
      <c r="O12" s="71" t="s">
        <v>4</v>
      </c>
    </row>
    <row r="13" spans="2:15" ht="19.7" customHeight="1">
      <c r="B13" s="48" t="s">
        <v>4</v>
      </c>
      <c r="C13" s="49" t="s">
        <v>306</v>
      </c>
      <c r="D13" s="49" t="s">
        <v>294</v>
      </c>
      <c r="E13" s="50">
        <v>158</v>
      </c>
      <c r="F13" s="51" t="s">
        <v>295</v>
      </c>
      <c r="G13" s="69"/>
      <c r="H13" s="50"/>
      <c r="I13" s="69"/>
      <c r="J13" s="50"/>
      <c r="K13" s="69"/>
      <c r="L13" s="50"/>
      <c r="M13" s="69"/>
      <c r="N13" s="50"/>
      <c r="O13" s="52" t="s">
        <v>307</v>
      </c>
    </row>
    <row r="14" spans="2:15" ht="19.7" customHeight="1">
      <c r="B14" s="48" t="s">
        <v>4</v>
      </c>
      <c r="C14" s="49" t="s">
        <v>4</v>
      </c>
      <c r="D14" s="49" t="s">
        <v>4</v>
      </c>
      <c r="E14" s="50"/>
      <c r="F14" s="51" t="s">
        <v>4</v>
      </c>
      <c r="G14" s="69"/>
      <c r="H14" s="50"/>
      <c r="I14" s="69"/>
      <c r="J14" s="50"/>
      <c r="K14" s="69"/>
      <c r="L14" s="50"/>
      <c r="M14" s="69"/>
      <c r="N14" s="50"/>
      <c r="O14" s="52" t="s">
        <v>4</v>
      </c>
    </row>
    <row r="15" spans="2:15" ht="19.7" customHeight="1">
      <c r="B15" s="66" t="s">
        <v>279</v>
      </c>
      <c r="C15" s="67" t="s">
        <v>280</v>
      </c>
      <c r="D15" s="67" t="s">
        <v>4</v>
      </c>
      <c r="E15" s="50"/>
      <c r="F15" s="68" t="s">
        <v>4</v>
      </c>
      <c r="G15" s="69"/>
      <c r="H15" s="70"/>
      <c r="I15" s="69"/>
      <c r="J15" s="70"/>
      <c r="K15" s="69"/>
      <c r="L15" s="70"/>
      <c r="M15" s="69"/>
      <c r="N15" s="70"/>
      <c r="O15" s="71" t="s">
        <v>4</v>
      </c>
    </row>
    <row r="16" spans="2:15" ht="19.7" customHeight="1">
      <c r="B16" s="66" t="s">
        <v>291</v>
      </c>
      <c r="C16" s="67" t="s">
        <v>308</v>
      </c>
      <c r="D16" s="67" t="s">
        <v>309</v>
      </c>
      <c r="E16" s="50"/>
      <c r="F16" s="68" t="s">
        <v>4</v>
      </c>
      <c r="G16" s="69"/>
      <c r="H16" s="50"/>
      <c r="I16" s="69"/>
      <c r="J16" s="50"/>
      <c r="K16" s="69"/>
      <c r="L16" s="50"/>
      <c r="M16" s="69"/>
      <c r="N16" s="50"/>
      <c r="O16" s="71" t="s">
        <v>4</v>
      </c>
    </row>
    <row r="17" spans="2:15" ht="19.7" customHeight="1">
      <c r="B17" s="48" t="s">
        <v>4</v>
      </c>
      <c r="C17" s="49" t="s">
        <v>308</v>
      </c>
      <c r="D17" s="49" t="s">
        <v>310</v>
      </c>
      <c r="E17" s="50">
        <v>31</v>
      </c>
      <c r="F17" s="51" t="s">
        <v>311</v>
      </c>
      <c r="G17" s="69"/>
      <c r="H17" s="50"/>
      <c r="I17" s="69"/>
      <c r="J17" s="50"/>
      <c r="K17" s="69"/>
      <c r="L17" s="50"/>
      <c r="M17" s="69"/>
      <c r="N17" s="50"/>
      <c r="O17" s="52" t="s">
        <v>214</v>
      </c>
    </row>
    <row r="18" spans="2:15" ht="19.7" customHeight="1">
      <c r="B18" s="66" t="s">
        <v>300</v>
      </c>
      <c r="C18" s="67" t="s">
        <v>312</v>
      </c>
      <c r="D18" s="67" t="s">
        <v>313</v>
      </c>
      <c r="E18" s="50"/>
      <c r="F18" s="68" t="s">
        <v>4</v>
      </c>
      <c r="G18" s="69"/>
      <c r="H18" s="50"/>
      <c r="I18" s="69"/>
      <c r="J18" s="50"/>
      <c r="K18" s="69"/>
      <c r="L18" s="50"/>
      <c r="M18" s="69"/>
      <c r="N18" s="50"/>
      <c r="O18" s="71" t="s">
        <v>4</v>
      </c>
    </row>
    <row r="19" spans="2:15" ht="19.7" customHeight="1">
      <c r="B19" s="48" t="s">
        <v>4</v>
      </c>
      <c r="C19" s="49" t="s">
        <v>314</v>
      </c>
      <c r="D19" s="49" t="s">
        <v>313</v>
      </c>
      <c r="E19" s="50">
        <v>2</v>
      </c>
      <c r="F19" s="51" t="s">
        <v>35</v>
      </c>
      <c r="G19" s="69"/>
      <c r="H19" s="50"/>
      <c r="I19" s="69"/>
      <c r="J19" s="50"/>
      <c r="K19" s="69"/>
      <c r="L19" s="50"/>
      <c r="M19" s="69"/>
      <c r="N19" s="50"/>
      <c r="O19" s="52" t="s">
        <v>214</v>
      </c>
    </row>
    <row r="20" spans="2:15" ht="19.7" customHeight="1">
      <c r="B20" s="66" t="s">
        <v>304</v>
      </c>
      <c r="C20" s="67" t="s">
        <v>315</v>
      </c>
      <c r="D20" s="67" t="s">
        <v>316</v>
      </c>
      <c r="E20" s="50"/>
      <c r="F20" s="68" t="s">
        <v>4</v>
      </c>
      <c r="G20" s="69"/>
      <c r="H20" s="70"/>
      <c r="I20" s="69"/>
      <c r="J20" s="70"/>
      <c r="K20" s="69"/>
      <c r="L20" s="70"/>
      <c r="M20" s="69"/>
      <c r="N20" s="70"/>
      <c r="O20" s="71" t="s">
        <v>4</v>
      </c>
    </row>
    <row r="21" spans="2:15" ht="19.7" customHeight="1">
      <c r="B21" s="48" t="s">
        <v>4</v>
      </c>
      <c r="C21" s="49" t="s">
        <v>317</v>
      </c>
      <c r="D21" s="49" t="s">
        <v>318</v>
      </c>
      <c r="E21" s="50">
        <v>2</v>
      </c>
      <c r="F21" s="51" t="s">
        <v>35</v>
      </c>
      <c r="G21" s="69"/>
      <c r="H21" s="50"/>
      <c r="I21" s="69"/>
      <c r="J21" s="50"/>
      <c r="K21" s="69"/>
      <c r="L21" s="50"/>
      <c r="M21" s="69"/>
      <c r="N21" s="50"/>
      <c r="O21" s="52" t="s">
        <v>319</v>
      </c>
    </row>
    <row r="22" spans="2:15" ht="19.7" customHeight="1">
      <c r="B22" s="48" t="s">
        <v>4</v>
      </c>
      <c r="C22" s="49" t="s">
        <v>320</v>
      </c>
      <c r="D22" s="49" t="s">
        <v>318</v>
      </c>
      <c r="E22" s="50">
        <v>1</v>
      </c>
      <c r="F22" s="51" t="s">
        <v>35</v>
      </c>
      <c r="G22" s="69"/>
      <c r="H22" s="50"/>
      <c r="I22" s="69"/>
      <c r="J22" s="50"/>
      <c r="K22" s="69"/>
      <c r="L22" s="50"/>
      <c r="M22" s="69"/>
      <c r="N22" s="50"/>
      <c r="O22" s="52" t="s">
        <v>321</v>
      </c>
    </row>
    <row r="23" spans="2:15" ht="19.7" customHeight="1">
      <c r="B23" s="66" t="s">
        <v>322</v>
      </c>
      <c r="C23" s="67" t="s">
        <v>323</v>
      </c>
      <c r="D23" s="67" t="s">
        <v>4</v>
      </c>
      <c r="E23" s="50"/>
      <c r="F23" s="68" t="s">
        <v>4</v>
      </c>
      <c r="G23" s="69"/>
      <c r="H23" s="70"/>
      <c r="I23" s="69"/>
      <c r="J23" s="70"/>
      <c r="K23" s="69"/>
      <c r="L23" s="70"/>
      <c r="M23" s="69"/>
      <c r="N23" s="70"/>
      <c r="O23" s="71" t="s">
        <v>4</v>
      </c>
    </row>
    <row r="24" spans="2:15" ht="19.7" customHeight="1">
      <c r="B24" s="48" t="s">
        <v>4</v>
      </c>
      <c r="C24" s="49" t="s">
        <v>324</v>
      </c>
      <c r="D24" s="49" t="s">
        <v>325</v>
      </c>
      <c r="E24" s="50">
        <v>8</v>
      </c>
      <c r="F24" s="51" t="s">
        <v>35</v>
      </c>
      <c r="G24" s="69"/>
      <c r="H24" s="50"/>
      <c r="I24" s="69"/>
      <c r="J24" s="50"/>
      <c r="K24" s="69"/>
      <c r="L24" s="50"/>
      <c r="M24" s="69"/>
      <c r="N24" s="50"/>
      <c r="O24" s="52" t="s">
        <v>326</v>
      </c>
    </row>
    <row r="25" spans="2:15" ht="19.7" customHeight="1">
      <c r="B25" s="66" t="s">
        <v>327</v>
      </c>
      <c r="C25" s="67" t="s">
        <v>328</v>
      </c>
      <c r="D25" s="67" t="s">
        <v>4</v>
      </c>
      <c r="E25" s="50"/>
      <c r="F25" s="68" t="s">
        <v>4</v>
      </c>
      <c r="G25" s="69"/>
      <c r="H25" s="70"/>
      <c r="I25" s="69"/>
      <c r="J25" s="70"/>
      <c r="K25" s="69"/>
      <c r="L25" s="70"/>
      <c r="M25" s="69"/>
      <c r="N25" s="50"/>
      <c r="O25" s="71" t="s">
        <v>4</v>
      </c>
    </row>
    <row r="26" spans="2:15" ht="19.7" customHeight="1">
      <c r="B26" s="48" t="s">
        <v>4</v>
      </c>
      <c r="C26" s="49" t="s">
        <v>329</v>
      </c>
      <c r="D26" s="49" t="s">
        <v>4</v>
      </c>
      <c r="E26" s="50">
        <v>20</v>
      </c>
      <c r="F26" s="51" t="s">
        <v>35</v>
      </c>
      <c r="G26" s="69"/>
      <c r="H26" s="50"/>
      <c r="I26" s="69"/>
      <c r="J26" s="50"/>
      <c r="K26" s="69"/>
      <c r="L26" s="50"/>
      <c r="M26" s="69"/>
      <c r="N26" s="50"/>
      <c r="O26" s="52" t="s">
        <v>330</v>
      </c>
    </row>
    <row r="27" spans="2:15" ht="19.7" customHeight="1">
      <c r="B27" s="48" t="s">
        <v>4</v>
      </c>
      <c r="C27" s="49" t="s">
        <v>331</v>
      </c>
      <c r="D27" s="49" t="s">
        <v>332</v>
      </c>
      <c r="E27" s="50">
        <v>20</v>
      </c>
      <c r="F27" s="51" t="s">
        <v>24</v>
      </c>
      <c r="G27" s="69"/>
      <c r="H27" s="50"/>
      <c r="I27" s="69"/>
      <c r="J27" s="50"/>
      <c r="K27" s="69"/>
      <c r="L27" s="50"/>
      <c r="M27" s="69"/>
      <c r="N27" s="50"/>
      <c r="O27" s="52" t="s">
        <v>4</v>
      </c>
    </row>
    <row r="28" spans="2:15" ht="19.7" customHeight="1">
      <c r="B28" s="48" t="s">
        <v>4</v>
      </c>
      <c r="C28" s="49" t="s">
        <v>4</v>
      </c>
      <c r="D28" s="49" t="s">
        <v>4</v>
      </c>
      <c r="E28" s="50"/>
      <c r="F28" s="51" t="s">
        <v>4</v>
      </c>
      <c r="G28" s="69"/>
      <c r="H28" s="50"/>
      <c r="I28" s="69"/>
      <c r="J28" s="50"/>
      <c r="K28" s="69"/>
      <c r="L28" s="50"/>
      <c r="M28" s="69"/>
      <c r="N28" s="50"/>
      <c r="O28" s="52" t="s">
        <v>4</v>
      </c>
    </row>
    <row r="29" spans="2:15" ht="19.7" customHeight="1">
      <c r="B29" s="66" t="s">
        <v>281</v>
      </c>
      <c r="C29" s="67" t="s">
        <v>282</v>
      </c>
      <c r="D29" s="67" t="s">
        <v>4</v>
      </c>
      <c r="E29" s="50"/>
      <c r="F29" s="68" t="s">
        <v>4</v>
      </c>
      <c r="G29" s="69"/>
      <c r="H29" s="70"/>
      <c r="I29" s="69"/>
      <c r="J29" s="70"/>
      <c r="K29" s="69"/>
      <c r="L29" s="70"/>
      <c r="M29" s="69"/>
      <c r="N29" s="70"/>
      <c r="O29" s="71" t="s">
        <v>4</v>
      </c>
    </row>
    <row r="30" spans="2:15" ht="19.7" customHeight="1">
      <c r="B30" s="66" t="s">
        <v>291</v>
      </c>
      <c r="C30" s="67" t="s">
        <v>333</v>
      </c>
      <c r="D30" s="67" t="s">
        <v>334</v>
      </c>
      <c r="E30" s="50"/>
      <c r="F30" s="68" t="s">
        <v>4</v>
      </c>
      <c r="G30" s="69"/>
      <c r="H30" s="70"/>
      <c r="I30" s="69"/>
      <c r="J30" s="70"/>
      <c r="K30" s="69"/>
      <c r="L30" s="70"/>
      <c r="M30" s="69"/>
      <c r="N30" s="70"/>
      <c r="O30" s="71" t="s">
        <v>4</v>
      </c>
    </row>
    <row r="31" spans="2:15" ht="19.7" customHeight="1">
      <c r="B31" s="72" t="s">
        <v>4</v>
      </c>
      <c r="C31" s="73" t="s">
        <v>335</v>
      </c>
      <c r="D31" s="73" t="s">
        <v>334</v>
      </c>
      <c r="E31" s="54">
        <v>825</v>
      </c>
      <c r="F31" s="74" t="s">
        <v>336</v>
      </c>
      <c r="G31" s="75"/>
      <c r="H31" s="54"/>
      <c r="I31" s="75"/>
      <c r="J31" s="54"/>
      <c r="K31" s="75"/>
      <c r="L31" s="54"/>
      <c r="M31" s="75"/>
      <c r="N31" s="54"/>
      <c r="O31" s="76" t="s">
        <v>214</v>
      </c>
    </row>
    <row r="32" spans="2:15" ht="19.7" customHeight="1">
      <c r="B32" s="48" t="s">
        <v>4</v>
      </c>
      <c r="C32" s="49" t="s">
        <v>337</v>
      </c>
      <c r="D32" s="49" t="s">
        <v>338</v>
      </c>
      <c r="E32" s="50">
        <v>150</v>
      </c>
      <c r="F32" s="51" t="s">
        <v>336</v>
      </c>
      <c r="G32" s="69"/>
      <c r="H32" s="50"/>
      <c r="I32" s="69"/>
      <c r="J32" s="50"/>
      <c r="K32" s="69"/>
      <c r="L32" s="50"/>
      <c r="M32" s="69"/>
      <c r="N32" s="50"/>
      <c r="O32" s="52" t="s">
        <v>339</v>
      </c>
    </row>
    <row r="33" spans="2:15" ht="19.7" customHeight="1">
      <c r="B33" s="66" t="s">
        <v>300</v>
      </c>
      <c r="C33" s="67" t="s">
        <v>340</v>
      </c>
      <c r="D33" s="67" t="s">
        <v>341</v>
      </c>
      <c r="E33" s="50"/>
      <c r="F33" s="68" t="s">
        <v>4</v>
      </c>
      <c r="G33" s="69"/>
      <c r="H33" s="70"/>
      <c r="I33" s="69"/>
      <c r="J33" s="70"/>
      <c r="K33" s="69"/>
      <c r="L33" s="70"/>
      <c r="M33" s="69"/>
      <c r="N33" s="70"/>
      <c r="O33" s="71" t="s">
        <v>4</v>
      </c>
    </row>
    <row r="34" spans="2:15" ht="19.7" customHeight="1">
      <c r="B34" s="48" t="s">
        <v>4</v>
      </c>
      <c r="C34" s="49" t="s">
        <v>342</v>
      </c>
      <c r="D34" s="49" t="s">
        <v>343</v>
      </c>
      <c r="E34" s="50">
        <v>250</v>
      </c>
      <c r="F34" s="51" t="s">
        <v>336</v>
      </c>
      <c r="G34" s="69"/>
      <c r="H34" s="50"/>
      <c r="I34" s="69"/>
      <c r="J34" s="50"/>
      <c r="K34" s="69"/>
      <c r="L34" s="50"/>
      <c r="M34" s="69"/>
      <c r="N34" s="50"/>
      <c r="O34" s="52" t="s">
        <v>214</v>
      </c>
    </row>
    <row r="35" spans="2:15" ht="19.7" customHeight="1">
      <c r="B35" s="48" t="s">
        <v>4</v>
      </c>
      <c r="C35" s="49" t="s">
        <v>344</v>
      </c>
      <c r="D35" s="49" t="s">
        <v>338</v>
      </c>
      <c r="E35" s="50">
        <v>250</v>
      </c>
      <c r="F35" s="51" t="s">
        <v>336</v>
      </c>
      <c r="G35" s="69"/>
      <c r="H35" s="50"/>
      <c r="I35" s="69"/>
      <c r="J35" s="50"/>
      <c r="K35" s="69"/>
      <c r="L35" s="50"/>
      <c r="M35" s="69"/>
      <c r="N35" s="50"/>
      <c r="O35" s="52" t="s">
        <v>345</v>
      </c>
    </row>
    <row r="36" spans="2:15" ht="19.7" customHeight="1">
      <c r="B36" s="48" t="s">
        <v>4</v>
      </c>
      <c r="C36" s="49" t="s">
        <v>346</v>
      </c>
      <c r="D36" s="49" t="s">
        <v>347</v>
      </c>
      <c r="E36" s="50">
        <v>10</v>
      </c>
      <c r="F36" s="51" t="s">
        <v>336</v>
      </c>
      <c r="G36" s="69"/>
      <c r="H36" s="50"/>
      <c r="I36" s="69"/>
      <c r="J36" s="50"/>
      <c r="K36" s="69"/>
      <c r="L36" s="50"/>
      <c r="M36" s="69"/>
      <c r="N36" s="50"/>
      <c r="O36" s="52" t="s">
        <v>348</v>
      </c>
    </row>
    <row r="37" spans="2:15" ht="19.7" customHeight="1">
      <c r="B37" s="48" t="s">
        <v>4</v>
      </c>
      <c r="C37" s="49" t="s">
        <v>349</v>
      </c>
      <c r="D37" s="49" t="s">
        <v>350</v>
      </c>
      <c r="E37" s="53">
        <v>61.5</v>
      </c>
      <c r="F37" s="51" t="s">
        <v>295</v>
      </c>
      <c r="G37" s="69"/>
      <c r="H37" s="50"/>
      <c r="I37" s="69"/>
      <c r="J37" s="50"/>
      <c r="K37" s="69"/>
      <c r="L37" s="50"/>
      <c r="M37" s="69"/>
      <c r="N37" s="50"/>
      <c r="O37" s="52" t="s">
        <v>351</v>
      </c>
    </row>
    <row r="38" spans="2:15" ht="19.7" customHeight="1">
      <c r="B38" s="48" t="s">
        <v>4</v>
      </c>
      <c r="C38" s="49" t="s">
        <v>352</v>
      </c>
      <c r="D38" s="49" t="s">
        <v>353</v>
      </c>
      <c r="E38" s="53">
        <v>69.7</v>
      </c>
      <c r="F38" s="51" t="s">
        <v>354</v>
      </c>
      <c r="G38" s="69"/>
      <c r="H38" s="50"/>
      <c r="I38" s="69"/>
      <c r="J38" s="50"/>
      <c r="K38" s="69"/>
      <c r="L38" s="50"/>
      <c r="M38" s="69"/>
      <c r="N38" s="50"/>
      <c r="O38" s="52" t="s">
        <v>4</v>
      </c>
    </row>
    <row r="39" spans="2:15" ht="19.7" customHeight="1">
      <c r="B39" s="48" t="s">
        <v>4</v>
      </c>
      <c r="C39" s="49" t="s">
        <v>355</v>
      </c>
      <c r="D39" s="49" t="s">
        <v>356</v>
      </c>
      <c r="E39" s="50">
        <v>78</v>
      </c>
      <c r="F39" s="51" t="s">
        <v>354</v>
      </c>
      <c r="G39" s="69"/>
      <c r="H39" s="50"/>
      <c r="I39" s="69"/>
      <c r="J39" s="50"/>
      <c r="K39" s="69"/>
      <c r="L39" s="50"/>
      <c r="M39" s="69"/>
      <c r="N39" s="50"/>
      <c r="O39" s="52" t="s">
        <v>357</v>
      </c>
    </row>
    <row r="40" spans="2:15" ht="19.7" customHeight="1">
      <c r="B40" s="48" t="s">
        <v>4</v>
      </c>
      <c r="C40" s="49" t="s">
        <v>358</v>
      </c>
      <c r="D40" s="49" t="s">
        <v>359</v>
      </c>
      <c r="E40" s="50">
        <v>1</v>
      </c>
      <c r="F40" s="51" t="s">
        <v>24</v>
      </c>
      <c r="G40" s="69"/>
      <c r="H40" s="50"/>
      <c r="I40" s="69"/>
      <c r="J40" s="50"/>
      <c r="K40" s="69"/>
      <c r="L40" s="50"/>
      <c r="M40" s="69"/>
      <c r="N40" s="50"/>
      <c r="O40" s="52" t="s">
        <v>4</v>
      </c>
    </row>
    <row r="41" spans="2:15" ht="19.7" customHeight="1">
      <c r="B41" s="66" t="s">
        <v>304</v>
      </c>
      <c r="C41" s="67" t="s">
        <v>360</v>
      </c>
      <c r="D41" s="67" t="s">
        <v>361</v>
      </c>
      <c r="E41" s="50"/>
      <c r="F41" s="68" t="s">
        <v>4</v>
      </c>
      <c r="G41" s="69"/>
      <c r="H41" s="70"/>
      <c r="I41" s="69"/>
      <c r="J41" s="70"/>
      <c r="K41" s="69"/>
      <c r="L41" s="70"/>
      <c r="M41" s="69"/>
      <c r="N41" s="70"/>
      <c r="O41" s="71" t="s">
        <v>4</v>
      </c>
    </row>
    <row r="42" spans="2:15" ht="19.7" customHeight="1">
      <c r="B42" s="48" t="s">
        <v>4</v>
      </c>
      <c r="C42" s="49" t="s">
        <v>362</v>
      </c>
      <c r="D42" s="49" t="s">
        <v>363</v>
      </c>
      <c r="E42" s="50">
        <v>529</v>
      </c>
      <c r="F42" s="51" t="s">
        <v>336</v>
      </c>
      <c r="G42" s="69"/>
      <c r="H42" s="50"/>
      <c r="I42" s="69"/>
      <c r="J42" s="50"/>
      <c r="K42" s="69"/>
      <c r="L42" s="50"/>
      <c r="M42" s="69"/>
      <c r="N42" s="50"/>
      <c r="O42" s="52" t="s">
        <v>364</v>
      </c>
    </row>
    <row r="43" spans="2:15" ht="19.7" customHeight="1">
      <c r="B43" s="48" t="s">
        <v>4</v>
      </c>
      <c r="C43" s="49" t="s">
        <v>349</v>
      </c>
      <c r="D43" s="49" t="s">
        <v>350</v>
      </c>
      <c r="E43" s="53">
        <v>65.099999999999994</v>
      </c>
      <c r="F43" s="51" t="s">
        <v>295</v>
      </c>
      <c r="G43" s="69"/>
      <c r="H43" s="50"/>
      <c r="I43" s="69"/>
      <c r="J43" s="50"/>
      <c r="K43" s="69"/>
      <c r="L43" s="50"/>
      <c r="M43" s="69"/>
      <c r="N43" s="50"/>
      <c r="O43" s="52" t="s">
        <v>351</v>
      </c>
    </row>
    <row r="44" spans="2:15" ht="19.7" customHeight="1">
      <c r="B44" s="66" t="s">
        <v>322</v>
      </c>
      <c r="C44" s="67" t="s">
        <v>365</v>
      </c>
      <c r="D44" s="67" t="s">
        <v>361</v>
      </c>
      <c r="E44" s="50"/>
      <c r="F44" s="68" t="s">
        <v>4</v>
      </c>
      <c r="G44" s="69"/>
      <c r="H44" s="70"/>
      <c r="I44" s="69"/>
      <c r="J44" s="70"/>
      <c r="K44" s="69"/>
      <c r="L44" s="70"/>
      <c r="M44" s="69"/>
      <c r="N44" s="70"/>
      <c r="O44" s="71" t="s">
        <v>4</v>
      </c>
    </row>
    <row r="45" spans="2:15" ht="19.7" customHeight="1">
      <c r="B45" s="48" t="s">
        <v>4</v>
      </c>
      <c r="C45" s="49" t="s">
        <v>362</v>
      </c>
      <c r="D45" s="49" t="s">
        <v>363</v>
      </c>
      <c r="E45" s="50">
        <v>12</v>
      </c>
      <c r="F45" s="51" t="s">
        <v>336</v>
      </c>
      <c r="G45" s="69"/>
      <c r="H45" s="50"/>
      <c r="I45" s="69"/>
      <c r="J45" s="50"/>
      <c r="K45" s="69"/>
      <c r="L45" s="50"/>
      <c r="M45" s="69"/>
      <c r="N45" s="50"/>
      <c r="O45" s="52" t="s">
        <v>364</v>
      </c>
    </row>
    <row r="46" spans="2:15" ht="19.7" customHeight="1">
      <c r="B46" s="48" t="s">
        <v>4</v>
      </c>
      <c r="C46" s="49" t="s">
        <v>366</v>
      </c>
      <c r="D46" s="49" t="s">
        <v>338</v>
      </c>
      <c r="E46" s="50">
        <v>12</v>
      </c>
      <c r="F46" s="51" t="s">
        <v>336</v>
      </c>
      <c r="G46" s="69"/>
      <c r="H46" s="50"/>
      <c r="I46" s="69"/>
      <c r="J46" s="50"/>
      <c r="K46" s="69"/>
      <c r="L46" s="50"/>
      <c r="M46" s="69"/>
      <c r="N46" s="50"/>
      <c r="O46" s="52" t="s">
        <v>367</v>
      </c>
    </row>
    <row r="47" spans="2:15" ht="19.7" customHeight="1">
      <c r="B47" s="66" t="s">
        <v>327</v>
      </c>
      <c r="C47" s="67" t="s">
        <v>368</v>
      </c>
      <c r="D47" s="67" t="s">
        <v>4</v>
      </c>
      <c r="E47" s="50"/>
      <c r="F47" s="68" t="s">
        <v>4</v>
      </c>
      <c r="G47" s="69"/>
      <c r="H47" s="70"/>
      <c r="I47" s="69"/>
      <c r="J47" s="70"/>
      <c r="K47" s="69"/>
      <c r="L47" s="70"/>
      <c r="M47" s="69"/>
      <c r="N47" s="70"/>
      <c r="O47" s="71" t="s">
        <v>4</v>
      </c>
    </row>
    <row r="48" spans="2:15" ht="19.7" customHeight="1">
      <c r="B48" s="48" t="s">
        <v>4</v>
      </c>
      <c r="C48" s="49" t="s">
        <v>369</v>
      </c>
      <c r="D48" s="49" t="s">
        <v>370</v>
      </c>
      <c r="E48" s="50">
        <v>67</v>
      </c>
      <c r="F48" s="51" t="s">
        <v>336</v>
      </c>
      <c r="G48" s="69"/>
      <c r="H48" s="50"/>
      <c r="I48" s="69"/>
      <c r="J48" s="50"/>
      <c r="K48" s="69"/>
      <c r="L48" s="50"/>
      <c r="M48" s="69"/>
      <c r="N48" s="50"/>
      <c r="O48" s="52" t="s">
        <v>371</v>
      </c>
    </row>
    <row r="49" spans="2:15" ht="19.7" customHeight="1">
      <c r="B49" s="48" t="s">
        <v>4</v>
      </c>
      <c r="C49" s="49" t="s">
        <v>372</v>
      </c>
      <c r="D49" s="49" t="s">
        <v>373</v>
      </c>
      <c r="E49" s="50">
        <v>67</v>
      </c>
      <c r="F49" s="51" t="s">
        <v>336</v>
      </c>
      <c r="G49" s="69"/>
      <c r="H49" s="50"/>
      <c r="I49" s="69"/>
      <c r="J49" s="50"/>
      <c r="K49" s="69"/>
      <c r="L49" s="50"/>
      <c r="M49" s="69"/>
      <c r="N49" s="50"/>
      <c r="O49" s="52" t="s">
        <v>374</v>
      </c>
    </row>
    <row r="50" spans="2:15" ht="19.7" customHeight="1">
      <c r="B50" s="48" t="s">
        <v>4</v>
      </c>
      <c r="C50" s="49" t="s">
        <v>375</v>
      </c>
      <c r="D50" s="49" t="s">
        <v>370</v>
      </c>
      <c r="E50" s="50">
        <v>67</v>
      </c>
      <c r="F50" s="51" t="s">
        <v>336</v>
      </c>
      <c r="G50" s="69"/>
      <c r="H50" s="50"/>
      <c r="I50" s="69"/>
      <c r="J50" s="50"/>
      <c r="K50" s="69"/>
      <c r="L50" s="50"/>
      <c r="M50" s="69"/>
      <c r="N50" s="50"/>
      <c r="O50" s="52" t="s">
        <v>376</v>
      </c>
    </row>
    <row r="51" spans="2:15" ht="19.7" customHeight="1">
      <c r="B51" s="48" t="s">
        <v>4</v>
      </c>
      <c r="C51" s="49" t="s">
        <v>377</v>
      </c>
      <c r="D51" s="49" t="s">
        <v>373</v>
      </c>
      <c r="E51" s="50">
        <v>67</v>
      </c>
      <c r="F51" s="51" t="s">
        <v>336</v>
      </c>
      <c r="G51" s="69"/>
      <c r="H51" s="50"/>
      <c r="I51" s="69"/>
      <c r="J51" s="50"/>
      <c r="K51" s="69"/>
      <c r="L51" s="50"/>
      <c r="M51" s="69"/>
      <c r="N51" s="50"/>
      <c r="O51" s="52" t="s">
        <v>378</v>
      </c>
    </row>
    <row r="52" spans="2:15" ht="19.7" customHeight="1">
      <c r="B52" s="48" t="s">
        <v>4</v>
      </c>
      <c r="C52" s="49" t="s">
        <v>349</v>
      </c>
      <c r="D52" s="49" t="s">
        <v>350</v>
      </c>
      <c r="E52" s="53">
        <v>16.5</v>
      </c>
      <c r="F52" s="51" t="s">
        <v>295</v>
      </c>
      <c r="G52" s="69"/>
      <c r="H52" s="50"/>
      <c r="I52" s="69"/>
      <c r="J52" s="50"/>
      <c r="K52" s="69"/>
      <c r="L52" s="50"/>
      <c r="M52" s="69"/>
      <c r="N52" s="50"/>
      <c r="O52" s="52" t="s">
        <v>351</v>
      </c>
    </row>
    <row r="53" spans="2:15" ht="19.7" customHeight="1">
      <c r="B53" s="66" t="s">
        <v>379</v>
      </c>
      <c r="C53" s="67" t="s">
        <v>380</v>
      </c>
      <c r="D53" s="67" t="s">
        <v>4</v>
      </c>
      <c r="E53" s="50"/>
      <c r="F53" s="68" t="s">
        <v>4</v>
      </c>
      <c r="G53" s="69"/>
      <c r="H53" s="70"/>
      <c r="I53" s="69"/>
      <c r="J53" s="70"/>
      <c r="K53" s="69"/>
      <c r="L53" s="70"/>
      <c r="M53" s="69"/>
      <c r="N53" s="70"/>
      <c r="O53" s="71" t="s">
        <v>4</v>
      </c>
    </row>
    <row r="54" spans="2:15" ht="19.7" customHeight="1">
      <c r="B54" s="48" t="s">
        <v>4</v>
      </c>
      <c r="C54" s="49" t="s">
        <v>381</v>
      </c>
      <c r="D54" s="49" t="s">
        <v>382</v>
      </c>
      <c r="E54" s="50">
        <v>931</v>
      </c>
      <c r="F54" s="51" t="s">
        <v>336</v>
      </c>
      <c r="G54" s="69"/>
      <c r="H54" s="50"/>
      <c r="I54" s="69"/>
      <c r="J54" s="50"/>
      <c r="K54" s="69"/>
      <c r="L54" s="50"/>
      <c r="M54" s="69"/>
      <c r="N54" s="50"/>
      <c r="O54" s="52" t="s">
        <v>383</v>
      </c>
    </row>
    <row r="55" spans="2:15" ht="19.7" customHeight="1">
      <c r="B55" s="48" t="s">
        <v>4</v>
      </c>
      <c r="C55" s="49" t="s">
        <v>381</v>
      </c>
      <c r="D55" s="49" t="s">
        <v>384</v>
      </c>
      <c r="E55" s="50">
        <v>103</v>
      </c>
      <c r="F55" s="51" t="s">
        <v>336</v>
      </c>
      <c r="G55" s="69"/>
      <c r="H55" s="50"/>
      <c r="I55" s="69"/>
      <c r="J55" s="50"/>
      <c r="K55" s="69"/>
      <c r="L55" s="50"/>
      <c r="M55" s="69"/>
      <c r="N55" s="50"/>
      <c r="O55" s="52" t="s">
        <v>385</v>
      </c>
    </row>
    <row r="56" spans="2:15" ht="19.7" customHeight="1">
      <c r="B56" s="48" t="s">
        <v>4</v>
      </c>
      <c r="C56" s="49" t="s">
        <v>372</v>
      </c>
      <c r="D56" s="49" t="s">
        <v>373</v>
      </c>
      <c r="E56" s="50">
        <v>1034</v>
      </c>
      <c r="F56" s="51" t="s">
        <v>336</v>
      </c>
      <c r="G56" s="69"/>
      <c r="H56" s="50"/>
      <c r="I56" s="69"/>
      <c r="J56" s="50"/>
      <c r="K56" s="69"/>
      <c r="L56" s="50"/>
      <c r="M56" s="69"/>
      <c r="N56" s="50"/>
      <c r="O56" s="52" t="s">
        <v>374</v>
      </c>
    </row>
    <row r="57" spans="2:15" ht="19.7" customHeight="1">
      <c r="B57" s="77" t="s">
        <v>386</v>
      </c>
      <c r="C57" s="78" t="s">
        <v>387</v>
      </c>
      <c r="D57" s="78" t="s">
        <v>4</v>
      </c>
      <c r="E57" s="54"/>
      <c r="F57" s="79" t="s">
        <v>4</v>
      </c>
      <c r="G57" s="75"/>
      <c r="H57" s="80"/>
      <c r="I57" s="75"/>
      <c r="J57" s="80"/>
      <c r="K57" s="75"/>
      <c r="L57" s="80"/>
      <c r="M57" s="75"/>
      <c r="N57" s="80"/>
      <c r="O57" s="81" t="s">
        <v>4</v>
      </c>
    </row>
    <row r="58" spans="2:15" ht="19.7" customHeight="1">
      <c r="B58" s="48" t="s">
        <v>4</v>
      </c>
      <c r="C58" s="49" t="s">
        <v>388</v>
      </c>
      <c r="D58" s="49" t="s">
        <v>389</v>
      </c>
      <c r="E58" s="50">
        <v>88</v>
      </c>
      <c r="F58" s="51" t="s">
        <v>28</v>
      </c>
      <c r="G58" s="69"/>
      <c r="H58" s="50"/>
      <c r="I58" s="69"/>
      <c r="J58" s="50"/>
      <c r="K58" s="69"/>
      <c r="L58" s="50"/>
      <c r="M58" s="69"/>
      <c r="N58" s="50"/>
      <c r="O58" s="52" t="s">
        <v>390</v>
      </c>
    </row>
    <row r="59" spans="2:15" ht="19.7" customHeight="1">
      <c r="B59" s="48" t="s">
        <v>4</v>
      </c>
      <c r="C59" s="49" t="s">
        <v>391</v>
      </c>
      <c r="D59" s="49" t="s">
        <v>392</v>
      </c>
      <c r="E59" s="50">
        <v>2</v>
      </c>
      <c r="F59" s="51" t="s">
        <v>28</v>
      </c>
      <c r="G59" s="69"/>
      <c r="H59" s="50"/>
      <c r="I59" s="69"/>
      <c r="J59" s="50"/>
      <c r="K59" s="69"/>
      <c r="L59" s="50"/>
      <c r="M59" s="69"/>
      <c r="N59" s="50"/>
      <c r="O59" s="52" t="s">
        <v>393</v>
      </c>
    </row>
    <row r="60" spans="2:15" ht="19.7" customHeight="1">
      <c r="B60" s="48" t="s">
        <v>4</v>
      </c>
      <c r="C60" s="49" t="s">
        <v>394</v>
      </c>
      <c r="D60" s="49" t="s">
        <v>395</v>
      </c>
      <c r="E60" s="50">
        <v>4</v>
      </c>
      <c r="F60" s="51" t="s">
        <v>28</v>
      </c>
      <c r="G60" s="69"/>
      <c r="H60" s="50"/>
      <c r="I60" s="69"/>
      <c r="J60" s="50"/>
      <c r="K60" s="69"/>
      <c r="L60" s="50"/>
      <c r="M60" s="69"/>
      <c r="N60" s="50"/>
      <c r="O60" s="52" t="s">
        <v>396</v>
      </c>
    </row>
    <row r="61" spans="2:15" ht="19.7" customHeight="1">
      <c r="B61" s="48" t="s">
        <v>4</v>
      </c>
      <c r="C61" s="49" t="s">
        <v>397</v>
      </c>
      <c r="D61" s="49" t="s">
        <v>398</v>
      </c>
      <c r="E61" s="50">
        <v>103</v>
      </c>
      <c r="F61" s="51" t="s">
        <v>28</v>
      </c>
      <c r="G61" s="69"/>
      <c r="H61" s="50"/>
      <c r="I61" s="69"/>
      <c r="J61" s="50"/>
      <c r="K61" s="69"/>
      <c r="L61" s="50"/>
      <c r="M61" s="69"/>
      <c r="N61" s="50"/>
      <c r="O61" s="52" t="s">
        <v>399</v>
      </c>
    </row>
    <row r="62" spans="2:15" ht="19.7" customHeight="1">
      <c r="B62" s="66" t="s">
        <v>400</v>
      </c>
      <c r="C62" s="67" t="s">
        <v>401</v>
      </c>
      <c r="D62" s="67" t="s">
        <v>4</v>
      </c>
      <c r="E62" s="50"/>
      <c r="F62" s="68" t="s">
        <v>4</v>
      </c>
      <c r="G62" s="69"/>
      <c r="H62" s="70"/>
      <c r="I62" s="69"/>
      <c r="J62" s="70"/>
      <c r="K62" s="69"/>
      <c r="L62" s="70"/>
      <c r="M62" s="69"/>
      <c r="N62" s="70"/>
      <c r="O62" s="71" t="s">
        <v>4</v>
      </c>
    </row>
    <row r="63" spans="2:15" ht="19.7" customHeight="1">
      <c r="B63" s="48" t="s">
        <v>4</v>
      </c>
      <c r="C63" s="49" t="s">
        <v>402</v>
      </c>
      <c r="D63" s="49" t="s">
        <v>403</v>
      </c>
      <c r="E63" s="53">
        <v>22.2</v>
      </c>
      <c r="F63" s="51" t="s">
        <v>336</v>
      </c>
      <c r="G63" s="69"/>
      <c r="H63" s="50"/>
      <c r="I63" s="69"/>
      <c r="J63" s="50"/>
      <c r="K63" s="69"/>
      <c r="L63" s="50"/>
      <c r="M63" s="69"/>
      <c r="N63" s="50"/>
      <c r="O63" s="52" t="s">
        <v>404</v>
      </c>
    </row>
    <row r="64" spans="2:15" ht="19.7" customHeight="1">
      <c r="B64" s="48" t="s">
        <v>4</v>
      </c>
      <c r="C64" s="49" t="s">
        <v>349</v>
      </c>
      <c r="D64" s="49" t="s">
        <v>350</v>
      </c>
      <c r="E64" s="53">
        <v>2.7</v>
      </c>
      <c r="F64" s="51" t="s">
        <v>295</v>
      </c>
      <c r="G64" s="69"/>
      <c r="H64" s="50"/>
      <c r="I64" s="69"/>
      <c r="J64" s="50"/>
      <c r="K64" s="69"/>
      <c r="L64" s="50"/>
      <c r="M64" s="69"/>
      <c r="N64" s="50"/>
      <c r="O64" s="52" t="s">
        <v>351</v>
      </c>
    </row>
    <row r="65" spans="2:15" ht="19.7" customHeight="1">
      <c r="B65" s="48" t="s">
        <v>4</v>
      </c>
      <c r="C65" s="49" t="s">
        <v>4</v>
      </c>
      <c r="D65" s="49" t="s">
        <v>4</v>
      </c>
      <c r="E65" s="50"/>
      <c r="F65" s="51" t="s">
        <v>4</v>
      </c>
      <c r="G65" s="69"/>
      <c r="H65" s="50"/>
      <c r="I65" s="69"/>
      <c r="J65" s="50"/>
      <c r="K65" s="69"/>
      <c r="L65" s="50"/>
      <c r="M65" s="69"/>
      <c r="N65" s="50"/>
      <c r="O65" s="52" t="s">
        <v>4</v>
      </c>
    </row>
    <row r="66" spans="2:15" ht="19.7" customHeight="1">
      <c r="B66" s="66" t="s">
        <v>283</v>
      </c>
      <c r="C66" s="67" t="s">
        <v>284</v>
      </c>
      <c r="D66" s="67" t="s">
        <v>4</v>
      </c>
      <c r="E66" s="50"/>
      <c r="F66" s="68" t="s">
        <v>4</v>
      </c>
      <c r="G66" s="69"/>
      <c r="H66" s="70"/>
      <c r="I66" s="69"/>
      <c r="J66" s="50"/>
      <c r="K66" s="69"/>
      <c r="L66" s="70"/>
      <c r="M66" s="69"/>
      <c r="N66" s="50"/>
      <c r="O66" s="71" t="s">
        <v>4</v>
      </c>
    </row>
    <row r="67" spans="2:15" ht="19.7" customHeight="1">
      <c r="B67" s="66" t="s">
        <v>291</v>
      </c>
      <c r="C67" s="67" t="s">
        <v>405</v>
      </c>
      <c r="D67" s="67" t="s">
        <v>4</v>
      </c>
      <c r="E67" s="50"/>
      <c r="F67" s="68" t="s">
        <v>4</v>
      </c>
      <c r="G67" s="69"/>
      <c r="H67" s="70"/>
      <c r="I67" s="69"/>
      <c r="J67" s="50"/>
      <c r="K67" s="69"/>
      <c r="L67" s="70"/>
      <c r="M67" s="69"/>
      <c r="N67" s="50"/>
      <c r="O67" s="71" t="s">
        <v>4</v>
      </c>
    </row>
    <row r="68" spans="2:15" ht="19.7" customHeight="1">
      <c r="B68" s="48" t="s">
        <v>4</v>
      </c>
      <c r="C68" s="49" t="s">
        <v>406</v>
      </c>
      <c r="D68" s="49" t="s">
        <v>407</v>
      </c>
      <c r="E68" s="50">
        <v>584</v>
      </c>
      <c r="F68" s="51" t="s">
        <v>336</v>
      </c>
      <c r="G68" s="69"/>
      <c r="H68" s="50"/>
      <c r="I68" s="69"/>
      <c r="J68" s="50"/>
      <c r="K68" s="69"/>
      <c r="L68" s="50"/>
      <c r="M68" s="69"/>
      <c r="N68" s="50"/>
      <c r="O68" s="52" t="s">
        <v>4</v>
      </c>
    </row>
    <row r="69" spans="2:15" ht="19.7" customHeight="1">
      <c r="B69" s="66" t="s">
        <v>300</v>
      </c>
      <c r="C69" s="67" t="s">
        <v>408</v>
      </c>
      <c r="D69" s="67" t="s">
        <v>4</v>
      </c>
      <c r="E69" s="50"/>
      <c r="F69" s="68" t="s">
        <v>4</v>
      </c>
      <c r="G69" s="69"/>
      <c r="H69" s="70"/>
      <c r="I69" s="69"/>
      <c r="J69" s="50"/>
      <c r="K69" s="69"/>
      <c r="L69" s="70"/>
      <c r="M69" s="69"/>
      <c r="N69" s="50"/>
      <c r="O69" s="71" t="s">
        <v>4</v>
      </c>
    </row>
    <row r="70" spans="2:15" ht="19.7" customHeight="1">
      <c r="B70" s="48" t="s">
        <v>4</v>
      </c>
      <c r="C70" s="49" t="s">
        <v>409</v>
      </c>
      <c r="D70" s="49" t="s">
        <v>410</v>
      </c>
      <c r="E70" s="50">
        <v>132</v>
      </c>
      <c r="F70" s="51" t="s">
        <v>411</v>
      </c>
      <c r="G70" s="69"/>
      <c r="H70" s="50"/>
      <c r="I70" s="69"/>
      <c r="J70" s="50"/>
      <c r="K70" s="69"/>
      <c r="L70" s="50"/>
      <c r="M70" s="69"/>
      <c r="N70" s="50"/>
      <c r="O70" s="52" t="s">
        <v>4</v>
      </c>
    </row>
    <row r="71" spans="2:15" ht="19.7" customHeight="1">
      <c r="B71" s="48" t="s">
        <v>4</v>
      </c>
      <c r="C71" s="49" t="s">
        <v>409</v>
      </c>
      <c r="D71" s="49" t="s">
        <v>412</v>
      </c>
      <c r="E71" s="50">
        <v>16</v>
      </c>
      <c r="F71" s="51" t="s">
        <v>411</v>
      </c>
      <c r="G71" s="69"/>
      <c r="H71" s="50"/>
      <c r="I71" s="69"/>
      <c r="J71" s="50"/>
      <c r="K71" s="69"/>
      <c r="L71" s="50"/>
      <c r="M71" s="69"/>
      <c r="N71" s="50"/>
      <c r="O71" s="52" t="s">
        <v>4</v>
      </c>
    </row>
    <row r="72" spans="2:15" ht="19.7" customHeight="1">
      <c r="B72" s="48" t="s">
        <v>4</v>
      </c>
      <c r="C72" s="49" t="s">
        <v>413</v>
      </c>
      <c r="D72" s="49" t="s">
        <v>414</v>
      </c>
      <c r="E72" s="53">
        <v>2.2999999999999998</v>
      </c>
      <c r="F72" s="51" t="s">
        <v>415</v>
      </c>
      <c r="G72" s="69"/>
      <c r="H72" s="50"/>
      <c r="I72" s="69"/>
      <c r="J72" s="50"/>
      <c r="K72" s="69"/>
      <c r="L72" s="50"/>
      <c r="M72" s="69"/>
      <c r="N72" s="50"/>
      <c r="O72" s="52" t="s">
        <v>4</v>
      </c>
    </row>
    <row r="73" spans="2:15" ht="19.7" customHeight="1">
      <c r="B73" s="48" t="s">
        <v>4</v>
      </c>
      <c r="C73" s="49" t="s">
        <v>413</v>
      </c>
      <c r="D73" s="49" t="s">
        <v>416</v>
      </c>
      <c r="E73" s="53">
        <v>0.3</v>
      </c>
      <c r="F73" s="51" t="s">
        <v>415</v>
      </c>
      <c r="G73" s="69"/>
      <c r="H73" s="50"/>
      <c r="I73" s="69"/>
      <c r="J73" s="50"/>
      <c r="K73" s="69"/>
      <c r="L73" s="50"/>
      <c r="M73" s="69"/>
      <c r="N73" s="50"/>
      <c r="O73" s="52" t="s">
        <v>4</v>
      </c>
    </row>
    <row r="74" spans="2:15" ht="19.7" customHeight="1">
      <c r="B74" s="66" t="s">
        <v>304</v>
      </c>
      <c r="C74" s="67" t="s">
        <v>417</v>
      </c>
      <c r="D74" s="67" t="s">
        <v>4</v>
      </c>
      <c r="E74" s="50"/>
      <c r="F74" s="68" t="s">
        <v>4</v>
      </c>
      <c r="G74" s="69"/>
      <c r="H74" s="70"/>
      <c r="I74" s="69"/>
      <c r="J74" s="50"/>
      <c r="K74" s="69"/>
      <c r="L74" s="70"/>
      <c r="M74" s="69"/>
      <c r="N74" s="50"/>
      <c r="O74" s="71" t="s">
        <v>4</v>
      </c>
    </row>
    <row r="75" spans="2:15" ht="19.7" customHeight="1">
      <c r="B75" s="48" t="s">
        <v>4</v>
      </c>
      <c r="C75" s="49" t="s">
        <v>418</v>
      </c>
      <c r="D75" s="49" t="s">
        <v>419</v>
      </c>
      <c r="E75" s="50">
        <v>88</v>
      </c>
      <c r="F75" s="51" t="s">
        <v>420</v>
      </c>
      <c r="G75" s="69"/>
      <c r="H75" s="50"/>
      <c r="I75" s="69"/>
      <c r="J75" s="50"/>
      <c r="K75" s="69"/>
      <c r="L75" s="50"/>
      <c r="M75" s="69"/>
      <c r="N75" s="50"/>
      <c r="O75" s="52" t="s">
        <v>4</v>
      </c>
    </row>
    <row r="76" spans="2:15" ht="19.7" customHeight="1">
      <c r="B76" s="48" t="s">
        <v>4</v>
      </c>
      <c r="C76" s="49" t="s">
        <v>418</v>
      </c>
      <c r="D76" s="49" t="s">
        <v>421</v>
      </c>
      <c r="E76" s="50">
        <v>2</v>
      </c>
      <c r="F76" s="51" t="s">
        <v>420</v>
      </c>
      <c r="G76" s="69"/>
      <c r="H76" s="50"/>
      <c r="I76" s="69"/>
      <c r="J76" s="50"/>
      <c r="K76" s="69"/>
      <c r="L76" s="50"/>
      <c r="M76" s="69"/>
      <c r="N76" s="50"/>
      <c r="O76" s="52" t="s">
        <v>4</v>
      </c>
    </row>
    <row r="77" spans="2:15" ht="19.7" customHeight="1">
      <c r="B77" s="48" t="s">
        <v>4</v>
      </c>
      <c r="C77" s="49" t="s">
        <v>418</v>
      </c>
      <c r="D77" s="49" t="s">
        <v>422</v>
      </c>
      <c r="E77" s="50">
        <v>4</v>
      </c>
      <c r="F77" s="51" t="s">
        <v>420</v>
      </c>
      <c r="G77" s="69"/>
      <c r="H77" s="50"/>
      <c r="I77" s="69"/>
      <c r="J77" s="50"/>
      <c r="K77" s="69"/>
      <c r="L77" s="50"/>
      <c r="M77" s="69"/>
      <c r="N77" s="50"/>
      <c r="O77" s="52" t="s">
        <v>4</v>
      </c>
    </row>
    <row r="78" spans="2:15" ht="19.7" customHeight="1">
      <c r="B78" s="48" t="s">
        <v>4</v>
      </c>
      <c r="C78" s="49" t="s">
        <v>423</v>
      </c>
      <c r="D78" s="49" t="s">
        <v>424</v>
      </c>
      <c r="E78" s="50">
        <v>103</v>
      </c>
      <c r="F78" s="51" t="s">
        <v>420</v>
      </c>
      <c r="G78" s="69"/>
      <c r="H78" s="50"/>
      <c r="I78" s="69"/>
      <c r="J78" s="50"/>
      <c r="K78" s="69"/>
      <c r="L78" s="50"/>
      <c r="M78" s="69"/>
      <c r="N78" s="50"/>
      <c r="O78" s="52" t="s">
        <v>4</v>
      </c>
    </row>
    <row r="79" spans="2:15" ht="19.7" customHeight="1">
      <c r="B79" s="66" t="s">
        <v>322</v>
      </c>
      <c r="C79" s="67" t="s">
        <v>425</v>
      </c>
      <c r="D79" s="67" t="s">
        <v>4</v>
      </c>
      <c r="E79" s="50"/>
      <c r="F79" s="68" t="s">
        <v>4</v>
      </c>
      <c r="G79" s="69"/>
      <c r="H79" s="70"/>
      <c r="I79" s="69"/>
      <c r="J79" s="50"/>
      <c r="K79" s="69"/>
      <c r="L79" s="70"/>
      <c r="M79" s="69"/>
      <c r="N79" s="50"/>
      <c r="O79" s="71" t="s">
        <v>4</v>
      </c>
    </row>
    <row r="80" spans="2:15" ht="19.7" customHeight="1">
      <c r="B80" s="48" t="s">
        <v>4</v>
      </c>
      <c r="C80" s="49" t="s">
        <v>426</v>
      </c>
      <c r="D80" s="49" t="s">
        <v>427</v>
      </c>
      <c r="E80" s="50">
        <v>34</v>
      </c>
      <c r="F80" s="51" t="s">
        <v>13</v>
      </c>
      <c r="G80" s="69"/>
      <c r="H80" s="50"/>
      <c r="I80" s="69"/>
      <c r="J80" s="50"/>
      <c r="K80" s="69"/>
      <c r="L80" s="50"/>
      <c r="M80" s="69"/>
      <c r="N80" s="50"/>
      <c r="O80" s="52" t="s">
        <v>4</v>
      </c>
    </row>
    <row r="81" spans="2:15" ht="19.7" customHeight="1">
      <c r="B81" s="48" t="s">
        <v>4</v>
      </c>
      <c r="C81" s="49" t="s">
        <v>426</v>
      </c>
      <c r="D81" s="49" t="s">
        <v>427</v>
      </c>
      <c r="E81" s="50">
        <v>223</v>
      </c>
      <c r="F81" s="51" t="s">
        <v>13</v>
      </c>
      <c r="G81" s="69"/>
      <c r="H81" s="50"/>
      <c r="I81" s="69"/>
      <c r="J81" s="50"/>
      <c r="K81" s="69"/>
      <c r="L81" s="50"/>
      <c r="M81" s="69"/>
      <c r="N81" s="50"/>
      <c r="O81" s="52" t="s">
        <v>4</v>
      </c>
    </row>
    <row r="82" spans="2:15" ht="19.7" customHeight="1">
      <c r="B82" s="66" t="s">
        <v>327</v>
      </c>
      <c r="C82" s="67" t="s">
        <v>428</v>
      </c>
      <c r="D82" s="67" t="s">
        <v>4</v>
      </c>
      <c r="E82" s="50"/>
      <c r="F82" s="68" t="s">
        <v>4</v>
      </c>
      <c r="G82" s="69"/>
      <c r="H82" s="70"/>
      <c r="I82" s="69"/>
      <c r="J82" s="50"/>
      <c r="K82" s="69"/>
      <c r="L82" s="70"/>
      <c r="M82" s="69"/>
      <c r="N82" s="50"/>
      <c r="O82" s="71" t="s">
        <v>4</v>
      </c>
    </row>
    <row r="83" spans="2:15" ht="19.7" customHeight="1">
      <c r="B83" s="72" t="s">
        <v>4</v>
      </c>
      <c r="C83" s="73" t="s">
        <v>429</v>
      </c>
      <c r="D83" s="73" t="s">
        <v>430</v>
      </c>
      <c r="E83" s="54">
        <v>152</v>
      </c>
      <c r="F83" s="74" t="s">
        <v>295</v>
      </c>
      <c r="G83" s="75"/>
      <c r="H83" s="54"/>
      <c r="I83" s="75"/>
      <c r="J83" s="54"/>
      <c r="K83" s="75"/>
      <c r="L83" s="54"/>
      <c r="M83" s="75"/>
      <c r="N83" s="54"/>
      <c r="O83" s="76" t="s">
        <v>4</v>
      </c>
    </row>
    <row r="84" spans="2:15" ht="19.7" customHeight="1">
      <c r="B84" s="48" t="s">
        <v>4</v>
      </c>
      <c r="C84" s="49" t="s">
        <v>4</v>
      </c>
      <c r="D84" s="49" t="s">
        <v>4</v>
      </c>
      <c r="E84" s="50"/>
      <c r="F84" s="51" t="s">
        <v>4</v>
      </c>
      <c r="G84" s="69"/>
      <c r="H84" s="50"/>
      <c r="I84" s="69"/>
      <c r="J84" s="50"/>
      <c r="K84" s="69"/>
      <c r="L84" s="50"/>
      <c r="M84" s="69"/>
      <c r="N84" s="50"/>
      <c r="O84" s="52" t="s">
        <v>4</v>
      </c>
    </row>
    <row r="85" spans="2:15" ht="19.7" customHeight="1">
      <c r="B85" s="66" t="s">
        <v>285</v>
      </c>
      <c r="C85" s="67" t="s">
        <v>286</v>
      </c>
      <c r="D85" s="67" t="s">
        <v>4</v>
      </c>
      <c r="E85" s="50"/>
      <c r="F85" s="68" t="s">
        <v>4</v>
      </c>
      <c r="G85" s="69"/>
      <c r="H85" s="70"/>
      <c r="I85" s="69"/>
      <c r="J85" s="70"/>
      <c r="K85" s="69"/>
      <c r="L85" s="70"/>
      <c r="M85" s="69"/>
      <c r="N85" s="70"/>
      <c r="O85" s="71" t="s">
        <v>4</v>
      </c>
    </row>
    <row r="86" spans="2:15" ht="19.7" customHeight="1">
      <c r="B86" s="66" t="s">
        <v>291</v>
      </c>
      <c r="C86" s="67" t="s">
        <v>431</v>
      </c>
      <c r="D86" s="67" t="s">
        <v>4</v>
      </c>
      <c r="E86" s="50"/>
      <c r="F86" s="68" t="s">
        <v>4</v>
      </c>
      <c r="G86" s="69"/>
      <c r="H86" s="70"/>
      <c r="I86" s="69"/>
      <c r="J86" s="70"/>
      <c r="K86" s="69"/>
      <c r="L86" s="70"/>
      <c r="M86" s="69"/>
      <c r="N86" s="70"/>
      <c r="O86" s="71" t="s">
        <v>4</v>
      </c>
    </row>
    <row r="87" spans="2:15" ht="19.7" customHeight="1">
      <c r="B87" s="48" t="s">
        <v>4</v>
      </c>
      <c r="C87" s="49" t="s">
        <v>432</v>
      </c>
      <c r="D87" s="49" t="s">
        <v>433</v>
      </c>
      <c r="E87" s="53">
        <v>107.7</v>
      </c>
      <c r="F87" s="51" t="s">
        <v>295</v>
      </c>
      <c r="G87" s="69"/>
      <c r="H87" s="50"/>
      <c r="I87" s="69"/>
      <c r="J87" s="50"/>
      <c r="K87" s="69"/>
      <c r="L87" s="50"/>
      <c r="M87" s="69"/>
      <c r="N87" s="50"/>
      <c r="O87" s="52" t="s">
        <v>434</v>
      </c>
    </row>
    <row r="88" spans="2:15" ht="19.7" customHeight="1">
      <c r="B88" s="48" t="s">
        <v>4</v>
      </c>
      <c r="C88" s="49" t="s">
        <v>435</v>
      </c>
      <c r="D88" s="49" t="s">
        <v>436</v>
      </c>
      <c r="E88" s="50">
        <v>295</v>
      </c>
      <c r="F88" s="51" t="s">
        <v>336</v>
      </c>
      <c r="G88" s="69"/>
      <c r="H88" s="50"/>
      <c r="I88" s="69"/>
      <c r="J88" s="50"/>
      <c r="K88" s="69"/>
      <c r="L88" s="50"/>
      <c r="M88" s="69"/>
      <c r="N88" s="50"/>
      <c r="O88" s="52" t="s">
        <v>437</v>
      </c>
    </row>
    <row r="89" spans="2:15" ht="19.7" customHeight="1">
      <c r="B89" s="48" t="s">
        <v>4</v>
      </c>
      <c r="C89" s="49" t="s">
        <v>438</v>
      </c>
      <c r="D89" s="49" t="s">
        <v>4</v>
      </c>
      <c r="E89" s="50">
        <v>825</v>
      </c>
      <c r="F89" s="51" t="s">
        <v>336</v>
      </c>
      <c r="G89" s="69"/>
      <c r="H89" s="50"/>
      <c r="I89" s="69"/>
      <c r="J89" s="50"/>
      <c r="K89" s="69"/>
      <c r="L89" s="50"/>
      <c r="M89" s="69"/>
      <c r="N89" s="50"/>
      <c r="O89" s="52" t="s">
        <v>4</v>
      </c>
    </row>
    <row r="90" spans="2:15" ht="19.7" customHeight="1">
      <c r="B90" s="48" t="s">
        <v>4</v>
      </c>
      <c r="C90" s="49" t="s">
        <v>439</v>
      </c>
      <c r="D90" s="49" t="s">
        <v>440</v>
      </c>
      <c r="E90" s="50">
        <v>51</v>
      </c>
      <c r="F90" s="51" t="s">
        <v>28</v>
      </c>
      <c r="G90" s="69"/>
      <c r="H90" s="50"/>
      <c r="I90" s="69"/>
      <c r="J90" s="50"/>
      <c r="K90" s="69"/>
      <c r="L90" s="50"/>
      <c r="M90" s="69"/>
      <c r="N90" s="50"/>
      <c r="O90" s="52" t="s">
        <v>441</v>
      </c>
    </row>
    <row r="91" spans="2:15" ht="19.7" customHeight="1">
      <c r="B91" s="48" t="s">
        <v>4</v>
      </c>
      <c r="C91" s="49" t="s">
        <v>442</v>
      </c>
      <c r="D91" s="49" t="s">
        <v>443</v>
      </c>
      <c r="E91" s="53">
        <v>176.3</v>
      </c>
      <c r="F91" s="51" t="s">
        <v>295</v>
      </c>
      <c r="G91" s="69"/>
      <c r="H91" s="50"/>
      <c r="I91" s="69"/>
      <c r="J91" s="50"/>
      <c r="K91" s="69"/>
      <c r="L91" s="50"/>
      <c r="M91" s="69"/>
      <c r="N91" s="50"/>
      <c r="O91" s="52" t="s">
        <v>444</v>
      </c>
    </row>
    <row r="92" spans="2:15" ht="19.7" customHeight="1">
      <c r="B92" s="48" t="s">
        <v>4</v>
      </c>
      <c r="C92" s="49" t="s">
        <v>445</v>
      </c>
      <c r="D92" s="49" t="s">
        <v>446</v>
      </c>
      <c r="E92" s="50">
        <v>1</v>
      </c>
      <c r="F92" s="51" t="s">
        <v>35</v>
      </c>
      <c r="G92" s="69"/>
      <c r="H92" s="50"/>
      <c r="I92" s="69"/>
      <c r="J92" s="50"/>
      <c r="K92" s="69"/>
      <c r="L92" s="50"/>
      <c r="M92" s="69"/>
      <c r="N92" s="50"/>
      <c r="O92" s="52" t="s">
        <v>447</v>
      </c>
    </row>
    <row r="93" spans="2:15" ht="19.7" customHeight="1">
      <c r="B93" s="66" t="s">
        <v>300</v>
      </c>
      <c r="C93" s="67" t="s">
        <v>448</v>
      </c>
      <c r="D93" s="67" t="s">
        <v>4</v>
      </c>
      <c r="E93" s="50"/>
      <c r="F93" s="68" t="s">
        <v>4</v>
      </c>
      <c r="G93" s="69"/>
      <c r="H93" s="70"/>
      <c r="I93" s="69"/>
      <c r="J93" s="70"/>
      <c r="K93" s="69"/>
      <c r="L93" s="70"/>
      <c r="M93" s="69"/>
      <c r="N93" s="70"/>
      <c r="O93" s="71" t="s">
        <v>4</v>
      </c>
    </row>
    <row r="94" spans="2:15" ht="19.7" customHeight="1">
      <c r="B94" s="48" t="s">
        <v>4</v>
      </c>
      <c r="C94" s="49" t="s">
        <v>449</v>
      </c>
      <c r="D94" s="49" t="s">
        <v>450</v>
      </c>
      <c r="E94" s="53">
        <v>3.86</v>
      </c>
      <c r="F94" s="51" t="s">
        <v>336</v>
      </c>
      <c r="G94" s="69"/>
      <c r="H94" s="50"/>
      <c r="I94" s="69"/>
      <c r="J94" s="50"/>
      <c r="K94" s="69"/>
      <c r="L94" s="50"/>
      <c r="M94" s="69"/>
      <c r="N94" s="50"/>
      <c r="O94" s="52" t="s">
        <v>451</v>
      </c>
    </row>
    <row r="95" spans="2:15" ht="19.7" customHeight="1">
      <c r="B95" s="48" t="s">
        <v>4</v>
      </c>
      <c r="C95" s="49" t="s">
        <v>452</v>
      </c>
      <c r="D95" s="49" t="s">
        <v>453</v>
      </c>
      <c r="E95" s="53">
        <v>26.48</v>
      </c>
      <c r="F95" s="51" t="s">
        <v>336</v>
      </c>
      <c r="G95" s="69"/>
      <c r="H95" s="50"/>
      <c r="I95" s="69"/>
      <c r="J95" s="50"/>
      <c r="K95" s="69"/>
      <c r="L95" s="50"/>
      <c r="M95" s="69"/>
      <c r="N95" s="50"/>
      <c r="O95" s="52" t="s">
        <v>454</v>
      </c>
    </row>
    <row r="96" spans="2:15" ht="19.7" customHeight="1">
      <c r="B96" s="48" t="s">
        <v>4</v>
      </c>
      <c r="C96" s="49" t="s">
        <v>449</v>
      </c>
      <c r="D96" s="49" t="s">
        <v>455</v>
      </c>
      <c r="E96" s="53">
        <v>59.89</v>
      </c>
      <c r="F96" s="51" t="s">
        <v>336</v>
      </c>
      <c r="G96" s="69"/>
      <c r="H96" s="50"/>
      <c r="I96" s="69"/>
      <c r="J96" s="50"/>
      <c r="K96" s="69"/>
      <c r="L96" s="50"/>
      <c r="M96" s="69"/>
      <c r="N96" s="50"/>
      <c r="O96" s="52" t="s">
        <v>456</v>
      </c>
    </row>
    <row r="97" spans="2:15" ht="19.7" customHeight="1">
      <c r="B97" s="48" t="s">
        <v>4</v>
      </c>
      <c r="C97" s="49" t="s">
        <v>449</v>
      </c>
      <c r="D97" s="49" t="s">
        <v>457</v>
      </c>
      <c r="E97" s="53">
        <v>10.32</v>
      </c>
      <c r="F97" s="51" t="s">
        <v>336</v>
      </c>
      <c r="G97" s="69"/>
      <c r="H97" s="50"/>
      <c r="I97" s="69"/>
      <c r="J97" s="50"/>
      <c r="K97" s="69"/>
      <c r="L97" s="50"/>
      <c r="M97" s="69"/>
      <c r="N97" s="50"/>
      <c r="O97" s="52" t="s">
        <v>458</v>
      </c>
    </row>
    <row r="98" spans="2:15" ht="19.7" customHeight="1">
      <c r="B98" s="48" t="s">
        <v>4</v>
      </c>
      <c r="C98" s="49" t="s">
        <v>459</v>
      </c>
      <c r="D98" s="49" t="s">
        <v>460</v>
      </c>
      <c r="E98" s="50">
        <v>64</v>
      </c>
      <c r="F98" s="51" t="s">
        <v>420</v>
      </c>
      <c r="G98" s="69"/>
      <c r="H98" s="50"/>
      <c r="I98" s="69"/>
      <c r="J98" s="50"/>
      <c r="K98" s="69"/>
      <c r="L98" s="50"/>
      <c r="M98" s="69"/>
      <c r="N98" s="50"/>
      <c r="O98" s="52" t="s">
        <v>461</v>
      </c>
    </row>
    <row r="99" spans="2:15" ht="19.7" customHeight="1">
      <c r="B99" s="48" t="s">
        <v>4</v>
      </c>
      <c r="C99" s="49" t="s">
        <v>462</v>
      </c>
      <c r="D99" s="49" t="s">
        <v>463</v>
      </c>
      <c r="E99" s="50">
        <v>2</v>
      </c>
      <c r="F99" s="51" t="s">
        <v>35</v>
      </c>
      <c r="G99" s="69"/>
      <c r="H99" s="50"/>
      <c r="I99" s="69"/>
      <c r="J99" s="50"/>
      <c r="K99" s="69"/>
      <c r="L99" s="50"/>
      <c r="M99" s="69"/>
      <c r="N99" s="50"/>
      <c r="O99" s="52" t="s">
        <v>464</v>
      </c>
    </row>
    <row r="100" spans="2:15" ht="19.7" customHeight="1">
      <c r="B100" s="48" t="s">
        <v>4</v>
      </c>
      <c r="C100" s="49" t="s">
        <v>465</v>
      </c>
      <c r="D100" s="49" t="s">
        <v>466</v>
      </c>
      <c r="E100" s="50">
        <v>2</v>
      </c>
      <c r="F100" s="51" t="s">
        <v>60</v>
      </c>
      <c r="G100" s="69"/>
      <c r="H100" s="50"/>
      <c r="I100" s="69"/>
      <c r="J100" s="50"/>
      <c r="K100" s="69"/>
      <c r="L100" s="50"/>
      <c r="M100" s="69"/>
      <c r="N100" s="50"/>
      <c r="O100" s="52" t="s">
        <v>4</v>
      </c>
    </row>
    <row r="101" spans="2:15" ht="19.7" customHeight="1">
      <c r="B101" s="48" t="s">
        <v>4</v>
      </c>
      <c r="C101" s="49" t="s">
        <v>467</v>
      </c>
      <c r="D101" s="49" t="s">
        <v>468</v>
      </c>
      <c r="E101" s="50">
        <v>1</v>
      </c>
      <c r="F101" s="51" t="s">
        <v>24</v>
      </c>
      <c r="G101" s="69"/>
      <c r="H101" s="50"/>
      <c r="I101" s="69"/>
      <c r="J101" s="50"/>
      <c r="K101" s="69"/>
      <c r="L101" s="50"/>
      <c r="M101" s="69"/>
      <c r="N101" s="50"/>
      <c r="O101" s="52" t="s">
        <v>4</v>
      </c>
    </row>
    <row r="102" spans="2:15" ht="19.7" customHeight="1">
      <c r="B102" s="48" t="s">
        <v>4</v>
      </c>
      <c r="C102" s="49" t="s">
        <v>469</v>
      </c>
      <c r="D102" s="49" t="s">
        <v>470</v>
      </c>
      <c r="E102" s="50">
        <v>1</v>
      </c>
      <c r="F102" s="51" t="s">
        <v>24</v>
      </c>
      <c r="G102" s="69"/>
      <c r="H102" s="50"/>
      <c r="I102" s="69"/>
      <c r="J102" s="50"/>
      <c r="K102" s="69"/>
      <c r="L102" s="50"/>
      <c r="M102" s="69"/>
      <c r="N102" s="50"/>
      <c r="O102" s="52" t="s">
        <v>4</v>
      </c>
    </row>
    <row r="103" spans="2:15" ht="19.7" customHeight="1">
      <c r="B103" s="48" t="s">
        <v>4</v>
      </c>
      <c r="C103" s="49" t="s">
        <v>471</v>
      </c>
      <c r="D103" s="49" t="s">
        <v>4</v>
      </c>
      <c r="E103" s="50">
        <v>1</v>
      </c>
      <c r="F103" s="51" t="s">
        <v>13</v>
      </c>
      <c r="G103" s="69"/>
      <c r="H103" s="50"/>
      <c r="I103" s="69"/>
      <c r="J103" s="50"/>
      <c r="K103" s="69"/>
      <c r="L103" s="50"/>
      <c r="M103" s="69"/>
      <c r="N103" s="50"/>
      <c r="O103" s="52" t="s">
        <v>4</v>
      </c>
    </row>
    <row r="104" spans="2:15" ht="19.7" customHeight="1">
      <c r="B104" s="48" t="s">
        <v>4</v>
      </c>
      <c r="C104" s="49" t="s">
        <v>472</v>
      </c>
      <c r="D104" s="49" t="s">
        <v>4</v>
      </c>
      <c r="E104" s="50">
        <v>1</v>
      </c>
      <c r="F104" s="51" t="s">
        <v>30</v>
      </c>
      <c r="G104" s="69"/>
      <c r="H104" s="50"/>
      <c r="I104" s="69"/>
      <c r="J104" s="50"/>
      <c r="K104" s="69"/>
      <c r="L104" s="50"/>
      <c r="M104" s="69"/>
      <c r="N104" s="50"/>
      <c r="O104" s="52" t="s">
        <v>4</v>
      </c>
    </row>
    <row r="105" spans="2:15" ht="19.7" customHeight="1">
      <c r="B105" s="48" t="s">
        <v>4</v>
      </c>
      <c r="C105" s="49" t="s">
        <v>473</v>
      </c>
      <c r="D105" s="49" t="s">
        <v>474</v>
      </c>
      <c r="E105" s="50">
        <v>6</v>
      </c>
      <c r="F105" s="51" t="s">
        <v>13</v>
      </c>
      <c r="G105" s="69"/>
      <c r="H105" s="50"/>
      <c r="I105" s="69"/>
      <c r="J105" s="50"/>
      <c r="K105" s="69"/>
      <c r="L105" s="50"/>
      <c r="M105" s="69"/>
      <c r="N105" s="50"/>
      <c r="O105" s="52" t="s">
        <v>4</v>
      </c>
    </row>
    <row r="106" spans="2:15" ht="19.7" customHeight="1">
      <c r="B106" s="66" t="s">
        <v>304</v>
      </c>
      <c r="C106" s="67" t="s">
        <v>475</v>
      </c>
      <c r="D106" s="67" t="s">
        <v>4</v>
      </c>
      <c r="E106" s="50"/>
      <c r="F106" s="68" t="s">
        <v>4</v>
      </c>
      <c r="G106" s="69"/>
      <c r="H106" s="70"/>
      <c r="I106" s="69"/>
      <c r="J106" s="70"/>
      <c r="K106" s="69"/>
      <c r="L106" s="70"/>
      <c r="M106" s="69"/>
      <c r="N106" s="70"/>
      <c r="O106" s="71" t="s">
        <v>4</v>
      </c>
    </row>
    <row r="107" spans="2:15" ht="19.7" customHeight="1">
      <c r="B107" s="48" t="s">
        <v>4</v>
      </c>
      <c r="C107" s="49" t="s">
        <v>476</v>
      </c>
      <c r="D107" s="49" t="s">
        <v>477</v>
      </c>
      <c r="E107" s="50">
        <v>4</v>
      </c>
      <c r="F107" s="51" t="s">
        <v>60</v>
      </c>
      <c r="G107" s="69"/>
      <c r="H107" s="50"/>
      <c r="I107" s="69"/>
      <c r="J107" s="50"/>
      <c r="K107" s="69"/>
      <c r="L107" s="50"/>
      <c r="M107" s="69"/>
      <c r="N107" s="50"/>
      <c r="O107" s="52" t="s">
        <v>478</v>
      </c>
    </row>
    <row r="108" spans="2:15" ht="19.7" customHeight="1">
      <c r="B108" s="48" t="s">
        <v>4</v>
      </c>
      <c r="C108" s="49" t="s">
        <v>479</v>
      </c>
      <c r="D108" s="49" t="s">
        <v>4</v>
      </c>
      <c r="E108" s="53">
        <v>2.5</v>
      </c>
      <c r="F108" s="51" t="s">
        <v>415</v>
      </c>
      <c r="G108" s="69"/>
      <c r="H108" s="50"/>
      <c r="I108" s="69"/>
      <c r="J108" s="50"/>
      <c r="K108" s="69"/>
      <c r="L108" s="50"/>
      <c r="M108" s="69"/>
      <c r="N108" s="50"/>
      <c r="O108" s="52" t="s">
        <v>480</v>
      </c>
    </row>
    <row r="109" spans="2:15" ht="19.7" customHeight="1">
      <c r="B109" s="72" t="s">
        <v>4</v>
      </c>
      <c r="C109" s="73" t="s">
        <v>4</v>
      </c>
      <c r="D109" s="73" t="s">
        <v>4</v>
      </c>
      <c r="E109" s="54"/>
      <c r="F109" s="74" t="s">
        <v>4</v>
      </c>
      <c r="G109" s="75"/>
      <c r="H109" s="54"/>
      <c r="I109" s="75"/>
      <c r="J109" s="54"/>
      <c r="K109" s="75"/>
      <c r="L109" s="54"/>
      <c r="M109" s="75"/>
      <c r="N109" s="54"/>
      <c r="O109" s="76" t="s">
        <v>4</v>
      </c>
    </row>
    <row r="110" spans="2:15" ht="19.7" customHeight="1">
      <c r="B110" s="66" t="s">
        <v>4</v>
      </c>
      <c r="C110" s="67" t="s">
        <v>287</v>
      </c>
      <c r="D110" s="67" t="s">
        <v>4</v>
      </c>
      <c r="E110" s="50"/>
      <c r="F110" s="68" t="s">
        <v>4</v>
      </c>
      <c r="G110" s="69"/>
      <c r="H110" s="70"/>
      <c r="I110" s="69"/>
      <c r="J110" s="70"/>
      <c r="K110" s="69"/>
      <c r="L110" s="70"/>
      <c r="M110" s="69"/>
      <c r="N110" s="70"/>
      <c r="O110" s="71" t="s">
        <v>4</v>
      </c>
    </row>
    <row r="111" spans="2:15" ht="19.7" customHeight="1">
      <c r="B111" s="66" t="s">
        <v>481</v>
      </c>
      <c r="C111" s="67" t="s">
        <v>482</v>
      </c>
      <c r="D111" s="67" t="s">
        <v>4</v>
      </c>
      <c r="E111" s="50"/>
      <c r="F111" s="68" t="s">
        <v>4</v>
      </c>
      <c r="G111" s="69"/>
      <c r="H111" s="70"/>
      <c r="I111" s="69"/>
      <c r="J111" s="50"/>
      <c r="K111" s="69"/>
      <c r="L111" s="70"/>
      <c r="M111" s="69"/>
      <c r="N111" s="70"/>
      <c r="O111" s="71" t="s">
        <v>4</v>
      </c>
    </row>
    <row r="112" spans="2:15" ht="19.7" customHeight="1">
      <c r="B112" s="66" t="s">
        <v>483</v>
      </c>
      <c r="C112" s="67" t="s">
        <v>484</v>
      </c>
      <c r="D112" s="67" t="s">
        <v>4</v>
      </c>
      <c r="E112" s="50"/>
      <c r="F112" s="68" t="s">
        <v>4</v>
      </c>
      <c r="G112" s="69"/>
      <c r="H112" s="70"/>
      <c r="I112" s="69"/>
      <c r="J112" s="50"/>
      <c r="K112" s="69"/>
      <c r="L112" s="70"/>
      <c r="M112" s="69"/>
      <c r="N112" s="70"/>
      <c r="O112" s="71" t="s">
        <v>4</v>
      </c>
    </row>
    <row r="113" spans="2:15" ht="19.7" customHeight="1">
      <c r="B113" s="66" t="s">
        <v>291</v>
      </c>
      <c r="C113" s="67" t="s">
        <v>485</v>
      </c>
      <c r="D113" s="67" t="s">
        <v>4</v>
      </c>
      <c r="E113" s="50"/>
      <c r="F113" s="68" t="s">
        <v>4</v>
      </c>
      <c r="G113" s="69"/>
      <c r="H113" s="70"/>
      <c r="I113" s="69"/>
      <c r="J113" s="50"/>
      <c r="K113" s="69"/>
      <c r="L113" s="70"/>
      <c r="M113" s="69"/>
      <c r="N113" s="70"/>
      <c r="O113" s="71" t="s">
        <v>4</v>
      </c>
    </row>
    <row r="114" spans="2:15" ht="19.7" customHeight="1">
      <c r="B114" s="48" t="s">
        <v>4</v>
      </c>
      <c r="C114" s="49" t="s">
        <v>342</v>
      </c>
      <c r="D114" s="49" t="s">
        <v>343</v>
      </c>
      <c r="E114" s="50">
        <v>250</v>
      </c>
      <c r="F114" s="51" t="s">
        <v>336</v>
      </c>
      <c r="G114" s="69"/>
      <c r="H114" s="50"/>
      <c r="I114" s="69"/>
      <c r="J114" s="50"/>
      <c r="K114" s="69"/>
      <c r="L114" s="50"/>
      <c r="M114" s="69"/>
      <c r="N114" s="50"/>
      <c r="O114" s="52" t="s">
        <v>214</v>
      </c>
    </row>
    <row r="115" spans="2:15" ht="19.7" customHeight="1">
      <c r="B115" s="48" t="s">
        <v>4</v>
      </c>
      <c r="C115" s="49" t="s">
        <v>486</v>
      </c>
      <c r="D115" s="49" t="s">
        <v>4</v>
      </c>
      <c r="E115" s="53">
        <v>0.54</v>
      </c>
      <c r="F115" s="51" t="s">
        <v>288</v>
      </c>
      <c r="G115" s="69"/>
      <c r="H115" s="50"/>
      <c r="I115" s="69"/>
      <c r="J115" s="50"/>
      <c r="K115" s="69"/>
      <c r="L115" s="50"/>
      <c r="M115" s="69"/>
      <c r="N115" s="50"/>
      <c r="O115" s="52" t="s">
        <v>4</v>
      </c>
    </row>
    <row r="116" spans="2:15" ht="19.7" customHeight="1">
      <c r="B116" s="66" t="s">
        <v>300</v>
      </c>
      <c r="C116" s="67" t="s">
        <v>487</v>
      </c>
      <c r="D116" s="67" t="s">
        <v>4</v>
      </c>
      <c r="E116" s="50"/>
      <c r="F116" s="68" t="s">
        <v>4</v>
      </c>
      <c r="G116" s="69"/>
      <c r="H116" s="70"/>
      <c r="I116" s="69"/>
      <c r="J116" s="50"/>
      <c r="K116" s="69"/>
      <c r="L116" s="70"/>
      <c r="M116" s="69"/>
      <c r="N116" s="70"/>
      <c r="O116" s="71" t="s">
        <v>4</v>
      </c>
    </row>
    <row r="117" spans="2:15" ht="19.7" customHeight="1">
      <c r="B117" s="48" t="s">
        <v>4</v>
      </c>
      <c r="C117" s="49" t="s">
        <v>335</v>
      </c>
      <c r="D117" s="49" t="s">
        <v>334</v>
      </c>
      <c r="E117" s="50">
        <v>825</v>
      </c>
      <c r="F117" s="51" t="s">
        <v>336</v>
      </c>
      <c r="G117" s="69"/>
      <c r="H117" s="50"/>
      <c r="I117" s="69"/>
      <c r="J117" s="50"/>
      <c r="K117" s="69"/>
      <c r="L117" s="50"/>
      <c r="M117" s="69"/>
      <c r="N117" s="50"/>
      <c r="O117" s="52" t="s">
        <v>214</v>
      </c>
    </row>
    <row r="118" spans="2:15" ht="19.7" customHeight="1">
      <c r="B118" s="48" t="s">
        <v>4</v>
      </c>
      <c r="C118" s="49" t="s">
        <v>486</v>
      </c>
      <c r="D118" s="49" t="s">
        <v>4</v>
      </c>
      <c r="E118" s="53">
        <v>0.54</v>
      </c>
      <c r="F118" s="51" t="s">
        <v>288</v>
      </c>
      <c r="G118" s="69"/>
      <c r="H118" s="50"/>
      <c r="I118" s="69"/>
      <c r="J118" s="50"/>
      <c r="K118" s="69"/>
      <c r="L118" s="50"/>
      <c r="M118" s="69"/>
      <c r="N118" s="50"/>
      <c r="O118" s="52" t="s">
        <v>4</v>
      </c>
    </row>
    <row r="119" spans="2:15" ht="19.7" customHeight="1">
      <c r="B119" s="66" t="s">
        <v>304</v>
      </c>
      <c r="C119" s="67" t="s">
        <v>488</v>
      </c>
      <c r="D119" s="67" t="s">
        <v>4</v>
      </c>
      <c r="E119" s="50"/>
      <c r="F119" s="68" t="s">
        <v>4</v>
      </c>
      <c r="G119" s="69"/>
      <c r="H119" s="70"/>
      <c r="I119" s="69"/>
      <c r="J119" s="50"/>
      <c r="K119" s="69"/>
      <c r="L119" s="70"/>
      <c r="M119" s="69"/>
      <c r="N119" s="70"/>
      <c r="O119" s="71" t="s">
        <v>4</v>
      </c>
    </row>
    <row r="120" spans="2:15" ht="19.7" customHeight="1">
      <c r="B120" s="48" t="s">
        <v>4</v>
      </c>
      <c r="C120" s="49" t="s">
        <v>489</v>
      </c>
      <c r="D120" s="49" t="s">
        <v>490</v>
      </c>
      <c r="E120" s="50">
        <v>31</v>
      </c>
      <c r="F120" s="51" t="s">
        <v>491</v>
      </c>
      <c r="G120" s="69"/>
      <c r="H120" s="50"/>
      <c r="I120" s="69"/>
      <c r="J120" s="50"/>
      <c r="K120" s="69"/>
      <c r="L120" s="50"/>
      <c r="M120" s="69"/>
      <c r="N120" s="50"/>
      <c r="O120" s="52" t="s">
        <v>214</v>
      </c>
    </row>
    <row r="121" spans="2:15" ht="19.7" customHeight="1">
      <c r="B121" s="48" t="s">
        <v>4</v>
      </c>
      <c r="C121" s="49" t="s">
        <v>492</v>
      </c>
      <c r="D121" s="49" t="s">
        <v>493</v>
      </c>
      <c r="E121" s="50">
        <v>2</v>
      </c>
      <c r="F121" s="51" t="s">
        <v>35</v>
      </c>
      <c r="G121" s="69"/>
      <c r="H121" s="50"/>
      <c r="I121" s="69"/>
      <c r="J121" s="50"/>
      <c r="K121" s="69"/>
      <c r="L121" s="50"/>
      <c r="M121" s="69"/>
      <c r="N121" s="50"/>
      <c r="O121" s="52" t="s">
        <v>214</v>
      </c>
    </row>
    <row r="122" spans="2:15" ht="19.7" customHeight="1">
      <c r="B122" s="48" t="s">
        <v>4</v>
      </c>
      <c r="C122" s="49" t="s">
        <v>486</v>
      </c>
      <c r="D122" s="49" t="s">
        <v>4</v>
      </c>
      <c r="E122" s="53">
        <v>0.54</v>
      </c>
      <c r="F122" s="51" t="s">
        <v>288</v>
      </c>
      <c r="G122" s="69"/>
      <c r="H122" s="50"/>
      <c r="I122" s="69"/>
      <c r="J122" s="50"/>
      <c r="K122" s="69"/>
      <c r="L122" s="50"/>
      <c r="M122" s="69"/>
      <c r="N122" s="50"/>
      <c r="O122" s="52" t="s">
        <v>4</v>
      </c>
    </row>
    <row r="123" spans="2:15" ht="19.7" customHeight="1">
      <c r="B123" s="48" t="s">
        <v>4</v>
      </c>
      <c r="C123" s="49" t="s">
        <v>4</v>
      </c>
      <c r="D123" s="49" t="s">
        <v>4</v>
      </c>
      <c r="E123" s="50"/>
      <c r="F123" s="51" t="s">
        <v>4</v>
      </c>
      <c r="G123" s="69"/>
      <c r="H123" s="50"/>
      <c r="I123" s="69"/>
      <c r="J123" s="50"/>
      <c r="K123" s="69"/>
      <c r="L123" s="50"/>
      <c r="M123" s="69"/>
      <c r="N123" s="50"/>
      <c r="O123" s="52" t="s">
        <v>4</v>
      </c>
    </row>
    <row r="124" spans="2:15" ht="19.7" customHeight="1">
      <c r="B124" s="48" t="s">
        <v>4</v>
      </c>
      <c r="C124" s="49" t="s">
        <v>4</v>
      </c>
      <c r="D124" s="49" t="s">
        <v>4</v>
      </c>
      <c r="E124" s="50"/>
      <c r="F124" s="51" t="s">
        <v>4</v>
      </c>
      <c r="G124" s="69"/>
      <c r="H124" s="50"/>
      <c r="I124" s="69"/>
      <c r="J124" s="50"/>
      <c r="K124" s="69"/>
      <c r="L124" s="50"/>
      <c r="M124" s="69"/>
      <c r="N124" s="50"/>
      <c r="O124" s="52" t="s">
        <v>4</v>
      </c>
    </row>
    <row r="125" spans="2:15" ht="19.7" customHeight="1">
      <c r="B125" s="48" t="s">
        <v>4</v>
      </c>
      <c r="C125" s="49" t="s">
        <v>4</v>
      </c>
      <c r="D125" s="49" t="s">
        <v>4</v>
      </c>
      <c r="E125" s="50"/>
      <c r="F125" s="51" t="s">
        <v>4</v>
      </c>
      <c r="G125" s="69"/>
      <c r="H125" s="50"/>
      <c r="I125" s="69"/>
      <c r="J125" s="50"/>
      <c r="K125" s="69"/>
      <c r="L125" s="50"/>
      <c r="M125" s="69"/>
      <c r="N125" s="50"/>
      <c r="O125" s="52" t="s">
        <v>4</v>
      </c>
    </row>
    <row r="126" spans="2:15" ht="19.7" customHeight="1">
      <c r="B126" s="48" t="s">
        <v>4</v>
      </c>
      <c r="C126" s="49" t="s">
        <v>4</v>
      </c>
      <c r="D126" s="49" t="s">
        <v>4</v>
      </c>
      <c r="E126" s="50"/>
      <c r="F126" s="51" t="s">
        <v>4</v>
      </c>
      <c r="G126" s="69"/>
      <c r="H126" s="50"/>
      <c r="I126" s="69"/>
      <c r="J126" s="50"/>
      <c r="K126" s="69"/>
      <c r="L126" s="50"/>
      <c r="M126" s="69"/>
      <c r="N126" s="50"/>
      <c r="O126" s="52" t="s">
        <v>4</v>
      </c>
    </row>
    <row r="127" spans="2:15" ht="19.7" customHeight="1">
      <c r="B127" s="48" t="s">
        <v>4</v>
      </c>
      <c r="C127" s="49" t="s">
        <v>4</v>
      </c>
      <c r="D127" s="49" t="s">
        <v>4</v>
      </c>
      <c r="E127" s="50"/>
      <c r="F127" s="51" t="s">
        <v>4</v>
      </c>
      <c r="G127" s="69"/>
      <c r="H127" s="50"/>
      <c r="I127" s="69"/>
      <c r="J127" s="50"/>
      <c r="K127" s="69"/>
      <c r="L127" s="50"/>
      <c r="M127" s="69"/>
      <c r="N127" s="50"/>
      <c r="O127" s="52" t="s">
        <v>4</v>
      </c>
    </row>
    <row r="128" spans="2:15" ht="19.7" customHeight="1">
      <c r="B128" s="48" t="s">
        <v>4</v>
      </c>
      <c r="C128" s="49" t="s">
        <v>4</v>
      </c>
      <c r="D128" s="49" t="s">
        <v>4</v>
      </c>
      <c r="E128" s="50"/>
      <c r="F128" s="51" t="s">
        <v>4</v>
      </c>
      <c r="G128" s="69"/>
      <c r="H128" s="50"/>
      <c r="I128" s="69"/>
      <c r="J128" s="50"/>
      <c r="K128" s="69"/>
      <c r="L128" s="50"/>
      <c r="M128" s="69"/>
      <c r="N128" s="50"/>
      <c r="O128" s="52" t="s">
        <v>4</v>
      </c>
    </row>
    <row r="129" spans="2:15" ht="19.7" customHeight="1">
      <c r="B129" s="48" t="s">
        <v>4</v>
      </c>
      <c r="C129" s="49" t="s">
        <v>4</v>
      </c>
      <c r="D129" s="49" t="s">
        <v>4</v>
      </c>
      <c r="E129" s="50"/>
      <c r="F129" s="51" t="s">
        <v>4</v>
      </c>
      <c r="G129" s="69"/>
      <c r="H129" s="50"/>
      <c r="I129" s="69"/>
      <c r="J129" s="50"/>
      <c r="K129" s="69"/>
      <c r="L129" s="50"/>
      <c r="M129" s="69"/>
      <c r="N129" s="50"/>
      <c r="O129" s="52" t="s">
        <v>4</v>
      </c>
    </row>
    <row r="130" spans="2:15" ht="19.7" customHeight="1">
      <c r="B130" s="48" t="s">
        <v>4</v>
      </c>
      <c r="C130" s="49" t="s">
        <v>4</v>
      </c>
      <c r="D130" s="49" t="s">
        <v>4</v>
      </c>
      <c r="E130" s="50"/>
      <c r="F130" s="51" t="s">
        <v>4</v>
      </c>
      <c r="G130" s="69"/>
      <c r="H130" s="50"/>
      <c r="I130" s="69"/>
      <c r="J130" s="50"/>
      <c r="K130" s="69"/>
      <c r="L130" s="50"/>
      <c r="M130" s="69"/>
      <c r="N130" s="50"/>
      <c r="O130" s="52" t="s">
        <v>4</v>
      </c>
    </row>
    <row r="131" spans="2:15" ht="19.7" customHeight="1">
      <c r="B131" s="48" t="s">
        <v>4</v>
      </c>
      <c r="C131" s="49" t="s">
        <v>4</v>
      </c>
      <c r="D131" s="49" t="s">
        <v>4</v>
      </c>
      <c r="E131" s="50"/>
      <c r="F131" s="51" t="s">
        <v>4</v>
      </c>
      <c r="G131" s="69"/>
      <c r="H131" s="50"/>
      <c r="I131" s="69"/>
      <c r="J131" s="50"/>
      <c r="K131" s="69"/>
      <c r="L131" s="50"/>
      <c r="M131" s="69"/>
      <c r="N131" s="50"/>
      <c r="O131" s="52" t="s">
        <v>4</v>
      </c>
    </row>
    <row r="132" spans="2:15">
      <c r="B132" s="72" t="s">
        <v>4</v>
      </c>
      <c r="C132" s="73" t="s">
        <v>4</v>
      </c>
      <c r="D132" s="73" t="s">
        <v>4</v>
      </c>
      <c r="E132" s="54"/>
      <c r="F132" s="74" t="s">
        <v>4</v>
      </c>
      <c r="G132" s="75"/>
      <c r="H132" s="54"/>
      <c r="I132" s="75"/>
      <c r="J132" s="54"/>
      <c r="K132" s="75"/>
      <c r="L132" s="54"/>
      <c r="M132" s="75"/>
      <c r="N132" s="54"/>
      <c r="O132" s="76" t="s">
        <v>4</v>
      </c>
    </row>
    <row r="133" spans="2:15"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</row>
  </sheetData>
  <mergeCells count="11">
    <mergeCell ref="O4:O5"/>
    <mergeCell ref="B1:O2"/>
    <mergeCell ref="B4:B5"/>
    <mergeCell ref="C4:C5"/>
    <mergeCell ref="D4:D5"/>
    <mergeCell ref="E4:E5"/>
    <mergeCell ref="F4:F5"/>
    <mergeCell ref="G4:H4"/>
    <mergeCell ref="I4:J4"/>
    <mergeCell ref="K4:L4"/>
    <mergeCell ref="M4:N4"/>
  </mergeCells>
  <phoneticPr fontId="2" type="noConversion"/>
  <pageMargins left="0.98425196850393704" right="7.874015748031496E-2" top="0.6692913385826772" bottom="0.59055118110236215" header="0.5" footer="0.5"/>
  <pageSetup paperSize="9" scale="85" orientation="landscape" r:id="rId1"/>
  <headerFooter alignWithMargins="0"/>
  <rowBreaks count="4" manualBreakCount="4">
    <brk id="31" min="2" max="15" man="1"/>
    <brk id="57" min="2" max="15" man="1"/>
    <brk id="83" min="2" max="15" man="1"/>
    <brk id="109" min="2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13"/>
  <sheetViews>
    <sheetView view="pageBreakPreview" zoomScaleNormal="100" zoomScaleSheetLayoutView="100" workbookViewId="0">
      <selection activeCell="B8" sqref="B8"/>
    </sheetView>
  </sheetViews>
  <sheetFormatPr defaultRowHeight="10.5"/>
  <cols>
    <col min="1" max="1" width="22.625" style="104" customWidth="1"/>
    <col min="2" max="2" width="19.625" style="104" customWidth="1"/>
    <col min="3" max="3" width="4.625" style="105" customWidth="1"/>
    <col min="4" max="4" width="5.625" style="106" customWidth="1"/>
    <col min="5" max="10" width="8.625" style="106" customWidth="1"/>
    <col min="11" max="11" width="9.625" style="106" customWidth="1"/>
    <col min="12" max="12" width="6.625" style="106" customWidth="1"/>
    <col min="13" max="231" width="9" style="83"/>
    <col min="232" max="232" width="22.625" style="83" customWidth="1"/>
    <col min="233" max="233" width="19.625" style="83" customWidth="1"/>
    <col min="234" max="234" width="4.625" style="83" customWidth="1"/>
    <col min="235" max="235" width="5.625" style="83" customWidth="1"/>
    <col min="236" max="241" width="8.625" style="83" customWidth="1"/>
    <col min="242" max="242" width="9.625" style="83" customWidth="1"/>
    <col min="243" max="243" width="6.625" style="83" customWidth="1"/>
    <col min="244" max="268" width="9" style="83" customWidth="1"/>
    <col min="269" max="487" width="9" style="83"/>
    <col min="488" max="488" width="22.625" style="83" customWidth="1"/>
    <col min="489" max="489" width="19.625" style="83" customWidth="1"/>
    <col min="490" max="490" width="4.625" style="83" customWidth="1"/>
    <col min="491" max="491" width="5.625" style="83" customWidth="1"/>
    <col min="492" max="497" width="8.625" style="83" customWidth="1"/>
    <col min="498" max="498" width="9.625" style="83" customWidth="1"/>
    <col min="499" max="499" width="6.625" style="83" customWidth="1"/>
    <col min="500" max="524" width="9" style="83" customWidth="1"/>
    <col min="525" max="743" width="9" style="83"/>
    <col min="744" max="744" width="22.625" style="83" customWidth="1"/>
    <col min="745" max="745" width="19.625" style="83" customWidth="1"/>
    <col min="746" max="746" width="4.625" style="83" customWidth="1"/>
    <col min="747" max="747" width="5.625" style="83" customWidth="1"/>
    <col min="748" max="753" width="8.625" style="83" customWidth="1"/>
    <col min="754" max="754" width="9.625" style="83" customWidth="1"/>
    <col min="755" max="755" width="6.625" style="83" customWidth="1"/>
    <col min="756" max="780" width="9" style="83" customWidth="1"/>
    <col min="781" max="999" width="9" style="83"/>
    <col min="1000" max="1000" width="22.625" style="83" customWidth="1"/>
    <col min="1001" max="1001" width="19.625" style="83" customWidth="1"/>
    <col min="1002" max="1002" width="4.625" style="83" customWidth="1"/>
    <col min="1003" max="1003" width="5.625" style="83" customWidth="1"/>
    <col min="1004" max="1009" width="8.625" style="83" customWidth="1"/>
    <col min="1010" max="1010" width="9.625" style="83" customWidth="1"/>
    <col min="1011" max="1011" width="6.625" style="83" customWidth="1"/>
    <col min="1012" max="1036" width="9" style="83" customWidth="1"/>
    <col min="1037" max="1255" width="9" style="83"/>
    <col min="1256" max="1256" width="22.625" style="83" customWidth="1"/>
    <col min="1257" max="1257" width="19.625" style="83" customWidth="1"/>
    <col min="1258" max="1258" width="4.625" style="83" customWidth="1"/>
    <col min="1259" max="1259" width="5.625" style="83" customWidth="1"/>
    <col min="1260" max="1265" width="8.625" style="83" customWidth="1"/>
    <col min="1266" max="1266" width="9.625" style="83" customWidth="1"/>
    <col min="1267" max="1267" width="6.625" style="83" customWidth="1"/>
    <col min="1268" max="1292" width="9" style="83" customWidth="1"/>
    <col min="1293" max="1511" width="9" style="83"/>
    <col min="1512" max="1512" width="22.625" style="83" customWidth="1"/>
    <col min="1513" max="1513" width="19.625" style="83" customWidth="1"/>
    <col min="1514" max="1514" width="4.625" style="83" customWidth="1"/>
    <col min="1515" max="1515" width="5.625" style="83" customWidth="1"/>
    <col min="1516" max="1521" width="8.625" style="83" customWidth="1"/>
    <col min="1522" max="1522" width="9.625" style="83" customWidth="1"/>
    <col min="1523" max="1523" width="6.625" style="83" customWidth="1"/>
    <col min="1524" max="1548" width="9" style="83" customWidth="1"/>
    <col min="1549" max="1767" width="9" style="83"/>
    <col min="1768" max="1768" width="22.625" style="83" customWidth="1"/>
    <col min="1769" max="1769" width="19.625" style="83" customWidth="1"/>
    <col min="1770" max="1770" width="4.625" style="83" customWidth="1"/>
    <col min="1771" max="1771" width="5.625" style="83" customWidth="1"/>
    <col min="1772" max="1777" width="8.625" style="83" customWidth="1"/>
    <col min="1778" max="1778" width="9.625" style="83" customWidth="1"/>
    <col min="1779" max="1779" width="6.625" style="83" customWidth="1"/>
    <col min="1780" max="1804" width="9" style="83" customWidth="1"/>
    <col min="1805" max="2023" width="9" style="83"/>
    <col min="2024" max="2024" width="22.625" style="83" customWidth="1"/>
    <col min="2025" max="2025" width="19.625" style="83" customWidth="1"/>
    <col min="2026" max="2026" width="4.625" style="83" customWidth="1"/>
    <col min="2027" max="2027" width="5.625" style="83" customWidth="1"/>
    <col min="2028" max="2033" width="8.625" style="83" customWidth="1"/>
    <col min="2034" max="2034" width="9.625" style="83" customWidth="1"/>
    <col min="2035" max="2035" width="6.625" style="83" customWidth="1"/>
    <col min="2036" max="2060" width="9" style="83" customWidth="1"/>
    <col min="2061" max="2279" width="9" style="83"/>
    <col min="2280" max="2280" width="22.625" style="83" customWidth="1"/>
    <col min="2281" max="2281" width="19.625" style="83" customWidth="1"/>
    <col min="2282" max="2282" width="4.625" style="83" customWidth="1"/>
    <col min="2283" max="2283" width="5.625" style="83" customWidth="1"/>
    <col min="2284" max="2289" width="8.625" style="83" customWidth="1"/>
    <col min="2290" max="2290" width="9.625" style="83" customWidth="1"/>
    <col min="2291" max="2291" width="6.625" style="83" customWidth="1"/>
    <col min="2292" max="2316" width="9" style="83" customWidth="1"/>
    <col min="2317" max="2535" width="9" style="83"/>
    <col min="2536" max="2536" width="22.625" style="83" customWidth="1"/>
    <col min="2537" max="2537" width="19.625" style="83" customWidth="1"/>
    <col min="2538" max="2538" width="4.625" style="83" customWidth="1"/>
    <col min="2539" max="2539" width="5.625" style="83" customWidth="1"/>
    <col min="2540" max="2545" width="8.625" style="83" customWidth="1"/>
    <col min="2546" max="2546" width="9.625" style="83" customWidth="1"/>
    <col min="2547" max="2547" width="6.625" style="83" customWidth="1"/>
    <col min="2548" max="2572" width="9" style="83" customWidth="1"/>
    <col min="2573" max="2791" width="9" style="83"/>
    <col min="2792" max="2792" width="22.625" style="83" customWidth="1"/>
    <col min="2793" max="2793" width="19.625" style="83" customWidth="1"/>
    <col min="2794" max="2794" width="4.625" style="83" customWidth="1"/>
    <col min="2795" max="2795" width="5.625" style="83" customWidth="1"/>
    <col min="2796" max="2801" width="8.625" style="83" customWidth="1"/>
    <col min="2802" max="2802" width="9.625" style="83" customWidth="1"/>
    <col min="2803" max="2803" width="6.625" style="83" customWidth="1"/>
    <col min="2804" max="2828" width="9" style="83" customWidth="1"/>
    <col min="2829" max="3047" width="9" style="83"/>
    <col min="3048" max="3048" width="22.625" style="83" customWidth="1"/>
    <col min="3049" max="3049" width="19.625" style="83" customWidth="1"/>
    <col min="3050" max="3050" width="4.625" style="83" customWidth="1"/>
    <col min="3051" max="3051" width="5.625" style="83" customWidth="1"/>
    <col min="3052" max="3057" width="8.625" style="83" customWidth="1"/>
    <col min="3058" max="3058" width="9.625" style="83" customWidth="1"/>
    <col min="3059" max="3059" width="6.625" style="83" customWidth="1"/>
    <col min="3060" max="3084" width="9" style="83" customWidth="1"/>
    <col min="3085" max="3303" width="9" style="83"/>
    <col min="3304" max="3304" width="22.625" style="83" customWidth="1"/>
    <col min="3305" max="3305" width="19.625" style="83" customWidth="1"/>
    <col min="3306" max="3306" width="4.625" style="83" customWidth="1"/>
    <col min="3307" max="3307" width="5.625" style="83" customWidth="1"/>
    <col min="3308" max="3313" width="8.625" style="83" customWidth="1"/>
    <col min="3314" max="3314" width="9.625" style="83" customWidth="1"/>
    <col min="3315" max="3315" width="6.625" style="83" customWidth="1"/>
    <col min="3316" max="3340" width="9" style="83" customWidth="1"/>
    <col min="3341" max="3559" width="9" style="83"/>
    <col min="3560" max="3560" width="22.625" style="83" customWidth="1"/>
    <col min="3561" max="3561" width="19.625" style="83" customWidth="1"/>
    <col min="3562" max="3562" width="4.625" style="83" customWidth="1"/>
    <col min="3563" max="3563" width="5.625" style="83" customWidth="1"/>
    <col min="3564" max="3569" width="8.625" style="83" customWidth="1"/>
    <col min="3570" max="3570" width="9.625" style="83" customWidth="1"/>
    <col min="3571" max="3571" width="6.625" style="83" customWidth="1"/>
    <col min="3572" max="3596" width="9" style="83" customWidth="1"/>
    <col min="3597" max="3815" width="9" style="83"/>
    <col min="3816" max="3816" width="22.625" style="83" customWidth="1"/>
    <col min="3817" max="3817" width="19.625" style="83" customWidth="1"/>
    <col min="3818" max="3818" width="4.625" style="83" customWidth="1"/>
    <col min="3819" max="3819" width="5.625" style="83" customWidth="1"/>
    <col min="3820" max="3825" width="8.625" style="83" customWidth="1"/>
    <col min="3826" max="3826" width="9.625" style="83" customWidth="1"/>
    <col min="3827" max="3827" width="6.625" style="83" customWidth="1"/>
    <col min="3828" max="3852" width="9" style="83" customWidth="1"/>
    <col min="3853" max="4071" width="9" style="83"/>
    <col min="4072" max="4072" width="22.625" style="83" customWidth="1"/>
    <col min="4073" max="4073" width="19.625" style="83" customWidth="1"/>
    <col min="4074" max="4074" width="4.625" style="83" customWidth="1"/>
    <col min="4075" max="4075" width="5.625" style="83" customWidth="1"/>
    <col min="4076" max="4081" width="8.625" style="83" customWidth="1"/>
    <col min="4082" max="4082" width="9.625" style="83" customWidth="1"/>
    <col min="4083" max="4083" width="6.625" style="83" customWidth="1"/>
    <col min="4084" max="4108" width="9" style="83" customWidth="1"/>
    <col min="4109" max="4327" width="9" style="83"/>
    <col min="4328" max="4328" width="22.625" style="83" customWidth="1"/>
    <col min="4329" max="4329" width="19.625" style="83" customWidth="1"/>
    <col min="4330" max="4330" width="4.625" style="83" customWidth="1"/>
    <col min="4331" max="4331" width="5.625" style="83" customWidth="1"/>
    <col min="4332" max="4337" width="8.625" style="83" customWidth="1"/>
    <col min="4338" max="4338" width="9.625" style="83" customWidth="1"/>
    <col min="4339" max="4339" width="6.625" style="83" customWidth="1"/>
    <col min="4340" max="4364" width="9" style="83" customWidth="1"/>
    <col min="4365" max="4583" width="9" style="83"/>
    <col min="4584" max="4584" width="22.625" style="83" customWidth="1"/>
    <col min="4585" max="4585" width="19.625" style="83" customWidth="1"/>
    <col min="4586" max="4586" width="4.625" style="83" customWidth="1"/>
    <col min="4587" max="4587" width="5.625" style="83" customWidth="1"/>
    <col min="4588" max="4593" width="8.625" style="83" customWidth="1"/>
    <col min="4594" max="4594" width="9.625" style="83" customWidth="1"/>
    <col min="4595" max="4595" width="6.625" style="83" customWidth="1"/>
    <col min="4596" max="4620" width="9" style="83" customWidth="1"/>
    <col min="4621" max="4839" width="9" style="83"/>
    <col min="4840" max="4840" width="22.625" style="83" customWidth="1"/>
    <col min="4841" max="4841" width="19.625" style="83" customWidth="1"/>
    <col min="4842" max="4842" width="4.625" style="83" customWidth="1"/>
    <col min="4843" max="4843" width="5.625" style="83" customWidth="1"/>
    <col min="4844" max="4849" width="8.625" style="83" customWidth="1"/>
    <col min="4850" max="4850" width="9.625" style="83" customWidth="1"/>
    <col min="4851" max="4851" width="6.625" style="83" customWidth="1"/>
    <col min="4852" max="4876" width="9" style="83" customWidth="1"/>
    <col min="4877" max="5095" width="9" style="83"/>
    <col min="5096" max="5096" width="22.625" style="83" customWidth="1"/>
    <col min="5097" max="5097" width="19.625" style="83" customWidth="1"/>
    <col min="5098" max="5098" width="4.625" style="83" customWidth="1"/>
    <col min="5099" max="5099" width="5.625" style="83" customWidth="1"/>
    <col min="5100" max="5105" width="8.625" style="83" customWidth="1"/>
    <col min="5106" max="5106" width="9.625" style="83" customWidth="1"/>
    <col min="5107" max="5107" width="6.625" style="83" customWidth="1"/>
    <col min="5108" max="5132" width="9" style="83" customWidth="1"/>
    <col min="5133" max="5351" width="9" style="83"/>
    <col min="5352" max="5352" width="22.625" style="83" customWidth="1"/>
    <col min="5353" max="5353" width="19.625" style="83" customWidth="1"/>
    <col min="5354" max="5354" width="4.625" style="83" customWidth="1"/>
    <col min="5355" max="5355" width="5.625" style="83" customWidth="1"/>
    <col min="5356" max="5361" width="8.625" style="83" customWidth="1"/>
    <col min="5362" max="5362" width="9.625" style="83" customWidth="1"/>
    <col min="5363" max="5363" width="6.625" style="83" customWidth="1"/>
    <col min="5364" max="5388" width="9" style="83" customWidth="1"/>
    <col min="5389" max="5607" width="9" style="83"/>
    <col min="5608" max="5608" width="22.625" style="83" customWidth="1"/>
    <col min="5609" max="5609" width="19.625" style="83" customWidth="1"/>
    <col min="5610" max="5610" width="4.625" style="83" customWidth="1"/>
    <col min="5611" max="5611" width="5.625" style="83" customWidth="1"/>
    <col min="5612" max="5617" width="8.625" style="83" customWidth="1"/>
    <col min="5618" max="5618" width="9.625" style="83" customWidth="1"/>
    <col min="5619" max="5619" width="6.625" style="83" customWidth="1"/>
    <col min="5620" max="5644" width="9" style="83" customWidth="1"/>
    <col min="5645" max="5863" width="9" style="83"/>
    <col min="5864" max="5864" width="22.625" style="83" customWidth="1"/>
    <col min="5865" max="5865" width="19.625" style="83" customWidth="1"/>
    <col min="5866" max="5866" width="4.625" style="83" customWidth="1"/>
    <col min="5867" max="5867" width="5.625" style="83" customWidth="1"/>
    <col min="5868" max="5873" width="8.625" style="83" customWidth="1"/>
    <col min="5874" max="5874" width="9.625" style="83" customWidth="1"/>
    <col min="5875" max="5875" width="6.625" style="83" customWidth="1"/>
    <col min="5876" max="5900" width="9" style="83" customWidth="1"/>
    <col min="5901" max="6119" width="9" style="83"/>
    <col min="6120" max="6120" width="22.625" style="83" customWidth="1"/>
    <col min="6121" max="6121" width="19.625" style="83" customWidth="1"/>
    <col min="6122" max="6122" width="4.625" style="83" customWidth="1"/>
    <col min="6123" max="6123" width="5.625" style="83" customWidth="1"/>
    <col min="6124" max="6129" width="8.625" style="83" customWidth="1"/>
    <col min="6130" max="6130" width="9.625" style="83" customWidth="1"/>
    <col min="6131" max="6131" width="6.625" style="83" customWidth="1"/>
    <col min="6132" max="6156" width="9" style="83" customWidth="1"/>
    <col min="6157" max="6375" width="9" style="83"/>
    <col min="6376" max="6376" width="22.625" style="83" customWidth="1"/>
    <col min="6377" max="6377" width="19.625" style="83" customWidth="1"/>
    <col min="6378" max="6378" width="4.625" style="83" customWidth="1"/>
    <col min="6379" max="6379" width="5.625" style="83" customWidth="1"/>
    <col min="6380" max="6385" width="8.625" style="83" customWidth="1"/>
    <col min="6386" max="6386" width="9.625" style="83" customWidth="1"/>
    <col min="6387" max="6387" width="6.625" style="83" customWidth="1"/>
    <col min="6388" max="6412" width="9" style="83" customWidth="1"/>
    <col min="6413" max="6631" width="9" style="83"/>
    <col min="6632" max="6632" width="22.625" style="83" customWidth="1"/>
    <col min="6633" max="6633" width="19.625" style="83" customWidth="1"/>
    <col min="6634" max="6634" width="4.625" style="83" customWidth="1"/>
    <col min="6635" max="6635" width="5.625" style="83" customWidth="1"/>
    <col min="6636" max="6641" width="8.625" style="83" customWidth="1"/>
    <col min="6642" max="6642" width="9.625" style="83" customWidth="1"/>
    <col min="6643" max="6643" width="6.625" style="83" customWidth="1"/>
    <col min="6644" max="6668" width="9" style="83" customWidth="1"/>
    <col min="6669" max="6887" width="9" style="83"/>
    <col min="6888" max="6888" width="22.625" style="83" customWidth="1"/>
    <col min="6889" max="6889" width="19.625" style="83" customWidth="1"/>
    <col min="6890" max="6890" width="4.625" style="83" customWidth="1"/>
    <col min="6891" max="6891" width="5.625" style="83" customWidth="1"/>
    <col min="6892" max="6897" width="8.625" style="83" customWidth="1"/>
    <col min="6898" max="6898" width="9.625" style="83" customWidth="1"/>
    <col min="6899" max="6899" width="6.625" style="83" customWidth="1"/>
    <col min="6900" max="6924" width="9" style="83" customWidth="1"/>
    <col min="6925" max="7143" width="9" style="83"/>
    <col min="7144" max="7144" width="22.625" style="83" customWidth="1"/>
    <col min="7145" max="7145" width="19.625" style="83" customWidth="1"/>
    <col min="7146" max="7146" width="4.625" style="83" customWidth="1"/>
    <col min="7147" max="7147" width="5.625" style="83" customWidth="1"/>
    <col min="7148" max="7153" width="8.625" style="83" customWidth="1"/>
    <col min="7154" max="7154" width="9.625" style="83" customWidth="1"/>
    <col min="7155" max="7155" width="6.625" style="83" customWidth="1"/>
    <col min="7156" max="7180" width="9" style="83" customWidth="1"/>
    <col min="7181" max="7399" width="9" style="83"/>
    <col min="7400" max="7400" width="22.625" style="83" customWidth="1"/>
    <col min="7401" max="7401" width="19.625" style="83" customWidth="1"/>
    <col min="7402" max="7402" width="4.625" style="83" customWidth="1"/>
    <col min="7403" max="7403" width="5.625" style="83" customWidth="1"/>
    <col min="7404" max="7409" width="8.625" style="83" customWidth="1"/>
    <col min="7410" max="7410" width="9.625" style="83" customWidth="1"/>
    <col min="7411" max="7411" width="6.625" style="83" customWidth="1"/>
    <col min="7412" max="7436" width="9" style="83" customWidth="1"/>
    <col min="7437" max="7655" width="9" style="83"/>
    <col min="7656" max="7656" width="22.625" style="83" customWidth="1"/>
    <col min="7657" max="7657" width="19.625" style="83" customWidth="1"/>
    <col min="7658" max="7658" width="4.625" style="83" customWidth="1"/>
    <col min="7659" max="7659" width="5.625" style="83" customWidth="1"/>
    <col min="7660" max="7665" width="8.625" style="83" customWidth="1"/>
    <col min="7666" max="7666" width="9.625" style="83" customWidth="1"/>
    <col min="7667" max="7667" width="6.625" style="83" customWidth="1"/>
    <col min="7668" max="7692" width="9" style="83" customWidth="1"/>
    <col min="7693" max="7911" width="9" style="83"/>
    <col min="7912" max="7912" width="22.625" style="83" customWidth="1"/>
    <col min="7913" max="7913" width="19.625" style="83" customWidth="1"/>
    <col min="7914" max="7914" width="4.625" style="83" customWidth="1"/>
    <col min="7915" max="7915" width="5.625" style="83" customWidth="1"/>
    <col min="7916" max="7921" width="8.625" style="83" customWidth="1"/>
    <col min="7922" max="7922" width="9.625" style="83" customWidth="1"/>
    <col min="7923" max="7923" width="6.625" style="83" customWidth="1"/>
    <col min="7924" max="7948" width="9" style="83" customWidth="1"/>
    <col min="7949" max="8167" width="9" style="83"/>
    <col min="8168" max="8168" width="22.625" style="83" customWidth="1"/>
    <col min="8169" max="8169" width="19.625" style="83" customWidth="1"/>
    <col min="8170" max="8170" width="4.625" style="83" customWidth="1"/>
    <col min="8171" max="8171" width="5.625" style="83" customWidth="1"/>
    <col min="8172" max="8177" width="8.625" style="83" customWidth="1"/>
    <col min="8178" max="8178" width="9.625" style="83" customWidth="1"/>
    <col min="8179" max="8179" width="6.625" style="83" customWidth="1"/>
    <col min="8180" max="8204" width="9" style="83" customWidth="1"/>
    <col min="8205" max="8423" width="9" style="83"/>
    <col min="8424" max="8424" width="22.625" style="83" customWidth="1"/>
    <col min="8425" max="8425" width="19.625" style="83" customWidth="1"/>
    <col min="8426" max="8426" width="4.625" style="83" customWidth="1"/>
    <col min="8427" max="8427" width="5.625" style="83" customWidth="1"/>
    <col min="8428" max="8433" width="8.625" style="83" customWidth="1"/>
    <col min="8434" max="8434" width="9.625" style="83" customWidth="1"/>
    <col min="8435" max="8435" width="6.625" style="83" customWidth="1"/>
    <col min="8436" max="8460" width="9" style="83" customWidth="1"/>
    <col min="8461" max="8679" width="9" style="83"/>
    <col min="8680" max="8680" width="22.625" style="83" customWidth="1"/>
    <col min="8681" max="8681" width="19.625" style="83" customWidth="1"/>
    <col min="8682" max="8682" width="4.625" style="83" customWidth="1"/>
    <col min="8683" max="8683" width="5.625" style="83" customWidth="1"/>
    <col min="8684" max="8689" width="8.625" style="83" customWidth="1"/>
    <col min="8690" max="8690" width="9.625" style="83" customWidth="1"/>
    <col min="8691" max="8691" width="6.625" style="83" customWidth="1"/>
    <col min="8692" max="8716" width="9" style="83" customWidth="1"/>
    <col min="8717" max="8935" width="9" style="83"/>
    <col min="8936" max="8936" width="22.625" style="83" customWidth="1"/>
    <col min="8937" max="8937" width="19.625" style="83" customWidth="1"/>
    <col min="8938" max="8938" width="4.625" style="83" customWidth="1"/>
    <col min="8939" max="8939" width="5.625" style="83" customWidth="1"/>
    <col min="8940" max="8945" width="8.625" style="83" customWidth="1"/>
    <col min="8946" max="8946" width="9.625" style="83" customWidth="1"/>
    <col min="8947" max="8947" width="6.625" style="83" customWidth="1"/>
    <col min="8948" max="8972" width="9" style="83" customWidth="1"/>
    <col min="8973" max="9191" width="9" style="83"/>
    <col min="9192" max="9192" width="22.625" style="83" customWidth="1"/>
    <col min="9193" max="9193" width="19.625" style="83" customWidth="1"/>
    <col min="9194" max="9194" width="4.625" style="83" customWidth="1"/>
    <col min="9195" max="9195" width="5.625" style="83" customWidth="1"/>
    <col min="9196" max="9201" width="8.625" style="83" customWidth="1"/>
    <col min="9202" max="9202" width="9.625" style="83" customWidth="1"/>
    <col min="9203" max="9203" width="6.625" style="83" customWidth="1"/>
    <col min="9204" max="9228" width="9" style="83" customWidth="1"/>
    <col min="9229" max="9447" width="9" style="83"/>
    <col min="9448" max="9448" width="22.625" style="83" customWidth="1"/>
    <col min="9449" max="9449" width="19.625" style="83" customWidth="1"/>
    <col min="9450" max="9450" width="4.625" style="83" customWidth="1"/>
    <col min="9451" max="9451" width="5.625" style="83" customWidth="1"/>
    <col min="9452" max="9457" width="8.625" style="83" customWidth="1"/>
    <col min="9458" max="9458" width="9.625" style="83" customWidth="1"/>
    <col min="9459" max="9459" width="6.625" style="83" customWidth="1"/>
    <col min="9460" max="9484" width="9" style="83" customWidth="1"/>
    <col min="9485" max="9703" width="9" style="83"/>
    <col min="9704" max="9704" width="22.625" style="83" customWidth="1"/>
    <col min="9705" max="9705" width="19.625" style="83" customWidth="1"/>
    <col min="9706" max="9706" width="4.625" style="83" customWidth="1"/>
    <col min="9707" max="9707" width="5.625" style="83" customWidth="1"/>
    <col min="9708" max="9713" width="8.625" style="83" customWidth="1"/>
    <col min="9714" max="9714" width="9.625" style="83" customWidth="1"/>
    <col min="9715" max="9715" width="6.625" style="83" customWidth="1"/>
    <col min="9716" max="9740" width="9" style="83" customWidth="1"/>
    <col min="9741" max="9959" width="9" style="83"/>
    <col min="9960" max="9960" width="22.625" style="83" customWidth="1"/>
    <col min="9961" max="9961" width="19.625" style="83" customWidth="1"/>
    <col min="9962" max="9962" width="4.625" style="83" customWidth="1"/>
    <col min="9963" max="9963" width="5.625" style="83" customWidth="1"/>
    <col min="9964" max="9969" width="8.625" style="83" customWidth="1"/>
    <col min="9970" max="9970" width="9.625" style="83" customWidth="1"/>
    <col min="9971" max="9971" width="6.625" style="83" customWidth="1"/>
    <col min="9972" max="9996" width="9" style="83" customWidth="1"/>
    <col min="9997" max="10215" width="9" style="83"/>
    <col min="10216" max="10216" width="22.625" style="83" customWidth="1"/>
    <col min="10217" max="10217" width="19.625" style="83" customWidth="1"/>
    <col min="10218" max="10218" width="4.625" style="83" customWidth="1"/>
    <col min="10219" max="10219" width="5.625" style="83" customWidth="1"/>
    <col min="10220" max="10225" width="8.625" style="83" customWidth="1"/>
    <col min="10226" max="10226" width="9.625" style="83" customWidth="1"/>
    <col min="10227" max="10227" width="6.625" style="83" customWidth="1"/>
    <col min="10228" max="10252" width="9" style="83" customWidth="1"/>
    <col min="10253" max="10471" width="9" style="83"/>
    <col min="10472" max="10472" width="22.625" style="83" customWidth="1"/>
    <col min="10473" max="10473" width="19.625" style="83" customWidth="1"/>
    <col min="10474" max="10474" width="4.625" style="83" customWidth="1"/>
    <col min="10475" max="10475" width="5.625" style="83" customWidth="1"/>
    <col min="10476" max="10481" width="8.625" style="83" customWidth="1"/>
    <col min="10482" max="10482" width="9.625" style="83" customWidth="1"/>
    <col min="10483" max="10483" width="6.625" style="83" customWidth="1"/>
    <col min="10484" max="10508" width="9" style="83" customWidth="1"/>
    <col min="10509" max="10727" width="9" style="83"/>
    <col min="10728" max="10728" width="22.625" style="83" customWidth="1"/>
    <col min="10729" max="10729" width="19.625" style="83" customWidth="1"/>
    <col min="10730" max="10730" width="4.625" style="83" customWidth="1"/>
    <col min="10731" max="10731" width="5.625" style="83" customWidth="1"/>
    <col min="10732" max="10737" width="8.625" style="83" customWidth="1"/>
    <col min="10738" max="10738" width="9.625" style="83" customWidth="1"/>
    <col min="10739" max="10739" width="6.625" style="83" customWidth="1"/>
    <col min="10740" max="10764" width="9" style="83" customWidth="1"/>
    <col min="10765" max="10983" width="9" style="83"/>
    <col min="10984" max="10984" width="22.625" style="83" customWidth="1"/>
    <col min="10985" max="10985" width="19.625" style="83" customWidth="1"/>
    <col min="10986" max="10986" width="4.625" style="83" customWidth="1"/>
    <col min="10987" max="10987" width="5.625" style="83" customWidth="1"/>
    <col min="10988" max="10993" width="8.625" style="83" customWidth="1"/>
    <col min="10994" max="10994" width="9.625" style="83" customWidth="1"/>
    <col min="10995" max="10995" width="6.625" style="83" customWidth="1"/>
    <col min="10996" max="11020" width="9" style="83" customWidth="1"/>
    <col min="11021" max="11239" width="9" style="83"/>
    <col min="11240" max="11240" width="22.625" style="83" customWidth="1"/>
    <col min="11241" max="11241" width="19.625" style="83" customWidth="1"/>
    <col min="11242" max="11242" width="4.625" style="83" customWidth="1"/>
    <col min="11243" max="11243" width="5.625" style="83" customWidth="1"/>
    <col min="11244" max="11249" width="8.625" style="83" customWidth="1"/>
    <col min="11250" max="11250" width="9.625" style="83" customWidth="1"/>
    <col min="11251" max="11251" width="6.625" style="83" customWidth="1"/>
    <col min="11252" max="11276" width="9" style="83" customWidth="1"/>
    <col min="11277" max="11495" width="9" style="83"/>
    <col min="11496" max="11496" width="22.625" style="83" customWidth="1"/>
    <col min="11497" max="11497" width="19.625" style="83" customWidth="1"/>
    <col min="11498" max="11498" width="4.625" style="83" customWidth="1"/>
    <col min="11499" max="11499" width="5.625" style="83" customWidth="1"/>
    <col min="11500" max="11505" width="8.625" style="83" customWidth="1"/>
    <col min="11506" max="11506" width="9.625" style="83" customWidth="1"/>
    <col min="11507" max="11507" width="6.625" style="83" customWidth="1"/>
    <col min="11508" max="11532" width="9" style="83" customWidth="1"/>
    <col min="11533" max="11751" width="9" style="83"/>
    <col min="11752" max="11752" width="22.625" style="83" customWidth="1"/>
    <col min="11753" max="11753" width="19.625" style="83" customWidth="1"/>
    <col min="11754" max="11754" width="4.625" style="83" customWidth="1"/>
    <col min="11755" max="11755" width="5.625" style="83" customWidth="1"/>
    <col min="11756" max="11761" width="8.625" style="83" customWidth="1"/>
    <col min="11762" max="11762" width="9.625" style="83" customWidth="1"/>
    <col min="11763" max="11763" width="6.625" style="83" customWidth="1"/>
    <col min="11764" max="11788" width="9" style="83" customWidth="1"/>
    <col min="11789" max="12007" width="9" style="83"/>
    <col min="12008" max="12008" width="22.625" style="83" customWidth="1"/>
    <col min="12009" max="12009" width="19.625" style="83" customWidth="1"/>
    <col min="12010" max="12010" width="4.625" style="83" customWidth="1"/>
    <col min="12011" max="12011" width="5.625" style="83" customWidth="1"/>
    <col min="12012" max="12017" width="8.625" style="83" customWidth="1"/>
    <col min="12018" max="12018" width="9.625" style="83" customWidth="1"/>
    <col min="12019" max="12019" width="6.625" style="83" customWidth="1"/>
    <col min="12020" max="12044" width="9" style="83" customWidth="1"/>
    <col min="12045" max="12263" width="9" style="83"/>
    <col min="12264" max="12264" width="22.625" style="83" customWidth="1"/>
    <col min="12265" max="12265" width="19.625" style="83" customWidth="1"/>
    <col min="12266" max="12266" width="4.625" style="83" customWidth="1"/>
    <col min="12267" max="12267" width="5.625" style="83" customWidth="1"/>
    <col min="12268" max="12273" width="8.625" style="83" customWidth="1"/>
    <col min="12274" max="12274" width="9.625" style="83" customWidth="1"/>
    <col min="12275" max="12275" width="6.625" style="83" customWidth="1"/>
    <col min="12276" max="12300" width="9" style="83" customWidth="1"/>
    <col min="12301" max="12519" width="9" style="83"/>
    <col min="12520" max="12520" width="22.625" style="83" customWidth="1"/>
    <col min="12521" max="12521" width="19.625" style="83" customWidth="1"/>
    <col min="12522" max="12522" width="4.625" style="83" customWidth="1"/>
    <col min="12523" max="12523" width="5.625" style="83" customWidth="1"/>
    <col min="12524" max="12529" width="8.625" style="83" customWidth="1"/>
    <col min="12530" max="12530" width="9.625" style="83" customWidth="1"/>
    <col min="12531" max="12531" width="6.625" style="83" customWidth="1"/>
    <col min="12532" max="12556" width="9" style="83" customWidth="1"/>
    <col min="12557" max="12775" width="9" style="83"/>
    <col min="12776" max="12776" width="22.625" style="83" customWidth="1"/>
    <col min="12777" max="12777" width="19.625" style="83" customWidth="1"/>
    <col min="12778" max="12778" width="4.625" style="83" customWidth="1"/>
    <col min="12779" max="12779" width="5.625" style="83" customWidth="1"/>
    <col min="12780" max="12785" width="8.625" style="83" customWidth="1"/>
    <col min="12786" max="12786" width="9.625" style="83" customWidth="1"/>
    <col min="12787" max="12787" width="6.625" style="83" customWidth="1"/>
    <col min="12788" max="12812" width="9" style="83" customWidth="1"/>
    <col min="12813" max="13031" width="9" style="83"/>
    <col min="13032" max="13032" width="22.625" style="83" customWidth="1"/>
    <col min="13033" max="13033" width="19.625" style="83" customWidth="1"/>
    <col min="13034" max="13034" width="4.625" style="83" customWidth="1"/>
    <col min="13035" max="13035" width="5.625" style="83" customWidth="1"/>
    <col min="13036" max="13041" width="8.625" style="83" customWidth="1"/>
    <col min="13042" max="13042" width="9.625" style="83" customWidth="1"/>
    <col min="13043" max="13043" width="6.625" style="83" customWidth="1"/>
    <col min="13044" max="13068" width="9" style="83" customWidth="1"/>
    <col min="13069" max="13287" width="9" style="83"/>
    <col min="13288" max="13288" width="22.625" style="83" customWidth="1"/>
    <col min="13289" max="13289" width="19.625" style="83" customWidth="1"/>
    <col min="13290" max="13290" width="4.625" style="83" customWidth="1"/>
    <col min="13291" max="13291" width="5.625" style="83" customWidth="1"/>
    <col min="13292" max="13297" width="8.625" style="83" customWidth="1"/>
    <col min="13298" max="13298" width="9.625" style="83" customWidth="1"/>
    <col min="13299" max="13299" width="6.625" style="83" customWidth="1"/>
    <col min="13300" max="13324" width="9" style="83" customWidth="1"/>
    <col min="13325" max="13543" width="9" style="83"/>
    <col min="13544" max="13544" width="22.625" style="83" customWidth="1"/>
    <col min="13545" max="13545" width="19.625" style="83" customWidth="1"/>
    <col min="13546" max="13546" width="4.625" style="83" customWidth="1"/>
    <col min="13547" max="13547" width="5.625" style="83" customWidth="1"/>
    <col min="13548" max="13553" width="8.625" style="83" customWidth="1"/>
    <col min="13554" max="13554" width="9.625" style="83" customWidth="1"/>
    <col min="13555" max="13555" width="6.625" style="83" customWidth="1"/>
    <col min="13556" max="13580" width="9" style="83" customWidth="1"/>
    <col min="13581" max="13799" width="9" style="83"/>
    <col min="13800" max="13800" width="22.625" style="83" customWidth="1"/>
    <col min="13801" max="13801" width="19.625" style="83" customWidth="1"/>
    <col min="13802" max="13802" width="4.625" style="83" customWidth="1"/>
    <col min="13803" max="13803" width="5.625" style="83" customWidth="1"/>
    <col min="13804" max="13809" width="8.625" style="83" customWidth="1"/>
    <col min="13810" max="13810" width="9.625" style="83" customWidth="1"/>
    <col min="13811" max="13811" width="6.625" style="83" customWidth="1"/>
    <col min="13812" max="13836" width="9" style="83" customWidth="1"/>
    <col min="13837" max="14055" width="9" style="83"/>
    <col min="14056" max="14056" width="22.625" style="83" customWidth="1"/>
    <col min="14057" max="14057" width="19.625" style="83" customWidth="1"/>
    <col min="14058" max="14058" width="4.625" style="83" customWidth="1"/>
    <col min="14059" max="14059" width="5.625" style="83" customWidth="1"/>
    <col min="14060" max="14065" width="8.625" style="83" customWidth="1"/>
    <col min="14066" max="14066" width="9.625" style="83" customWidth="1"/>
    <col min="14067" max="14067" width="6.625" style="83" customWidth="1"/>
    <col min="14068" max="14092" width="9" style="83" customWidth="1"/>
    <col min="14093" max="14311" width="9" style="83"/>
    <col min="14312" max="14312" width="22.625" style="83" customWidth="1"/>
    <col min="14313" max="14313" width="19.625" style="83" customWidth="1"/>
    <col min="14314" max="14314" width="4.625" style="83" customWidth="1"/>
    <col min="14315" max="14315" width="5.625" style="83" customWidth="1"/>
    <col min="14316" max="14321" width="8.625" style="83" customWidth="1"/>
    <col min="14322" max="14322" width="9.625" style="83" customWidth="1"/>
    <col min="14323" max="14323" width="6.625" style="83" customWidth="1"/>
    <col min="14324" max="14348" width="9" style="83" customWidth="1"/>
    <col min="14349" max="14567" width="9" style="83"/>
    <col min="14568" max="14568" width="22.625" style="83" customWidth="1"/>
    <col min="14569" max="14569" width="19.625" style="83" customWidth="1"/>
    <col min="14570" max="14570" width="4.625" style="83" customWidth="1"/>
    <col min="14571" max="14571" width="5.625" style="83" customWidth="1"/>
    <col min="14572" max="14577" width="8.625" style="83" customWidth="1"/>
    <col min="14578" max="14578" width="9.625" style="83" customWidth="1"/>
    <col min="14579" max="14579" width="6.625" style="83" customWidth="1"/>
    <col min="14580" max="14604" width="9" style="83" customWidth="1"/>
    <col min="14605" max="14823" width="9" style="83"/>
    <col min="14824" max="14824" width="22.625" style="83" customWidth="1"/>
    <col min="14825" max="14825" width="19.625" style="83" customWidth="1"/>
    <col min="14826" max="14826" width="4.625" style="83" customWidth="1"/>
    <col min="14827" max="14827" width="5.625" style="83" customWidth="1"/>
    <col min="14828" max="14833" width="8.625" style="83" customWidth="1"/>
    <col min="14834" max="14834" width="9.625" style="83" customWidth="1"/>
    <col min="14835" max="14835" width="6.625" style="83" customWidth="1"/>
    <col min="14836" max="14860" width="9" style="83" customWidth="1"/>
    <col min="14861" max="15079" width="9" style="83"/>
    <col min="15080" max="15080" width="22.625" style="83" customWidth="1"/>
    <col min="15081" max="15081" width="19.625" style="83" customWidth="1"/>
    <col min="15082" max="15082" width="4.625" style="83" customWidth="1"/>
    <col min="15083" max="15083" width="5.625" style="83" customWidth="1"/>
    <col min="15084" max="15089" width="8.625" style="83" customWidth="1"/>
    <col min="15090" max="15090" width="9.625" style="83" customWidth="1"/>
    <col min="15091" max="15091" width="6.625" style="83" customWidth="1"/>
    <col min="15092" max="15116" width="9" style="83" customWidth="1"/>
    <col min="15117" max="15335" width="9" style="83"/>
    <col min="15336" max="15336" width="22.625" style="83" customWidth="1"/>
    <col min="15337" max="15337" width="19.625" style="83" customWidth="1"/>
    <col min="15338" max="15338" width="4.625" style="83" customWidth="1"/>
    <col min="15339" max="15339" width="5.625" style="83" customWidth="1"/>
    <col min="15340" max="15345" width="8.625" style="83" customWidth="1"/>
    <col min="15346" max="15346" width="9.625" style="83" customWidth="1"/>
    <col min="15347" max="15347" width="6.625" style="83" customWidth="1"/>
    <col min="15348" max="15372" width="9" style="83" customWidth="1"/>
    <col min="15373" max="15591" width="9" style="83"/>
    <col min="15592" max="15592" width="22.625" style="83" customWidth="1"/>
    <col min="15593" max="15593" width="19.625" style="83" customWidth="1"/>
    <col min="15594" max="15594" width="4.625" style="83" customWidth="1"/>
    <col min="15595" max="15595" width="5.625" style="83" customWidth="1"/>
    <col min="15596" max="15601" width="8.625" style="83" customWidth="1"/>
    <col min="15602" max="15602" width="9.625" style="83" customWidth="1"/>
    <col min="15603" max="15603" width="6.625" style="83" customWidth="1"/>
    <col min="15604" max="15628" width="9" style="83" customWidth="1"/>
    <col min="15629" max="15847" width="9" style="83"/>
    <col min="15848" max="15848" width="22.625" style="83" customWidth="1"/>
    <col min="15849" max="15849" width="19.625" style="83" customWidth="1"/>
    <col min="15850" max="15850" width="4.625" style="83" customWidth="1"/>
    <col min="15851" max="15851" width="5.625" style="83" customWidth="1"/>
    <col min="15852" max="15857" width="8.625" style="83" customWidth="1"/>
    <col min="15858" max="15858" width="9.625" style="83" customWidth="1"/>
    <col min="15859" max="15859" width="6.625" style="83" customWidth="1"/>
    <col min="15860" max="15884" width="9" style="83" customWidth="1"/>
    <col min="15885" max="16103" width="9" style="83"/>
    <col min="16104" max="16104" width="22.625" style="83" customWidth="1"/>
    <col min="16105" max="16105" width="19.625" style="83" customWidth="1"/>
    <col min="16106" max="16106" width="4.625" style="83" customWidth="1"/>
    <col min="16107" max="16107" width="5.625" style="83" customWidth="1"/>
    <col min="16108" max="16113" width="8.625" style="83" customWidth="1"/>
    <col min="16114" max="16114" width="9.625" style="83" customWidth="1"/>
    <col min="16115" max="16115" width="6.625" style="83" customWidth="1"/>
    <col min="16116" max="16140" width="9" style="83" customWidth="1"/>
    <col min="16141" max="16384" width="9" style="83"/>
  </cols>
  <sheetData>
    <row r="1" spans="1:12" ht="30" customHeight="1">
      <c r="A1" s="82" t="s">
        <v>208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s="85" customFormat="1" ht="20.100000000000001" customHeight="1">
      <c r="A2" s="84" t="s">
        <v>494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s="85" customFormat="1" ht="20.100000000000001" customHeight="1">
      <c r="A3" s="86" t="s">
        <v>210</v>
      </c>
      <c r="B3" s="86" t="s">
        <v>211</v>
      </c>
      <c r="C3" s="86" t="s">
        <v>0</v>
      </c>
      <c r="D3" s="86" t="s">
        <v>66</v>
      </c>
      <c r="E3" s="86" t="s">
        <v>85</v>
      </c>
      <c r="F3" s="86"/>
      <c r="G3" s="86" t="s">
        <v>86</v>
      </c>
      <c r="H3" s="86"/>
      <c r="I3" s="86" t="s">
        <v>87</v>
      </c>
      <c r="J3" s="86"/>
      <c r="K3" s="87" t="s">
        <v>88</v>
      </c>
      <c r="L3" s="86" t="s">
        <v>2</v>
      </c>
    </row>
    <row r="4" spans="1:12" s="85" customFormat="1" ht="20.100000000000001" customHeight="1">
      <c r="A4" s="86"/>
      <c r="B4" s="86"/>
      <c r="C4" s="86"/>
      <c r="D4" s="86"/>
      <c r="E4" s="87" t="s">
        <v>67</v>
      </c>
      <c r="F4" s="87" t="s">
        <v>290</v>
      </c>
      <c r="G4" s="87" t="s">
        <v>67</v>
      </c>
      <c r="H4" s="87" t="s">
        <v>290</v>
      </c>
      <c r="I4" s="87" t="s">
        <v>67</v>
      </c>
      <c r="J4" s="87" t="s">
        <v>290</v>
      </c>
      <c r="K4" s="87" t="s">
        <v>290</v>
      </c>
      <c r="L4" s="86"/>
    </row>
    <row r="5" spans="1:12" s="85" customFormat="1" ht="20.100000000000001" customHeight="1">
      <c r="A5" s="88" t="s">
        <v>495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s="85" customFormat="1" ht="20.100000000000001" customHeight="1">
      <c r="A6" s="89" t="s">
        <v>496</v>
      </c>
      <c r="B6" s="89" t="s">
        <v>497</v>
      </c>
      <c r="C6" s="90" t="s">
        <v>60</v>
      </c>
      <c r="D6" s="91">
        <v>1</v>
      </c>
      <c r="E6" s="92"/>
      <c r="F6" s="92"/>
      <c r="G6" s="92"/>
      <c r="H6" s="92"/>
      <c r="I6" s="92"/>
      <c r="J6" s="92"/>
      <c r="K6" s="92">
        <f t="shared" ref="K6:K24" si="0">F6+H6+J6</f>
        <v>0</v>
      </c>
      <c r="L6" s="93" t="s">
        <v>4</v>
      </c>
    </row>
    <row r="7" spans="1:12" s="85" customFormat="1" ht="20.100000000000001" customHeight="1">
      <c r="A7" s="89" t="s">
        <v>498</v>
      </c>
      <c r="B7" s="89" t="s">
        <v>499</v>
      </c>
      <c r="C7" s="90" t="s">
        <v>60</v>
      </c>
      <c r="D7" s="91">
        <v>2</v>
      </c>
      <c r="E7" s="92"/>
      <c r="F7" s="92"/>
      <c r="G7" s="92"/>
      <c r="H7" s="92"/>
      <c r="I7" s="92"/>
      <c r="J7" s="92"/>
      <c r="K7" s="92">
        <f t="shared" si="0"/>
        <v>0</v>
      </c>
      <c r="L7" s="93" t="s">
        <v>4</v>
      </c>
    </row>
    <row r="8" spans="1:12" s="85" customFormat="1" ht="20.100000000000001" customHeight="1">
      <c r="A8" s="89" t="s">
        <v>500</v>
      </c>
      <c r="B8" s="89" t="s">
        <v>501</v>
      </c>
      <c r="C8" s="90" t="s">
        <v>60</v>
      </c>
      <c r="D8" s="91">
        <v>1</v>
      </c>
      <c r="E8" s="92"/>
      <c r="F8" s="92"/>
      <c r="G8" s="92"/>
      <c r="H8" s="92"/>
      <c r="I8" s="92"/>
      <c r="J8" s="92"/>
      <c r="K8" s="92">
        <f t="shared" si="0"/>
        <v>0</v>
      </c>
      <c r="L8" s="93" t="s">
        <v>4</v>
      </c>
    </row>
    <row r="9" spans="1:12" s="85" customFormat="1" ht="20.100000000000001" customHeight="1">
      <c r="A9" s="89" t="s">
        <v>502</v>
      </c>
      <c r="B9" s="89" t="s">
        <v>503</v>
      </c>
      <c r="C9" s="90" t="s">
        <v>60</v>
      </c>
      <c r="D9" s="91">
        <v>1</v>
      </c>
      <c r="E9" s="92"/>
      <c r="F9" s="92"/>
      <c r="G9" s="92"/>
      <c r="H9" s="92"/>
      <c r="I9" s="92"/>
      <c r="J9" s="92"/>
      <c r="K9" s="92">
        <f t="shared" si="0"/>
        <v>0</v>
      </c>
      <c r="L9" s="93" t="s">
        <v>4</v>
      </c>
    </row>
    <row r="10" spans="1:12" s="85" customFormat="1" ht="20.100000000000001" customHeight="1">
      <c r="A10" s="89" t="s">
        <v>504</v>
      </c>
      <c r="B10" s="89" t="s">
        <v>505</v>
      </c>
      <c r="C10" s="90" t="s">
        <v>60</v>
      </c>
      <c r="D10" s="91">
        <v>2</v>
      </c>
      <c r="E10" s="92"/>
      <c r="F10" s="92"/>
      <c r="G10" s="92"/>
      <c r="H10" s="92"/>
      <c r="I10" s="92"/>
      <c r="J10" s="92"/>
      <c r="K10" s="92">
        <f t="shared" si="0"/>
        <v>0</v>
      </c>
      <c r="L10" s="93" t="s">
        <v>4</v>
      </c>
    </row>
    <row r="11" spans="1:12" s="85" customFormat="1" ht="20.100000000000001" customHeight="1">
      <c r="A11" s="89" t="s">
        <v>506</v>
      </c>
      <c r="B11" s="89" t="s">
        <v>507</v>
      </c>
      <c r="C11" s="90" t="s">
        <v>60</v>
      </c>
      <c r="D11" s="91">
        <v>1</v>
      </c>
      <c r="E11" s="92"/>
      <c r="F11" s="92"/>
      <c r="G11" s="92"/>
      <c r="H11" s="92"/>
      <c r="I11" s="92"/>
      <c r="J11" s="92"/>
      <c r="K11" s="92">
        <f t="shared" si="0"/>
        <v>0</v>
      </c>
      <c r="L11" s="93" t="s">
        <v>4</v>
      </c>
    </row>
    <row r="12" spans="1:12" s="85" customFormat="1" ht="20.100000000000001" customHeight="1">
      <c r="A12" s="89" t="s">
        <v>506</v>
      </c>
      <c r="B12" s="89" t="s">
        <v>62</v>
      </c>
      <c r="C12" s="90" t="s">
        <v>60</v>
      </c>
      <c r="D12" s="91">
        <v>3</v>
      </c>
      <c r="E12" s="92"/>
      <c r="F12" s="92"/>
      <c r="G12" s="92"/>
      <c r="H12" s="92"/>
      <c r="I12" s="92"/>
      <c r="J12" s="92"/>
      <c r="K12" s="92">
        <f t="shared" si="0"/>
        <v>0</v>
      </c>
      <c r="L12" s="93" t="s">
        <v>4</v>
      </c>
    </row>
    <row r="13" spans="1:12" s="85" customFormat="1" ht="20.100000000000001" customHeight="1">
      <c r="A13" s="89" t="s">
        <v>508</v>
      </c>
      <c r="B13" s="89" t="s">
        <v>509</v>
      </c>
      <c r="C13" s="90" t="s">
        <v>13</v>
      </c>
      <c r="D13" s="91">
        <v>10</v>
      </c>
      <c r="E13" s="92"/>
      <c r="F13" s="92"/>
      <c r="G13" s="92"/>
      <c r="H13" s="92"/>
      <c r="I13" s="92"/>
      <c r="J13" s="92"/>
      <c r="K13" s="92">
        <f t="shared" si="0"/>
        <v>0</v>
      </c>
      <c r="L13" s="93" t="s">
        <v>4</v>
      </c>
    </row>
    <row r="14" spans="1:12" s="85" customFormat="1" ht="20.100000000000001" customHeight="1">
      <c r="A14" s="89" t="s">
        <v>510</v>
      </c>
      <c r="B14" s="89" t="s">
        <v>511</v>
      </c>
      <c r="C14" s="90" t="s">
        <v>60</v>
      </c>
      <c r="D14" s="91">
        <v>2</v>
      </c>
      <c r="E14" s="92"/>
      <c r="F14" s="92"/>
      <c r="G14" s="92"/>
      <c r="H14" s="92"/>
      <c r="I14" s="92"/>
      <c r="J14" s="92"/>
      <c r="K14" s="92">
        <f t="shared" si="0"/>
        <v>0</v>
      </c>
      <c r="L14" s="93" t="s">
        <v>4</v>
      </c>
    </row>
    <row r="15" spans="1:12" s="85" customFormat="1" ht="20.100000000000001" customHeight="1">
      <c r="A15" s="89" t="s">
        <v>512</v>
      </c>
      <c r="B15" s="89" t="s">
        <v>513</v>
      </c>
      <c r="C15" s="90" t="s">
        <v>60</v>
      </c>
      <c r="D15" s="91">
        <v>2</v>
      </c>
      <c r="E15" s="92"/>
      <c r="F15" s="92"/>
      <c r="G15" s="92"/>
      <c r="H15" s="92"/>
      <c r="I15" s="92"/>
      <c r="J15" s="92"/>
      <c r="K15" s="92">
        <f t="shared" si="0"/>
        <v>0</v>
      </c>
      <c r="L15" s="93" t="s">
        <v>514</v>
      </c>
    </row>
    <row r="16" spans="1:12" s="85" customFormat="1" ht="20.100000000000001" customHeight="1">
      <c r="A16" s="89" t="s">
        <v>512</v>
      </c>
      <c r="B16" s="89" t="s">
        <v>515</v>
      </c>
      <c r="C16" s="90" t="s">
        <v>60</v>
      </c>
      <c r="D16" s="91">
        <v>2</v>
      </c>
      <c r="E16" s="92"/>
      <c r="F16" s="92"/>
      <c r="G16" s="92"/>
      <c r="H16" s="92"/>
      <c r="I16" s="92"/>
      <c r="J16" s="92"/>
      <c r="K16" s="92">
        <f t="shared" si="0"/>
        <v>0</v>
      </c>
      <c r="L16" s="93" t="s">
        <v>516</v>
      </c>
    </row>
    <row r="17" spans="1:12" s="85" customFormat="1" ht="20.100000000000001" customHeight="1">
      <c r="A17" s="89" t="s">
        <v>517</v>
      </c>
      <c r="B17" s="89" t="s">
        <v>518</v>
      </c>
      <c r="C17" s="90" t="s">
        <v>60</v>
      </c>
      <c r="D17" s="91">
        <v>1</v>
      </c>
      <c r="E17" s="92"/>
      <c r="F17" s="92"/>
      <c r="G17" s="92"/>
      <c r="H17" s="92"/>
      <c r="I17" s="92"/>
      <c r="J17" s="92"/>
      <c r="K17" s="92">
        <f t="shared" si="0"/>
        <v>0</v>
      </c>
      <c r="L17" s="93" t="s">
        <v>519</v>
      </c>
    </row>
    <row r="18" spans="1:12" s="85" customFormat="1" ht="20.100000000000001" customHeight="1">
      <c r="A18" s="89" t="s">
        <v>517</v>
      </c>
      <c r="B18" s="89" t="s">
        <v>520</v>
      </c>
      <c r="C18" s="90" t="s">
        <v>60</v>
      </c>
      <c r="D18" s="91">
        <v>1</v>
      </c>
      <c r="E18" s="92"/>
      <c r="F18" s="92"/>
      <c r="G18" s="92"/>
      <c r="H18" s="92"/>
      <c r="I18" s="92"/>
      <c r="J18" s="92"/>
      <c r="K18" s="92">
        <f t="shared" si="0"/>
        <v>0</v>
      </c>
      <c r="L18" s="93" t="s">
        <v>521</v>
      </c>
    </row>
    <row r="19" spans="1:12" s="85" customFormat="1" ht="20.100000000000001" customHeight="1">
      <c r="A19" s="89" t="s">
        <v>522</v>
      </c>
      <c r="B19" s="89" t="s">
        <v>523</v>
      </c>
      <c r="C19" s="90" t="s">
        <v>13</v>
      </c>
      <c r="D19" s="91">
        <v>4</v>
      </c>
      <c r="E19" s="92"/>
      <c r="F19" s="92"/>
      <c r="G19" s="92"/>
      <c r="H19" s="92"/>
      <c r="I19" s="92"/>
      <c r="J19" s="92"/>
      <c r="K19" s="92">
        <f t="shared" si="0"/>
        <v>0</v>
      </c>
      <c r="L19" s="93" t="s">
        <v>524</v>
      </c>
    </row>
    <row r="20" spans="1:12" s="85" customFormat="1" ht="20.100000000000001" customHeight="1">
      <c r="A20" s="89" t="s">
        <v>525</v>
      </c>
      <c r="B20" s="89" t="s">
        <v>526</v>
      </c>
      <c r="C20" s="90" t="s">
        <v>13</v>
      </c>
      <c r="D20" s="91">
        <v>5</v>
      </c>
      <c r="E20" s="92"/>
      <c r="F20" s="92"/>
      <c r="G20" s="92"/>
      <c r="H20" s="92"/>
      <c r="I20" s="92"/>
      <c r="J20" s="92"/>
      <c r="K20" s="92">
        <f t="shared" si="0"/>
        <v>0</v>
      </c>
      <c r="L20" s="93" t="s">
        <v>527</v>
      </c>
    </row>
    <row r="21" spans="1:12" s="85" customFormat="1" ht="20.100000000000001" customHeight="1">
      <c r="A21" s="89" t="s">
        <v>528</v>
      </c>
      <c r="B21" s="89" t="s">
        <v>529</v>
      </c>
      <c r="C21" s="90" t="s">
        <v>32</v>
      </c>
      <c r="D21" s="91">
        <v>1286</v>
      </c>
      <c r="E21" s="92"/>
      <c r="F21" s="92"/>
      <c r="G21" s="92"/>
      <c r="H21" s="92"/>
      <c r="I21" s="92"/>
      <c r="J21" s="92"/>
      <c r="K21" s="92">
        <f t="shared" si="0"/>
        <v>0</v>
      </c>
      <c r="L21" s="93" t="s">
        <v>4</v>
      </c>
    </row>
    <row r="22" spans="1:12" s="85" customFormat="1" ht="20.100000000000001" customHeight="1">
      <c r="A22" s="89" t="s">
        <v>530</v>
      </c>
      <c r="B22" s="89"/>
      <c r="C22" s="90" t="s">
        <v>58</v>
      </c>
      <c r="D22" s="91">
        <f>[36]공량산출!G33</f>
        <v>10.59</v>
      </c>
      <c r="E22" s="92"/>
      <c r="F22" s="92"/>
      <c r="G22" s="92"/>
      <c r="H22" s="92"/>
      <c r="I22" s="92"/>
      <c r="J22" s="92"/>
      <c r="K22" s="92">
        <f t="shared" si="0"/>
        <v>0</v>
      </c>
      <c r="L22" s="93" t="s">
        <v>4</v>
      </c>
    </row>
    <row r="23" spans="1:12" s="85" customFormat="1" ht="20.100000000000001" customHeight="1">
      <c r="A23" s="89" t="s">
        <v>59</v>
      </c>
      <c r="B23" s="89"/>
      <c r="C23" s="90" t="s">
        <v>58</v>
      </c>
      <c r="D23" s="91">
        <f>[36]공량산출!H33</f>
        <v>3.35</v>
      </c>
      <c r="E23" s="92"/>
      <c r="F23" s="92"/>
      <c r="G23" s="92"/>
      <c r="H23" s="92"/>
      <c r="I23" s="92"/>
      <c r="J23" s="92"/>
      <c r="K23" s="92">
        <f t="shared" si="0"/>
        <v>0</v>
      </c>
      <c r="L23" s="93" t="s">
        <v>4</v>
      </c>
    </row>
    <row r="24" spans="1:12" s="85" customFormat="1" ht="20.100000000000001" customHeight="1">
      <c r="A24" s="89"/>
      <c r="B24" s="89"/>
      <c r="C24" s="94"/>
      <c r="D24" s="95"/>
      <c r="E24" s="92"/>
      <c r="F24" s="92"/>
      <c r="G24" s="92"/>
      <c r="H24" s="92"/>
      <c r="I24" s="92"/>
      <c r="J24" s="92"/>
      <c r="K24" s="92">
        <f t="shared" si="0"/>
        <v>0</v>
      </c>
      <c r="L24" s="93" t="s">
        <v>4</v>
      </c>
    </row>
    <row r="25" spans="1:12" s="85" customFormat="1" ht="20.100000000000001" customHeight="1">
      <c r="A25" s="89"/>
      <c r="B25" s="89"/>
      <c r="C25" s="90"/>
      <c r="D25" s="96"/>
      <c r="E25" s="96"/>
      <c r="F25" s="96"/>
      <c r="G25" s="96"/>
      <c r="H25" s="96"/>
      <c r="I25" s="96"/>
      <c r="J25" s="96"/>
      <c r="K25" s="96"/>
      <c r="L25" s="96"/>
    </row>
    <row r="26" spans="1:12" s="85" customFormat="1" ht="20.100000000000001" customHeight="1">
      <c r="A26" s="94" t="s">
        <v>76</v>
      </c>
      <c r="B26" s="89"/>
      <c r="C26" s="90"/>
      <c r="D26" s="96"/>
      <c r="E26" s="92"/>
      <c r="F26" s="92"/>
      <c r="G26" s="92"/>
      <c r="H26" s="92"/>
      <c r="I26" s="92"/>
      <c r="J26" s="92"/>
      <c r="K26" s="92">
        <f>F26+H26+J26</f>
        <v>0</v>
      </c>
      <c r="L26" s="96"/>
    </row>
    <row r="27" spans="1:12" s="85" customFormat="1" ht="20.100000000000001" customHeight="1">
      <c r="A27" s="88" t="s">
        <v>531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1:12" s="85" customFormat="1" ht="20.100000000000001" customHeight="1">
      <c r="A28" s="89" t="s">
        <v>532</v>
      </c>
      <c r="B28" s="89" t="s">
        <v>533</v>
      </c>
      <c r="C28" s="90" t="s">
        <v>24</v>
      </c>
      <c r="D28" s="91">
        <v>7</v>
      </c>
      <c r="E28" s="92"/>
      <c r="F28" s="92"/>
      <c r="G28" s="92"/>
      <c r="H28" s="92"/>
      <c r="I28" s="92"/>
      <c r="J28" s="92"/>
      <c r="K28" s="92">
        <f t="shared" ref="K28:K65" si="1">F28+H28+J28</f>
        <v>0</v>
      </c>
      <c r="L28" s="93" t="s">
        <v>4</v>
      </c>
    </row>
    <row r="29" spans="1:12" s="85" customFormat="1" ht="20.100000000000001" customHeight="1">
      <c r="A29" s="89" t="s">
        <v>534</v>
      </c>
      <c r="B29" s="89" t="s">
        <v>533</v>
      </c>
      <c r="C29" s="90" t="s">
        <v>24</v>
      </c>
      <c r="D29" s="91">
        <v>9</v>
      </c>
      <c r="E29" s="92"/>
      <c r="F29" s="92"/>
      <c r="G29" s="92"/>
      <c r="H29" s="92"/>
      <c r="I29" s="92"/>
      <c r="J29" s="92"/>
      <c r="K29" s="92">
        <f t="shared" si="1"/>
        <v>0</v>
      </c>
      <c r="L29" s="93" t="s">
        <v>4</v>
      </c>
    </row>
    <row r="30" spans="1:12" s="85" customFormat="1" ht="20.100000000000001" customHeight="1">
      <c r="A30" s="89" t="s">
        <v>535</v>
      </c>
      <c r="B30" s="89" t="s">
        <v>536</v>
      </c>
      <c r="C30" s="90" t="s">
        <v>13</v>
      </c>
      <c r="D30" s="91">
        <v>7</v>
      </c>
      <c r="E30" s="92"/>
      <c r="F30" s="92"/>
      <c r="G30" s="92"/>
      <c r="H30" s="92"/>
      <c r="I30" s="92"/>
      <c r="J30" s="92"/>
      <c r="K30" s="92">
        <f t="shared" si="1"/>
        <v>0</v>
      </c>
      <c r="L30" s="93" t="s">
        <v>4</v>
      </c>
    </row>
    <row r="31" spans="1:12" s="85" customFormat="1" ht="20.100000000000001" customHeight="1">
      <c r="A31" s="89" t="s">
        <v>535</v>
      </c>
      <c r="B31" s="89" t="s">
        <v>537</v>
      </c>
      <c r="C31" s="90" t="s">
        <v>13</v>
      </c>
      <c r="D31" s="91">
        <v>2</v>
      </c>
      <c r="E31" s="92"/>
      <c r="F31" s="92"/>
      <c r="G31" s="92"/>
      <c r="H31" s="92"/>
      <c r="I31" s="92"/>
      <c r="J31" s="92"/>
      <c r="K31" s="92">
        <f t="shared" si="1"/>
        <v>0</v>
      </c>
      <c r="L31" s="93" t="s">
        <v>4</v>
      </c>
    </row>
    <row r="32" spans="1:12" s="85" customFormat="1" ht="20.100000000000001" customHeight="1">
      <c r="A32" s="89" t="s">
        <v>538</v>
      </c>
      <c r="B32" s="89" t="s">
        <v>539</v>
      </c>
      <c r="C32" s="90" t="s">
        <v>24</v>
      </c>
      <c r="D32" s="91">
        <v>9</v>
      </c>
      <c r="E32" s="92"/>
      <c r="F32" s="92"/>
      <c r="G32" s="92"/>
      <c r="H32" s="92"/>
      <c r="I32" s="92"/>
      <c r="J32" s="92"/>
      <c r="K32" s="92">
        <f t="shared" si="1"/>
        <v>0</v>
      </c>
      <c r="L32" s="93" t="s">
        <v>4</v>
      </c>
    </row>
    <row r="33" spans="1:12" s="85" customFormat="1" ht="20.100000000000001" customHeight="1">
      <c r="A33" s="89" t="s">
        <v>540</v>
      </c>
      <c r="B33" s="89" t="s">
        <v>541</v>
      </c>
      <c r="C33" s="90" t="s">
        <v>24</v>
      </c>
      <c r="D33" s="91">
        <v>12</v>
      </c>
      <c r="E33" s="92"/>
      <c r="F33" s="92"/>
      <c r="G33" s="92"/>
      <c r="H33" s="92"/>
      <c r="I33" s="92"/>
      <c r="J33" s="92"/>
      <c r="K33" s="92">
        <f t="shared" si="1"/>
        <v>0</v>
      </c>
      <c r="L33" s="93" t="s">
        <v>4</v>
      </c>
    </row>
    <row r="34" spans="1:12" s="85" customFormat="1" ht="20.100000000000001" customHeight="1">
      <c r="A34" s="89" t="s">
        <v>542</v>
      </c>
      <c r="B34" s="89" t="s">
        <v>543</v>
      </c>
      <c r="C34" s="90" t="s">
        <v>24</v>
      </c>
      <c r="D34" s="91">
        <v>2</v>
      </c>
      <c r="E34" s="92"/>
      <c r="F34" s="92"/>
      <c r="G34" s="92"/>
      <c r="H34" s="92"/>
      <c r="I34" s="92"/>
      <c r="J34" s="92"/>
      <c r="K34" s="92">
        <f t="shared" si="1"/>
        <v>0</v>
      </c>
      <c r="L34" s="93" t="s">
        <v>4</v>
      </c>
    </row>
    <row r="35" spans="1:12" s="85" customFormat="1" ht="20.100000000000001" customHeight="1">
      <c r="A35" s="89" t="s">
        <v>544</v>
      </c>
      <c r="B35" s="89"/>
      <c r="C35" s="90" t="s">
        <v>13</v>
      </c>
      <c r="D35" s="91">
        <v>14</v>
      </c>
      <c r="E35" s="92"/>
      <c r="F35" s="92"/>
      <c r="G35" s="92"/>
      <c r="H35" s="92"/>
      <c r="I35" s="92"/>
      <c r="J35" s="92"/>
      <c r="K35" s="92">
        <f t="shared" si="1"/>
        <v>0</v>
      </c>
      <c r="L35" s="93" t="s">
        <v>4</v>
      </c>
    </row>
    <row r="36" spans="1:12" s="85" customFormat="1" ht="20.100000000000001" customHeight="1">
      <c r="A36" s="89" t="s">
        <v>545</v>
      </c>
      <c r="B36" s="89" t="s">
        <v>546</v>
      </c>
      <c r="C36" s="90" t="s">
        <v>13</v>
      </c>
      <c r="D36" s="91">
        <v>2</v>
      </c>
      <c r="E36" s="92"/>
      <c r="F36" s="92"/>
      <c r="G36" s="92"/>
      <c r="H36" s="92"/>
      <c r="I36" s="92"/>
      <c r="J36" s="92"/>
      <c r="K36" s="92">
        <f t="shared" si="1"/>
        <v>0</v>
      </c>
      <c r="L36" s="93" t="s">
        <v>4</v>
      </c>
    </row>
    <row r="37" spans="1:12" s="85" customFormat="1" ht="20.100000000000001" customHeight="1">
      <c r="A37" s="89" t="s">
        <v>545</v>
      </c>
      <c r="B37" s="89" t="s">
        <v>547</v>
      </c>
      <c r="C37" s="90" t="s">
        <v>13</v>
      </c>
      <c r="D37" s="91">
        <v>12</v>
      </c>
      <c r="E37" s="92"/>
      <c r="F37" s="92"/>
      <c r="G37" s="92"/>
      <c r="H37" s="92"/>
      <c r="I37" s="92"/>
      <c r="J37" s="92"/>
      <c r="K37" s="92">
        <f t="shared" si="1"/>
        <v>0</v>
      </c>
      <c r="L37" s="93" t="s">
        <v>4</v>
      </c>
    </row>
    <row r="38" spans="1:12" s="85" customFormat="1" ht="20.100000000000001" customHeight="1">
      <c r="A38" s="89" t="s">
        <v>548</v>
      </c>
      <c r="B38" s="89" t="s">
        <v>549</v>
      </c>
      <c r="C38" s="90" t="s">
        <v>13</v>
      </c>
      <c r="D38" s="91">
        <v>2</v>
      </c>
      <c r="E38" s="92"/>
      <c r="F38" s="92"/>
      <c r="G38" s="92"/>
      <c r="H38" s="92"/>
      <c r="I38" s="92"/>
      <c r="J38" s="92"/>
      <c r="K38" s="92">
        <f t="shared" si="1"/>
        <v>0</v>
      </c>
      <c r="L38" s="93" t="s">
        <v>4</v>
      </c>
    </row>
    <row r="39" spans="1:12" s="85" customFormat="1" ht="20.100000000000001" customHeight="1">
      <c r="A39" s="89" t="s">
        <v>550</v>
      </c>
      <c r="B39" s="89" t="s">
        <v>551</v>
      </c>
      <c r="C39" s="90" t="s">
        <v>13</v>
      </c>
      <c r="D39" s="91">
        <v>12</v>
      </c>
      <c r="E39" s="92"/>
      <c r="F39" s="92"/>
      <c r="G39" s="92"/>
      <c r="H39" s="92"/>
      <c r="I39" s="92"/>
      <c r="J39" s="92"/>
      <c r="K39" s="92">
        <f t="shared" si="1"/>
        <v>0</v>
      </c>
      <c r="L39" s="93" t="s">
        <v>4</v>
      </c>
    </row>
    <row r="40" spans="1:12" s="85" customFormat="1" ht="20.100000000000001" customHeight="1">
      <c r="A40" s="89" t="s">
        <v>552</v>
      </c>
      <c r="B40" s="89" t="s">
        <v>553</v>
      </c>
      <c r="C40" s="90" t="s">
        <v>13</v>
      </c>
      <c r="D40" s="91">
        <v>3</v>
      </c>
      <c r="E40" s="92"/>
      <c r="F40" s="92"/>
      <c r="G40" s="92"/>
      <c r="H40" s="92"/>
      <c r="I40" s="92"/>
      <c r="J40" s="92"/>
      <c r="K40" s="92">
        <f t="shared" si="1"/>
        <v>0</v>
      </c>
      <c r="L40" s="93" t="s">
        <v>4</v>
      </c>
    </row>
    <row r="41" spans="1:12" s="85" customFormat="1" ht="20.100000000000001" customHeight="1">
      <c r="A41" s="89" t="s">
        <v>554</v>
      </c>
      <c r="B41" s="89" t="s">
        <v>555</v>
      </c>
      <c r="C41" s="90" t="s">
        <v>13</v>
      </c>
      <c r="D41" s="91">
        <v>6</v>
      </c>
      <c r="E41" s="92"/>
      <c r="F41" s="92"/>
      <c r="G41" s="92"/>
      <c r="H41" s="92"/>
      <c r="I41" s="92"/>
      <c r="J41" s="92"/>
      <c r="K41" s="92">
        <f t="shared" si="1"/>
        <v>0</v>
      </c>
      <c r="L41" s="93" t="s">
        <v>4</v>
      </c>
    </row>
    <row r="42" spans="1:12" s="85" customFormat="1" ht="20.100000000000001" customHeight="1">
      <c r="A42" s="89" t="s">
        <v>556</v>
      </c>
      <c r="B42" s="89" t="s">
        <v>557</v>
      </c>
      <c r="C42" s="90" t="s">
        <v>13</v>
      </c>
      <c r="D42" s="91">
        <v>6</v>
      </c>
      <c r="E42" s="92"/>
      <c r="F42" s="92"/>
      <c r="G42" s="92"/>
      <c r="H42" s="92"/>
      <c r="I42" s="92"/>
      <c r="J42" s="92"/>
      <c r="K42" s="92">
        <f t="shared" si="1"/>
        <v>0</v>
      </c>
      <c r="L42" s="93" t="s">
        <v>4</v>
      </c>
    </row>
    <row r="43" spans="1:12" s="85" customFormat="1" ht="20.100000000000001" customHeight="1">
      <c r="A43" s="89" t="s">
        <v>556</v>
      </c>
      <c r="B43" s="89" t="s">
        <v>558</v>
      </c>
      <c r="C43" s="90" t="s">
        <v>13</v>
      </c>
      <c r="D43" s="91">
        <v>2</v>
      </c>
      <c r="E43" s="97"/>
      <c r="F43" s="92"/>
      <c r="G43" s="92"/>
      <c r="H43" s="92"/>
      <c r="I43" s="92"/>
      <c r="J43" s="92"/>
      <c r="K43" s="92">
        <f>F43+H43+J43</f>
        <v>0</v>
      </c>
      <c r="L43" s="93" t="s">
        <v>4</v>
      </c>
    </row>
    <row r="44" spans="1:12" s="85" customFormat="1" ht="20.100000000000001" customHeight="1">
      <c r="A44" s="89" t="s">
        <v>18</v>
      </c>
      <c r="B44" s="89" t="s">
        <v>559</v>
      </c>
      <c r="C44" s="90" t="s">
        <v>13</v>
      </c>
      <c r="D44" s="91">
        <v>6</v>
      </c>
      <c r="E44" s="92"/>
      <c r="F44" s="92"/>
      <c r="G44" s="92"/>
      <c r="H44" s="92"/>
      <c r="I44" s="92"/>
      <c r="J44" s="92"/>
      <c r="K44" s="92">
        <f t="shared" si="1"/>
        <v>0</v>
      </c>
      <c r="L44" s="93" t="s">
        <v>4</v>
      </c>
    </row>
    <row r="45" spans="1:12" s="85" customFormat="1" ht="20.100000000000001" customHeight="1">
      <c r="A45" s="89" t="s">
        <v>18</v>
      </c>
      <c r="B45" s="89" t="s">
        <v>560</v>
      </c>
      <c r="C45" s="90" t="s">
        <v>13</v>
      </c>
      <c r="D45" s="91">
        <v>2</v>
      </c>
      <c r="E45" s="92"/>
      <c r="F45" s="92"/>
      <c r="G45" s="92"/>
      <c r="H45" s="92"/>
      <c r="I45" s="92"/>
      <c r="J45" s="92"/>
      <c r="K45" s="92">
        <f t="shared" si="1"/>
        <v>0</v>
      </c>
      <c r="L45" s="93" t="s">
        <v>4</v>
      </c>
    </row>
    <row r="46" spans="1:12" s="85" customFormat="1" ht="20.100000000000001" customHeight="1">
      <c r="A46" s="89" t="s">
        <v>561</v>
      </c>
      <c r="B46" s="89" t="s">
        <v>562</v>
      </c>
      <c r="C46" s="90" t="s">
        <v>24</v>
      </c>
      <c r="D46" s="91">
        <v>1</v>
      </c>
      <c r="E46" s="92"/>
      <c r="F46" s="92"/>
      <c r="G46" s="92"/>
      <c r="H46" s="92"/>
      <c r="I46" s="92"/>
      <c r="J46" s="92"/>
      <c r="K46" s="92">
        <f t="shared" si="1"/>
        <v>0</v>
      </c>
      <c r="L46" s="93" t="s">
        <v>4</v>
      </c>
    </row>
    <row r="47" spans="1:12" s="85" customFormat="1" ht="20.100000000000001" customHeight="1">
      <c r="A47" s="89" t="s">
        <v>563</v>
      </c>
      <c r="B47" s="89" t="s">
        <v>564</v>
      </c>
      <c r="C47" s="90" t="s">
        <v>24</v>
      </c>
      <c r="D47" s="91">
        <v>1</v>
      </c>
      <c r="E47" s="92"/>
      <c r="F47" s="92"/>
      <c r="G47" s="92"/>
      <c r="H47" s="92"/>
      <c r="I47" s="92"/>
      <c r="J47" s="92"/>
      <c r="K47" s="92">
        <f t="shared" si="1"/>
        <v>0</v>
      </c>
      <c r="L47" s="93" t="s">
        <v>4</v>
      </c>
    </row>
    <row r="48" spans="1:12" s="85" customFormat="1" ht="20.100000000000001" customHeight="1">
      <c r="A48" s="89" t="s">
        <v>565</v>
      </c>
      <c r="B48" s="89" t="s">
        <v>566</v>
      </c>
      <c r="C48" s="90" t="s">
        <v>13</v>
      </c>
      <c r="D48" s="91">
        <v>2</v>
      </c>
      <c r="E48" s="92"/>
      <c r="F48" s="92"/>
      <c r="G48" s="92"/>
      <c r="H48" s="92"/>
      <c r="I48" s="92"/>
      <c r="J48" s="92"/>
      <c r="K48" s="92">
        <f t="shared" si="1"/>
        <v>0</v>
      </c>
      <c r="L48" s="93" t="s">
        <v>4</v>
      </c>
    </row>
    <row r="49" spans="1:12" s="85" customFormat="1" ht="20.100000000000001" customHeight="1">
      <c r="A49" s="89" t="s">
        <v>567</v>
      </c>
      <c r="B49" s="89" t="s">
        <v>568</v>
      </c>
      <c r="C49" s="90" t="s">
        <v>13</v>
      </c>
      <c r="D49" s="91">
        <v>1</v>
      </c>
      <c r="E49" s="92"/>
      <c r="F49" s="92"/>
      <c r="G49" s="92"/>
      <c r="H49" s="92"/>
      <c r="I49" s="92"/>
      <c r="J49" s="92"/>
      <c r="K49" s="92">
        <f t="shared" si="1"/>
        <v>0</v>
      </c>
      <c r="L49" s="93" t="s">
        <v>4</v>
      </c>
    </row>
    <row r="50" spans="1:12" s="85" customFormat="1" ht="20.100000000000001" customHeight="1">
      <c r="A50" s="89" t="s">
        <v>569</v>
      </c>
      <c r="B50" s="89" t="s">
        <v>570</v>
      </c>
      <c r="C50" s="90" t="s">
        <v>13</v>
      </c>
      <c r="D50" s="91">
        <v>4</v>
      </c>
      <c r="E50" s="92"/>
      <c r="F50" s="92"/>
      <c r="G50" s="92"/>
      <c r="H50" s="92"/>
      <c r="I50" s="92"/>
      <c r="J50" s="92"/>
      <c r="K50" s="92">
        <f t="shared" si="1"/>
        <v>0</v>
      </c>
      <c r="L50" s="93" t="s">
        <v>4</v>
      </c>
    </row>
    <row r="51" spans="1:12" s="85" customFormat="1" ht="20.100000000000001" customHeight="1">
      <c r="A51" s="98" t="s">
        <v>571</v>
      </c>
      <c r="B51" s="98" t="s">
        <v>572</v>
      </c>
      <c r="C51" s="99" t="s">
        <v>13</v>
      </c>
      <c r="D51" s="100">
        <v>6</v>
      </c>
      <c r="E51" s="97"/>
      <c r="F51" s="97"/>
      <c r="G51" s="97"/>
      <c r="H51" s="97"/>
      <c r="I51" s="97"/>
      <c r="J51" s="97"/>
      <c r="K51" s="97">
        <f t="shared" si="1"/>
        <v>0</v>
      </c>
      <c r="L51" s="101" t="s">
        <v>4</v>
      </c>
    </row>
    <row r="52" spans="1:12" s="85" customFormat="1" ht="20.100000000000001" customHeight="1">
      <c r="A52" s="89" t="s">
        <v>573</v>
      </c>
      <c r="B52" s="89" t="s">
        <v>574</v>
      </c>
      <c r="C52" s="90" t="s">
        <v>13</v>
      </c>
      <c r="D52" s="91">
        <v>6</v>
      </c>
      <c r="E52" s="92"/>
      <c r="F52" s="92"/>
      <c r="G52" s="92"/>
      <c r="H52" s="92"/>
      <c r="I52" s="92"/>
      <c r="J52" s="92"/>
      <c r="K52" s="92">
        <f t="shared" si="1"/>
        <v>0</v>
      </c>
      <c r="L52" s="93" t="s">
        <v>4</v>
      </c>
    </row>
    <row r="53" spans="1:12" s="85" customFormat="1" ht="20.100000000000001" customHeight="1">
      <c r="A53" s="89" t="s">
        <v>575</v>
      </c>
      <c r="B53" s="89" t="s">
        <v>576</v>
      </c>
      <c r="C53" s="90" t="s">
        <v>13</v>
      </c>
      <c r="D53" s="91">
        <v>2</v>
      </c>
      <c r="E53" s="92"/>
      <c r="F53" s="92"/>
      <c r="G53" s="92"/>
      <c r="H53" s="92"/>
      <c r="I53" s="92"/>
      <c r="J53" s="92"/>
      <c r="K53" s="92">
        <f t="shared" si="1"/>
        <v>0</v>
      </c>
      <c r="L53" s="93" t="s">
        <v>4</v>
      </c>
    </row>
    <row r="54" spans="1:12" s="85" customFormat="1" ht="20.100000000000001" customHeight="1">
      <c r="A54" s="89" t="s">
        <v>577</v>
      </c>
      <c r="B54" s="89" t="s">
        <v>578</v>
      </c>
      <c r="C54" s="90" t="s">
        <v>13</v>
      </c>
      <c r="D54" s="91">
        <v>8</v>
      </c>
      <c r="E54" s="92"/>
      <c r="F54" s="92"/>
      <c r="G54" s="92"/>
      <c r="H54" s="92"/>
      <c r="I54" s="92"/>
      <c r="J54" s="92"/>
      <c r="K54" s="92">
        <f t="shared" si="1"/>
        <v>0</v>
      </c>
      <c r="L54" s="93" t="s">
        <v>4</v>
      </c>
    </row>
    <row r="55" spans="1:12" s="85" customFormat="1" ht="20.100000000000001" customHeight="1">
      <c r="A55" s="89" t="s">
        <v>579</v>
      </c>
      <c r="B55" s="89" t="s">
        <v>576</v>
      </c>
      <c r="C55" s="90" t="s">
        <v>13</v>
      </c>
      <c r="D55" s="91">
        <v>9</v>
      </c>
      <c r="E55" s="92"/>
      <c r="F55" s="92"/>
      <c r="G55" s="92"/>
      <c r="H55" s="92"/>
      <c r="I55" s="92"/>
      <c r="J55" s="92"/>
      <c r="K55" s="92">
        <f t="shared" si="1"/>
        <v>0</v>
      </c>
      <c r="L55" s="93" t="s">
        <v>4</v>
      </c>
    </row>
    <row r="56" spans="1:12" s="85" customFormat="1" ht="20.100000000000001" customHeight="1">
      <c r="A56" s="89" t="s">
        <v>580</v>
      </c>
      <c r="B56" s="89" t="s">
        <v>576</v>
      </c>
      <c r="C56" s="90" t="s">
        <v>13</v>
      </c>
      <c r="D56" s="91">
        <v>14</v>
      </c>
      <c r="E56" s="92"/>
      <c r="F56" s="92"/>
      <c r="G56" s="92"/>
      <c r="H56" s="92"/>
      <c r="I56" s="92"/>
      <c r="J56" s="92"/>
      <c r="K56" s="92">
        <f t="shared" si="1"/>
        <v>0</v>
      </c>
      <c r="L56" s="93" t="s">
        <v>4</v>
      </c>
    </row>
    <row r="57" spans="1:12" s="85" customFormat="1" ht="20.100000000000001" customHeight="1">
      <c r="A57" s="89" t="s">
        <v>581</v>
      </c>
      <c r="B57" s="89" t="s">
        <v>582</v>
      </c>
      <c r="C57" s="90" t="s">
        <v>24</v>
      </c>
      <c r="D57" s="91">
        <v>9</v>
      </c>
      <c r="E57" s="92"/>
      <c r="F57" s="92"/>
      <c r="G57" s="92"/>
      <c r="H57" s="92"/>
      <c r="I57" s="92"/>
      <c r="J57" s="92"/>
      <c r="K57" s="92">
        <f t="shared" si="1"/>
        <v>0</v>
      </c>
      <c r="L57" s="93" t="s">
        <v>583</v>
      </c>
    </row>
    <row r="58" spans="1:12" s="85" customFormat="1" ht="20.100000000000001" customHeight="1">
      <c r="A58" s="89" t="s">
        <v>584</v>
      </c>
      <c r="B58" s="89" t="s">
        <v>585</v>
      </c>
      <c r="C58" s="90" t="s">
        <v>24</v>
      </c>
      <c r="D58" s="91">
        <v>9</v>
      </c>
      <c r="E58" s="92"/>
      <c r="F58" s="92"/>
      <c r="G58" s="92"/>
      <c r="H58" s="92"/>
      <c r="I58" s="92"/>
      <c r="J58" s="92"/>
      <c r="K58" s="92">
        <f t="shared" si="1"/>
        <v>0</v>
      </c>
      <c r="L58" s="93" t="s">
        <v>586</v>
      </c>
    </row>
    <row r="59" spans="1:12" s="85" customFormat="1" ht="20.100000000000001" customHeight="1">
      <c r="A59" s="89" t="s">
        <v>587</v>
      </c>
      <c r="B59" s="89" t="s">
        <v>588</v>
      </c>
      <c r="C59" s="90" t="s">
        <v>24</v>
      </c>
      <c r="D59" s="91">
        <v>6</v>
      </c>
      <c r="E59" s="92"/>
      <c r="F59" s="92"/>
      <c r="G59" s="92"/>
      <c r="H59" s="92"/>
      <c r="I59" s="92"/>
      <c r="J59" s="92"/>
      <c r="K59" s="92">
        <f t="shared" si="1"/>
        <v>0</v>
      </c>
      <c r="L59" s="93" t="s">
        <v>589</v>
      </c>
    </row>
    <row r="60" spans="1:12" s="85" customFormat="1" ht="20.100000000000001" customHeight="1">
      <c r="A60" s="89" t="s">
        <v>587</v>
      </c>
      <c r="B60" s="89" t="s">
        <v>590</v>
      </c>
      <c r="C60" s="90" t="s">
        <v>24</v>
      </c>
      <c r="D60" s="91">
        <v>2</v>
      </c>
      <c r="E60" s="92"/>
      <c r="F60" s="92"/>
      <c r="G60" s="92"/>
      <c r="H60" s="92"/>
      <c r="I60" s="92"/>
      <c r="J60" s="92"/>
      <c r="K60" s="92">
        <f t="shared" si="1"/>
        <v>0</v>
      </c>
      <c r="L60" s="93" t="s">
        <v>591</v>
      </c>
    </row>
    <row r="61" spans="1:12" s="85" customFormat="1" ht="20.100000000000001" customHeight="1">
      <c r="A61" s="89" t="s">
        <v>592</v>
      </c>
      <c r="B61" s="89" t="s">
        <v>593</v>
      </c>
      <c r="C61" s="90" t="s">
        <v>24</v>
      </c>
      <c r="D61" s="91">
        <v>3</v>
      </c>
      <c r="E61" s="92"/>
      <c r="F61" s="92"/>
      <c r="G61" s="92"/>
      <c r="H61" s="92"/>
      <c r="I61" s="92"/>
      <c r="J61" s="92"/>
      <c r="K61" s="92">
        <f t="shared" si="1"/>
        <v>0</v>
      </c>
      <c r="L61" s="93" t="s">
        <v>594</v>
      </c>
    </row>
    <row r="62" spans="1:12" s="85" customFormat="1" ht="20.100000000000001" customHeight="1">
      <c r="A62" s="89" t="s">
        <v>595</v>
      </c>
      <c r="B62" s="89"/>
      <c r="C62" s="90" t="s">
        <v>24</v>
      </c>
      <c r="D62" s="91">
        <v>2</v>
      </c>
      <c r="E62" s="92"/>
      <c r="F62" s="92"/>
      <c r="G62" s="92"/>
      <c r="H62" s="92"/>
      <c r="I62" s="92"/>
      <c r="J62" s="92"/>
      <c r="K62" s="92">
        <f t="shared" si="1"/>
        <v>0</v>
      </c>
      <c r="L62" s="93" t="s">
        <v>596</v>
      </c>
    </row>
    <row r="63" spans="1:12" s="85" customFormat="1" ht="20.100000000000001" customHeight="1">
      <c r="A63" s="89" t="s">
        <v>597</v>
      </c>
      <c r="B63" s="89"/>
      <c r="C63" s="90" t="s">
        <v>58</v>
      </c>
      <c r="D63" s="91">
        <f>[36]공량산출!G95</f>
        <v>30.99</v>
      </c>
      <c r="E63" s="92"/>
      <c r="F63" s="92"/>
      <c r="G63" s="92"/>
      <c r="H63" s="92"/>
      <c r="I63" s="92"/>
      <c r="J63" s="92"/>
      <c r="K63" s="92">
        <f t="shared" si="1"/>
        <v>0</v>
      </c>
      <c r="L63" s="93" t="s">
        <v>4</v>
      </c>
    </row>
    <row r="64" spans="1:12" s="85" customFormat="1" ht="20.100000000000001" customHeight="1">
      <c r="A64" s="89" t="s">
        <v>59</v>
      </c>
      <c r="B64" s="89"/>
      <c r="C64" s="90" t="s">
        <v>58</v>
      </c>
      <c r="D64" s="91">
        <f>[36]공량산출!H95</f>
        <v>7.44</v>
      </c>
      <c r="E64" s="92"/>
      <c r="F64" s="92"/>
      <c r="G64" s="92"/>
      <c r="H64" s="92"/>
      <c r="I64" s="92"/>
      <c r="J64" s="92"/>
      <c r="K64" s="92">
        <f t="shared" si="1"/>
        <v>0</v>
      </c>
      <c r="L64" s="93" t="s">
        <v>4</v>
      </c>
    </row>
    <row r="65" spans="1:12" s="85" customFormat="1" ht="20.100000000000001" customHeight="1">
      <c r="A65" s="89"/>
      <c r="B65" s="89"/>
      <c r="C65" s="94"/>
      <c r="D65" s="95"/>
      <c r="E65" s="92"/>
      <c r="F65" s="92"/>
      <c r="G65" s="92"/>
      <c r="H65" s="92"/>
      <c r="I65" s="92"/>
      <c r="J65" s="92"/>
      <c r="K65" s="92">
        <f t="shared" si="1"/>
        <v>0</v>
      </c>
      <c r="L65" s="93" t="s">
        <v>4</v>
      </c>
    </row>
    <row r="66" spans="1:12" s="85" customFormat="1" ht="20.100000000000001" customHeight="1">
      <c r="A66" s="89"/>
      <c r="B66" s="89"/>
      <c r="C66" s="90"/>
      <c r="D66" s="96"/>
      <c r="E66" s="96"/>
      <c r="F66" s="96"/>
      <c r="G66" s="96"/>
      <c r="H66" s="96"/>
      <c r="I66" s="96"/>
      <c r="J66" s="96"/>
      <c r="K66" s="96"/>
      <c r="L66" s="96"/>
    </row>
    <row r="67" spans="1:12" s="85" customFormat="1" ht="20.100000000000001" customHeight="1">
      <c r="A67" s="89"/>
      <c r="B67" s="89"/>
      <c r="C67" s="90"/>
      <c r="D67" s="96"/>
      <c r="E67" s="96"/>
      <c r="F67" s="96"/>
      <c r="G67" s="96"/>
      <c r="H67" s="96"/>
      <c r="I67" s="96"/>
      <c r="J67" s="96"/>
      <c r="K67" s="96"/>
      <c r="L67" s="96"/>
    </row>
    <row r="68" spans="1:12" s="85" customFormat="1" ht="20.100000000000001" customHeight="1">
      <c r="A68" s="89"/>
      <c r="B68" s="89"/>
      <c r="C68" s="90"/>
      <c r="D68" s="96"/>
      <c r="E68" s="96"/>
      <c r="F68" s="96"/>
      <c r="G68" s="96"/>
      <c r="H68" s="96"/>
      <c r="I68" s="96"/>
      <c r="J68" s="96"/>
      <c r="K68" s="96"/>
      <c r="L68" s="96"/>
    </row>
    <row r="69" spans="1:12" s="85" customFormat="1" ht="20.100000000000001" customHeight="1">
      <c r="A69" s="89"/>
      <c r="B69" s="89"/>
      <c r="C69" s="90"/>
      <c r="D69" s="96"/>
      <c r="E69" s="96"/>
      <c r="F69" s="96"/>
      <c r="G69" s="96"/>
      <c r="H69" s="96"/>
      <c r="I69" s="96"/>
      <c r="J69" s="96"/>
      <c r="K69" s="96"/>
      <c r="L69" s="96"/>
    </row>
    <row r="70" spans="1:12" s="85" customFormat="1" ht="20.100000000000001" customHeight="1">
      <c r="A70" s="94" t="s">
        <v>76</v>
      </c>
      <c r="B70" s="89"/>
      <c r="C70" s="90"/>
      <c r="D70" s="96"/>
      <c r="E70" s="92"/>
      <c r="F70" s="92"/>
      <c r="G70" s="92"/>
      <c r="H70" s="92"/>
      <c r="I70" s="92"/>
      <c r="J70" s="92"/>
      <c r="K70" s="92">
        <f>F70+H70+J70</f>
        <v>0</v>
      </c>
      <c r="L70" s="96"/>
    </row>
    <row r="71" spans="1:12" s="85" customFormat="1" ht="20.100000000000001" customHeight="1">
      <c r="A71" s="88" t="s">
        <v>598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1:12" s="85" customFormat="1" ht="20.100000000000001" customHeight="1">
      <c r="A72" s="89" t="s">
        <v>599</v>
      </c>
      <c r="B72" s="89" t="s">
        <v>600</v>
      </c>
      <c r="C72" s="90" t="s">
        <v>13</v>
      </c>
      <c r="D72" s="91">
        <v>4</v>
      </c>
      <c r="E72" s="92"/>
      <c r="F72" s="92"/>
      <c r="G72" s="92"/>
      <c r="H72" s="92"/>
      <c r="I72" s="92"/>
      <c r="J72" s="92"/>
      <c r="K72" s="92">
        <f t="shared" ref="K72:K115" si="2">F72+H72+J72</f>
        <v>0</v>
      </c>
      <c r="L72" s="93" t="s">
        <v>4</v>
      </c>
    </row>
    <row r="73" spans="1:12" s="85" customFormat="1" ht="20.100000000000001" customHeight="1">
      <c r="A73" s="89" t="s">
        <v>599</v>
      </c>
      <c r="B73" s="89" t="s">
        <v>601</v>
      </c>
      <c r="C73" s="90" t="s">
        <v>13</v>
      </c>
      <c r="D73" s="91">
        <v>4</v>
      </c>
      <c r="E73" s="92"/>
      <c r="F73" s="92"/>
      <c r="G73" s="92"/>
      <c r="H73" s="92"/>
      <c r="I73" s="92"/>
      <c r="J73" s="92"/>
      <c r="K73" s="92">
        <f t="shared" si="2"/>
        <v>0</v>
      </c>
      <c r="L73" s="93" t="s">
        <v>4</v>
      </c>
    </row>
    <row r="74" spans="1:12" s="85" customFormat="1" ht="20.100000000000001" customHeight="1">
      <c r="A74" s="89" t="s">
        <v>599</v>
      </c>
      <c r="B74" s="89" t="s">
        <v>602</v>
      </c>
      <c r="C74" s="90" t="s">
        <v>13</v>
      </c>
      <c r="D74" s="91">
        <v>4</v>
      </c>
      <c r="E74" s="92"/>
      <c r="F74" s="92"/>
      <c r="G74" s="92"/>
      <c r="H74" s="92"/>
      <c r="I74" s="92"/>
      <c r="J74" s="92"/>
      <c r="K74" s="92">
        <f t="shared" si="2"/>
        <v>0</v>
      </c>
      <c r="L74" s="93" t="s">
        <v>4</v>
      </c>
    </row>
    <row r="75" spans="1:12" s="85" customFormat="1" ht="20.100000000000001" customHeight="1">
      <c r="A75" s="89" t="s">
        <v>603</v>
      </c>
      <c r="B75" s="89" t="s">
        <v>604</v>
      </c>
      <c r="C75" s="90" t="s">
        <v>13</v>
      </c>
      <c r="D75" s="91">
        <v>2</v>
      </c>
      <c r="E75" s="92"/>
      <c r="F75" s="92"/>
      <c r="G75" s="92"/>
      <c r="H75" s="92"/>
      <c r="I75" s="92"/>
      <c r="J75" s="92"/>
      <c r="K75" s="92">
        <f t="shared" si="2"/>
        <v>0</v>
      </c>
      <c r="L75" s="93" t="s">
        <v>4</v>
      </c>
    </row>
    <row r="76" spans="1:12" s="85" customFormat="1" ht="20.100000000000001" customHeight="1">
      <c r="A76" s="89" t="s">
        <v>603</v>
      </c>
      <c r="B76" s="89" t="s">
        <v>605</v>
      </c>
      <c r="C76" s="90" t="s">
        <v>13</v>
      </c>
      <c r="D76" s="91">
        <v>2</v>
      </c>
      <c r="E76" s="92"/>
      <c r="F76" s="92"/>
      <c r="G76" s="92"/>
      <c r="H76" s="92"/>
      <c r="I76" s="92"/>
      <c r="J76" s="92"/>
      <c r="K76" s="92">
        <f t="shared" si="2"/>
        <v>0</v>
      </c>
      <c r="L76" s="93" t="s">
        <v>4</v>
      </c>
    </row>
    <row r="77" spans="1:12" s="85" customFormat="1" ht="20.100000000000001" customHeight="1">
      <c r="A77" s="89" t="s">
        <v>606</v>
      </c>
      <c r="B77" s="89" t="s">
        <v>607</v>
      </c>
      <c r="C77" s="90" t="s">
        <v>13</v>
      </c>
      <c r="D77" s="91">
        <v>4</v>
      </c>
      <c r="E77" s="92"/>
      <c r="F77" s="92"/>
      <c r="G77" s="92"/>
      <c r="H77" s="92"/>
      <c r="I77" s="92"/>
      <c r="J77" s="92"/>
      <c r="K77" s="92">
        <f t="shared" si="2"/>
        <v>0</v>
      </c>
      <c r="L77" s="93" t="s">
        <v>4</v>
      </c>
    </row>
    <row r="78" spans="1:12" s="85" customFormat="1" ht="20.100000000000001" customHeight="1">
      <c r="A78" s="89" t="s">
        <v>606</v>
      </c>
      <c r="B78" s="89" t="s">
        <v>608</v>
      </c>
      <c r="C78" s="90" t="s">
        <v>13</v>
      </c>
      <c r="D78" s="91">
        <v>4</v>
      </c>
      <c r="E78" s="92"/>
      <c r="F78" s="92"/>
      <c r="G78" s="92"/>
      <c r="H78" s="92"/>
      <c r="I78" s="92"/>
      <c r="J78" s="92"/>
      <c r="K78" s="92">
        <f t="shared" si="2"/>
        <v>0</v>
      </c>
      <c r="L78" s="93" t="s">
        <v>4</v>
      </c>
    </row>
    <row r="79" spans="1:12" s="85" customFormat="1" ht="20.100000000000001" customHeight="1">
      <c r="A79" s="89" t="s">
        <v>609</v>
      </c>
      <c r="B79" s="89" t="s">
        <v>608</v>
      </c>
      <c r="C79" s="90" t="s">
        <v>13</v>
      </c>
      <c r="D79" s="91">
        <v>2</v>
      </c>
      <c r="E79" s="92"/>
      <c r="F79" s="92"/>
      <c r="G79" s="92"/>
      <c r="H79" s="92"/>
      <c r="I79" s="92"/>
      <c r="J79" s="92"/>
      <c r="K79" s="92">
        <f t="shared" si="2"/>
        <v>0</v>
      </c>
      <c r="L79" s="93" t="s">
        <v>4</v>
      </c>
    </row>
    <row r="80" spans="1:12" s="85" customFormat="1" ht="20.100000000000001" customHeight="1">
      <c r="A80" s="89" t="s">
        <v>610</v>
      </c>
      <c r="B80" s="89" t="s">
        <v>611</v>
      </c>
      <c r="C80" s="90" t="s">
        <v>35</v>
      </c>
      <c r="D80" s="91">
        <v>4</v>
      </c>
      <c r="E80" s="92"/>
      <c r="F80" s="92"/>
      <c r="G80" s="92"/>
      <c r="H80" s="92"/>
      <c r="I80" s="92"/>
      <c r="J80" s="92"/>
      <c r="K80" s="92">
        <f t="shared" si="2"/>
        <v>0</v>
      </c>
      <c r="L80" s="93" t="s">
        <v>612</v>
      </c>
    </row>
    <row r="81" spans="1:12" s="85" customFormat="1" ht="20.100000000000001" customHeight="1">
      <c r="A81" s="89" t="s">
        <v>613</v>
      </c>
      <c r="B81" s="89" t="s">
        <v>614</v>
      </c>
      <c r="C81" s="90" t="s">
        <v>60</v>
      </c>
      <c r="D81" s="91">
        <v>2</v>
      </c>
      <c r="E81" s="92"/>
      <c r="F81" s="92"/>
      <c r="G81" s="92"/>
      <c r="H81" s="92"/>
      <c r="I81" s="92"/>
      <c r="J81" s="92"/>
      <c r="K81" s="92">
        <f t="shared" si="2"/>
        <v>0</v>
      </c>
      <c r="L81" s="93" t="s">
        <v>4</v>
      </c>
    </row>
    <row r="82" spans="1:12" s="85" customFormat="1" ht="20.100000000000001" customHeight="1">
      <c r="A82" s="89" t="s">
        <v>615</v>
      </c>
      <c r="B82" s="89"/>
      <c r="C82" s="90" t="s">
        <v>13</v>
      </c>
      <c r="D82" s="91">
        <v>4</v>
      </c>
      <c r="E82" s="92"/>
      <c r="F82" s="92"/>
      <c r="G82" s="92"/>
      <c r="H82" s="92"/>
      <c r="I82" s="92"/>
      <c r="J82" s="92"/>
      <c r="K82" s="92">
        <f t="shared" si="2"/>
        <v>0</v>
      </c>
      <c r="L82" s="93" t="s">
        <v>4</v>
      </c>
    </row>
    <row r="83" spans="1:12" s="85" customFormat="1" ht="20.100000000000001" customHeight="1">
      <c r="A83" s="89" t="s">
        <v>616</v>
      </c>
      <c r="B83" s="89" t="s">
        <v>617</v>
      </c>
      <c r="C83" s="90" t="s">
        <v>35</v>
      </c>
      <c r="D83" s="91">
        <v>24</v>
      </c>
      <c r="E83" s="92"/>
      <c r="F83" s="92"/>
      <c r="G83" s="92"/>
      <c r="H83" s="92"/>
      <c r="I83" s="92"/>
      <c r="J83" s="92"/>
      <c r="K83" s="92">
        <f t="shared" si="2"/>
        <v>0</v>
      </c>
      <c r="L83" s="93" t="s">
        <v>618</v>
      </c>
    </row>
    <row r="84" spans="1:12" s="85" customFormat="1" ht="20.100000000000001" customHeight="1">
      <c r="A84" s="89" t="s">
        <v>616</v>
      </c>
      <c r="B84" s="89" t="s">
        <v>619</v>
      </c>
      <c r="C84" s="90" t="s">
        <v>35</v>
      </c>
      <c r="D84" s="91">
        <v>28</v>
      </c>
      <c r="E84" s="92"/>
      <c r="F84" s="92"/>
      <c r="G84" s="92"/>
      <c r="H84" s="92"/>
      <c r="I84" s="92"/>
      <c r="J84" s="92"/>
      <c r="K84" s="92">
        <f t="shared" si="2"/>
        <v>0</v>
      </c>
      <c r="L84" s="93" t="s">
        <v>620</v>
      </c>
    </row>
    <row r="85" spans="1:12" s="85" customFormat="1" ht="20.100000000000001" customHeight="1">
      <c r="A85" s="89" t="s">
        <v>621</v>
      </c>
      <c r="B85" s="89" t="s">
        <v>622</v>
      </c>
      <c r="C85" s="90" t="s">
        <v>28</v>
      </c>
      <c r="D85" s="91">
        <f>[36]수량산출!G93</f>
        <v>4.4000000000000004</v>
      </c>
      <c r="E85" s="92"/>
      <c r="F85" s="92"/>
      <c r="G85" s="92"/>
      <c r="H85" s="92"/>
      <c r="I85" s="92"/>
      <c r="J85" s="92"/>
      <c r="K85" s="92">
        <f t="shared" si="2"/>
        <v>0</v>
      </c>
      <c r="L85" s="93" t="s">
        <v>4</v>
      </c>
    </row>
    <row r="86" spans="1:12" s="85" customFormat="1" ht="20.100000000000001" customHeight="1">
      <c r="A86" s="89" t="s">
        <v>621</v>
      </c>
      <c r="B86" s="89" t="s">
        <v>623</v>
      </c>
      <c r="C86" s="90" t="s">
        <v>28</v>
      </c>
      <c r="D86" s="91">
        <f>[36]수량산출!G94</f>
        <v>11</v>
      </c>
      <c r="E86" s="92"/>
      <c r="F86" s="92"/>
      <c r="G86" s="92"/>
      <c r="H86" s="92"/>
      <c r="I86" s="92"/>
      <c r="J86" s="92"/>
      <c r="K86" s="92">
        <f t="shared" si="2"/>
        <v>0</v>
      </c>
      <c r="L86" s="93" t="s">
        <v>4</v>
      </c>
    </row>
    <row r="87" spans="1:12" s="85" customFormat="1" ht="20.100000000000001" customHeight="1">
      <c r="A87" s="89" t="s">
        <v>624</v>
      </c>
      <c r="B87" s="89" t="s">
        <v>625</v>
      </c>
      <c r="C87" s="90" t="s">
        <v>13</v>
      </c>
      <c r="D87" s="91">
        <v>4</v>
      </c>
      <c r="E87" s="92"/>
      <c r="F87" s="92"/>
      <c r="G87" s="92"/>
      <c r="H87" s="92"/>
      <c r="I87" s="92"/>
      <c r="J87" s="92"/>
      <c r="K87" s="92">
        <f t="shared" si="2"/>
        <v>0</v>
      </c>
      <c r="L87" s="93" t="s">
        <v>4</v>
      </c>
    </row>
    <row r="88" spans="1:12" s="85" customFormat="1" ht="20.100000000000001" customHeight="1">
      <c r="A88" s="89" t="s">
        <v>624</v>
      </c>
      <c r="B88" s="89" t="s">
        <v>626</v>
      </c>
      <c r="C88" s="90" t="s">
        <v>13</v>
      </c>
      <c r="D88" s="91">
        <v>8</v>
      </c>
      <c r="E88" s="92"/>
      <c r="F88" s="92"/>
      <c r="G88" s="92"/>
      <c r="H88" s="92"/>
      <c r="I88" s="92"/>
      <c r="J88" s="92"/>
      <c r="K88" s="92">
        <f t="shared" si="2"/>
        <v>0</v>
      </c>
      <c r="L88" s="93" t="s">
        <v>4</v>
      </c>
    </row>
    <row r="89" spans="1:12" s="85" customFormat="1" ht="20.100000000000001" customHeight="1">
      <c r="A89" s="89" t="s">
        <v>624</v>
      </c>
      <c r="B89" s="89" t="s">
        <v>627</v>
      </c>
      <c r="C89" s="90" t="s">
        <v>13</v>
      </c>
      <c r="D89" s="91">
        <v>4</v>
      </c>
      <c r="E89" s="92"/>
      <c r="F89" s="92"/>
      <c r="G89" s="92"/>
      <c r="H89" s="92"/>
      <c r="I89" s="92"/>
      <c r="J89" s="92"/>
      <c r="K89" s="92">
        <f t="shared" si="2"/>
        <v>0</v>
      </c>
      <c r="L89" s="93" t="s">
        <v>4</v>
      </c>
    </row>
    <row r="90" spans="1:12" s="85" customFormat="1" ht="20.100000000000001" customHeight="1">
      <c r="A90" s="89" t="s">
        <v>624</v>
      </c>
      <c r="B90" s="89" t="s">
        <v>628</v>
      </c>
      <c r="C90" s="90" t="s">
        <v>13</v>
      </c>
      <c r="D90" s="91">
        <v>2</v>
      </c>
      <c r="E90" s="92"/>
      <c r="F90" s="92"/>
      <c r="G90" s="92"/>
      <c r="H90" s="92"/>
      <c r="I90" s="92"/>
      <c r="J90" s="92"/>
      <c r="K90" s="92">
        <f t="shared" si="2"/>
        <v>0</v>
      </c>
      <c r="L90" s="93" t="s">
        <v>4</v>
      </c>
    </row>
    <row r="91" spans="1:12" s="85" customFormat="1" ht="20.100000000000001" customHeight="1">
      <c r="A91" s="89" t="s">
        <v>624</v>
      </c>
      <c r="B91" s="89" t="s">
        <v>629</v>
      </c>
      <c r="C91" s="90" t="s">
        <v>13</v>
      </c>
      <c r="D91" s="91">
        <v>2</v>
      </c>
      <c r="E91" s="92"/>
      <c r="F91" s="92"/>
      <c r="G91" s="92"/>
      <c r="H91" s="92"/>
      <c r="I91" s="92"/>
      <c r="J91" s="92"/>
      <c r="K91" s="92">
        <f t="shared" si="2"/>
        <v>0</v>
      </c>
      <c r="L91" s="93" t="s">
        <v>4</v>
      </c>
    </row>
    <row r="92" spans="1:12" s="85" customFormat="1" ht="20.100000000000001" customHeight="1">
      <c r="A92" s="89" t="s">
        <v>624</v>
      </c>
      <c r="B92" s="89" t="s">
        <v>630</v>
      </c>
      <c r="C92" s="90" t="s">
        <v>13</v>
      </c>
      <c r="D92" s="91">
        <v>2</v>
      </c>
      <c r="E92" s="92"/>
      <c r="F92" s="92"/>
      <c r="G92" s="92"/>
      <c r="H92" s="92"/>
      <c r="I92" s="92"/>
      <c r="J92" s="92"/>
      <c r="K92" s="92">
        <f t="shared" si="2"/>
        <v>0</v>
      </c>
      <c r="L92" s="93" t="s">
        <v>4</v>
      </c>
    </row>
    <row r="93" spans="1:12" s="85" customFormat="1" ht="20.100000000000001" customHeight="1">
      <c r="A93" s="89" t="s">
        <v>631</v>
      </c>
      <c r="B93" s="89" t="s">
        <v>607</v>
      </c>
      <c r="C93" s="90" t="s">
        <v>35</v>
      </c>
      <c r="D93" s="91">
        <v>38</v>
      </c>
      <c r="E93" s="92"/>
      <c r="F93" s="92"/>
      <c r="G93" s="92"/>
      <c r="H93" s="92"/>
      <c r="I93" s="92"/>
      <c r="J93" s="92"/>
      <c r="K93" s="92">
        <f t="shared" si="2"/>
        <v>0</v>
      </c>
      <c r="L93" s="93" t="s">
        <v>632</v>
      </c>
    </row>
    <row r="94" spans="1:12" s="85" customFormat="1" ht="20.100000000000001" customHeight="1">
      <c r="A94" s="89" t="s">
        <v>631</v>
      </c>
      <c r="B94" s="89" t="s">
        <v>633</v>
      </c>
      <c r="C94" s="90" t="s">
        <v>35</v>
      </c>
      <c r="D94" s="91">
        <v>2</v>
      </c>
      <c r="E94" s="92"/>
      <c r="F94" s="92"/>
      <c r="G94" s="92"/>
      <c r="H94" s="92"/>
      <c r="I94" s="92"/>
      <c r="J94" s="92"/>
      <c r="K94" s="92">
        <f t="shared" si="2"/>
        <v>0</v>
      </c>
      <c r="L94" s="93" t="s">
        <v>634</v>
      </c>
    </row>
    <row r="95" spans="1:12" s="85" customFormat="1" ht="20.100000000000001" customHeight="1">
      <c r="A95" s="89" t="s">
        <v>631</v>
      </c>
      <c r="B95" s="89" t="s">
        <v>608</v>
      </c>
      <c r="C95" s="90" t="s">
        <v>35</v>
      </c>
      <c r="D95" s="91">
        <v>48</v>
      </c>
      <c r="E95" s="92"/>
      <c r="F95" s="92"/>
      <c r="G95" s="92"/>
      <c r="H95" s="92"/>
      <c r="I95" s="92"/>
      <c r="J95" s="92"/>
      <c r="K95" s="92">
        <f t="shared" si="2"/>
        <v>0</v>
      </c>
      <c r="L95" s="93" t="s">
        <v>635</v>
      </c>
    </row>
    <row r="96" spans="1:12" s="85" customFormat="1" ht="20.100000000000001" customHeight="1">
      <c r="A96" s="89" t="s">
        <v>631</v>
      </c>
      <c r="B96" s="89" t="s">
        <v>636</v>
      </c>
      <c r="C96" s="90" t="s">
        <v>35</v>
      </c>
      <c r="D96" s="91">
        <v>12</v>
      </c>
      <c r="E96" s="92"/>
      <c r="F96" s="92"/>
      <c r="G96" s="92"/>
      <c r="H96" s="92"/>
      <c r="I96" s="92"/>
      <c r="J96" s="92"/>
      <c r="K96" s="92">
        <f t="shared" si="2"/>
        <v>0</v>
      </c>
      <c r="L96" s="93" t="s">
        <v>637</v>
      </c>
    </row>
    <row r="97" spans="1:12" s="85" customFormat="1" ht="20.100000000000001" customHeight="1">
      <c r="A97" s="89" t="s">
        <v>638</v>
      </c>
      <c r="B97" s="89" t="s">
        <v>639</v>
      </c>
      <c r="C97" s="90" t="s">
        <v>28</v>
      </c>
      <c r="D97" s="91">
        <v>4</v>
      </c>
      <c r="E97" s="92"/>
      <c r="F97" s="92"/>
      <c r="G97" s="92"/>
      <c r="H97" s="92"/>
      <c r="I97" s="92"/>
      <c r="J97" s="92"/>
      <c r="K97" s="92">
        <f t="shared" si="2"/>
        <v>0</v>
      </c>
      <c r="L97" s="93" t="s">
        <v>640</v>
      </c>
    </row>
    <row r="98" spans="1:12" s="85" customFormat="1" ht="20.100000000000001" customHeight="1">
      <c r="A98" s="89" t="s">
        <v>638</v>
      </c>
      <c r="B98" s="89" t="s">
        <v>641</v>
      </c>
      <c r="C98" s="90" t="s">
        <v>28</v>
      </c>
      <c r="D98" s="91">
        <v>10</v>
      </c>
      <c r="E98" s="92"/>
      <c r="F98" s="92"/>
      <c r="G98" s="92"/>
      <c r="H98" s="92"/>
      <c r="I98" s="92"/>
      <c r="J98" s="92"/>
      <c r="K98" s="92">
        <f t="shared" si="2"/>
        <v>0</v>
      </c>
      <c r="L98" s="93" t="s">
        <v>642</v>
      </c>
    </row>
    <row r="99" spans="1:12" s="85" customFormat="1" ht="20.100000000000001" customHeight="1">
      <c r="A99" s="89" t="s">
        <v>643</v>
      </c>
      <c r="B99" s="89" t="s">
        <v>644</v>
      </c>
      <c r="C99" s="90" t="s">
        <v>336</v>
      </c>
      <c r="D99" s="91">
        <v>0.88</v>
      </c>
      <c r="E99" s="92"/>
      <c r="F99" s="92"/>
      <c r="G99" s="92"/>
      <c r="H99" s="92"/>
      <c r="I99" s="92"/>
      <c r="J99" s="92"/>
      <c r="K99" s="92">
        <f t="shared" si="2"/>
        <v>0</v>
      </c>
      <c r="L99" s="93" t="s">
        <v>645</v>
      </c>
    </row>
    <row r="100" spans="1:12" s="85" customFormat="1" ht="20.100000000000001" customHeight="1">
      <c r="A100" s="89" t="s">
        <v>646</v>
      </c>
      <c r="B100" s="89" t="s">
        <v>526</v>
      </c>
      <c r="C100" s="90" t="s">
        <v>13</v>
      </c>
      <c r="D100" s="91">
        <v>2</v>
      </c>
      <c r="E100" s="92"/>
      <c r="F100" s="92"/>
      <c r="G100" s="92"/>
      <c r="H100" s="92"/>
      <c r="I100" s="92"/>
      <c r="J100" s="92"/>
      <c r="K100" s="92">
        <f t="shared" si="2"/>
        <v>0</v>
      </c>
      <c r="L100" s="93" t="s">
        <v>647</v>
      </c>
    </row>
    <row r="101" spans="1:12" s="85" customFormat="1" ht="20.100000000000001" customHeight="1">
      <c r="A101" s="89" t="s">
        <v>648</v>
      </c>
      <c r="B101" s="89" t="s">
        <v>607</v>
      </c>
      <c r="C101" s="90" t="s">
        <v>28</v>
      </c>
      <c r="D101" s="91">
        <v>4</v>
      </c>
      <c r="E101" s="92"/>
      <c r="F101" s="92"/>
      <c r="G101" s="92"/>
      <c r="H101" s="92"/>
      <c r="I101" s="92"/>
      <c r="J101" s="92"/>
      <c r="K101" s="92">
        <f t="shared" si="2"/>
        <v>0</v>
      </c>
      <c r="L101" s="93" t="s">
        <v>649</v>
      </c>
    </row>
    <row r="102" spans="1:12" s="85" customFormat="1" ht="20.100000000000001" customHeight="1">
      <c r="A102" s="89" t="s">
        <v>648</v>
      </c>
      <c r="B102" s="89" t="s">
        <v>608</v>
      </c>
      <c r="C102" s="90" t="s">
        <v>28</v>
      </c>
      <c r="D102" s="91">
        <v>10</v>
      </c>
      <c r="E102" s="92"/>
      <c r="F102" s="92"/>
      <c r="G102" s="92"/>
      <c r="H102" s="92"/>
      <c r="I102" s="92"/>
      <c r="J102" s="92"/>
      <c r="K102" s="92">
        <f t="shared" si="2"/>
        <v>0</v>
      </c>
      <c r="L102" s="93" t="s">
        <v>650</v>
      </c>
    </row>
    <row r="103" spans="1:12" s="85" customFormat="1" ht="20.100000000000001" customHeight="1">
      <c r="A103" s="89" t="s">
        <v>528</v>
      </c>
      <c r="B103" s="89" t="s">
        <v>651</v>
      </c>
      <c r="C103" s="90" t="s">
        <v>32</v>
      </c>
      <c r="D103" s="91">
        <v>92.54</v>
      </c>
      <c r="E103" s="92"/>
      <c r="F103" s="92"/>
      <c r="G103" s="92"/>
      <c r="H103" s="92"/>
      <c r="I103" s="92"/>
      <c r="J103" s="92"/>
      <c r="K103" s="92">
        <f t="shared" si="2"/>
        <v>0</v>
      </c>
      <c r="L103" s="93" t="s">
        <v>4</v>
      </c>
    </row>
    <row r="104" spans="1:12" s="85" customFormat="1" ht="20.100000000000001" customHeight="1">
      <c r="A104" s="89" t="s">
        <v>652</v>
      </c>
      <c r="B104" s="89" t="s">
        <v>653</v>
      </c>
      <c r="C104" s="90" t="s">
        <v>654</v>
      </c>
      <c r="D104" s="91">
        <v>4100</v>
      </c>
      <c r="E104" s="92"/>
      <c r="F104" s="92"/>
      <c r="G104" s="92"/>
      <c r="H104" s="92"/>
      <c r="I104" s="92"/>
      <c r="J104" s="92"/>
      <c r="K104" s="92">
        <f t="shared" si="2"/>
        <v>0</v>
      </c>
      <c r="L104" s="93" t="s">
        <v>4</v>
      </c>
    </row>
    <row r="105" spans="1:12" s="85" customFormat="1" ht="20.100000000000001" customHeight="1">
      <c r="A105" s="89" t="s">
        <v>655</v>
      </c>
      <c r="B105" s="89"/>
      <c r="C105" s="90" t="s">
        <v>654</v>
      </c>
      <c r="D105" s="91">
        <v>600</v>
      </c>
      <c r="E105" s="92"/>
      <c r="F105" s="92"/>
      <c r="G105" s="92"/>
      <c r="H105" s="92"/>
      <c r="I105" s="92"/>
      <c r="J105" s="92"/>
      <c r="K105" s="92">
        <f t="shared" si="2"/>
        <v>0</v>
      </c>
      <c r="L105" s="93" t="s">
        <v>4</v>
      </c>
    </row>
    <row r="106" spans="1:12" s="85" customFormat="1" ht="20.100000000000001" customHeight="1">
      <c r="A106" s="89" t="s">
        <v>656</v>
      </c>
      <c r="B106" s="89"/>
      <c r="C106" s="90" t="s">
        <v>654</v>
      </c>
      <c r="D106" s="91">
        <v>600</v>
      </c>
      <c r="E106" s="92"/>
      <c r="F106" s="92"/>
      <c r="G106" s="92"/>
      <c r="H106" s="92"/>
      <c r="I106" s="92"/>
      <c r="J106" s="92"/>
      <c r="K106" s="92">
        <f t="shared" si="2"/>
        <v>0</v>
      </c>
      <c r="L106" s="93" t="s">
        <v>4</v>
      </c>
    </row>
    <row r="107" spans="1:12" s="85" customFormat="1" ht="20.100000000000001" customHeight="1">
      <c r="A107" s="89" t="s">
        <v>657</v>
      </c>
      <c r="B107" s="89" t="s">
        <v>658</v>
      </c>
      <c r="C107" s="90" t="s">
        <v>13</v>
      </c>
      <c r="D107" s="91">
        <v>350</v>
      </c>
      <c r="E107" s="92"/>
      <c r="F107" s="92"/>
      <c r="G107" s="92"/>
      <c r="H107" s="92"/>
      <c r="I107" s="92"/>
      <c r="J107" s="92"/>
      <c r="K107" s="92">
        <f t="shared" si="2"/>
        <v>0</v>
      </c>
      <c r="L107" s="93" t="s">
        <v>4</v>
      </c>
    </row>
    <row r="108" spans="1:12" s="85" customFormat="1" ht="20.100000000000001" customHeight="1">
      <c r="A108" s="89" t="s">
        <v>659</v>
      </c>
      <c r="B108" s="89"/>
      <c r="C108" s="90" t="s">
        <v>654</v>
      </c>
      <c r="D108" s="91">
        <v>60</v>
      </c>
      <c r="E108" s="92"/>
      <c r="F108" s="92"/>
      <c r="G108" s="92"/>
      <c r="H108" s="92"/>
      <c r="I108" s="92"/>
      <c r="J108" s="92"/>
      <c r="K108" s="92">
        <f t="shared" si="2"/>
        <v>0</v>
      </c>
      <c r="L108" s="93" t="s">
        <v>4</v>
      </c>
    </row>
    <row r="109" spans="1:12" s="85" customFormat="1" ht="20.100000000000001" customHeight="1">
      <c r="A109" s="89" t="s">
        <v>660</v>
      </c>
      <c r="B109" s="89"/>
      <c r="C109" s="90" t="s">
        <v>654</v>
      </c>
      <c r="D109" s="91">
        <v>30</v>
      </c>
      <c r="E109" s="92"/>
      <c r="F109" s="92"/>
      <c r="G109" s="92"/>
      <c r="H109" s="92"/>
      <c r="I109" s="92"/>
      <c r="J109" s="92"/>
      <c r="K109" s="92">
        <f t="shared" si="2"/>
        <v>0</v>
      </c>
      <c r="L109" s="93" t="s">
        <v>4</v>
      </c>
    </row>
    <row r="110" spans="1:12" s="85" customFormat="1" ht="20.100000000000001" customHeight="1">
      <c r="A110" s="89" t="s">
        <v>661</v>
      </c>
      <c r="B110" s="89"/>
      <c r="C110" s="90" t="s">
        <v>30</v>
      </c>
      <c r="D110" s="91">
        <v>1</v>
      </c>
      <c r="E110" s="92"/>
      <c r="F110" s="92"/>
      <c r="G110" s="92"/>
      <c r="H110" s="92"/>
      <c r="I110" s="92"/>
      <c r="J110" s="92"/>
      <c r="K110" s="92">
        <f t="shared" si="2"/>
        <v>0</v>
      </c>
      <c r="L110" s="93" t="s">
        <v>4</v>
      </c>
    </row>
    <row r="111" spans="1:12" s="85" customFormat="1" ht="20.100000000000001" customHeight="1">
      <c r="A111" s="89" t="s">
        <v>662</v>
      </c>
      <c r="B111" s="89" t="s">
        <v>663</v>
      </c>
      <c r="C111" s="90" t="s">
        <v>664</v>
      </c>
      <c r="D111" s="91">
        <v>8</v>
      </c>
      <c r="E111" s="92"/>
      <c r="F111" s="92"/>
      <c r="G111" s="92"/>
      <c r="H111" s="92"/>
      <c r="I111" s="92"/>
      <c r="J111" s="92"/>
      <c r="K111" s="92">
        <f t="shared" si="2"/>
        <v>0</v>
      </c>
      <c r="L111" s="93" t="s">
        <v>4</v>
      </c>
    </row>
    <row r="112" spans="1:12" s="85" customFormat="1" ht="20.100000000000001" customHeight="1">
      <c r="A112" s="89" t="s">
        <v>59</v>
      </c>
      <c r="B112" s="89"/>
      <c r="C112" s="90" t="s">
        <v>58</v>
      </c>
      <c r="D112" s="91">
        <v>29</v>
      </c>
      <c r="E112" s="92"/>
      <c r="F112" s="92"/>
      <c r="G112" s="92"/>
      <c r="H112" s="92"/>
      <c r="I112" s="92"/>
      <c r="J112" s="92"/>
      <c r="K112" s="92">
        <f t="shared" si="2"/>
        <v>0</v>
      </c>
      <c r="L112" s="93" t="s">
        <v>4</v>
      </c>
    </row>
    <row r="113" spans="1:12" s="85" customFormat="1" ht="20.100000000000001" customHeight="1">
      <c r="A113" s="89" t="s">
        <v>665</v>
      </c>
      <c r="B113" s="89"/>
      <c r="C113" s="90" t="s">
        <v>58</v>
      </c>
      <c r="D113" s="91">
        <f>[36]공량산출!G126</f>
        <v>7.96</v>
      </c>
      <c r="E113" s="92"/>
      <c r="F113" s="92"/>
      <c r="G113" s="92"/>
      <c r="H113" s="92"/>
      <c r="I113" s="92"/>
      <c r="J113" s="92"/>
      <c r="K113" s="92">
        <f t="shared" si="2"/>
        <v>0</v>
      </c>
      <c r="L113" s="93" t="s">
        <v>4</v>
      </c>
    </row>
    <row r="114" spans="1:12" s="85" customFormat="1" ht="20.100000000000001" customHeight="1">
      <c r="A114" s="89" t="s">
        <v>59</v>
      </c>
      <c r="B114" s="89"/>
      <c r="C114" s="90" t="s">
        <v>58</v>
      </c>
      <c r="D114" s="91">
        <f>[36]공량산출!H126</f>
        <v>3.64</v>
      </c>
      <c r="E114" s="92"/>
      <c r="F114" s="92"/>
      <c r="G114" s="92"/>
      <c r="H114" s="92"/>
      <c r="I114" s="92"/>
      <c r="J114" s="92"/>
      <c r="K114" s="92">
        <f t="shared" si="2"/>
        <v>0</v>
      </c>
      <c r="L114" s="93" t="s">
        <v>4</v>
      </c>
    </row>
    <row r="115" spans="1:12" s="85" customFormat="1" ht="20.100000000000001" customHeight="1">
      <c r="A115" s="89"/>
      <c r="B115" s="89"/>
      <c r="C115" s="94"/>
      <c r="D115" s="95"/>
      <c r="E115" s="92"/>
      <c r="F115" s="92"/>
      <c r="G115" s="92"/>
      <c r="H115" s="92"/>
      <c r="I115" s="92"/>
      <c r="J115" s="92"/>
      <c r="K115" s="92">
        <f t="shared" si="2"/>
        <v>0</v>
      </c>
      <c r="L115" s="93" t="s">
        <v>4</v>
      </c>
    </row>
    <row r="116" spans="1:12" s="85" customFormat="1" ht="20.100000000000001" customHeight="1">
      <c r="A116" s="89"/>
      <c r="B116" s="89"/>
      <c r="C116" s="94"/>
      <c r="D116" s="95"/>
      <c r="E116" s="92"/>
      <c r="F116" s="92"/>
      <c r="G116" s="92"/>
      <c r="H116" s="92"/>
      <c r="I116" s="92"/>
      <c r="J116" s="92"/>
      <c r="K116" s="92"/>
      <c r="L116" s="93"/>
    </row>
    <row r="117" spans="1:12" s="85" customFormat="1" ht="20.100000000000001" customHeight="1">
      <c r="A117" s="89"/>
      <c r="B117" s="89"/>
      <c r="C117" s="94"/>
      <c r="D117" s="95"/>
      <c r="E117" s="92"/>
      <c r="F117" s="92"/>
      <c r="G117" s="92"/>
      <c r="H117" s="92"/>
      <c r="I117" s="92"/>
      <c r="J117" s="92"/>
      <c r="K117" s="92"/>
      <c r="L117" s="93"/>
    </row>
    <row r="118" spans="1:12" s="85" customFormat="1" ht="20.100000000000001" customHeight="1">
      <c r="A118" s="89"/>
      <c r="B118" s="89"/>
      <c r="C118" s="94"/>
      <c r="D118" s="95"/>
      <c r="E118" s="92"/>
      <c r="F118" s="92"/>
      <c r="G118" s="92"/>
      <c r="H118" s="92"/>
      <c r="I118" s="92"/>
      <c r="J118" s="92"/>
      <c r="K118" s="92"/>
      <c r="L118" s="93"/>
    </row>
    <row r="119" spans="1:12" s="85" customFormat="1" ht="20.100000000000001" customHeight="1">
      <c r="A119" s="89"/>
      <c r="B119" s="89"/>
      <c r="C119" s="94"/>
      <c r="D119" s="95"/>
      <c r="E119" s="92"/>
      <c r="F119" s="92"/>
      <c r="G119" s="92"/>
      <c r="H119" s="92"/>
      <c r="I119" s="92"/>
      <c r="J119" s="92"/>
      <c r="K119" s="92"/>
      <c r="L119" s="93"/>
    </row>
    <row r="120" spans="1:12" s="85" customFormat="1" ht="20.100000000000001" customHeight="1">
      <c r="A120" s="89"/>
      <c r="B120" s="89"/>
      <c r="C120" s="94"/>
      <c r="D120" s="95"/>
      <c r="E120" s="92"/>
      <c r="F120" s="92"/>
      <c r="G120" s="92"/>
      <c r="H120" s="92"/>
      <c r="I120" s="92"/>
      <c r="J120" s="92"/>
      <c r="K120" s="92"/>
      <c r="L120" s="93"/>
    </row>
    <row r="121" spans="1:12" s="85" customFormat="1" ht="20.100000000000001" customHeight="1">
      <c r="A121" s="89"/>
      <c r="B121" s="89"/>
      <c r="C121" s="94"/>
      <c r="D121" s="95"/>
      <c r="E121" s="92"/>
      <c r="F121" s="92"/>
      <c r="G121" s="92"/>
      <c r="H121" s="92"/>
      <c r="I121" s="92"/>
      <c r="J121" s="92"/>
      <c r="K121" s="92"/>
      <c r="L121" s="93"/>
    </row>
    <row r="122" spans="1:12" s="85" customFormat="1" ht="20.100000000000001" customHeight="1">
      <c r="A122" s="89"/>
      <c r="B122" s="89"/>
      <c r="C122" s="94"/>
      <c r="D122" s="95"/>
      <c r="E122" s="92"/>
      <c r="F122" s="92"/>
      <c r="G122" s="92"/>
      <c r="H122" s="92"/>
      <c r="I122" s="92"/>
      <c r="J122" s="92"/>
      <c r="K122" s="92"/>
      <c r="L122" s="93"/>
    </row>
    <row r="123" spans="1:12" s="85" customFormat="1" ht="20.100000000000001" customHeight="1">
      <c r="A123" s="89"/>
      <c r="B123" s="89"/>
      <c r="C123" s="94"/>
      <c r="D123" s="95"/>
      <c r="E123" s="92"/>
      <c r="F123" s="92"/>
      <c r="G123" s="92"/>
      <c r="H123" s="92"/>
      <c r="I123" s="92"/>
      <c r="J123" s="92"/>
      <c r="K123" s="92"/>
      <c r="L123" s="93"/>
    </row>
    <row r="124" spans="1:12" s="85" customFormat="1" ht="20.100000000000001" customHeight="1">
      <c r="A124" s="89"/>
      <c r="B124" s="89"/>
      <c r="C124" s="94"/>
      <c r="D124" s="95"/>
      <c r="E124" s="92"/>
      <c r="F124" s="92"/>
      <c r="G124" s="92"/>
      <c r="H124" s="92"/>
      <c r="I124" s="92"/>
      <c r="J124" s="92"/>
      <c r="K124" s="92"/>
      <c r="L124" s="93"/>
    </row>
    <row r="125" spans="1:12" s="85" customFormat="1" ht="20.100000000000001" customHeight="1">
      <c r="A125" s="89"/>
      <c r="B125" s="89"/>
      <c r="C125" s="94"/>
      <c r="D125" s="95"/>
      <c r="E125" s="92"/>
      <c r="F125" s="92"/>
      <c r="G125" s="92"/>
      <c r="H125" s="92"/>
      <c r="I125" s="92"/>
      <c r="J125" s="92"/>
      <c r="K125" s="92"/>
      <c r="L125" s="93"/>
    </row>
    <row r="126" spans="1:12" s="85" customFormat="1" ht="20.100000000000001" customHeight="1">
      <c r="A126" s="89"/>
      <c r="B126" s="89"/>
      <c r="C126" s="94"/>
      <c r="D126" s="95"/>
      <c r="E126" s="92"/>
      <c r="F126" s="92"/>
      <c r="G126" s="92"/>
      <c r="H126" s="92"/>
      <c r="I126" s="92"/>
      <c r="J126" s="92"/>
      <c r="K126" s="92"/>
      <c r="L126" s="93"/>
    </row>
    <row r="127" spans="1:12" s="85" customFormat="1" ht="20.100000000000001" customHeight="1">
      <c r="A127" s="89"/>
      <c r="B127" s="89"/>
      <c r="C127" s="94"/>
      <c r="D127" s="95"/>
      <c r="E127" s="92"/>
      <c r="F127" s="92"/>
      <c r="G127" s="92"/>
      <c r="H127" s="92"/>
      <c r="I127" s="92"/>
      <c r="J127" s="92"/>
      <c r="K127" s="92"/>
      <c r="L127" s="93"/>
    </row>
    <row r="128" spans="1:12" s="85" customFormat="1" ht="20.100000000000001" customHeight="1">
      <c r="A128" s="89"/>
      <c r="B128" s="89"/>
      <c r="C128" s="94"/>
      <c r="D128" s="95"/>
      <c r="E128" s="92"/>
      <c r="F128" s="92"/>
      <c r="G128" s="92"/>
      <c r="H128" s="92"/>
      <c r="I128" s="92"/>
      <c r="J128" s="92"/>
      <c r="K128" s="92"/>
      <c r="L128" s="93"/>
    </row>
    <row r="129" spans="1:12" s="85" customFormat="1" ht="20.100000000000001" customHeight="1">
      <c r="A129" s="89"/>
      <c r="B129" s="89"/>
      <c r="C129" s="94"/>
      <c r="D129" s="95"/>
      <c r="E129" s="92"/>
      <c r="F129" s="92"/>
      <c r="G129" s="92"/>
      <c r="H129" s="92"/>
      <c r="I129" s="92"/>
      <c r="J129" s="92"/>
      <c r="K129" s="92"/>
      <c r="L129" s="93"/>
    </row>
    <row r="130" spans="1:12" s="85" customFormat="1" ht="20.100000000000001" customHeight="1">
      <c r="A130" s="89"/>
      <c r="B130" s="89"/>
      <c r="C130" s="94"/>
      <c r="D130" s="95"/>
      <c r="E130" s="92"/>
      <c r="F130" s="92"/>
      <c r="G130" s="92"/>
      <c r="H130" s="92"/>
      <c r="I130" s="92"/>
      <c r="J130" s="92"/>
      <c r="K130" s="92"/>
      <c r="L130" s="93"/>
    </row>
    <row r="131" spans="1:12" s="85" customFormat="1" ht="20.100000000000001" customHeight="1">
      <c r="A131" s="89"/>
      <c r="B131" s="89"/>
      <c r="C131" s="94"/>
      <c r="D131" s="95"/>
      <c r="E131" s="92"/>
      <c r="F131" s="92"/>
      <c r="G131" s="92"/>
      <c r="H131" s="92"/>
      <c r="I131" s="92"/>
      <c r="J131" s="92"/>
      <c r="K131" s="92"/>
      <c r="L131" s="93"/>
    </row>
    <row r="132" spans="1:12" s="85" customFormat="1" ht="20.100000000000001" customHeight="1">
      <c r="A132" s="89"/>
      <c r="B132" s="89"/>
      <c r="C132" s="94"/>
      <c r="D132" s="95"/>
      <c r="E132" s="92"/>
      <c r="F132" s="92"/>
      <c r="G132" s="92"/>
      <c r="H132" s="92"/>
      <c r="I132" s="92"/>
      <c r="J132" s="92"/>
      <c r="K132" s="92"/>
      <c r="L132" s="93"/>
    </row>
    <row r="133" spans="1:12" s="85" customFormat="1" ht="20.100000000000001" customHeight="1">
      <c r="A133" s="89"/>
      <c r="B133" s="89"/>
      <c r="C133" s="94"/>
      <c r="D133" s="95"/>
      <c r="E133" s="92"/>
      <c r="F133" s="92"/>
      <c r="G133" s="92"/>
      <c r="H133" s="92"/>
      <c r="I133" s="92"/>
      <c r="J133" s="92"/>
      <c r="K133" s="92"/>
      <c r="L133" s="93"/>
    </row>
    <row r="134" spans="1:12" s="85" customFormat="1" ht="20.100000000000001" customHeight="1">
      <c r="A134" s="89"/>
      <c r="B134" s="89"/>
      <c r="C134" s="94"/>
      <c r="D134" s="95"/>
      <c r="E134" s="92"/>
      <c r="F134" s="92"/>
      <c r="G134" s="92"/>
      <c r="H134" s="92"/>
      <c r="I134" s="92"/>
      <c r="J134" s="92"/>
      <c r="K134" s="92"/>
      <c r="L134" s="93"/>
    </row>
    <row r="135" spans="1:12" s="85" customFormat="1" ht="20.100000000000001" customHeight="1">
      <c r="A135" s="89"/>
      <c r="B135" s="89"/>
      <c r="C135" s="90"/>
      <c r="D135" s="96"/>
      <c r="E135" s="96"/>
      <c r="F135" s="96"/>
      <c r="G135" s="96"/>
      <c r="H135" s="96"/>
      <c r="I135" s="96"/>
      <c r="J135" s="96"/>
      <c r="K135" s="96"/>
      <c r="L135" s="96"/>
    </row>
    <row r="136" spans="1:12" s="85" customFormat="1" ht="20.100000000000001" customHeight="1">
      <c r="A136" s="94" t="s">
        <v>76</v>
      </c>
      <c r="B136" s="89"/>
      <c r="C136" s="90"/>
      <c r="D136" s="96"/>
      <c r="E136" s="92"/>
      <c r="F136" s="92"/>
      <c r="G136" s="92"/>
      <c r="H136" s="92"/>
      <c r="I136" s="92"/>
      <c r="J136" s="92"/>
      <c r="K136" s="92">
        <f>F136+H136+J136</f>
        <v>0</v>
      </c>
      <c r="L136" s="96"/>
    </row>
    <row r="137" spans="1:12" s="85" customFormat="1" ht="20.100000000000001" customHeight="1">
      <c r="A137" s="88" t="s">
        <v>666</v>
      </c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</row>
    <row r="138" spans="1:12" s="85" customFormat="1" ht="20.100000000000001" customHeight="1">
      <c r="A138" s="89" t="s">
        <v>667</v>
      </c>
      <c r="B138" s="89" t="s">
        <v>668</v>
      </c>
      <c r="C138" s="90" t="s">
        <v>13</v>
      </c>
      <c r="D138" s="91">
        <v>2</v>
      </c>
      <c r="E138" s="92"/>
      <c r="F138" s="92"/>
      <c r="G138" s="92"/>
      <c r="H138" s="92"/>
      <c r="I138" s="92"/>
      <c r="J138" s="92"/>
      <c r="K138" s="92">
        <f t="shared" ref="K138:K201" si="3">F138+H138+J138</f>
        <v>0</v>
      </c>
      <c r="L138" s="93" t="s">
        <v>4</v>
      </c>
    </row>
    <row r="139" spans="1:12" s="85" customFormat="1" ht="20.100000000000001" customHeight="1">
      <c r="A139" s="89" t="s">
        <v>667</v>
      </c>
      <c r="B139" s="89" t="s">
        <v>669</v>
      </c>
      <c r="C139" s="90" t="s">
        <v>13</v>
      </c>
      <c r="D139" s="91">
        <v>2</v>
      </c>
      <c r="E139" s="92"/>
      <c r="F139" s="92"/>
      <c r="G139" s="92"/>
      <c r="H139" s="92"/>
      <c r="I139" s="92"/>
      <c r="J139" s="92"/>
      <c r="K139" s="92">
        <f t="shared" si="3"/>
        <v>0</v>
      </c>
      <c r="L139" s="93" t="s">
        <v>4</v>
      </c>
    </row>
    <row r="140" spans="1:12" s="85" customFormat="1" ht="20.100000000000001" customHeight="1">
      <c r="A140" s="89" t="s">
        <v>667</v>
      </c>
      <c r="B140" s="89" t="s">
        <v>670</v>
      </c>
      <c r="C140" s="90" t="s">
        <v>13</v>
      </c>
      <c r="D140" s="91">
        <v>1</v>
      </c>
      <c r="E140" s="92"/>
      <c r="F140" s="92"/>
      <c r="G140" s="92"/>
      <c r="H140" s="92"/>
      <c r="I140" s="92"/>
      <c r="J140" s="92"/>
      <c r="K140" s="92">
        <f t="shared" si="3"/>
        <v>0</v>
      </c>
      <c r="L140" s="93" t="s">
        <v>4</v>
      </c>
    </row>
    <row r="141" spans="1:12" s="85" customFormat="1" ht="20.100000000000001" customHeight="1">
      <c r="A141" s="89" t="s">
        <v>667</v>
      </c>
      <c r="B141" s="89" t="s">
        <v>671</v>
      </c>
      <c r="C141" s="90" t="s">
        <v>13</v>
      </c>
      <c r="D141" s="91">
        <v>2</v>
      </c>
      <c r="E141" s="92"/>
      <c r="F141" s="92"/>
      <c r="G141" s="92"/>
      <c r="H141" s="92"/>
      <c r="I141" s="92"/>
      <c r="J141" s="92"/>
      <c r="K141" s="92">
        <f t="shared" si="3"/>
        <v>0</v>
      </c>
      <c r="L141" s="93" t="s">
        <v>4</v>
      </c>
    </row>
    <row r="142" spans="1:12" s="85" customFormat="1" ht="20.100000000000001" customHeight="1">
      <c r="A142" s="89" t="s">
        <v>667</v>
      </c>
      <c r="B142" s="89" t="s">
        <v>555</v>
      </c>
      <c r="C142" s="90" t="s">
        <v>13</v>
      </c>
      <c r="D142" s="91">
        <v>2</v>
      </c>
      <c r="E142" s="92"/>
      <c r="F142" s="92"/>
      <c r="G142" s="92"/>
      <c r="H142" s="92"/>
      <c r="I142" s="92"/>
      <c r="J142" s="92"/>
      <c r="K142" s="92">
        <f t="shared" si="3"/>
        <v>0</v>
      </c>
      <c r="L142" s="93" t="s">
        <v>4</v>
      </c>
    </row>
    <row r="143" spans="1:12" s="85" customFormat="1" ht="20.100000000000001" customHeight="1">
      <c r="A143" s="89" t="s">
        <v>672</v>
      </c>
      <c r="B143" s="89" t="s">
        <v>673</v>
      </c>
      <c r="C143" s="90" t="s">
        <v>13</v>
      </c>
      <c r="D143" s="91">
        <v>11</v>
      </c>
      <c r="E143" s="92"/>
      <c r="F143" s="92"/>
      <c r="G143" s="92"/>
      <c r="H143" s="92"/>
      <c r="I143" s="92"/>
      <c r="J143" s="92"/>
      <c r="K143" s="92">
        <f t="shared" si="3"/>
        <v>0</v>
      </c>
      <c r="L143" s="93" t="s">
        <v>4</v>
      </c>
    </row>
    <row r="144" spans="1:12" s="85" customFormat="1" ht="20.100000000000001" customHeight="1">
      <c r="A144" s="89" t="s">
        <v>674</v>
      </c>
      <c r="B144" s="89" t="s">
        <v>675</v>
      </c>
      <c r="C144" s="90" t="s">
        <v>13</v>
      </c>
      <c r="D144" s="91">
        <v>11</v>
      </c>
      <c r="E144" s="92"/>
      <c r="F144" s="92"/>
      <c r="G144" s="92"/>
      <c r="H144" s="92"/>
      <c r="I144" s="92"/>
      <c r="J144" s="92"/>
      <c r="K144" s="92">
        <f t="shared" si="3"/>
        <v>0</v>
      </c>
      <c r="L144" s="93" t="s">
        <v>4</v>
      </c>
    </row>
    <row r="145" spans="1:12" s="85" customFormat="1" ht="20.100000000000001" customHeight="1">
      <c r="A145" s="89" t="s">
        <v>615</v>
      </c>
      <c r="B145" s="89"/>
      <c r="C145" s="90" t="s">
        <v>13</v>
      </c>
      <c r="D145" s="91">
        <v>9</v>
      </c>
      <c r="E145" s="92"/>
      <c r="F145" s="92"/>
      <c r="G145" s="92"/>
      <c r="H145" s="92"/>
      <c r="I145" s="92"/>
      <c r="J145" s="92"/>
      <c r="K145" s="92">
        <f t="shared" si="3"/>
        <v>0</v>
      </c>
      <c r="L145" s="93" t="s">
        <v>4</v>
      </c>
    </row>
    <row r="146" spans="1:12" s="85" customFormat="1" ht="20.100000000000001" customHeight="1">
      <c r="A146" s="89" t="s">
        <v>676</v>
      </c>
      <c r="B146" s="89" t="s">
        <v>668</v>
      </c>
      <c r="C146" s="90" t="s">
        <v>28</v>
      </c>
      <c r="D146" s="91">
        <f>[36]수량산출!G138</f>
        <v>18.7</v>
      </c>
      <c r="E146" s="92"/>
      <c r="F146" s="92"/>
      <c r="G146" s="92"/>
      <c r="H146" s="92"/>
      <c r="I146" s="92"/>
      <c r="J146" s="92"/>
      <c r="K146" s="92">
        <f t="shared" si="3"/>
        <v>0</v>
      </c>
      <c r="L146" s="93" t="s">
        <v>4</v>
      </c>
    </row>
    <row r="147" spans="1:12" s="85" customFormat="1" ht="20.100000000000001" customHeight="1">
      <c r="A147" s="89" t="s">
        <v>676</v>
      </c>
      <c r="B147" s="89" t="s">
        <v>669</v>
      </c>
      <c r="C147" s="90" t="s">
        <v>28</v>
      </c>
      <c r="D147" s="91">
        <f>[36]수량산출!G139</f>
        <v>22</v>
      </c>
      <c r="E147" s="92"/>
      <c r="F147" s="92"/>
      <c r="G147" s="92"/>
      <c r="H147" s="92"/>
      <c r="I147" s="92"/>
      <c r="J147" s="92"/>
      <c r="K147" s="92">
        <f t="shared" si="3"/>
        <v>0</v>
      </c>
      <c r="L147" s="93" t="s">
        <v>4</v>
      </c>
    </row>
    <row r="148" spans="1:12" s="85" customFormat="1" ht="20.100000000000001" customHeight="1">
      <c r="A148" s="89" t="s">
        <v>676</v>
      </c>
      <c r="B148" s="89" t="s">
        <v>677</v>
      </c>
      <c r="C148" s="90" t="s">
        <v>28</v>
      </c>
      <c r="D148" s="91">
        <f>[36]수량산출!G140</f>
        <v>17.600000000000001</v>
      </c>
      <c r="E148" s="92"/>
      <c r="F148" s="92"/>
      <c r="G148" s="92"/>
      <c r="H148" s="92"/>
      <c r="I148" s="92"/>
      <c r="J148" s="92"/>
      <c r="K148" s="92">
        <f t="shared" si="3"/>
        <v>0</v>
      </c>
      <c r="L148" s="93" t="s">
        <v>4</v>
      </c>
    </row>
    <row r="149" spans="1:12" s="85" customFormat="1" ht="20.100000000000001" customHeight="1">
      <c r="A149" s="89" t="s">
        <v>676</v>
      </c>
      <c r="B149" s="89" t="s">
        <v>671</v>
      </c>
      <c r="C149" s="90" t="s">
        <v>28</v>
      </c>
      <c r="D149" s="91">
        <f>[36]수량산출!G141</f>
        <v>82.5</v>
      </c>
      <c r="E149" s="92"/>
      <c r="F149" s="92"/>
      <c r="G149" s="92"/>
      <c r="H149" s="92"/>
      <c r="I149" s="92"/>
      <c r="J149" s="92"/>
      <c r="K149" s="92">
        <f t="shared" si="3"/>
        <v>0</v>
      </c>
      <c r="L149" s="93" t="s">
        <v>4</v>
      </c>
    </row>
    <row r="150" spans="1:12" s="85" customFormat="1" ht="20.100000000000001" customHeight="1">
      <c r="A150" s="89" t="s">
        <v>676</v>
      </c>
      <c r="B150" s="89" t="s">
        <v>555</v>
      </c>
      <c r="C150" s="90" t="s">
        <v>28</v>
      </c>
      <c r="D150" s="91">
        <f>[36]수량산출!G142</f>
        <v>147.4</v>
      </c>
      <c r="E150" s="92"/>
      <c r="F150" s="92"/>
      <c r="G150" s="92"/>
      <c r="H150" s="92"/>
      <c r="I150" s="92"/>
      <c r="J150" s="92"/>
      <c r="K150" s="92">
        <f t="shared" si="3"/>
        <v>0</v>
      </c>
      <c r="L150" s="93" t="s">
        <v>4</v>
      </c>
    </row>
    <row r="151" spans="1:12" s="85" customFormat="1" ht="20.100000000000001" customHeight="1">
      <c r="A151" s="89" t="s">
        <v>676</v>
      </c>
      <c r="B151" s="89" t="s">
        <v>678</v>
      </c>
      <c r="C151" s="90" t="s">
        <v>28</v>
      </c>
      <c r="D151" s="91">
        <f>[36]수량산출!G143</f>
        <v>6.05</v>
      </c>
      <c r="E151" s="92"/>
      <c r="F151" s="92"/>
      <c r="G151" s="92"/>
      <c r="H151" s="92"/>
      <c r="I151" s="92"/>
      <c r="J151" s="92"/>
      <c r="K151" s="92">
        <f t="shared" si="3"/>
        <v>0</v>
      </c>
      <c r="L151" s="93" t="s">
        <v>4</v>
      </c>
    </row>
    <row r="152" spans="1:12" s="85" customFormat="1" ht="20.100000000000001" customHeight="1">
      <c r="A152" s="89" t="s">
        <v>679</v>
      </c>
      <c r="B152" s="89" t="s">
        <v>680</v>
      </c>
      <c r="C152" s="90" t="s">
        <v>13</v>
      </c>
      <c r="D152" s="91">
        <v>8</v>
      </c>
      <c r="E152" s="92"/>
      <c r="F152" s="92"/>
      <c r="G152" s="92"/>
      <c r="H152" s="92"/>
      <c r="I152" s="92"/>
      <c r="J152" s="92"/>
      <c r="K152" s="92">
        <f t="shared" si="3"/>
        <v>0</v>
      </c>
      <c r="L152" s="93" t="s">
        <v>4</v>
      </c>
    </row>
    <row r="153" spans="1:12" s="85" customFormat="1" ht="20.100000000000001" customHeight="1">
      <c r="A153" s="89" t="s">
        <v>679</v>
      </c>
      <c r="B153" s="89" t="s">
        <v>681</v>
      </c>
      <c r="C153" s="90" t="s">
        <v>13</v>
      </c>
      <c r="D153" s="91">
        <v>10</v>
      </c>
      <c r="E153" s="92"/>
      <c r="F153" s="92"/>
      <c r="G153" s="92"/>
      <c r="H153" s="92"/>
      <c r="I153" s="92"/>
      <c r="J153" s="92"/>
      <c r="K153" s="92">
        <f t="shared" si="3"/>
        <v>0</v>
      </c>
      <c r="L153" s="93" t="s">
        <v>4</v>
      </c>
    </row>
    <row r="154" spans="1:12" s="85" customFormat="1" ht="20.100000000000001" customHeight="1">
      <c r="A154" s="89" t="s">
        <v>679</v>
      </c>
      <c r="B154" s="89" t="s">
        <v>682</v>
      </c>
      <c r="C154" s="90" t="s">
        <v>13</v>
      </c>
      <c r="D154" s="91">
        <v>7</v>
      </c>
      <c r="E154" s="92"/>
      <c r="F154" s="92"/>
      <c r="G154" s="92"/>
      <c r="H154" s="92"/>
      <c r="I154" s="92"/>
      <c r="J154" s="92"/>
      <c r="K154" s="92">
        <f t="shared" si="3"/>
        <v>0</v>
      </c>
      <c r="L154" s="93" t="s">
        <v>4</v>
      </c>
    </row>
    <row r="155" spans="1:12" s="85" customFormat="1" ht="20.100000000000001" customHeight="1">
      <c r="A155" s="89" t="s">
        <v>679</v>
      </c>
      <c r="B155" s="89" t="s">
        <v>683</v>
      </c>
      <c r="C155" s="90" t="s">
        <v>13</v>
      </c>
      <c r="D155" s="91">
        <v>84</v>
      </c>
      <c r="E155" s="92"/>
      <c r="F155" s="92"/>
      <c r="G155" s="92"/>
      <c r="H155" s="92"/>
      <c r="I155" s="92"/>
      <c r="J155" s="92"/>
      <c r="K155" s="92">
        <f t="shared" si="3"/>
        <v>0</v>
      </c>
      <c r="L155" s="93" t="s">
        <v>4</v>
      </c>
    </row>
    <row r="156" spans="1:12" s="85" customFormat="1" ht="20.100000000000001" customHeight="1">
      <c r="A156" s="89" t="s">
        <v>679</v>
      </c>
      <c r="B156" s="89" t="s">
        <v>684</v>
      </c>
      <c r="C156" s="90" t="s">
        <v>13</v>
      </c>
      <c r="D156" s="91">
        <v>116</v>
      </c>
      <c r="E156" s="92"/>
      <c r="F156" s="92"/>
      <c r="G156" s="92"/>
      <c r="H156" s="92"/>
      <c r="I156" s="92"/>
      <c r="J156" s="92"/>
      <c r="K156" s="92">
        <f t="shared" si="3"/>
        <v>0</v>
      </c>
      <c r="L156" s="93" t="s">
        <v>4</v>
      </c>
    </row>
    <row r="157" spans="1:12" s="85" customFormat="1" ht="20.100000000000001" customHeight="1">
      <c r="A157" s="89" t="s">
        <v>679</v>
      </c>
      <c r="B157" s="89" t="s">
        <v>685</v>
      </c>
      <c r="C157" s="90" t="s">
        <v>13</v>
      </c>
      <c r="D157" s="91">
        <v>1</v>
      </c>
      <c r="E157" s="92"/>
      <c r="F157" s="92"/>
      <c r="G157" s="92"/>
      <c r="H157" s="92"/>
      <c r="I157" s="92"/>
      <c r="J157" s="92"/>
      <c r="K157" s="92">
        <f t="shared" si="3"/>
        <v>0</v>
      </c>
      <c r="L157" s="93" t="s">
        <v>4</v>
      </c>
    </row>
    <row r="158" spans="1:12" s="85" customFormat="1" ht="20.100000000000001" customHeight="1">
      <c r="A158" s="89" t="s">
        <v>679</v>
      </c>
      <c r="B158" s="89" t="s">
        <v>686</v>
      </c>
      <c r="C158" s="90" t="s">
        <v>13</v>
      </c>
      <c r="D158" s="91">
        <v>9</v>
      </c>
      <c r="E158" s="92"/>
      <c r="F158" s="92"/>
      <c r="G158" s="92"/>
      <c r="H158" s="92"/>
      <c r="I158" s="92"/>
      <c r="J158" s="92"/>
      <c r="K158" s="92">
        <f t="shared" si="3"/>
        <v>0</v>
      </c>
      <c r="L158" s="93" t="s">
        <v>4</v>
      </c>
    </row>
    <row r="159" spans="1:12" s="85" customFormat="1" ht="20.100000000000001" customHeight="1">
      <c r="A159" s="89" t="s">
        <v>679</v>
      </c>
      <c r="B159" s="89" t="s">
        <v>687</v>
      </c>
      <c r="C159" s="90" t="s">
        <v>13</v>
      </c>
      <c r="D159" s="91">
        <v>9</v>
      </c>
      <c r="E159" s="92"/>
      <c r="F159" s="92"/>
      <c r="G159" s="92"/>
      <c r="H159" s="92"/>
      <c r="I159" s="92"/>
      <c r="J159" s="92"/>
      <c r="K159" s="92">
        <f t="shared" si="3"/>
        <v>0</v>
      </c>
      <c r="L159" s="93" t="s">
        <v>4</v>
      </c>
    </row>
    <row r="160" spans="1:12" s="85" customFormat="1" ht="20.100000000000001" customHeight="1">
      <c r="A160" s="89" t="s">
        <v>679</v>
      </c>
      <c r="B160" s="89" t="s">
        <v>688</v>
      </c>
      <c r="C160" s="90" t="s">
        <v>13</v>
      </c>
      <c r="D160" s="91">
        <v>13</v>
      </c>
      <c r="E160" s="92"/>
      <c r="F160" s="92"/>
      <c r="G160" s="92"/>
      <c r="H160" s="92"/>
      <c r="I160" s="92"/>
      <c r="J160" s="92"/>
      <c r="K160" s="92">
        <f t="shared" si="3"/>
        <v>0</v>
      </c>
      <c r="L160" s="93" t="s">
        <v>4</v>
      </c>
    </row>
    <row r="161" spans="1:12" s="85" customFormat="1" ht="20.100000000000001" customHeight="1">
      <c r="A161" s="89" t="s">
        <v>679</v>
      </c>
      <c r="B161" s="89" t="s">
        <v>689</v>
      </c>
      <c r="C161" s="90" t="s">
        <v>13</v>
      </c>
      <c r="D161" s="91">
        <v>25</v>
      </c>
      <c r="E161" s="92"/>
      <c r="F161" s="92"/>
      <c r="G161" s="92"/>
      <c r="H161" s="92"/>
      <c r="I161" s="92"/>
      <c r="J161" s="92"/>
      <c r="K161" s="92">
        <f t="shared" si="3"/>
        <v>0</v>
      </c>
      <c r="L161" s="93" t="s">
        <v>4</v>
      </c>
    </row>
    <row r="162" spans="1:12" s="85" customFormat="1" ht="20.100000000000001" customHeight="1">
      <c r="A162" s="89" t="s">
        <v>679</v>
      </c>
      <c r="B162" s="89" t="s">
        <v>690</v>
      </c>
      <c r="C162" s="90" t="s">
        <v>13</v>
      </c>
      <c r="D162" s="91">
        <v>49</v>
      </c>
      <c r="E162" s="92"/>
      <c r="F162" s="92"/>
      <c r="G162" s="92"/>
      <c r="H162" s="92"/>
      <c r="I162" s="92"/>
      <c r="J162" s="92"/>
      <c r="K162" s="92">
        <f t="shared" si="3"/>
        <v>0</v>
      </c>
      <c r="L162" s="93" t="s">
        <v>4</v>
      </c>
    </row>
    <row r="163" spans="1:12" s="85" customFormat="1" ht="20.100000000000001" customHeight="1">
      <c r="A163" s="89" t="s">
        <v>679</v>
      </c>
      <c r="B163" s="89" t="s">
        <v>691</v>
      </c>
      <c r="C163" s="90" t="s">
        <v>13</v>
      </c>
      <c r="D163" s="91">
        <v>1</v>
      </c>
      <c r="E163" s="92"/>
      <c r="F163" s="92"/>
      <c r="G163" s="92"/>
      <c r="H163" s="92"/>
      <c r="I163" s="92"/>
      <c r="J163" s="92"/>
      <c r="K163" s="92">
        <f t="shared" si="3"/>
        <v>0</v>
      </c>
      <c r="L163" s="93" t="s">
        <v>4</v>
      </c>
    </row>
    <row r="164" spans="1:12" s="85" customFormat="1" ht="20.100000000000001" customHeight="1">
      <c r="A164" s="89" t="s">
        <v>679</v>
      </c>
      <c r="B164" s="89" t="s">
        <v>692</v>
      </c>
      <c r="C164" s="90" t="s">
        <v>13</v>
      </c>
      <c r="D164" s="91">
        <v>1</v>
      </c>
      <c r="E164" s="92"/>
      <c r="F164" s="92"/>
      <c r="G164" s="92"/>
      <c r="H164" s="92"/>
      <c r="I164" s="92"/>
      <c r="J164" s="92"/>
      <c r="K164" s="92">
        <f t="shared" si="3"/>
        <v>0</v>
      </c>
      <c r="L164" s="93" t="s">
        <v>4</v>
      </c>
    </row>
    <row r="165" spans="1:12" s="85" customFormat="1" ht="20.100000000000001" customHeight="1">
      <c r="A165" s="89" t="s">
        <v>679</v>
      </c>
      <c r="B165" s="89" t="s">
        <v>693</v>
      </c>
      <c r="C165" s="90" t="s">
        <v>13</v>
      </c>
      <c r="D165" s="91">
        <v>13</v>
      </c>
      <c r="E165" s="92"/>
      <c r="F165" s="92"/>
      <c r="G165" s="92"/>
      <c r="H165" s="92"/>
      <c r="I165" s="92"/>
      <c r="J165" s="92"/>
      <c r="K165" s="92">
        <f t="shared" si="3"/>
        <v>0</v>
      </c>
      <c r="L165" s="93" t="s">
        <v>4</v>
      </c>
    </row>
    <row r="166" spans="1:12" s="85" customFormat="1" ht="20.100000000000001" customHeight="1">
      <c r="A166" s="89" t="s">
        <v>679</v>
      </c>
      <c r="B166" s="89" t="s">
        <v>694</v>
      </c>
      <c r="C166" s="90" t="s">
        <v>13</v>
      </c>
      <c r="D166" s="91">
        <v>25</v>
      </c>
      <c r="E166" s="92"/>
      <c r="F166" s="92"/>
      <c r="G166" s="92"/>
      <c r="H166" s="92"/>
      <c r="I166" s="92"/>
      <c r="J166" s="92"/>
      <c r="K166" s="92">
        <f t="shared" si="3"/>
        <v>0</v>
      </c>
      <c r="L166" s="93" t="s">
        <v>4</v>
      </c>
    </row>
    <row r="167" spans="1:12" s="85" customFormat="1" ht="20.100000000000001" customHeight="1">
      <c r="A167" s="89" t="s">
        <v>679</v>
      </c>
      <c r="B167" s="89" t="s">
        <v>695</v>
      </c>
      <c r="C167" s="90" t="s">
        <v>13</v>
      </c>
      <c r="D167" s="91">
        <v>1</v>
      </c>
      <c r="E167" s="92"/>
      <c r="F167" s="92"/>
      <c r="G167" s="92"/>
      <c r="H167" s="92"/>
      <c r="I167" s="92"/>
      <c r="J167" s="92"/>
      <c r="K167" s="92">
        <f t="shared" si="3"/>
        <v>0</v>
      </c>
      <c r="L167" s="93" t="s">
        <v>4</v>
      </c>
    </row>
    <row r="168" spans="1:12" s="85" customFormat="1" ht="20.100000000000001" customHeight="1">
      <c r="A168" s="89" t="s">
        <v>679</v>
      </c>
      <c r="B168" s="89" t="s">
        <v>696</v>
      </c>
      <c r="C168" s="90" t="s">
        <v>13</v>
      </c>
      <c r="D168" s="91">
        <v>2</v>
      </c>
      <c r="E168" s="92"/>
      <c r="F168" s="92"/>
      <c r="G168" s="92"/>
      <c r="H168" s="92"/>
      <c r="I168" s="92"/>
      <c r="J168" s="92"/>
      <c r="K168" s="92">
        <f t="shared" si="3"/>
        <v>0</v>
      </c>
      <c r="L168" s="93" t="s">
        <v>4</v>
      </c>
    </row>
    <row r="169" spans="1:12" s="85" customFormat="1" ht="20.100000000000001" customHeight="1">
      <c r="A169" s="89" t="s">
        <v>679</v>
      </c>
      <c r="B169" s="89" t="s">
        <v>697</v>
      </c>
      <c r="C169" s="90" t="s">
        <v>13</v>
      </c>
      <c r="D169" s="91">
        <v>1</v>
      </c>
      <c r="E169" s="92"/>
      <c r="F169" s="92"/>
      <c r="G169" s="92"/>
      <c r="H169" s="92"/>
      <c r="I169" s="92"/>
      <c r="J169" s="92"/>
      <c r="K169" s="92">
        <f t="shared" si="3"/>
        <v>0</v>
      </c>
      <c r="L169" s="93" t="s">
        <v>4</v>
      </c>
    </row>
    <row r="170" spans="1:12" s="85" customFormat="1" ht="20.100000000000001" customHeight="1">
      <c r="A170" s="89" t="s">
        <v>679</v>
      </c>
      <c r="B170" s="89" t="s">
        <v>698</v>
      </c>
      <c r="C170" s="90" t="s">
        <v>13</v>
      </c>
      <c r="D170" s="91">
        <v>4</v>
      </c>
      <c r="E170" s="92"/>
      <c r="F170" s="92"/>
      <c r="G170" s="92"/>
      <c r="H170" s="92"/>
      <c r="I170" s="92"/>
      <c r="J170" s="92"/>
      <c r="K170" s="92">
        <f t="shared" si="3"/>
        <v>0</v>
      </c>
      <c r="L170" s="93" t="s">
        <v>4</v>
      </c>
    </row>
    <row r="171" spans="1:12" s="85" customFormat="1" ht="20.100000000000001" customHeight="1">
      <c r="A171" s="89" t="s">
        <v>679</v>
      </c>
      <c r="B171" s="89" t="s">
        <v>699</v>
      </c>
      <c r="C171" s="90" t="s">
        <v>13</v>
      </c>
      <c r="D171" s="91">
        <v>2</v>
      </c>
      <c r="E171" s="92"/>
      <c r="F171" s="92"/>
      <c r="G171" s="92"/>
      <c r="H171" s="92"/>
      <c r="I171" s="92"/>
      <c r="J171" s="92"/>
      <c r="K171" s="92">
        <f t="shared" si="3"/>
        <v>0</v>
      </c>
      <c r="L171" s="93" t="s">
        <v>4</v>
      </c>
    </row>
    <row r="172" spans="1:12" s="85" customFormat="1" ht="20.100000000000001" customHeight="1">
      <c r="A172" s="89" t="s">
        <v>679</v>
      </c>
      <c r="B172" s="89" t="s">
        <v>700</v>
      </c>
      <c r="C172" s="90" t="s">
        <v>13</v>
      </c>
      <c r="D172" s="91">
        <v>9</v>
      </c>
      <c r="E172" s="92"/>
      <c r="F172" s="92"/>
      <c r="G172" s="92"/>
      <c r="H172" s="92"/>
      <c r="I172" s="92"/>
      <c r="J172" s="92"/>
      <c r="K172" s="92">
        <f t="shared" si="3"/>
        <v>0</v>
      </c>
      <c r="L172" s="93" t="s">
        <v>4</v>
      </c>
    </row>
    <row r="173" spans="1:12" s="85" customFormat="1" ht="20.100000000000001" customHeight="1">
      <c r="A173" s="89" t="s">
        <v>679</v>
      </c>
      <c r="B173" s="89" t="s">
        <v>701</v>
      </c>
      <c r="C173" s="90" t="s">
        <v>13</v>
      </c>
      <c r="D173" s="91">
        <v>1</v>
      </c>
      <c r="E173" s="92"/>
      <c r="F173" s="92"/>
      <c r="G173" s="92"/>
      <c r="H173" s="92"/>
      <c r="I173" s="92"/>
      <c r="J173" s="92"/>
      <c r="K173" s="92">
        <f t="shared" si="3"/>
        <v>0</v>
      </c>
      <c r="L173" s="93" t="s">
        <v>4</v>
      </c>
    </row>
    <row r="174" spans="1:12" s="85" customFormat="1" ht="20.100000000000001" customHeight="1">
      <c r="A174" s="89" t="s">
        <v>679</v>
      </c>
      <c r="B174" s="89" t="s">
        <v>702</v>
      </c>
      <c r="C174" s="90" t="s">
        <v>13</v>
      </c>
      <c r="D174" s="91">
        <v>4</v>
      </c>
      <c r="E174" s="92"/>
      <c r="F174" s="92"/>
      <c r="G174" s="92"/>
      <c r="H174" s="92"/>
      <c r="I174" s="92"/>
      <c r="J174" s="92"/>
      <c r="K174" s="92">
        <f t="shared" si="3"/>
        <v>0</v>
      </c>
      <c r="L174" s="93" t="s">
        <v>4</v>
      </c>
    </row>
    <row r="175" spans="1:12" s="85" customFormat="1" ht="20.100000000000001" customHeight="1">
      <c r="A175" s="89" t="s">
        <v>679</v>
      </c>
      <c r="B175" s="89" t="s">
        <v>703</v>
      </c>
      <c r="C175" s="90" t="s">
        <v>13</v>
      </c>
      <c r="D175" s="91">
        <v>1</v>
      </c>
      <c r="E175" s="92"/>
      <c r="F175" s="92"/>
      <c r="G175" s="92"/>
      <c r="H175" s="92"/>
      <c r="I175" s="92"/>
      <c r="J175" s="92"/>
      <c r="K175" s="92">
        <f t="shared" si="3"/>
        <v>0</v>
      </c>
      <c r="L175" s="93" t="s">
        <v>4</v>
      </c>
    </row>
    <row r="176" spans="1:12" s="85" customFormat="1" ht="20.100000000000001" customHeight="1">
      <c r="A176" s="89" t="s">
        <v>679</v>
      </c>
      <c r="B176" s="89" t="s">
        <v>704</v>
      </c>
      <c r="C176" s="90" t="s">
        <v>13</v>
      </c>
      <c r="D176" s="91">
        <v>1</v>
      </c>
      <c r="E176" s="92"/>
      <c r="F176" s="92"/>
      <c r="G176" s="92"/>
      <c r="H176" s="92"/>
      <c r="I176" s="92"/>
      <c r="J176" s="92"/>
      <c r="K176" s="92">
        <f t="shared" si="3"/>
        <v>0</v>
      </c>
      <c r="L176" s="93" t="s">
        <v>4</v>
      </c>
    </row>
    <row r="177" spans="1:12" s="85" customFormat="1" ht="20.100000000000001" customHeight="1">
      <c r="A177" s="89" t="s">
        <v>679</v>
      </c>
      <c r="B177" s="89" t="s">
        <v>705</v>
      </c>
      <c r="C177" s="90" t="s">
        <v>13</v>
      </c>
      <c r="D177" s="91">
        <v>16</v>
      </c>
      <c r="E177" s="92"/>
      <c r="F177" s="92"/>
      <c r="G177" s="92"/>
      <c r="H177" s="92"/>
      <c r="I177" s="92"/>
      <c r="J177" s="92"/>
      <c r="K177" s="92">
        <f t="shared" si="3"/>
        <v>0</v>
      </c>
      <c r="L177" s="93" t="s">
        <v>4</v>
      </c>
    </row>
    <row r="178" spans="1:12" s="85" customFormat="1" ht="20.100000000000001" customHeight="1">
      <c r="A178" s="89" t="s">
        <v>679</v>
      </c>
      <c r="B178" s="89" t="s">
        <v>706</v>
      </c>
      <c r="C178" s="90" t="s">
        <v>13</v>
      </c>
      <c r="D178" s="91">
        <v>24</v>
      </c>
      <c r="E178" s="92"/>
      <c r="F178" s="92"/>
      <c r="G178" s="92"/>
      <c r="H178" s="92"/>
      <c r="I178" s="92"/>
      <c r="J178" s="92"/>
      <c r="K178" s="92">
        <f t="shared" si="3"/>
        <v>0</v>
      </c>
      <c r="L178" s="93" t="s">
        <v>4</v>
      </c>
    </row>
    <row r="179" spans="1:12" s="85" customFormat="1" ht="20.100000000000001" customHeight="1">
      <c r="A179" s="89" t="s">
        <v>679</v>
      </c>
      <c r="B179" s="89" t="s">
        <v>707</v>
      </c>
      <c r="C179" s="90" t="s">
        <v>13</v>
      </c>
      <c r="D179" s="91">
        <v>6</v>
      </c>
      <c r="E179" s="92"/>
      <c r="F179" s="92"/>
      <c r="G179" s="92"/>
      <c r="H179" s="92"/>
      <c r="I179" s="92"/>
      <c r="J179" s="92"/>
      <c r="K179" s="92">
        <f t="shared" si="3"/>
        <v>0</v>
      </c>
      <c r="L179" s="93" t="s">
        <v>4</v>
      </c>
    </row>
    <row r="180" spans="1:12" s="85" customFormat="1" ht="20.100000000000001" customHeight="1">
      <c r="A180" s="89" t="s">
        <v>679</v>
      </c>
      <c r="B180" s="89" t="s">
        <v>708</v>
      </c>
      <c r="C180" s="90" t="s">
        <v>13</v>
      </c>
      <c r="D180" s="91">
        <v>15</v>
      </c>
      <c r="E180" s="92"/>
      <c r="F180" s="92"/>
      <c r="G180" s="92"/>
      <c r="H180" s="92"/>
      <c r="I180" s="92"/>
      <c r="J180" s="92"/>
      <c r="K180" s="92">
        <f t="shared" si="3"/>
        <v>0</v>
      </c>
      <c r="L180" s="93" t="s">
        <v>4</v>
      </c>
    </row>
    <row r="181" spans="1:12" s="85" customFormat="1" ht="20.100000000000001" customHeight="1">
      <c r="A181" s="89" t="s">
        <v>679</v>
      </c>
      <c r="B181" s="89" t="s">
        <v>709</v>
      </c>
      <c r="C181" s="90" t="s">
        <v>13</v>
      </c>
      <c r="D181" s="91">
        <v>2</v>
      </c>
      <c r="E181" s="92"/>
      <c r="F181" s="92"/>
      <c r="G181" s="92"/>
      <c r="H181" s="92"/>
      <c r="I181" s="92"/>
      <c r="J181" s="92"/>
      <c r="K181" s="92">
        <f t="shared" si="3"/>
        <v>0</v>
      </c>
      <c r="L181" s="93" t="s">
        <v>4</v>
      </c>
    </row>
    <row r="182" spans="1:12" s="85" customFormat="1" ht="20.100000000000001" customHeight="1">
      <c r="A182" s="89" t="s">
        <v>679</v>
      </c>
      <c r="B182" s="89" t="s">
        <v>710</v>
      </c>
      <c r="C182" s="90" t="s">
        <v>13</v>
      </c>
      <c r="D182" s="91">
        <v>2</v>
      </c>
      <c r="E182" s="92"/>
      <c r="F182" s="92"/>
      <c r="G182" s="92"/>
      <c r="H182" s="92"/>
      <c r="I182" s="92"/>
      <c r="J182" s="92"/>
      <c r="K182" s="92">
        <f t="shared" si="3"/>
        <v>0</v>
      </c>
      <c r="L182" s="93" t="s">
        <v>4</v>
      </c>
    </row>
    <row r="183" spans="1:12" s="85" customFormat="1" ht="20.100000000000001" customHeight="1">
      <c r="A183" s="89" t="s">
        <v>679</v>
      </c>
      <c r="B183" s="89" t="s">
        <v>711</v>
      </c>
      <c r="C183" s="90" t="s">
        <v>13</v>
      </c>
      <c r="D183" s="91">
        <v>1</v>
      </c>
      <c r="E183" s="92"/>
      <c r="F183" s="92"/>
      <c r="G183" s="92"/>
      <c r="H183" s="92"/>
      <c r="I183" s="92"/>
      <c r="J183" s="92"/>
      <c r="K183" s="92">
        <f t="shared" si="3"/>
        <v>0</v>
      </c>
      <c r="L183" s="93" t="s">
        <v>4</v>
      </c>
    </row>
    <row r="184" spans="1:12" s="85" customFormat="1" ht="20.100000000000001" customHeight="1">
      <c r="A184" s="89" t="s">
        <v>679</v>
      </c>
      <c r="B184" s="89" t="s">
        <v>712</v>
      </c>
      <c r="C184" s="90" t="s">
        <v>13</v>
      </c>
      <c r="D184" s="91">
        <v>2</v>
      </c>
      <c r="E184" s="92"/>
      <c r="F184" s="92"/>
      <c r="G184" s="92"/>
      <c r="H184" s="92"/>
      <c r="I184" s="92"/>
      <c r="J184" s="92"/>
      <c r="K184" s="92">
        <f t="shared" si="3"/>
        <v>0</v>
      </c>
      <c r="L184" s="93" t="s">
        <v>4</v>
      </c>
    </row>
    <row r="185" spans="1:12" s="85" customFormat="1" ht="20.100000000000001" customHeight="1">
      <c r="A185" s="89" t="s">
        <v>679</v>
      </c>
      <c r="B185" s="89" t="s">
        <v>713</v>
      </c>
      <c r="C185" s="90" t="s">
        <v>13</v>
      </c>
      <c r="D185" s="91">
        <v>2</v>
      </c>
      <c r="E185" s="92"/>
      <c r="F185" s="92"/>
      <c r="G185" s="92"/>
      <c r="H185" s="92"/>
      <c r="I185" s="92"/>
      <c r="J185" s="92"/>
      <c r="K185" s="92">
        <f t="shared" si="3"/>
        <v>0</v>
      </c>
      <c r="L185" s="93" t="s">
        <v>4</v>
      </c>
    </row>
    <row r="186" spans="1:12" s="85" customFormat="1" ht="20.100000000000001" customHeight="1">
      <c r="A186" s="89" t="s">
        <v>679</v>
      </c>
      <c r="B186" s="89" t="s">
        <v>714</v>
      </c>
      <c r="C186" s="90" t="s">
        <v>13</v>
      </c>
      <c r="D186" s="91">
        <v>2</v>
      </c>
      <c r="E186" s="92"/>
      <c r="F186" s="92"/>
      <c r="G186" s="92"/>
      <c r="H186" s="92"/>
      <c r="I186" s="92"/>
      <c r="J186" s="92"/>
      <c r="K186" s="92">
        <f t="shared" si="3"/>
        <v>0</v>
      </c>
      <c r="L186" s="93" t="s">
        <v>4</v>
      </c>
    </row>
    <row r="187" spans="1:12" s="85" customFormat="1" ht="20.100000000000001" customHeight="1">
      <c r="A187" s="89" t="s">
        <v>679</v>
      </c>
      <c r="B187" s="89" t="s">
        <v>715</v>
      </c>
      <c r="C187" s="90" t="s">
        <v>13</v>
      </c>
      <c r="D187" s="91">
        <v>2</v>
      </c>
      <c r="E187" s="92"/>
      <c r="F187" s="92"/>
      <c r="G187" s="92"/>
      <c r="H187" s="92"/>
      <c r="I187" s="92"/>
      <c r="J187" s="92"/>
      <c r="K187" s="92">
        <f t="shared" si="3"/>
        <v>0</v>
      </c>
      <c r="L187" s="93" t="s">
        <v>4</v>
      </c>
    </row>
    <row r="188" spans="1:12" s="85" customFormat="1" ht="20.100000000000001" customHeight="1">
      <c r="A188" s="89" t="s">
        <v>679</v>
      </c>
      <c r="B188" s="89" t="s">
        <v>716</v>
      </c>
      <c r="C188" s="90" t="s">
        <v>13</v>
      </c>
      <c r="D188" s="91">
        <v>1</v>
      </c>
      <c r="E188" s="92"/>
      <c r="F188" s="92"/>
      <c r="G188" s="92"/>
      <c r="H188" s="92"/>
      <c r="I188" s="92"/>
      <c r="J188" s="92"/>
      <c r="K188" s="92">
        <f t="shared" si="3"/>
        <v>0</v>
      </c>
      <c r="L188" s="93" t="s">
        <v>4</v>
      </c>
    </row>
    <row r="189" spans="1:12" s="85" customFormat="1" ht="20.100000000000001" customHeight="1">
      <c r="A189" s="89" t="s">
        <v>679</v>
      </c>
      <c r="B189" s="89" t="s">
        <v>717</v>
      </c>
      <c r="C189" s="90" t="s">
        <v>13</v>
      </c>
      <c r="D189" s="91">
        <v>2</v>
      </c>
      <c r="E189" s="92"/>
      <c r="F189" s="92"/>
      <c r="G189" s="92"/>
      <c r="H189" s="92"/>
      <c r="I189" s="92"/>
      <c r="J189" s="92"/>
      <c r="K189" s="92">
        <f t="shared" si="3"/>
        <v>0</v>
      </c>
      <c r="L189" s="93" t="s">
        <v>4</v>
      </c>
    </row>
    <row r="190" spans="1:12" s="85" customFormat="1" ht="20.100000000000001" customHeight="1">
      <c r="A190" s="89" t="s">
        <v>679</v>
      </c>
      <c r="B190" s="89" t="s">
        <v>718</v>
      </c>
      <c r="C190" s="90" t="s">
        <v>13</v>
      </c>
      <c r="D190" s="91">
        <v>2</v>
      </c>
      <c r="E190" s="92"/>
      <c r="F190" s="92"/>
      <c r="G190" s="92"/>
      <c r="H190" s="92"/>
      <c r="I190" s="92"/>
      <c r="J190" s="92"/>
      <c r="K190" s="92">
        <f t="shared" si="3"/>
        <v>0</v>
      </c>
      <c r="L190" s="93" t="s">
        <v>4</v>
      </c>
    </row>
    <row r="191" spans="1:12" s="85" customFormat="1" ht="20.100000000000001" customHeight="1">
      <c r="A191" s="89" t="s">
        <v>679</v>
      </c>
      <c r="B191" s="89" t="s">
        <v>719</v>
      </c>
      <c r="C191" s="90" t="s">
        <v>13</v>
      </c>
      <c r="D191" s="91">
        <v>2</v>
      </c>
      <c r="E191" s="92"/>
      <c r="F191" s="92"/>
      <c r="G191" s="92"/>
      <c r="H191" s="92"/>
      <c r="I191" s="92"/>
      <c r="J191" s="92"/>
      <c r="K191" s="92">
        <f t="shared" si="3"/>
        <v>0</v>
      </c>
      <c r="L191" s="93" t="s">
        <v>4</v>
      </c>
    </row>
    <row r="192" spans="1:12" s="85" customFormat="1" ht="20.100000000000001" customHeight="1">
      <c r="A192" s="89" t="s">
        <v>679</v>
      </c>
      <c r="B192" s="89" t="s">
        <v>720</v>
      </c>
      <c r="C192" s="90" t="s">
        <v>13</v>
      </c>
      <c r="D192" s="91">
        <v>2</v>
      </c>
      <c r="E192" s="92"/>
      <c r="F192" s="92"/>
      <c r="G192" s="92"/>
      <c r="H192" s="92"/>
      <c r="I192" s="92"/>
      <c r="J192" s="92"/>
      <c r="K192" s="92">
        <f t="shared" si="3"/>
        <v>0</v>
      </c>
      <c r="L192" s="93" t="s">
        <v>4</v>
      </c>
    </row>
    <row r="193" spans="1:12" s="85" customFormat="1" ht="20.100000000000001" customHeight="1">
      <c r="A193" s="89" t="s">
        <v>679</v>
      </c>
      <c r="B193" s="89" t="s">
        <v>721</v>
      </c>
      <c r="C193" s="90" t="s">
        <v>13</v>
      </c>
      <c r="D193" s="91">
        <v>1</v>
      </c>
      <c r="E193" s="92"/>
      <c r="F193" s="92"/>
      <c r="G193" s="92"/>
      <c r="H193" s="92"/>
      <c r="I193" s="92"/>
      <c r="J193" s="92"/>
      <c r="K193" s="92">
        <f t="shared" si="3"/>
        <v>0</v>
      </c>
      <c r="L193" s="93" t="s">
        <v>4</v>
      </c>
    </row>
    <row r="194" spans="1:12" s="85" customFormat="1" ht="20.100000000000001" customHeight="1">
      <c r="A194" s="89" t="s">
        <v>679</v>
      </c>
      <c r="B194" s="89" t="s">
        <v>722</v>
      </c>
      <c r="C194" s="90" t="s">
        <v>13</v>
      </c>
      <c r="D194" s="91">
        <v>2</v>
      </c>
      <c r="E194" s="92"/>
      <c r="F194" s="92"/>
      <c r="G194" s="92"/>
      <c r="H194" s="92"/>
      <c r="I194" s="92"/>
      <c r="J194" s="92"/>
      <c r="K194" s="92">
        <f t="shared" si="3"/>
        <v>0</v>
      </c>
      <c r="L194" s="93" t="s">
        <v>4</v>
      </c>
    </row>
    <row r="195" spans="1:12" s="85" customFormat="1" ht="20.100000000000001" customHeight="1">
      <c r="A195" s="89" t="s">
        <v>679</v>
      </c>
      <c r="B195" s="89" t="s">
        <v>723</v>
      </c>
      <c r="C195" s="90" t="s">
        <v>13</v>
      </c>
      <c r="D195" s="91">
        <v>2</v>
      </c>
      <c r="E195" s="92"/>
      <c r="F195" s="92"/>
      <c r="G195" s="92"/>
      <c r="H195" s="92"/>
      <c r="I195" s="92"/>
      <c r="J195" s="92"/>
      <c r="K195" s="92">
        <f t="shared" si="3"/>
        <v>0</v>
      </c>
      <c r="L195" s="93" t="s">
        <v>4</v>
      </c>
    </row>
    <row r="196" spans="1:12" s="85" customFormat="1" ht="20.100000000000001" customHeight="1">
      <c r="A196" s="89" t="s">
        <v>724</v>
      </c>
      <c r="B196" s="89" t="s">
        <v>725</v>
      </c>
      <c r="C196" s="90" t="s">
        <v>28</v>
      </c>
      <c r="D196" s="91">
        <v>4.5</v>
      </c>
      <c r="E196" s="92"/>
      <c r="F196" s="92"/>
      <c r="G196" s="92"/>
      <c r="H196" s="92"/>
      <c r="I196" s="92"/>
      <c r="J196" s="92"/>
      <c r="K196" s="92">
        <f t="shared" si="3"/>
        <v>0</v>
      </c>
      <c r="L196" s="93" t="s">
        <v>4</v>
      </c>
    </row>
    <row r="197" spans="1:12" s="85" customFormat="1" ht="20.100000000000001" customHeight="1">
      <c r="A197" s="89" t="s">
        <v>724</v>
      </c>
      <c r="B197" s="89" t="s">
        <v>726</v>
      </c>
      <c r="C197" s="90" t="s">
        <v>28</v>
      </c>
      <c r="D197" s="91">
        <v>78.5</v>
      </c>
      <c r="E197" s="92"/>
      <c r="F197" s="92"/>
      <c r="G197" s="92"/>
      <c r="H197" s="92"/>
      <c r="I197" s="92"/>
      <c r="J197" s="92"/>
      <c r="K197" s="92">
        <f t="shared" si="3"/>
        <v>0</v>
      </c>
      <c r="L197" s="93" t="s">
        <v>4</v>
      </c>
    </row>
    <row r="198" spans="1:12" s="85" customFormat="1" ht="20.100000000000001" customHeight="1">
      <c r="A198" s="89" t="s">
        <v>724</v>
      </c>
      <c r="B198" s="89" t="s">
        <v>727</v>
      </c>
      <c r="C198" s="90" t="s">
        <v>28</v>
      </c>
      <c r="D198" s="91">
        <v>89.5</v>
      </c>
      <c r="E198" s="92"/>
      <c r="F198" s="92"/>
      <c r="G198" s="92"/>
      <c r="H198" s="92"/>
      <c r="I198" s="92"/>
      <c r="J198" s="92"/>
      <c r="K198" s="92">
        <f t="shared" si="3"/>
        <v>0</v>
      </c>
      <c r="L198" s="93" t="s">
        <v>4</v>
      </c>
    </row>
    <row r="199" spans="1:12" s="85" customFormat="1" ht="20.100000000000001" customHeight="1">
      <c r="A199" s="89" t="s">
        <v>724</v>
      </c>
      <c r="B199" s="89" t="s">
        <v>728</v>
      </c>
      <c r="C199" s="90" t="s">
        <v>28</v>
      </c>
      <c r="D199" s="91">
        <v>36.5</v>
      </c>
      <c r="E199" s="92"/>
      <c r="F199" s="92"/>
      <c r="G199" s="92"/>
      <c r="H199" s="92"/>
      <c r="I199" s="92"/>
      <c r="J199" s="92"/>
      <c r="K199" s="92">
        <f t="shared" si="3"/>
        <v>0</v>
      </c>
      <c r="L199" s="93" t="s">
        <v>4</v>
      </c>
    </row>
    <row r="200" spans="1:12" s="85" customFormat="1" ht="20.100000000000001" customHeight="1">
      <c r="A200" s="89" t="s">
        <v>724</v>
      </c>
      <c r="B200" s="89" t="s">
        <v>729</v>
      </c>
      <c r="C200" s="90" t="s">
        <v>28</v>
      </c>
      <c r="D200" s="91">
        <v>11</v>
      </c>
      <c r="E200" s="92"/>
      <c r="F200" s="92"/>
      <c r="G200" s="92"/>
      <c r="H200" s="92"/>
      <c r="I200" s="92"/>
      <c r="J200" s="92"/>
      <c r="K200" s="92">
        <f t="shared" si="3"/>
        <v>0</v>
      </c>
      <c r="L200" s="93" t="s">
        <v>4</v>
      </c>
    </row>
    <row r="201" spans="1:12" s="85" customFormat="1" ht="20.100000000000001" customHeight="1">
      <c r="A201" s="89" t="s">
        <v>724</v>
      </c>
      <c r="B201" s="89" t="s">
        <v>730</v>
      </c>
      <c r="C201" s="90" t="s">
        <v>28</v>
      </c>
      <c r="D201" s="91">
        <v>1</v>
      </c>
      <c r="E201" s="92"/>
      <c r="F201" s="92"/>
      <c r="G201" s="92"/>
      <c r="H201" s="92"/>
      <c r="I201" s="92"/>
      <c r="J201" s="92"/>
      <c r="K201" s="92">
        <f t="shared" si="3"/>
        <v>0</v>
      </c>
      <c r="L201" s="93" t="s">
        <v>4</v>
      </c>
    </row>
    <row r="202" spans="1:12" s="85" customFormat="1" ht="20.100000000000001" customHeight="1">
      <c r="A202" s="89" t="s">
        <v>724</v>
      </c>
      <c r="B202" s="89" t="s">
        <v>731</v>
      </c>
      <c r="C202" s="90" t="s">
        <v>28</v>
      </c>
      <c r="D202" s="91">
        <v>38.5</v>
      </c>
      <c r="E202" s="92"/>
      <c r="F202" s="92"/>
      <c r="G202" s="92"/>
      <c r="H202" s="92"/>
      <c r="I202" s="92"/>
      <c r="J202" s="92"/>
      <c r="K202" s="92">
        <f t="shared" ref="K202:K265" si="4">F202+H202+J202</f>
        <v>0</v>
      </c>
      <c r="L202" s="93" t="s">
        <v>4</v>
      </c>
    </row>
    <row r="203" spans="1:12" s="85" customFormat="1" ht="20.100000000000001" customHeight="1">
      <c r="A203" s="89" t="s">
        <v>732</v>
      </c>
      <c r="B203" s="89" t="s">
        <v>733</v>
      </c>
      <c r="C203" s="90" t="s">
        <v>13</v>
      </c>
      <c r="D203" s="91">
        <v>21</v>
      </c>
      <c r="E203" s="92"/>
      <c r="F203" s="92"/>
      <c r="G203" s="92"/>
      <c r="H203" s="92"/>
      <c r="I203" s="92"/>
      <c r="J203" s="92"/>
      <c r="K203" s="92">
        <f t="shared" si="4"/>
        <v>0</v>
      </c>
      <c r="L203" s="93" t="s">
        <v>4</v>
      </c>
    </row>
    <row r="204" spans="1:12" s="85" customFormat="1" ht="20.100000000000001" customHeight="1">
      <c r="A204" s="89" t="s">
        <v>732</v>
      </c>
      <c r="B204" s="89" t="s">
        <v>734</v>
      </c>
      <c r="C204" s="90" t="s">
        <v>13</v>
      </c>
      <c r="D204" s="91">
        <v>1</v>
      </c>
      <c r="E204" s="92"/>
      <c r="F204" s="92"/>
      <c r="G204" s="92"/>
      <c r="H204" s="92"/>
      <c r="I204" s="92"/>
      <c r="J204" s="92"/>
      <c r="K204" s="92">
        <f t="shared" si="4"/>
        <v>0</v>
      </c>
      <c r="L204" s="93" t="s">
        <v>4</v>
      </c>
    </row>
    <row r="205" spans="1:12" s="85" customFormat="1" ht="20.100000000000001" customHeight="1">
      <c r="A205" s="89" t="s">
        <v>732</v>
      </c>
      <c r="B205" s="89" t="s">
        <v>735</v>
      </c>
      <c r="C205" s="90" t="s">
        <v>13</v>
      </c>
      <c r="D205" s="91">
        <v>23</v>
      </c>
      <c r="E205" s="92"/>
      <c r="F205" s="92"/>
      <c r="G205" s="92"/>
      <c r="H205" s="92"/>
      <c r="I205" s="92"/>
      <c r="J205" s="92"/>
      <c r="K205" s="92">
        <f t="shared" si="4"/>
        <v>0</v>
      </c>
      <c r="L205" s="93" t="s">
        <v>4</v>
      </c>
    </row>
    <row r="206" spans="1:12" s="85" customFormat="1" ht="20.100000000000001" customHeight="1">
      <c r="A206" s="89" t="s">
        <v>732</v>
      </c>
      <c r="B206" s="89" t="s">
        <v>736</v>
      </c>
      <c r="C206" s="90" t="s">
        <v>13</v>
      </c>
      <c r="D206" s="91">
        <v>1</v>
      </c>
      <c r="E206" s="92"/>
      <c r="F206" s="92"/>
      <c r="G206" s="92"/>
      <c r="H206" s="92"/>
      <c r="I206" s="92"/>
      <c r="J206" s="92"/>
      <c r="K206" s="92">
        <f t="shared" si="4"/>
        <v>0</v>
      </c>
      <c r="L206" s="93" t="s">
        <v>4</v>
      </c>
    </row>
    <row r="207" spans="1:12" s="85" customFormat="1" ht="20.100000000000001" customHeight="1">
      <c r="A207" s="89" t="s">
        <v>732</v>
      </c>
      <c r="B207" s="89" t="s">
        <v>737</v>
      </c>
      <c r="C207" s="90" t="s">
        <v>13</v>
      </c>
      <c r="D207" s="91">
        <v>35</v>
      </c>
      <c r="E207" s="92"/>
      <c r="F207" s="92"/>
      <c r="G207" s="92"/>
      <c r="H207" s="92"/>
      <c r="I207" s="92"/>
      <c r="J207" s="92"/>
      <c r="K207" s="92">
        <f t="shared" si="4"/>
        <v>0</v>
      </c>
      <c r="L207" s="93" t="s">
        <v>4</v>
      </c>
    </row>
    <row r="208" spans="1:12" s="85" customFormat="1" ht="20.100000000000001" customHeight="1">
      <c r="A208" s="89" t="s">
        <v>732</v>
      </c>
      <c r="B208" s="89" t="s">
        <v>738</v>
      </c>
      <c r="C208" s="90" t="s">
        <v>13</v>
      </c>
      <c r="D208" s="91">
        <v>45</v>
      </c>
      <c r="E208" s="92"/>
      <c r="F208" s="92"/>
      <c r="G208" s="92"/>
      <c r="H208" s="92"/>
      <c r="I208" s="92"/>
      <c r="J208" s="92"/>
      <c r="K208" s="92">
        <f t="shared" si="4"/>
        <v>0</v>
      </c>
      <c r="L208" s="93" t="s">
        <v>4</v>
      </c>
    </row>
    <row r="209" spans="1:12" s="85" customFormat="1" ht="20.100000000000001" customHeight="1">
      <c r="A209" s="89" t="s">
        <v>732</v>
      </c>
      <c r="B209" s="89" t="s">
        <v>739</v>
      </c>
      <c r="C209" s="90" t="s">
        <v>13</v>
      </c>
      <c r="D209" s="91">
        <v>10</v>
      </c>
      <c r="E209" s="92"/>
      <c r="F209" s="92"/>
      <c r="G209" s="92"/>
      <c r="H209" s="92"/>
      <c r="I209" s="92"/>
      <c r="J209" s="92"/>
      <c r="K209" s="92">
        <f t="shared" si="4"/>
        <v>0</v>
      </c>
      <c r="L209" s="93" t="s">
        <v>4</v>
      </c>
    </row>
    <row r="210" spans="1:12" s="85" customFormat="1" ht="20.100000000000001" customHeight="1">
      <c r="A210" s="89" t="s">
        <v>732</v>
      </c>
      <c r="B210" s="89" t="s">
        <v>740</v>
      </c>
      <c r="C210" s="90" t="s">
        <v>13</v>
      </c>
      <c r="D210" s="91">
        <v>23</v>
      </c>
      <c r="E210" s="92"/>
      <c r="F210" s="92"/>
      <c r="G210" s="92"/>
      <c r="H210" s="92"/>
      <c r="I210" s="92"/>
      <c r="J210" s="92"/>
      <c r="K210" s="92">
        <f t="shared" si="4"/>
        <v>0</v>
      </c>
      <c r="L210" s="93" t="s">
        <v>4</v>
      </c>
    </row>
    <row r="211" spans="1:12" s="85" customFormat="1" ht="20.100000000000001" customHeight="1">
      <c r="A211" s="89" t="s">
        <v>732</v>
      </c>
      <c r="B211" s="89" t="s">
        <v>741</v>
      </c>
      <c r="C211" s="90" t="s">
        <v>13</v>
      </c>
      <c r="D211" s="91">
        <v>15</v>
      </c>
      <c r="E211" s="92"/>
      <c r="F211" s="92"/>
      <c r="G211" s="92"/>
      <c r="H211" s="92"/>
      <c r="I211" s="92"/>
      <c r="J211" s="92"/>
      <c r="K211" s="92">
        <f t="shared" si="4"/>
        <v>0</v>
      </c>
      <c r="L211" s="93" t="s">
        <v>4</v>
      </c>
    </row>
    <row r="212" spans="1:12" s="85" customFormat="1" ht="20.100000000000001" customHeight="1">
      <c r="A212" s="89" t="s">
        <v>732</v>
      </c>
      <c r="B212" s="89" t="s">
        <v>742</v>
      </c>
      <c r="C212" s="90" t="s">
        <v>13</v>
      </c>
      <c r="D212" s="91">
        <v>1</v>
      </c>
      <c r="E212" s="92"/>
      <c r="F212" s="92"/>
      <c r="G212" s="92"/>
      <c r="H212" s="92"/>
      <c r="I212" s="92"/>
      <c r="J212" s="92"/>
      <c r="K212" s="92">
        <f t="shared" si="4"/>
        <v>0</v>
      </c>
      <c r="L212" s="93" t="s">
        <v>4</v>
      </c>
    </row>
    <row r="213" spans="1:12" s="85" customFormat="1" ht="20.100000000000001" customHeight="1">
      <c r="A213" s="89" t="s">
        <v>732</v>
      </c>
      <c r="B213" s="89" t="s">
        <v>743</v>
      </c>
      <c r="C213" s="90" t="s">
        <v>13</v>
      </c>
      <c r="D213" s="91">
        <v>10</v>
      </c>
      <c r="E213" s="92"/>
      <c r="F213" s="92"/>
      <c r="G213" s="92"/>
      <c r="H213" s="92"/>
      <c r="I213" s="92"/>
      <c r="J213" s="92"/>
      <c r="K213" s="92">
        <f t="shared" si="4"/>
        <v>0</v>
      </c>
      <c r="L213" s="93" t="s">
        <v>4</v>
      </c>
    </row>
    <row r="214" spans="1:12" s="85" customFormat="1" ht="20.100000000000001" customHeight="1">
      <c r="A214" s="89" t="s">
        <v>732</v>
      </c>
      <c r="B214" s="89" t="s">
        <v>744</v>
      </c>
      <c r="C214" s="90" t="s">
        <v>13</v>
      </c>
      <c r="D214" s="91">
        <v>15</v>
      </c>
      <c r="E214" s="92"/>
      <c r="F214" s="92"/>
      <c r="G214" s="92"/>
      <c r="H214" s="92"/>
      <c r="I214" s="92"/>
      <c r="J214" s="92"/>
      <c r="K214" s="92">
        <f t="shared" si="4"/>
        <v>0</v>
      </c>
      <c r="L214" s="93" t="s">
        <v>4</v>
      </c>
    </row>
    <row r="215" spans="1:12" s="85" customFormat="1" ht="20.100000000000001" customHeight="1">
      <c r="A215" s="89" t="s">
        <v>732</v>
      </c>
      <c r="B215" s="89" t="s">
        <v>745</v>
      </c>
      <c r="C215" s="90" t="s">
        <v>13</v>
      </c>
      <c r="D215" s="91">
        <v>3</v>
      </c>
      <c r="E215" s="92"/>
      <c r="F215" s="92"/>
      <c r="G215" s="92"/>
      <c r="H215" s="92"/>
      <c r="I215" s="92"/>
      <c r="J215" s="92"/>
      <c r="K215" s="92">
        <f t="shared" si="4"/>
        <v>0</v>
      </c>
      <c r="L215" s="93" t="s">
        <v>4</v>
      </c>
    </row>
    <row r="216" spans="1:12" s="85" customFormat="1" ht="20.100000000000001" customHeight="1">
      <c r="A216" s="89" t="s">
        <v>732</v>
      </c>
      <c r="B216" s="89" t="s">
        <v>746</v>
      </c>
      <c r="C216" s="90" t="s">
        <v>13</v>
      </c>
      <c r="D216" s="91">
        <v>25</v>
      </c>
      <c r="E216" s="92"/>
      <c r="F216" s="92"/>
      <c r="G216" s="92"/>
      <c r="H216" s="92"/>
      <c r="I216" s="92"/>
      <c r="J216" s="92"/>
      <c r="K216" s="92">
        <f t="shared" si="4"/>
        <v>0</v>
      </c>
      <c r="L216" s="93" t="s">
        <v>4</v>
      </c>
    </row>
    <row r="217" spans="1:12" s="85" customFormat="1" ht="20.100000000000001" customHeight="1">
      <c r="A217" s="89" t="s">
        <v>732</v>
      </c>
      <c r="B217" s="89" t="s">
        <v>747</v>
      </c>
      <c r="C217" s="90" t="s">
        <v>13</v>
      </c>
      <c r="D217" s="91">
        <v>7</v>
      </c>
      <c r="E217" s="92"/>
      <c r="F217" s="92"/>
      <c r="G217" s="92"/>
      <c r="H217" s="92"/>
      <c r="I217" s="92"/>
      <c r="J217" s="92"/>
      <c r="K217" s="92">
        <f t="shared" si="4"/>
        <v>0</v>
      </c>
      <c r="L217" s="93" t="s">
        <v>4</v>
      </c>
    </row>
    <row r="218" spans="1:12" s="85" customFormat="1" ht="20.100000000000001" customHeight="1">
      <c r="A218" s="89" t="s">
        <v>732</v>
      </c>
      <c r="B218" s="89" t="s">
        <v>748</v>
      </c>
      <c r="C218" s="90" t="s">
        <v>13</v>
      </c>
      <c r="D218" s="91">
        <v>1</v>
      </c>
      <c r="E218" s="92"/>
      <c r="F218" s="92"/>
      <c r="G218" s="92"/>
      <c r="H218" s="92"/>
      <c r="I218" s="92"/>
      <c r="J218" s="92"/>
      <c r="K218" s="92">
        <f t="shared" si="4"/>
        <v>0</v>
      </c>
      <c r="L218" s="93" t="s">
        <v>4</v>
      </c>
    </row>
    <row r="219" spans="1:12" s="85" customFormat="1" ht="20.100000000000001" customHeight="1">
      <c r="A219" s="89" t="s">
        <v>732</v>
      </c>
      <c r="B219" s="89" t="s">
        <v>749</v>
      </c>
      <c r="C219" s="90" t="s">
        <v>13</v>
      </c>
      <c r="D219" s="91">
        <v>32</v>
      </c>
      <c r="E219" s="92"/>
      <c r="F219" s="92"/>
      <c r="G219" s="92"/>
      <c r="H219" s="92"/>
      <c r="I219" s="92"/>
      <c r="J219" s="92"/>
      <c r="K219" s="92">
        <f t="shared" si="4"/>
        <v>0</v>
      </c>
      <c r="L219" s="93" t="s">
        <v>4</v>
      </c>
    </row>
    <row r="220" spans="1:12" s="85" customFormat="1" ht="20.100000000000001" customHeight="1">
      <c r="A220" s="89" t="s">
        <v>732</v>
      </c>
      <c r="B220" s="89" t="s">
        <v>750</v>
      </c>
      <c r="C220" s="90" t="s">
        <v>13</v>
      </c>
      <c r="D220" s="91">
        <v>15</v>
      </c>
      <c r="E220" s="92"/>
      <c r="F220" s="92"/>
      <c r="G220" s="92"/>
      <c r="H220" s="92"/>
      <c r="I220" s="92"/>
      <c r="J220" s="92"/>
      <c r="K220" s="92">
        <f t="shared" si="4"/>
        <v>0</v>
      </c>
      <c r="L220" s="93" t="s">
        <v>4</v>
      </c>
    </row>
    <row r="221" spans="1:12" s="85" customFormat="1" ht="20.100000000000001" customHeight="1">
      <c r="A221" s="89" t="s">
        <v>732</v>
      </c>
      <c r="B221" s="89" t="s">
        <v>751</v>
      </c>
      <c r="C221" s="90" t="s">
        <v>13</v>
      </c>
      <c r="D221" s="91">
        <v>2</v>
      </c>
      <c r="E221" s="92"/>
      <c r="F221" s="92"/>
      <c r="G221" s="92"/>
      <c r="H221" s="92"/>
      <c r="I221" s="92"/>
      <c r="J221" s="92"/>
      <c r="K221" s="92">
        <f t="shared" si="4"/>
        <v>0</v>
      </c>
      <c r="L221" s="93" t="s">
        <v>4</v>
      </c>
    </row>
    <row r="222" spans="1:12" s="85" customFormat="1" ht="20.100000000000001" customHeight="1">
      <c r="A222" s="89" t="s">
        <v>732</v>
      </c>
      <c r="B222" s="89" t="s">
        <v>752</v>
      </c>
      <c r="C222" s="90" t="s">
        <v>13</v>
      </c>
      <c r="D222" s="91">
        <v>1</v>
      </c>
      <c r="E222" s="92"/>
      <c r="F222" s="92"/>
      <c r="G222" s="92"/>
      <c r="H222" s="92"/>
      <c r="I222" s="92"/>
      <c r="J222" s="92"/>
      <c r="K222" s="92">
        <f t="shared" si="4"/>
        <v>0</v>
      </c>
      <c r="L222" s="93" t="s">
        <v>4</v>
      </c>
    </row>
    <row r="223" spans="1:12" s="85" customFormat="1" ht="20.100000000000001" customHeight="1">
      <c r="A223" s="89" t="s">
        <v>732</v>
      </c>
      <c r="B223" s="89" t="s">
        <v>753</v>
      </c>
      <c r="C223" s="90" t="s">
        <v>13</v>
      </c>
      <c r="D223" s="91">
        <v>7</v>
      </c>
      <c r="E223" s="92"/>
      <c r="F223" s="92"/>
      <c r="G223" s="92"/>
      <c r="H223" s="92"/>
      <c r="I223" s="92"/>
      <c r="J223" s="92"/>
      <c r="K223" s="92">
        <f t="shared" si="4"/>
        <v>0</v>
      </c>
      <c r="L223" s="93" t="s">
        <v>4</v>
      </c>
    </row>
    <row r="224" spans="1:12" s="85" customFormat="1" ht="20.100000000000001" customHeight="1">
      <c r="A224" s="89" t="s">
        <v>732</v>
      </c>
      <c r="B224" s="89" t="s">
        <v>754</v>
      </c>
      <c r="C224" s="90" t="s">
        <v>13</v>
      </c>
      <c r="D224" s="91">
        <v>6</v>
      </c>
      <c r="E224" s="92"/>
      <c r="F224" s="92"/>
      <c r="G224" s="92"/>
      <c r="H224" s="92"/>
      <c r="I224" s="92"/>
      <c r="J224" s="92"/>
      <c r="K224" s="92">
        <f t="shared" si="4"/>
        <v>0</v>
      </c>
      <c r="L224" s="93" t="s">
        <v>4</v>
      </c>
    </row>
    <row r="225" spans="1:12" s="85" customFormat="1" ht="20.100000000000001" customHeight="1">
      <c r="A225" s="89" t="s">
        <v>732</v>
      </c>
      <c r="B225" s="89" t="s">
        <v>755</v>
      </c>
      <c r="C225" s="90" t="s">
        <v>13</v>
      </c>
      <c r="D225" s="91">
        <v>11</v>
      </c>
      <c r="E225" s="92"/>
      <c r="F225" s="92"/>
      <c r="G225" s="92"/>
      <c r="H225" s="92"/>
      <c r="I225" s="92"/>
      <c r="J225" s="92"/>
      <c r="K225" s="92">
        <f t="shared" si="4"/>
        <v>0</v>
      </c>
      <c r="L225" s="93" t="s">
        <v>4</v>
      </c>
    </row>
    <row r="226" spans="1:12" s="85" customFormat="1" ht="20.100000000000001" customHeight="1">
      <c r="A226" s="89" t="s">
        <v>756</v>
      </c>
      <c r="B226" s="89" t="s">
        <v>757</v>
      </c>
      <c r="C226" s="90" t="s">
        <v>13</v>
      </c>
      <c r="D226" s="91">
        <v>1</v>
      </c>
      <c r="E226" s="92"/>
      <c r="F226" s="92"/>
      <c r="G226" s="92"/>
      <c r="H226" s="92"/>
      <c r="I226" s="92"/>
      <c r="J226" s="92"/>
      <c r="K226" s="92">
        <f t="shared" si="4"/>
        <v>0</v>
      </c>
      <c r="L226" s="93" t="s">
        <v>4</v>
      </c>
    </row>
    <row r="227" spans="1:12" s="85" customFormat="1" ht="20.100000000000001" customHeight="1">
      <c r="A227" s="89" t="s">
        <v>756</v>
      </c>
      <c r="B227" s="89" t="s">
        <v>607</v>
      </c>
      <c r="C227" s="90" t="s">
        <v>13</v>
      </c>
      <c r="D227" s="91">
        <v>1</v>
      </c>
      <c r="E227" s="92"/>
      <c r="F227" s="92"/>
      <c r="G227" s="92"/>
      <c r="H227" s="92"/>
      <c r="I227" s="92"/>
      <c r="J227" s="92"/>
      <c r="K227" s="92">
        <f t="shared" si="4"/>
        <v>0</v>
      </c>
      <c r="L227" s="93" t="s">
        <v>4</v>
      </c>
    </row>
    <row r="228" spans="1:12" s="85" customFormat="1" ht="20.100000000000001" customHeight="1">
      <c r="A228" s="89" t="s">
        <v>756</v>
      </c>
      <c r="B228" s="89" t="s">
        <v>668</v>
      </c>
      <c r="C228" s="90" t="s">
        <v>13</v>
      </c>
      <c r="D228" s="91">
        <v>3</v>
      </c>
      <c r="E228" s="92"/>
      <c r="F228" s="92"/>
      <c r="G228" s="92"/>
      <c r="H228" s="92"/>
      <c r="I228" s="92"/>
      <c r="J228" s="92"/>
      <c r="K228" s="92">
        <f t="shared" si="4"/>
        <v>0</v>
      </c>
      <c r="L228" s="93" t="s">
        <v>4</v>
      </c>
    </row>
    <row r="229" spans="1:12" s="85" customFormat="1" ht="20.100000000000001" customHeight="1">
      <c r="A229" s="89" t="s">
        <v>758</v>
      </c>
      <c r="B229" s="89" t="s">
        <v>759</v>
      </c>
      <c r="C229" s="90" t="s">
        <v>28</v>
      </c>
      <c r="D229" s="91">
        <v>17</v>
      </c>
      <c r="E229" s="92"/>
      <c r="F229" s="92"/>
      <c r="G229" s="92"/>
      <c r="H229" s="92"/>
      <c r="I229" s="92"/>
      <c r="J229" s="92"/>
      <c r="K229" s="92">
        <f t="shared" si="4"/>
        <v>0</v>
      </c>
      <c r="L229" s="93" t="s">
        <v>760</v>
      </c>
    </row>
    <row r="230" spans="1:12" s="85" customFormat="1" ht="20.100000000000001" customHeight="1">
      <c r="A230" s="89" t="s">
        <v>758</v>
      </c>
      <c r="B230" s="89" t="s">
        <v>761</v>
      </c>
      <c r="C230" s="90" t="s">
        <v>28</v>
      </c>
      <c r="D230" s="91">
        <v>20</v>
      </c>
      <c r="E230" s="92"/>
      <c r="F230" s="92"/>
      <c r="G230" s="92"/>
      <c r="H230" s="92"/>
      <c r="I230" s="92"/>
      <c r="J230" s="92"/>
      <c r="K230" s="92">
        <f t="shared" si="4"/>
        <v>0</v>
      </c>
      <c r="L230" s="93" t="s">
        <v>762</v>
      </c>
    </row>
    <row r="231" spans="1:12" s="85" customFormat="1" ht="20.100000000000001" customHeight="1">
      <c r="A231" s="89" t="s">
        <v>758</v>
      </c>
      <c r="B231" s="89" t="s">
        <v>763</v>
      </c>
      <c r="C231" s="90" t="s">
        <v>28</v>
      </c>
      <c r="D231" s="91">
        <v>16</v>
      </c>
      <c r="E231" s="92"/>
      <c r="F231" s="92"/>
      <c r="G231" s="92"/>
      <c r="H231" s="92"/>
      <c r="I231" s="92"/>
      <c r="J231" s="92"/>
      <c r="K231" s="92">
        <f t="shared" si="4"/>
        <v>0</v>
      </c>
      <c r="L231" s="93" t="s">
        <v>764</v>
      </c>
    </row>
    <row r="232" spans="1:12" s="85" customFormat="1" ht="20.100000000000001" customHeight="1">
      <c r="A232" s="89" t="s">
        <v>758</v>
      </c>
      <c r="B232" s="89" t="s">
        <v>765</v>
      </c>
      <c r="C232" s="90" t="s">
        <v>28</v>
      </c>
      <c r="D232" s="91">
        <v>44</v>
      </c>
      <c r="E232" s="92"/>
      <c r="F232" s="92"/>
      <c r="G232" s="92"/>
      <c r="H232" s="92"/>
      <c r="I232" s="92"/>
      <c r="J232" s="92"/>
      <c r="K232" s="92">
        <f t="shared" si="4"/>
        <v>0</v>
      </c>
      <c r="L232" s="93" t="s">
        <v>766</v>
      </c>
    </row>
    <row r="233" spans="1:12" s="85" customFormat="1" ht="20.100000000000001" customHeight="1">
      <c r="A233" s="89" t="s">
        <v>758</v>
      </c>
      <c r="B233" s="89" t="s">
        <v>767</v>
      </c>
      <c r="C233" s="90" t="s">
        <v>28</v>
      </c>
      <c r="D233" s="91">
        <v>89.5</v>
      </c>
      <c r="E233" s="92"/>
      <c r="F233" s="92"/>
      <c r="G233" s="92"/>
      <c r="H233" s="92"/>
      <c r="I233" s="92"/>
      <c r="J233" s="92"/>
      <c r="K233" s="92">
        <f t="shared" si="4"/>
        <v>0</v>
      </c>
      <c r="L233" s="93" t="s">
        <v>768</v>
      </c>
    </row>
    <row r="234" spans="1:12" s="85" customFormat="1" ht="20.100000000000001" customHeight="1">
      <c r="A234" s="89" t="s">
        <v>758</v>
      </c>
      <c r="B234" s="89" t="s">
        <v>769</v>
      </c>
      <c r="C234" s="90" t="s">
        <v>28</v>
      </c>
      <c r="D234" s="91">
        <v>5.5</v>
      </c>
      <c r="E234" s="92"/>
      <c r="F234" s="92"/>
      <c r="G234" s="92"/>
      <c r="H234" s="92"/>
      <c r="I234" s="92"/>
      <c r="J234" s="92"/>
      <c r="K234" s="92">
        <f t="shared" si="4"/>
        <v>0</v>
      </c>
      <c r="L234" s="93" t="s">
        <v>770</v>
      </c>
    </row>
    <row r="235" spans="1:12" s="85" customFormat="1" ht="20.100000000000001" customHeight="1">
      <c r="A235" s="89" t="s">
        <v>638</v>
      </c>
      <c r="B235" s="89" t="s">
        <v>771</v>
      </c>
      <c r="C235" s="90" t="s">
        <v>28</v>
      </c>
      <c r="D235" s="91">
        <v>31</v>
      </c>
      <c r="E235" s="92"/>
      <c r="F235" s="92"/>
      <c r="G235" s="92"/>
      <c r="H235" s="92"/>
      <c r="I235" s="92"/>
      <c r="J235" s="92"/>
      <c r="K235" s="92">
        <f t="shared" si="4"/>
        <v>0</v>
      </c>
      <c r="L235" s="93" t="s">
        <v>772</v>
      </c>
    </row>
    <row r="236" spans="1:12" s="85" customFormat="1" ht="20.100000000000001" customHeight="1">
      <c r="A236" s="89" t="s">
        <v>638</v>
      </c>
      <c r="B236" s="89" t="s">
        <v>773</v>
      </c>
      <c r="C236" s="90" t="s">
        <v>28</v>
      </c>
      <c r="D236" s="91">
        <v>44.5</v>
      </c>
      <c r="E236" s="92"/>
      <c r="F236" s="92"/>
      <c r="G236" s="92"/>
      <c r="H236" s="92"/>
      <c r="I236" s="92"/>
      <c r="J236" s="92"/>
      <c r="K236" s="92">
        <f t="shared" si="4"/>
        <v>0</v>
      </c>
      <c r="L236" s="93" t="s">
        <v>774</v>
      </c>
    </row>
    <row r="237" spans="1:12" s="85" customFormat="1" ht="20.100000000000001" customHeight="1">
      <c r="A237" s="89" t="s">
        <v>775</v>
      </c>
      <c r="B237" s="89" t="s">
        <v>776</v>
      </c>
      <c r="C237" s="90" t="s">
        <v>13</v>
      </c>
      <c r="D237" s="91">
        <v>3</v>
      </c>
      <c r="E237" s="92"/>
      <c r="F237" s="92"/>
      <c r="G237" s="92"/>
      <c r="H237" s="92"/>
      <c r="I237" s="92"/>
      <c r="J237" s="92"/>
      <c r="K237" s="92">
        <f t="shared" si="4"/>
        <v>0</v>
      </c>
      <c r="L237" s="93" t="s">
        <v>4</v>
      </c>
    </row>
    <row r="238" spans="1:12" s="85" customFormat="1" ht="20.100000000000001" customHeight="1">
      <c r="A238" s="89" t="s">
        <v>775</v>
      </c>
      <c r="B238" s="89" t="s">
        <v>777</v>
      </c>
      <c r="C238" s="90" t="s">
        <v>13</v>
      </c>
      <c r="D238" s="91">
        <v>3</v>
      </c>
      <c r="E238" s="92"/>
      <c r="F238" s="92"/>
      <c r="G238" s="92"/>
      <c r="H238" s="92"/>
      <c r="I238" s="92"/>
      <c r="J238" s="92"/>
      <c r="K238" s="92">
        <f t="shared" si="4"/>
        <v>0</v>
      </c>
      <c r="L238" s="93" t="s">
        <v>4</v>
      </c>
    </row>
    <row r="239" spans="1:12" s="85" customFormat="1" ht="20.100000000000001" customHeight="1">
      <c r="A239" s="89" t="s">
        <v>775</v>
      </c>
      <c r="B239" s="89" t="s">
        <v>778</v>
      </c>
      <c r="C239" s="90" t="s">
        <v>13</v>
      </c>
      <c r="D239" s="91">
        <v>3</v>
      </c>
      <c r="E239" s="92"/>
      <c r="F239" s="92"/>
      <c r="G239" s="92"/>
      <c r="H239" s="92"/>
      <c r="I239" s="92"/>
      <c r="J239" s="92"/>
      <c r="K239" s="92">
        <f t="shared" si="4"/>
        <v>0</v>
      </c>
      <c r="L239" s="93" t="s">
        <v>4</v>
      </c>
    </row>
    <row r="240" spans="1:12" s="85" customFormat="1" ht="20.100000000000001" customHeight="1">
      <c r="A240" s="89" t="s">
        <v>779</v>
      </c>
      <c r="B240" s="89" t="s">
        <v>757</v>
      </c>
      <c r="C240" s="90" t="s">
        <v>35</v>
      </c>
      <c r="D240" s="91">
        <v>6</v>
      </c>
      <c r="E240" s="92"/>
      <c r="F240" s="92"/>
      <c r="G240" s="92"/>
      <c r="H240" s="92"/>
      <c r="I240" s="92"/>
      <c r="J240" s="92"/>
      <c r="K240" s="92">
        <f t="shared" si="4"/>
        <v>0</v>
      </c>
      <c r="L240" s="93" t="s">
        <v>780</v>
      </c>
    </row>
    <row r="241" spans="1:12" s="85" customFormat="1" ht="20.100000000000001" customHeight="1">
      <c r="A241" s="89" t="s">
        <v>779</v>
      </c>
      <c r="B241" s="89" t="s">
        <v>607</v>
      </c>
      <c r="C241" s="90" t="s">
        <v>35</v>
      </c>
      <c r="D241" s="91">
        <v>95</v>
      </c>
      <c r="E241" s="92"/>
      <c r="F241" s="92"/>
      <c r="G241" s="92"/>
      <c r="H241" s="92"/>
      <c r="I241" s="92"/>
      <c r="J241" s="92"/>
      <c r="K241" s="92">
        <f t="shared" si="4"/>
        <v>0</v>
      </c>
      <c r="L241" s="93" t="s">
        <v>781</v>
      </c>
    </row>
    <row r="242" spans="1:12" s="85" customFormat="1" ht="20.100000000000001" customHeight="1">
      <c r="A242" s="89" t="s">
        <v>779</v>
      </c>
      <c r="B242" s="89" t="s">
        <v>782</v>
      </c>
      <c r="C242" s="90" t="s">
        <v>35</v>
      </c>
      <c r="D242" s="91">
        <v>144</v>
      </c>
      <c r="E242" s="92"/>
      <c r="F242" s="92"/>
      <c r="G242" s="92"/>
      <c r="H242" s="92"/>
      <c r="I242" s="92"/>
      <c r="J242" s="92"/>
      <c r="K242" s="92">
        <f t="shared" si="4"/>
        <v>0</v>
      </c>
      <c r="L242" s="93" t="s">
        <v>783</v>
      </c>
    </row>
    <row r="243" spans="1:12" s="85" customFormat="1" ht="20.100000000000001" customHeight="1">
      <c r="A243" s="89" t="s">
        <v>779</v>
      </c>
      <c r="B243" s="89" t="s">
        <v>784</v>
      </c>
      <c r="C243" s="90" t="s">
        <v>35</v>
      </c>
      <c r="D243" s="91">
        <v>79</v>
      </c>
      <c r="E243" s="92"/>
      <c r="F243" s="92"/>
      <c r="G243" s="92"/>
      <c r="H243" s="92"/>
      <c r="I243" s="92"/>
      <c r="J243" s="92"/>
      <c r="K243" s="92">
        <f t="shared" si="4"/>
        <v>0</v>
      </c>
      <c r="L243" s="93" t="s">
        <v>785</v>
      </c>
    </row>
    <row r="244" spans="1:12" s="85" customFormat="1" ht="20.100000000000001" customHeight="1">
      <c r="A244" s="89" t="s">
        <v>786</v>
      </c>
      <c r="B244" s="89" t="s">
        <v>784</v>
      </c>
      <c r="C244" s="90" t="s">
        <v>35</v>
      </c>
      <c r="D244" s="91">
        <v>9</v>
      </c>
      <c r="E244" s="92"/>
      <c r="F244" s="92"/>
      <c r="G244" s="92"/>
      <c r="H244" s="92"/>
      <c r="I244" s="92"/>
      <c r="J244" s="92"/>
      <c r="K244" s="92">
        <f t="shared" si="4"/>
        <v>0</v>
      </c>
      <c r="L244" s="93" t="s">
        <v>787</v>
      </c>
    </row>
    <row r="245" spans="1:12" s="85" customFormat="1" ht="20.100000000000001" customHeight="1">
      <c r="A245" s="89" t="s">
        <v>786</v>
      </c>
      <c r="B245" s="89" t="s">
        <v>788</v>
      </c>
      <c r="C245" s="90" t="s">
        <v>35</v>
      </c>
      <c r="D245" s="91">
        <v>11</v>
      </c>
      <c r="E245" s="92"/>
      <c r="F245" s="92"/>
      <c r="G245" s="92"/>
      <c r="H245" s="92"/>
      <c r="I245" s="92"/>
      <c r="J245" s="92"/>
      <c r="K245" s="92">
        <f t="shared" si="4"/>
        <v>0</v>
      </c>
      <c r="L245" s="93" t="s">
        <v>789</v>
      </c>
    </row>
    <row r="246" spans="1:12" s="85" customFormat="1" ht="20.100000000000001" customHeight="1">
      <c r="A246" s="89" t="s">
        <v>786</v>
      </c>
      <c r="B246" s="89" t="s">
        <v>790</v>
      </c>
      <c r="C246" s="90" t="s">
        <v>35</v>
      </c>
      <c r="D246" s="91">
        <v>9</v>
      </c>
      <c r="E246" s="92"/>
      <c r="F246" s="92"/>
      <c r="G246" s="92"/>
      <c r="H246" s="92"/>
      <c r="I246" s="92"/>
      <c r="J246" s="92"/>
      <c r="K246" s="92">
        <f t="shared" si="4"/>
        <v>0</v>
      </c>
      <c r="L246" s="93" t="s">
        <v>791</v>
      </c>
    </row>
    <row r="247" spans="1:12" s="85" customFormat="1" ht="20.100000000000001" customHeight="1">
      <c r="A247" s="89" t="s">
        <v>786</v>
      </c>
      <c r="B247" s="89" t="s">
        <v>792</v>
      </c>
      <c r="C247" s="90" t="s">
        <v>35</v>
      </c>
      <c r="D247" s="91">
        <v>30</v>
      </c>
      <c r="E247" s="92"/>
      <c r="F247" s="92"/>
      <c r="G247" s="92"/>
      <c r="H247" s="92"/>
      <c r="I247" s="92"/>
      <c r="J247" s="92"/>
      <c r="K247" s="92">
        <f t="shared" si="4"/>
        <v>0</v>
      </c>
      <c r="L247" s="93" t="s">
        <v>793</v>
      </c>
    </row>
    <row r="248" spans="1:12" s="85" customFormat="1" ht="20.100000000000001" customHeight="1">
      <c r="A248" s="89" t="s">
        <v>786</v>
      </c>
      <c r="B248" s="89" t="s">
        <v>794</v>
      </c>
      <c r="C248" s="90" t="s">
        <v>35</v>
      </c>
      <c r="D248" s="91">
        <v>61</v>
      </c>
      <c r="E248" s="92"/>
      <c r="F248" s="92"/>
      <c r="G248" s="92"/>
      <c r="H248" s="92"/>
      <c r="I248" s="92"/>
      <c r="J248" s="92"/>
      <c r="K248" s="92">
        <f t="shared" si="4"/>
        <v>0</v>
      </c>
      <c r="L248" s="93" t="s">
        <v>795</v>
      </c>
    </row>
    <row r="249" spans="1:12" s="85" customFormat="1" ht="20.100000000000001" customHeight="1">
      <c r="A249" s="89" t="s">
        <v>786</v>
      </c>
      <c r="B249" s="89" t="s">
        <v>796</v>
      </c>
      <c r="C249" s="90" t="s">
        <v>35</v>
      </c>
      <c r="D249" s="91">
        <v>4</v>
      </c>
      <c r="E249" s="92"/>
      <c r="F249" s="92"/>
      <c r="G249" s="92"/>
      <c r="H249" s="92"/>
      <c r="I249" s="92"/>
      <c r="J249" s="92"/>
      <c r="K249" s="92">
        <f t="shared" si="4"/>
        <v>0</v>
      </c>
      <c r="L249" s="93" t="s">
        <v>797</v>
      </c>
    </row>
    <row r="250" spans="1:12" s="85" customFormat="1" ht="20.100000000000001" customHeight="1">
      <c r="A250" s="89" t="s">
        <v>798</v>
      </c>
      <c r="B250" s="89" t="s">
        <v>799</v>
      </c>
      <c r="C250" s="90" t="s">
        <v>35</v>
      </c>
      <c r="D250" s="91">
        <v>5</v>
      </c>
      <c r="E250" s="92"/>
      <c r="F250" s="92"/>
      <c r="G250" s="92"/>
      <c r="H250" s="92"/>
      <c r="I250" s="92"/>
      <c r="J250" s="92"/>
      <c r="K250" s="92">
        <f t="shared" si="4"/>
        <v>0</v>
      </c>
      <c r="L250" s="93" t="s">
        <v>800</v>
      </c>
    </row>
    <row r="251" spans="1:12" s="85" customFormat="1" ht="20.100000000000001" customHeight="1">
      <c r="A251" s="89" t="s">
        <v>798</v>
      </c>
      <c r="B251" s="89" t="s">
        <v>801</v>
      </c>
      <c r="C251" s="90" t="s">
        <v>35</v>
      </c>
      <c r="D251" s="91">
        <v>2</v>
      </c>
      <c r="E251" s="92"/>
      <c r="F251" s="92"/>
      <c r="G251" s="92"/>
      <c r="H251" s="92"/>
      <c r="I251" s="92"/>
      <c r="J251" s="92"/>
      <c r="K251" s="92">
        <f t="shared" si="4"/>
        <v>0</v>
      </c>
      <c r="L251" s="93" t="s">
        <v>802</v>
      </c>
    </row>
    <row r="252" spans="1:12" s="85" customFormat="1" ht="20.100000000000001" customHeight="1">
      <c r="A252" s="89" t="s">
        <v>803</v>
      </c>
      <c r="B252" s="89" t="s">
        <v>804</v>
      </c>
      <c r="C252" s="90" t="s">
        <v>35</v>
      </c>
      <c r="D252" s="91">
        <v>19</v>
      </c>
      <c r="E252" s="92"/>
      <c r="F252" s="92"/>
      <c r="G252" s="92"/>
      <c r="H252" s="92"/>
      <c r="I252" s="92"/>
      <c r="J252" s="92"/>
      <c r="K252" s="92">
        <f t="shared" si="4"/>
        <v>0</v>
      </c>
      <c r="L252" s="93" t="s">
        <v>805</v>
      </c>
    </row>
    <row r="253" spans="1:12" s="85" customFormat="1" ht="20.100000000000001" customHeight="1">
      <c r="A253" s="89" t="s">
        <v>803</v>
      </c>
      <c r="B253" s="89" t="s">
        <v>806</v>
      </c>
      <c r="C253" s="90" t="s">
        <v>35</v>
      </c>
      <c r="D253" s="91">
        <v>26</v>
      </c>
      <c r="E253" s="92"/>
      <c r="F253" s="92"/>
      <c r="G253" s="92"/>
      <c r="H253" s="92"/>
      <c r="I253" s="92"/>
      <c r="J253" s="92"/>
      <c r="K253" s="92">
        <f t="shared" si="4"/>
        <v>0</v>
      </c>
      <c r="L253" s="93" t="s">
        <v>807</v>
      </c>
    </row>
    <row r="254" spans="1:12" s="85" customFormat="1" ht="20.100000000000001" customHeight="1">
      <c r="A254" s="89" t="s">
        <v>803</v>
      </c>
      <c r="B254" s="89" t="s">
        <v>799</v>
      </c>
      <c r="C254" s="90" t="s">
        <v>35</v>
      </c>
      <c r="D254" s="91">
        <v>18</v>
      </c>
      <c r="E254" s="92"/>
      <c r="F254" s="92"/>
      <c r="G254" s="92"/>
      <c r="H254" s="92"/>
      <c r="I254" s="92"/>
      <c r="J254" s="92"/>
      <c r="K254" s="92">
        <f t="shared" si="4"/>
        <v>0</v>
      </c>
      <c r="L254" s="93" t="s">
        <v>808</v>
      </c>
    </row>
    <row r="255" spans="1:12" s="85" customFormat="1" ht="20.100000000000001" customHeight="1">
      <c r="A255" s="89" t="s">
        <v>803</v>
      </c>
      <c r="B255" s="89" t="s">
        <v>801</v>
      </c>
      <c r="C255" s="90" t="s">
        <v>35</v>
      </c>
      <c r="D255" s="91">
        <v>41</v>
      </c>
      <c r="E255" s="92"/>
      <c r="F255" s="92"/>
      <c r="G255" s="92"/>
      <c r="H255" s="92"/>
      <c r="I255" s="92"/>
      <c r="J255" s="92"/>
      <c r="K255" s="92">
        <f t="shared" si="4"/>
        <v>0</v>
      </c>
      <c r="L255" s="93" t="s">
        <v>809</v>
      </c>
    </row>
    <row r="256" spans="1:12" s="85" customFormat="1" ht="20.100000000000001" customHeight="1">
      <c r="A256" s="89" t="s">
        <v>648</v>
      </c>
      <c r="B256" s="89" t="s">
        <v>636</v>
      </c>
      <c r="C256" s="90" t="s">
        <v>28</v>
      </c>
      <c r="D256" s="91">
        <v>5.5</v>
      </c>
      <c r="E256" s="92"/>
      <c r="F256" s="92"/>
      <c r="G256" s="92"/>
      <c r="H256" s="92"/>
      <c r="I256" s="92"/>
      <c r="J256" s="92"/>
      <c r="K256" s="92">
        <f t="shared" si="4"/>
        <v>0</v>
      </c>
      <c r="L256" s="93" t="s">
        <v>810</v>
      </c>
    </row>
    <row r="257" spans="1:12" s="85" customFormat="1" ht="20.100000000000001" customHeight="1">
      <c r="A257" s="89" t="s">
        <v>648</v>
      </c>
      <c r="B257" s="89" t="s">
        <v>555</v>
      </c>
      <c r="C257" s="90" t="s">
        <v>28</v>
      </c>
      <c r="D257" s="91">
        <v>134</v>
      </c>
      <c r="E257" s="92"/>
      <c r="F257" s="92"/>
      <c r="G257" s="92"/>
      <c r="H257" s="92"/>
      <c r="I257" s="92"/>
      <c r="J257" s="92"/>
      <c r="K257" s="92">
        <f t="shared" si="4"/>
        <v>0</v>
      </c>
      <c r="L257" s="93" t="s">
        <v>811</v>
      </c>
    </row>
    <row r="258" spans="1:12" s="85" customFormat="1" ht="20.100000000000001" customHeight="1">
      <c r="A258" s="89" t="s">
        <v>648</v>
      </c>
      <c r="B258" s="89" t="s">
        <v>671</v>
      </c>
      <c r="C258" s="90" t="s">
        <v>28</v>
      </c>
      <c r="D258" s="91">
        <v>75</v>
      </c>
      <c r="E258" s="92"/>
      <c r="F258" s="92"/>
      <c r="G258" s="92"/>
      <c r="H258" s="92"/>
      <c r="I258" s="92"/>
      <c r="J258" s="92"/>
      <c r="K258" s="92">
        <f t="shared" si="4"/>
        <v>0</v>
      </c>
      <c r="L258" s="93" t="s">
        <v>812</v>
      </c>
    </row>
    <row r="259" spans="1:12" s="85" customFormat="1" ht="20.100000000000001" customHeight="1">
      <c r="A259" s="89" t="s">
        <v>648</v>
      </c>
      <c r="B259" s="89" t="s">
        <v>670</v>
      </c>
      <c r="C259" s="90" t="s">
        <v>28</v>
      </c>
      <c r="D259" s="91">
        <v>16</v>
      </c>
      <c r="E259" s="92"/>
      <c r="F259" s="92"/>
      <c r="G259" s="92"/>
      <c r="H259" s="92"/>
      <c r="I259" s="92"/>
      <c r="J259" s="92"/>
      <c r="K259" s="92">
        <f t="shared" si="4"/>
        <v>0</v>
      </c>
      <c r="L259" s="93" t="s">
        <v>813</v>
      </c>
    </row>
    <row r="260" spans="1:12" s="85" customFormat="1" ht="20.100000000000001" customHeight="1">
      <c r="A260" s="89" t="s">
        <v>648</v>
      </c>
      <c r="B260" s="89" t="s">
        <v>669</v>
      </c>
      <c r="C260" s="90" t="s">
        <v>28</v>
      </c>
      <c r="D260" s="91">
        <v>20</v>
      </c>
      <c r="E260" s="92"/>
      <c r="F260" s="92"/>
      <c r="G260" s="92"/>
      <c r="H260" s="92"/>
      <c r="I260" s="92"/>
      <c r="J260" s="92"/>
      <c r="K260" s="92">
        <f t="shared" si="4"/>
        <v>0</v>
      </c>
      <c r="L260" s="93" t="s">
        <v>814</v>
      </c>
    </row>
    <row r="261" spans="1:12" s="85" customFormat="1" ht="20.100000000000001" customHeight="1">
      <c r="A261" s="89" t="s">
        <v>648</v>
      </c>
      <c r="B261" s="89" t="s">
        <v>668</v>
      </c>
      <c r="C261" s="90" t="s">
        <v>28</v>
      </c>
      <c r="D261" s="91">
        <v>17</v>
      </c>
      <c r="E261" s="92"/>
      <c r="F261" s="92"/>
      <c r="G261" s="92"/>
      <c r="H261" s="92"/>
      <c r="I261" s="92"/>
      <c r="J261" s="92"/>
      <c r="K261" s="92">
        <f t="shared" si="4"/>
        <v>0</v>
      </c>
      <c r="L261" s="93" t="s">
        <v>815</v>
      </c>
    </row>
    <row r="262" spans="1:12" s="85" customFormat="1" ht="20.100000000000001" customHeight="1">
      <c r="A262" s="89" t="s">
        <v>816</v>
      </c>
      <c r="B262" s="89" t="s">
        <v>668</v>
      </c>
      <c r="C262" s="90" t="s">
        <v>35</v>
      </c>
      <c r="D262" s="91">
        <v>14</v>
      </c>
      <c r="E262" s="92"/>
      <c r="F262" s="92"/>
      <c r="G262" s="92"/>
      <c r="H262" s="92"/>
      <c r="I262" s="92"/>
      <c r="J262" s="92"/>
      <c r="K262" s="92">
        <f t="shared" si="4"/>
        <v>0</v>
      </c>
      <c r="L262" s="93" t="s">
        <v>817</v>
      </c>
    </row>
    <row r="263" spans="1:12" s="85" customFormat="1" ht="20.100000000000001" customHeight="1">
      <c r="A263" s="89" t="s">
        <v>816</v>
      </c>
      <c r="B263" s="89" t="s">
        <v>818</v>
      </c>
      <c r="C263" s="90" t="s">
        <v>35</v>
      </c>
      <c r="D263" s="91">
        <v>27</v>
      </c>
      <c r="E263" s="92"/>
      <c r="F263" s="92"/>
      <c r="G263" s="92"/>
      <c r="H263" s="92"/>
      <c r="I263" s="92"/>
      <c r="J263" s="92"/>
      <c r="K263" s="92">
        <f t="shared" si="4"/>
        <v>0</v>
      </c>
      <c r="L263" s="93" t="s">
        <v>819</v>
      </c>
    </row>
    <row r="264" spans="1:12" s="85" customFormat="1" ht="20.100000000000001" customHeight="1">
      <c r="A264" s="89" t="s">
        <v>816</v>
      </c>
      <c r="B264" s="89" t="s">
        <v>607</v>
      </c>
      <c r="C264" s="90" t="s">
        <v>35</v>
      </c>
      <c r="D264" s="91">
        <v>24</v>
      </c>
      <c r="E264" s="92"/>
      <c r="F264" s="92"/>
      <c r="G264" s="92"/>
      <c r="H264" s="92"/>
      <c r="I264" s="92"/>
      <c r="J264" s="92"/>
      <c r="K264" s="92">
        <f t="shared" si="4"/>
        <v>0</v>
      </c>
      <c r="L264" s="93" t="s">
        <v>820</v>
      </c>
    </row>
    <row r="265" spans="1:12" s="85" customFormat="1" ht="20.100000000000001" customHeight="1">
      <c r="A265" s="89" t="s">
        <v>816</v>
      </c>
      <c r="B265" s="89" t="s">
        <v>757</v>
      </c>
      <c r="C265" s="90" t="s">
        <v>35</v>
      </c>
      <c r="D265" s="91">
        <v>4</v>
      </c>
      <c r="E265" s="92"/>
      <c r="F265" s="92"/>
      <c r="G265" s="92"/>
      <c r="H265" s="92"/>
      <c r="I265" s="92"/>
      <c r="J265" s="92"/>
      <c r="K265" s="92">
        <f t="shared" si="4"/>
        <v>0</v>
      </c>
      <c r="L265" s="93" t="s">
        <v>821</v>
      </c>
    </row>
    <row r="266" spans="1:12" s="85" customFormat="1" ht="20.100000000000001" customHeight="1">
      <c r="A266" s="89" t="s">
        <v>822</v>
      </c>
      <c r="B266" s="89" t="s">
        <v>668</v>
      </c>
      <c r="C266" s="90" t="s">
        <v>28</v>
      </c>
      <c r="D266" s="91">
        <v>38.5</v>
      </c>
      <c r="E266" s="92"/>
      <c r="F266" s="92"/>
      <c r="G266" s="92"/>
      <c r="H266" s="92"/>
      <c r="I266" s="92"/>
      <c r="J266" s="92"/>
      <c r="K266" s="92">
        <f t="shared" ref="K266:K274" si="5">F266+H266+J266</f>
        <v>0</v>
      </c>
      <c r="L266" s="93" t="s">
        <v>823</v>
      </c>
    </row>
    <row r="267" spans="1:12" s="85" customFormat="1" ht="20.100000000000001" customHeight="1">
      <c r="A267" s="89" t="s">
        <v>822</v>
      </c>
      <c r="B267" s="89" t="s">
        <v>633</v>
      </c>
      <c r="C267" s="90" t="s">
        <v>28</v>
      </c>
      <c r="D267" s="91">
        <v>1</v>
      </c>
      <c r="E267" s="92"/>
      <c r="F267" s="92"/>
      <c r="G267" s="92"/>
      <c r="H267" s="92"/>
      <c r="I267" s="92"/>
      <c r="J267" s="92"/>
      <c r="K267" s="92">
        <f t="shared" si="5"/>
        <v>0</v>
      </c>
      <c r="L267" s="93" t="s">
        <v>824</v>
      </c>
    </row>
    <row r="268" spans="1:12" s="85" customFormat="1" ht="20.100000000000001" customHeight="1">
      <c r="A268" s="89" t="s">
        <v>822</v>
      </c>
      <c r="B268" s="89" t="s">
        <v>607</v>
      </c>
      <c r="C268" s="90" t="s">
        <v>28</v>
      </c>
      <c r="D268" s="91">
        <v>11</v>
      </c>
      <c r="E268" s="92"/>
      <c r="F268" s="92"/>
      <c r="G268" s="92"/>
      <c r="H268" s="92"/>
      <c r="I268" s="92"/>
      <c r="J268" s="92"/>
      <c r="K268" s="92">
        <f t="shared" si="5"/>
        <v>0</v>
      </c>
      <c r="L268" s="93" t="s">
        <v>825</v>
      </c>
    </row>
    <row r="269" spans="1:12" s="85" customFormat="1" ht="20.100000000000001" customHeight="1">
      <c r="A269" s="89" t="s">
        <v>528</v>
      </c>
      <c r="B269" s="89" t="s">
        <v>651</v>
      </c>
      <c r="C269" s="90" t="s">
        <v>32</v>
      </c>
      <c r="D269" s="91">
        <v>567.66999999999996</v>
      </c>
      <c r="E269" s="92"/>
      <c r="F269" s="92"/>
      <c r="G269" s="92"/>
      <c r="H269" s="92"/>
      <c r="I269" s="92"/>
      <c r="J269" s="92"/>
      <c r="K269" s="92">
        <f t="shared" si="5"/>
        <v>0</v>
      </c>
      <c r="L269" s="93" t="s">
        <v>4</v>
      </c>
    </row>
    <row r="270" spans="1:12" s="85" customFormat="1" ht="20.100000000000001" customHeight="1">
      <c r="A270" s="89" t="s">
        <v>528</v>
      </c>
      <c r="B270" s="89" t="s">
        <v>826</v>
      </c>
      <c r="C270" s="90" t="s">
        <v>32</v>
      </c>
      <c r="D270" s="91">
        <v>4261.66</v>
      </c>
      <c r="E270" s="92"/>
      <c r="F270" s="92"/>
      <c r="G270" s="92"/>
      <c r="H270" s="92"/>
      <c r="I270" s="92"/>
      <c r="J270" s="92"/>
      <c r="K270" s="92">
        <f t="shared" si="5"/>
        <v>0</v>
      </c>
      <c r="L270" s="93" t="s">
        <v>4</v>
      </c>
    </row>
    <row r="271" spans="1:12" s="85" customFormat="1" ht="20.100000000000001" customHeight="1">
      <c r="A271" s="89" t="s">
        <v>665</v>
      </c>
      <c r="B271" s="89"/>
      <c r="C271" s="90" t="s">
        <v>58</v>
      </c>
      <c r="D271" s="91">
        <f>[36]공량산출!G188</f>
        <v>32.380000000000003</v>
      </c>
      <c r="E271" s="92"/>
      <c r="F271" s="92"/>
      <c r="G271" s="92"/>
      <c r="H271" s="92"/>
      <c r="I271" s="92"/>
      <c r="J271" s="92"/>
      <c r="K271" s="92">
        <f t="shared" si="5"/>
        <v>0</v>
      </c>
      <c r="L271" s="93" t="s">
        <v>4</v>
      </c>
    </row>
    <row r="272" spans="1:12" s="85" customFormat="1" ht="20.100000000000001" customHeight="1">
      <c r="A272" s="89" t="s">
        <v>59</v>
      </c>
      <c r="B272" s="89"/>
      <c r="C272" s="90" t="s">
        <v>58</v>
      </c>
      <c r="D272" s="91">
        <f>[36]공량산출!H188</f>
        <v>16.22</v>
      </c>
      <c r="E272" s="92"/>
      <c r="F272" s="92"/>
      <c r="G272" s="92"/>
      <c r="H272" s="92"/>
      <c r="I272" s="92"/>
      <c r="J272" s="92"/>
      <c r="K272" s="92">
        <f t="shared" si="5"/>
        <v>0</v>
      </c>
      <c r="L272" s="93" t="s">
        <v>4</v>
      </c>
    </row>
    <row r="273" spans="1:12" s="85" customFormat="1" ht="20.100000000000001" customHeight="1">
      <c r="A273" s="89"/>
      <c r="B273" s="89"/>
      <c r="C273" s="94"/>
      <c r="D273" s="95"/>
      <c r="E273" s="92"/>
      <c r="F273" s="92"/>
      <c r="G273" s="92"/>
      <c r="H273" s="92"/>
      <c r="I273" s="92"/>
      <c r="J273" s="92"/>
      <c r="K273" s="92">
        <f t="shared" si="5"/>
        <v>0</v>
      </c>
      <c r="L273" s="93" t="s">
        <v>4</v>
      </c>
    </row>
    <row r="274" spans="1:12" s="85" customFormat="1" ht="20.100000000000001" customHeight="1">
      <c r="A274" s="89"/>
      <c r="B274" s="89"/>
      <c r="C274" s="90"/>
      <c r="D274" s="96"/>
      <c r="E274" s="96"/>
      <c r="F274" s="96"/>
      <c r="G274" s="96"/>
      <c r="H274" s="96"/>
      <c r="I274" s="96"/>
      <c r="J274" s="96"/>
      <c r="K274" s="96"/>
      <c r="L274" s="96"/>
    </row>
    <row r="275" spans="1:12" s="85" customFormat="1" ht="20.100000000000001" customHeight="1">
      <c r="A275" s="89"/>
      <c r="B275" s="89"/>
      <c r="C275" s="90"/>
      <c r="D275" s="96"/>
      <c r="E275" s="96"/>
      <c r="F275" s="96"/>
      <c r="G275" s="96"/>
      <c r="H275" s="96"/>
      <c r="I275" s="96"/>
      <c r="J275" s="96"/>
      <c r="K275" s="96"/>
      <c r="L275" s="96"/>
    </row>
    <row r="276" spans="1:12" s="85" customFormat="1" ht="20.100000000000001" customHeight="1">
      <c r="A276" s="89"/>
      <c r="B276" s="89"/>
      <c r="C276" s="90"/>
      <c r="D276" s="96"/>
      <c r="E276" s="96"/>
      <c r="F276" s="96"/>
      <c r="G276" s="96"/>
      <c r="H276" s="96"/>
      <c r="I276" s="96"/>
      <c r="J276" s="96"/>
      <c r="K276" s="96"/>
      <c r="L276" s="96"/>
    </row>
    <row r="277" spans="1:12" s="85" customFormat="1" ht="20.100000000000001" customHeight="1">
      <c r="A277" s="89"/>
      <c r="B277" s="89"/>
      <c r="C277" s="90"/>
      <c r="D277" s="96"/>
      <c r="E277" s="96"/>
      <c r="F277" s="96"/>
      <c r="G277" s="96"/>
      <c r="H277" s="96"/>
      <c r="I277" s="96"/>
      <c r="J277" s="96"/>
      <c r="K277" s="96"/>
      <c r="L277" s="96"/>
    </row>
    <row r="278" spans="1:12" s="85" customFormat="1" ht="20.100000000000001" customHeight="1">
      <c r="A278" s="89"/>
      <c r="B278" s="89"/>
      <c r="C278" s="90"/>
      <c r="D278" s="96"/>
      <c r="E278" s="96"/>
      <c r="F278" s="96"/>
      <c r="G278" s="96"/>
      <c r="H278" s="96"/>
      <c r="I278" s="96"/>
      <c r="J278" s="96"/>
      <c r="K278" s="96"/>
      <c r="L278" s="96"/>
    </row>
    <row r="279" spans="1:12" s="85" customFormat="1" ht="20.100000000000001" customHeight="1">
      <c r="A279" s="89"/>
      <c r="B279" s="89"/>
      <c r="C279" s="90"/>
      <c r="D279" s="96"/>
      <c r="E279" s="96"/>
      <c r="F279" s="96"/>
      <c r="G279" s="96"/>
      <c r="H279" s="96"/>
      <c r="I279" s="96"/>
      <c r="J279" s="96"/>
      <c r="K279" s="96"/>
      <c r="L279" s="96"/>
    </row>
    <row r="280" spans="1:12" s="85" customFormat="1" ht="20.100000000000001" customHeight="1">
      <c r="A280" s="89"/>
      <c r="B280" s="89"/>
      <c r="C280" s="90"/>
      <c r="D280" s="96"/>
      <c r="E280" s="96"/>
      <c r="F280" s="96"/>
      <c r="G280" s="96"/>
      <c r="H280" s="96"/>
      <c r="I280" s="96"/>
      <c r="J280" s="96"/>
      <c r="K280" s="96"/>
      <c r="L280" s="96"/>
    </row>
    <row r="281" spans="1:12" s="85" customFormat="1" ht="20.100000000000001" customHeight="1">
      <c r="A281" s="89"/>
      <c r="B281" s="89"/>
      <c r="C281" s="90"/>
      <c r="D281" s="96"/>
      <c r="E281" s="96"/>
      <c r="F281" s="96"/>
      <c r="G281" s="96"/>
      <c r="H281" s="96"/>
      <c r="I281" s="96"/>
      <c r="J281" s="96"/>
      <c r="K281" s="96"/>
      <c r="L281" s="96"/>
    </row>
    <row r="282" spans="1:12" s="85" customFormat="1" ht="20.100000000000001" customHeight="1">
      <c r="A282" s="89"/>
      <c r="B282" s="89"/>
      <c r="C282" s="90"/>
      <c r="D282" s="96"/>
      <c r="E282" s="96"/>
      <c r="F282" s="96"/>
      <c r="G282" s="96"/>
      <c r="H282" s="96"/>
      <c r="I282" s="96"/>
      <c r="J282" s="96"/>
      <c r="K282" s="96"/>
      <c r="L282" s="96"/>
    </row>
    <row r="283" spans="1:12" s="85" customFormat="1" ht="20.100000000000001" customHeight="1">
      <c r="A283" s="89"/>
      <c r="B283" s="89"/>
      <c r="C283" s="90"/>
      <c r="D283" s="96"/>
      <c r="E283" s="96"/>
      <c r="F283" s="96"/>
      <c r="G283" s="96"/>
      <c r="H283" s="96"/>
      <c r="I283" s="96"/>
      <c r="J283" s="96"/>
      <c r="K283" s="96"/>
      <c r="L283" s="96"/>
    </row>
    <row r="284" spans="1:12" s="85" customFormat="1" ht="20.100000000000001" customHeight="1">
      <c r="A284" s="89"/>
      <c r="B284" s="89"/>
      <c r="C284" s="90"/>
      <c r="D284" s="96"/>
      <c r="E284" s="96"/>
      <c r="F284" s="96"/>
      <c r="G284" s="96"/>
      <c r="H284" s="96"/>
      <c r="I284" s="96"/>
      <c r="J284" s="96"/>
      <c r="K284" s="96"/>
      <c r="L284" s="96"/>
    </row>
    <row r="285" spans="1:12" s="85" customFormat="1" ht="20.100000000000001" customHeight="1">
      <c r="A285" s="89"/>
      <c r="B285" s="89"/>
      <c r="C285" s="90"/>
      <c r="D285" s="96"/>
      <c r="E285" s="96"/>
      <c r="F285" s="96"/>
      <c r="G285" s="96"/>
      <c r="H285" s="96"/>
      <c r="I285" s="96"/>
      <c r="J285" s="96"/>
      <c r="K285" s="96"/>
      <c r="L285" s="96"/>
    </row>
    <row r="286" spans="1:12" s="85" customFormat="1" ht="20.100000000000001" customHeight="1">
      <c r="A286" s="89"/>
      <c r="B286" s="89"/>
      <c r="C286" s="90"/>
      <c r="D286" s="96"/>
      <c r="E286" s="96"/>
      <c r="F286" s="96"/>
      <c r="G286" s="96"/>
      <c r="H286" s="96"/>
      <c r="I286" s="96"/>
      <c r="J286" s="96"/>
      <c r="K286" s="96"/>
      <c r="L286" s="96"/>
    </row>
    <row r="287" spans="1:12" s="85" customFormat="1" ht="20.100000000000001" customHeight="1">
      <c r="A287" s="89"/>
      <c r="B287" s="89"/>
      <c r="C287" s="90"/>
      <c r="D287" s="96"/>
      <c r="E287" s="96"/>
      <c r="F287" s="96"/>
      <c r="G287" s="96"/>
      <c r="H287" s="96"/>
      <c r="I287" s="96"/>
      <c r="J287" s="96"/>
      <c r="K287" s="96"/>
      <c r="L287" s="96"/>
    </row>
    <row r="288" spans="1:12" s="85" customFormat="1" ht="20.100000000000001" customHeight="1">
      <c r="A288" s="89"/>
      <c r="B288" s="89"/>
      <c r="C288" s="90"/>
      <c r="D288" s="96"/>
      <c r="E288" s="96"/>
      <c r="F288" s="96"/>
      <c r="G288" s="96"/>
      <c r="H288" s="96"/>
      <c r="I288" s="96"/>
      <c r="J288" s="96"/>
      <c r="K288" s="96"/>
      <c r="L288" s="96"/>
    </row>
    <row r="289" spans="1:12" s="85" customFormat="1" ht="20.100000000000001" customHeight="1">
      <c r="A289" s="89"/>
      <c r="B289" s="89"/>
      <c r="C289" s="90"/>
      <c r="D289" s="96"/>
      <c r="E289" s="96"/>
      <c r="F289" s="96"/>
      <c r="G289" s="96"/>
      <c r="H289" s="96"/>
      <c r="I289" s="96"/>
      <c r="J289" s="96"/>
      <c r="K289" s="96"/>
      <c r="L289" s="96"/>
    </row>
    <row r="290" spans="1:12" s="85" customFormat="1" ht="20.100000000000001" customHeight="1">
      <c r="A290" s="94" t="s">
        <v>76</v>
      </c>
      <c r="B290" s="89"/>
      <c r="C290" s="90"/>
      <c r="D290" s="96"/>
      <c r="E290" s="92"/>
      <c r="F290" s="92"/>
      <c r="G290" s="92"/>
      <c r="H290" s="92"/>
      <c r="I290" s="92"/>
      <c r="J290" s="92"/>
      <c r="K290" s="92">
        <f>F290+H290+J290</f>
        <v>0</v>
      </c>
      <c r="L290" s="96"/>
    </row>
    <row r="291" spans="1:12" s="85" customFormat="1" ht="20.100000000000001" customHeight="1">
      <c r="A291" s="88" t="s">
        <v>827</v>
      </c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</row>
    <row r="292" spans="1:12" s="85" customFormat="1" ht="20.100000000000001" customHeight="1">
      <c r="A292" s="89" t="s">
        <v>828</v>
      </c>
      <c r="B292" s="89" t="s">
        <v>829</v>
      </c>
      <c r="C292" s="90" t="s">
        <v>13</v>
      </c>
      <c r="D292" s="91">
        <v>5</v>
      </c>
      <c r="E292" s="92"/>
      <c r="F292" s="92"/>
      <c r="G292" s="92"/>
      <c r="H292" s="92"/>
      <c r="I292" s="92"/>
      <c r="J292" s="92"/>
      <c r="K292" s="92">
        <f t="shared" ref="K292:K302" si="6">F292+H292+J292</f>
        <v>0</v>
      </c>
      <c r="L292" s="93" t="s">
        <v>4</v>
      </c>
    </row>
    <row r="293" spans="1:12" s="85" customFormat="1" ht="20.100000000000001" customHeight="1">
      <c r="A293" s="89" t="s">
        <v>830</v>
      </c>
      <c r="B293" s="89" t="s">
        <v>831</v>
      </c>
      <c r="C293" s="90" t="s">
        <v>28</v>
      </c>
      <c r="D293" s="91">
        <v>5</v>
      </c>
      <c r="E293" s="92"/>
      <c r="F293" s="92"/>
      <c r="G293" s="92"/>
      <c r="H293" s="92"/>
      <c r="I293" s="92"/>
      <c r="J293" s="92"/>
      <c r="K293" s="92">
        <f t="shared" si="6"/>
        <v>0</v>
      </c>
      <c r="L293" s="93" t="s">
        <v>4</v>
      </c>
    </row>
    <row r="294" spans="1:12" s="85" customFormat="1" ht="20.100000000000001" customHeight="1">
      <c r="A294" s="89" t="s">
        <v>832</v>
      </c>
      <c r="B294" s="89" t="s">
        <v>833</v>
      </c>
      <c r="C294" s="90" t="s">
        <v>13</v>
      </c>
      <c r="D294" s="91">
        <v>10</v>
      </c>
      <c r="E294" s="92"/>
      <c r="F294" s="92"/>
      <c r="G294" s="92"/>
      <c r="H294" s="92"/>
      <c r="I294" s="92"/>
      <c r="J294" s="92"/>
      <c r="K294" s="92">
        <f t="shared" si="6"/>
        <v>0</v>
      </c>
      <c r="L294" s="93" t="s">
        <v>4</v>
      </c>
    </row>
    <row r="295" spans="1:12" s="85" customFormat="1" ht="20.100000000000001" customHeight="1">
      <c r="A295" s="89" t="s">
        <v>834</v>
      </c>
      <c r="B295" s="89" t="s">
        <v>835</v>
      </c>
      <c r="C295" s="90" t="s">
        <v>13</v>
      </c>
      <c r="D295" s="91">
        <v>8</v>
      </c>
      <c r="E295" s="92"/>
      <c r="F295" s="92"/>
      <c r="G295" s="92"/>
      <c r="H295" s="92"/>
      <c r="I295" s="92"/>
      <c r="J295" s="92"/>
      <c r="K295" s="92">
        <f t="shared" si="6"/>
        <v>0</v>
      </c>
      <c r="L295" s="93" t="s">
        <v>4</v>
      </c>
    </row>
    <row r="296" spans="1:12" s="85" customFormat="1" ht="20.100000000000001" customHeight="1">
      <c r="A296" s="89" t="s">
        <v>643</v>
      </c>
      <c r="B296" s="89" t="s">
        <v>644</v>
      </c>
      <c r="C296" s="90" t="s">
        <v>336</v>
      </c>
      <c r="D296" s="91">
        <v>0.69</v>
      </c>
      <c r="E296" s="92"/>
      <c r="F296" s="92"/>
      <c r="G296" s="92"/>
      <c r="H296" s="92"/>
      <c r="I296" s="92"/>
      <c r="J296" s="92"/>
      <c r="K296" s="92">
        <f t="shared" si="6"/>
        <v>0</v>
      </c>
      <c r="L296" s="93" t="s">
        <v>645</v>
      </c>
    </row>
    <row r="297" spans="1:12" s="85" customFormat="1" ht="20.100000000000001" customHeight="1">
      <c r="A297" s="89" t="s">
        <v>836</v>
      </c>
      <c r="B297" s="89"/>
      <c r="C297" s="90" t="s">
        <v>336</v>
      </c>
      <c r="D297" s="91">
        <v>36</v>
      </c>
      <c r="E297" s="92"/>
      <c r="F297" s="92"/>
      <c r="G297" s="92"/>
      <c r="H297" s="92"/>
      <c r="I297" s="92"/>
      <c r="J297" s="92"/>
      <c r="K297" s="92">
        <f t="shared" si="6"/>
        <v>0</v>
      </c>
      <c r="L297" s="93" t="s">
        <v>4</v>
      </c>
    </row>
    <row r="298" spans="1:12" s="85" customFormat="1" ht="20.100000000000001" customHeight="1">
      <c r="A298" s="89" t="s">
        <v>837</v>
      </c>
      <c r="B298" s="89"/>
      <c r="C298" s="90" t="s">
        <v>30</v>
      </c>
      <c r="D298" s="91">
        <v>1</v>
      </c>
      <c r="E298" s="92"/>
      <c r="F298" s="92"/>
      <c r="G298" s="92"/>
      <c r="H298" s="92"/>
      <c r="I298" s="92"/>
      <c r="J298" s="92"/>
      <c r="K298" s="92">
        <f t="shared" si="6"/>
        <v>0</v>
      </c>
      <c r="L298" s="93" t="s">
        <v>4</v>
      </c>
    </row>
    <row r="299" spans="1:12" s="85" customFormat="1" ht="20.100000000000001" customHeight="1">
      <c r="A299" s="89" t="s">
        <v>838</v>
      </c>
      <c r="B299" s="89" t="s">
        <v>839</v>
      </c>
      <c r="C299" s="90" t="s">
        <v>13</v>
      </c>
      <c r="D299" s="91">
        <v>2</v>
      </c>
      <c r="E299" s="92"/>
      <c r="F299" s="92"/>
      <c r="G299" s="92"/>
      <c r="H299" s="92"/>
      <c r="I299" s="92"/>
      <c r="J299" s="92"/>
      <c r="K299" s="92">
        <f t="shared" si="6"/>
        <v>0</v>
      </c>
      <c r="L299" s="93" t="s">
        <v>4</v>
      </c>
    </row>
    <row r="300" spans="1:12" s="85" customFormat="1" ht="20.100000000000001" customHeight="1">
      <c r="A300" s="89" t="s">
        <v>840</v>
      </c>
      <c r="B300" s="89" t="s">
        <v>841</v>
      </c>
      <c r="C300" s="90" t="s">
        <v>13</v>
      </c>
      <c r="D300" s="91">
        <v>2</v>
      </c>
      <c r="E300" s="92"/>
      <c r="F300" s="92"/>
      <c r="G300" s="92"/>
      <c r="H300" s="92"/>
      <c r="I300" s="92"/>
      <c r="J300" s="92"/>
      <c r="K300" s="92">
        <f t="shared" si="6"/>
        <v>0</v>
      </c>
      <c r="L300" s="93" t="s">
        <v>4</v>
      </c>
    </row>
    <row r="301" spans="1:12" s="85" customFormat="1" ht="20.100000000000001" customHeight="1">
      <c r="A301" s="89" t="s">
        <v>842</v>
      </c>
      <c r="B301" s="89"/>
      <c r="C301" s="90" t="s">
        <v>58</v>
      </c>
      <c r="D301" s="91">
        <f>[36]공량산출!G219</f>
        <v>10.31</v>
      </c>
      <c r="E301" s="92"/>
      <c r="F301" s="92"/>
      <c r="G301" s="92"/>
      <c r="H301" s="92"/>
      <c r="I301" s="92"/>
      <c r="J301" s="92"/>
      <c r="K301" s="92">
        <f t="shared" si="6"/>
        <v>0</v>
      </c>
      <c r="L301" s="93" t="s">
        <v>4</v>
      </c>
    </row>
    <row r="302" spans="1:12" s="85" customFormat="1" ht="20.100000000000001" customHeight="1">
      <c r="A302" s="89" t="s">
        <v>843</v>
      </c>
      <c r="B302" s="89"/>
      <c r="C302" s="94" t="s">
        <v>844</v>
      </c>
      <c r="D302" s="95">
        <f>[36]공량산출!H219</f>
        <v>0.28000000000000003</v>
      </c>
      <c r="E302" s="92"/>
      <c r="F302" s="92"/>
      <c r="G302" s="92"/>
      <c r="H302" s="92"/>
      <c r="I302" s="92"/>
      <c r="J302" s="92"/>
      <c r="K302" s="92">
        <f t="shared" si="6"/>
        <v>0</v>
      </c>
      <c r="L302" s="93" t="s">
        <v>4</v>
      </c>
    </row>
    <row r="303" spans="1:12" s="85" customFormat="1" ht="20.100000000000001" customHeight="1">
      <c r="A303" s="89"/>
      <c r="B303" s="89"/>
      <c r="C303" s="90"/>
      <c r="D303" s="96"/>
      <c r="E303" s="96"/>
      <c r="F303" s="96"/>
      <c r="G303" s="96"/>
      <c r="H303" s="96"/>
      <c r="I303" s="96"/>
      <c r="J303" s="96"/>
      <c r="K303" s="96"/>
      <c r="L303" s="96"/>
    </row>
    <row r="304" spans="1:12" s="85" customFormat="1" ht="20.100000000000001" customHeight="1">
      <c r="A304" s="89"/>
      <c r="B304" s="89"/>
      <c r="C304" s="90"/>
      <c r="D304" s="96"/>
      <c r="E304" s="96"/>
      <c r="F304" s="96"/>
      <c r="G304" s="96"/>
      <c r="H304" s="96"/>
      <c r="I304" s="96"/>
      <c r="J304" s="96"/>
      <c r="K304" s="96"/>
      <c r="L304" s="96"/>
    </row>
    <row r="305" spans="1:12" s="85" customFormat="1" ht="20.100000000000001" customHeight="1">
      <c r="A305" s="89"/>
      <c r="B305" s="89"/>
      <c r="C305" s="90"/>
      <c r="D305" s="96"/>
      <c r="E305" s="96"/>
      <c r="F305" s="96"/>
      <c r="G305" s="96"/>
      <c r="H305" s="96"/>
      <c r="I305" s="96"/>
      <c r="J305" s="96"/>
      <c r="K305" s="96"/>
      <c r="L305" s="96"/>
    </row>
    <row r="306" spans="1:12" s="85" customFormat="1" ht="20.100000000000001" customHeight="1">
      <c r="A306" s="89"/>
      <c r="B306" s="89"/>
      <c r="C306" s="90"/>
      <c r="D306" s="96"/>
      <c r="E306" s="96"/>
      <c r="F306" s="96"/>
      <c r="G306" s="96"/>
      <c r="H306" s="96"/>
      <c r="I306" s="96"/>
      <c r="J306" s="96"/>
      <c r="K306" s="96"/>
      <c r="L306" s="96"/>
    </row>
    <row r="307" spans="1:12" s="85" customFormat="1" ht="20.100000000000001" customHeight="1">
      <c r="A307" s="89"/>
      <c r="B307" s="89"/>
      <c r="C307" s="90"/>
      <c r="D307" s="96"/>
      <c r="E307" s="96"/>
      <c r="F307" s="96"/>
      <c r="G307" s="96"/>
      <c r="H307" s="96"/>
      <c r="I307" s="96"/>
      <c r="J307" s="96"/>
      <c r="K307" s="96"/>
      <c r="L307" s="96"/>
    </row>
    <row r="308" spans="1:12" s="85" customFormat="1" ht="20.100000000000001" customHeight="1">
      <c r="A308" s="89"/>
      <c r="B308" s="89"/>
      <c r="C308" s="90"/>
      <c r="D308" s="96"/>
      <c r="E308" s="96"/>
      <c r="F308" s="96"/>
      <c r="G308" s="96"/>
      <c r="H308" s="96"/>
      <c r="I308" s="96"/>
      <c r="J308" s="96"/>
      <c r="K308" s="96"/>
      <c r="L308" s="96"/>
    </row>
    <row r="309" spans="1:12" s="85" customFormat="1" ht="20.100000000000001" customHeight="1">
      <c r="A309" s="89"/>
      <c r="B309" s="89"/>
      <c r="C309" s="90"/>
      <c r="D309" s="96"/>
      <c r="E309" s="96"/>
      <c r="F309" s="96"/>
      <c r="G309" s="96"/>
      <c r="H309" s="96"/>
      <c r="I309" s="96"/>
      <c r="J309" s="96"/>
      <c r="K309" s="96"/>
      <c r="L309" s="96"/>
    </row>
    <row r="310" spans="1:12" s="85" customFormat="1" ht="20.100000000000001" customHeight="1">
      <c r="A310" s="89"/>
      <c r="B310" s="89"/>
      <c r="C310" s="90"/>
      <c r="D310" s="96"/>
      <c r="E310" s="96"/>
      <c r="F310" s="96"/>
      <c r="G310" s="96"/>
      <c r="H310" s="96"/>
      <c r="I310" s="96"/>
      <c r="J310" s="96"/>
      <c r="K310" s="96"/>
      <c r="L310" s="96"/>
    </row>
    <row r="311" spans="1:12" s="85" customFormat="1" ht="20.100000000000001" customHeight="1">
      <c r="A311" s="89"/>
      <c r="B311" s="89"/>
      <c r="C311" s="90"/>
      <c r="D311" s="96"/>
      <c r="E311" s="96"/>
      <c r="F311" s="96"/>
      <c r="G311" s="96"/>
      <c r="H311" s="96"/>
      <c r="I311" s="96"/>
      <c r="J311" s="96"/>
      <c r="K311" s="96"/>
      <c r="L311" s="96"/>
    </row>
    <row r="312" spans="1:12" s="85" customFormat="1" ht="20.100000000000001" customHeight="1">
      <c r="A312" s="94" t="s">
        <v>76</v>
      </c>
      <c r="B312" s="89"/>
      <c r="C312" s="90"/>
      <c r="D312" s="96"/>
      <c r="E312" s="92"/>
      <c r="F312" s="92"/>
      <c r="G312" s="92"/>
      <c r="H312" s="92"/>
      <c r="I312" s="92"/>
      <c r="J312" s="92"/>
      <c r="K312" s="92">
        <f>F312+H312+J312</f>
        <v>0</v>
      </c>
      <c r="L312" s="96"/>
    </row>
    <row r="313" spans="1:12" s="103" customFormat="1" ht="15.75" customHeight="1">
      <c r="A313" s="102"/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</row>
  </sheetData>
  <mergeCells count="15">
    <mergeCell ref="A5:L5"/>
    <mergeCell ref="A27:L27"/>
    <mergeCell ref="A71:L71"/>
    <mergeCell ref="A137:L137"/>
    <mergeCell ref="A291:L291"/>
    <mergeCell ref="A1:L1"/>
    <mergeCell ref="A2:L2"/>
    <mergeCell ref="A3:A4"/>
    <mergeCell ref="B3:B4"/>
    <mergeCell ref="C3:C4"/>
    <mergeCell ref="D3:D4"/>
    <mergeCell ref="E3:F3"/>
    <mergeCell ref="G3:H3"/>
    <mergeCell ref="I3:J3"/>
    <mergeCell ref="L3:L4"/>
  </mergeCells>
  <phoneticPr fontId="2" type="noConversion"/>
  <pageMargins left="0.86614173228346458" right="0" top="0.31496062992125984" bottom="0.39370078740157483" header="0.31496062992125984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8</vt:i4>
      </vt:variant>
    </vt:vector>
  </HeadingPairs>
  <TitlesOfParts>
    <vt:vector size="12" baseType="lpstr">
      <vt:lpstr>집계표(건축)</vt:lpstr>
      <vt:lpstr>내역서(건축)</vt:lpstr>
      <vt:lpstr>내역서(토목)</vt:lpstr>
      <vt:lpstr>내역서(기계)</vt:lpstr>
      <vt:lpstr>'내역서(건축)'!Print_Area</vt:lpstr>
      <vt:lpstr>'내역서(기계)'!Print_Area</vt:lpstr>
      <vt:lpstr>'내역서(토목)'!Print_Area</vt:lpstr>
      <vt:lpstr>'집계표(건축)'!Print_Area</vt:lpstr>
      <vt:lpstr>'내역서(건축)'!Print_Titles</vt:lpstr>
      <vt:lpstr>'내역서(기계)'!Print_Titles</vt:lpstr>
      <vt:lpstr>'내역서(토목)'!Print_Titles</vt:lpstr>
      <vt:lpstr>'집계표(건축)'!Print_Titles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Owner</cp:lastModifiedBy>
  <cp:lastPrinted>2019-05-21T08:16:00Z</cp:lastPrinted>
  <dcterms:created xsi:type="dcterms:W3CDTF">2019-05-08T08:13:26Z</dcterms:created>
  <dcterms:modified xsi:type="dcterms:W3CDTF">2019-07-31T07:57:00Z</dcterms:modified>
</cp:coreProperties>
</file>