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920" windowHeight="15990" activeTab="2"/>
  </bookViews>
  <sheets>
    <sheet name="원가계산서" sheetId="11" r:id="rId1"/>
    <sheet name="집계표" sheetId="10" r:id="rId2"/>
    <sheet name="내역서" sheetId="9" r:id="rId3"/>
    <sheet name="Sheet1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">#REF!</definedName>
    <definedName name="_1_3__Crite">#REF!</definedName>
    <definedName name="_15en1_">#REF!</definedName>
    <definedName name="_16G_0Extr">#REF!</definedName>
    <definedName name="_17G_0Extract">#REF!</definedName>
    <definedName name="_18IL1_">#REF!</definedName>
    <definedName name="_1단">#REF!</definedName>
    <definedName name="_1월">#REF!</definedName>
    <definedName name="_2">#N/A</definedName>
    <definedName name="_2._날_개_벽">#REF!</definedName>
    <definedName name="_2_3__Criteria">#REF!</definedName>
    <definedName name="_23wrn.Ã¶°ñÁý°èÇ_._.5Ä­." hidden="1">{#N/A,#N/A,FALSE,"Sheet1"}</definedName>
    <definedName name="_25단">#REF!</definedName>
    <definedName name="_2월">#REF!</definedName>
    <definedName name="_3">#N/A</definedName>
    <definedName name="_3_1._총투자사업비">#REF!</definedName>
    <definedName name="_3_5">#REF!</definedName>
    <definedName name="_3G__Extr">#REF!</definedName>
    <definedName name="_3월">#REF!</definedName>
    <definedName name="_4">#N/A</definedName>
    <definedName name="_4_3._에너지절약을_위한_개선안">#REF!</definedName>
    <definedName name="_4¤§¤_¤¡" hidden="1">{#N/A,#N/A,FALSE,"Sheet1"}</definedName>
    <definedName name="_4G__Extract">#REF!</definedName>
    <definedName name="_4월">#REF!</definedName>
    <definedName name="_5">#N/A</definedName>
    <definedName name="_5월">#REF!</definedName>
    <definedName name="_6">#N/A</definedName>
    <definedName name="_6월">#REF!</definedName>
    <definedName name="_7_3_0Crite">#REF!</definedName>
    <definedName name="_8_3_0Criteria">#REF!</definedName>
    <definedName name="_A">[1]토적표!#REF!</definedName>
    <definedName name="_CDT2">#REF!</definedName>
    <definedName name="_DOG1">#REF!</definedName>
    <definedName name="_DOG2">#REF!</definedName>
    <definedName name="_DOG22">#REF!</definedName>
    <definedName name="_DOG3">#REF!</definedName>
    <definedName name="_DOG33">#REF!</definedName>
    <definedName name="_DOG4">#REF!</definedName>
    <definedName name="_Fill" hidden="1">[2]날개벽수량표!#REF!</definedName>
    <definedName name="_xlnm._FilterDatabase" hidden="1">#REF!</definedName>
    <definedName name="_H66766">#REF!</definedName>
    <definedName name="_Key1" hidden="1">#REF!</definedName>
    <definedName name="_mn1">#REF!</definedName>
    <definedName name="_NMB96">#REF!</definedName>
    <definedName name="_Order1" hidden="1">255</definedName>
    <definedName name="_Order2" hidden="1">255</definedName>
    <definedName name="_PI48">#REF!</definedName>
    <definedName name="_PI60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O110">#REF!</definedName>
    <definedName name="_RO22">#REF!</definedName>
    <definedName name="_RO35">#REF!</definedName>
    <definedName name="_RO45">#REF!</definedName>
    <definedName name="_RO60">#REF!</definedName>
    <definedName name="_RO80">#REF!</definedName>
    <definedName name="_TON1">#REF!</definedName>
    <definedName name="_TON2">#REF!</definedName>
    <definedName name="_WW2">#REF!</definedName>
    <definedName name="_WW3">#REF!</definedName>
    <definedName name="_WW6">#REF!</definedName>
    <definedName name="_WW7">#REF!</definedName>
    <definedName name="_WW8">#REF!</definedName>
    <definedName name="\_M">[3]토량산출서!#REF!</definedName>
    <definedName name="\_ㄴ">[4]당초토량산출서!#REF!</definedName>
    <definedName name="\0">#N/A</definedName>
    <definedName name="\1">#REF!</definedName>
    <definedName name="\a">#N/A</definedName>
    <definedName name="\aa">#REF!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m">#N/A</definedName>
    <definedName name="\o">[4]당초토량산출서!#REF!</definedName>
    <definedName name="\p">#N/A</definedName>
    <definedName name="\q">#N/A</definedName>
    <definedName name="\s">#N/A</definedName>
    <definedName name="\v">#REF!</definedName>
    <definedName name="\w">#N/A</definedName>
    <definedName name="\x">[3]토량산출서!#REF!</definedName>
    <definedName name="\z">#N/A</definedName>
    <definedName name="a">#N/A</definedName>
    <definedName name="a0">#REF!</definedName>
    <definedName name="a999999999999">#REF!</definedName>
    <definedName name="aa">'[5]토공(우물통,기타) '!$V$2:$AG$22</definedName>
    <definedName name="AAA">BlankMacro1</definedName>
    <definedName name="aaa.">#REF!</definedName>
    <definedName name="AAAA">AAAAA</definedName>
    <definedName name="AAAAA">#N/A</definedName>
    <definedName name="AAAAAA">#REF!</definedName>
    <definedName name="aaaaaaa">{"Book1","상동3BL옥외설계계산서(1차검토분).xls"}</definedName>
    <definedName name="AAAAAAAAAAAAAAAAAAA">#REF!</definedName>
    <definedName name="AAAAAㅁㅁㅁㅁㅁ">#N/A</definedName>
    <definedName name="AB">#REF!</definedName>
    <definedName name="ABUTH">#REF!</definedName>
    <definedName name="AC">#REF!</definedName>
    <definedName name="AccessDatabase" hidden="1">"E:\WORK\VISUAL\MIRAE\LOADSYS\LoadDB.mdb"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LPHA">#REF!</definedName>
    <definedName name="ANCHOR">[6]목재동바리!#REF!</definedName>
    <definedName name="ANCHORBRACKET">[6]목재동바리!#REF!</definedName>
    <definedName name="ANCHORGROUTING">[6]목재동바리!#REF!</definedName>
    <definedName name="ANCHOR천공토사">[6]목재동바리!#REF!</definedName>
    <definedName name="ANFRK2">#REF!</definedName>
    <definedName name="ANFRK3">#REF!</definedName>
    <definedName name="anfrkk">#REF!</definedName>
    <definedName name="ANG">#REF!</definedName>
    <definedName name="ART">#REF!</definedName>
    <definedName name="AV">#REF!</definedName>
    <definedName name="b">#N/A</definedName>
    <definedName name="BA">#REF!</definedName>
    <definedName name="base1">#REF!</definedName>
    <definedName name="BB">#REF!</definedName>
    <definedName name="bbb">BlankMacro1</definedName>
    <definedName name="BC">#REF!</definedName>
    <definedName name="BD">#REF!</definedName>
    <definedName name="BE">#REF!</definedName>
    <definedName name="BETA">#REF!</definedName>
    <definedName name="BF">#REF!</definedName>
    <definedName name="BG">#REF!</definedName>
    <definedName name="BW">#REF!</definedName>
    <definedName name="C_">#N/A</definedName>
    <definedName name="CA">#REF!</definedName>
    <definedName name="cable">#REF!</definedName>
    <definedName name="CAL">#N/A</definedName>
    <definedName name="CALAA">#N/A</definedName>
    <definedName name="CALAB">#N/A</definedName>
    <definedName name="CALAC">#N/A</definedName>
    <definedName name="CALBA">#N/A</definedName>
    <definedName name="CALBB">#N/A</definedName>
    <definedName name="CALBC">#N/A</definedName>
    <definedName name="CALBD">#N/A</definedName>
    <definedName name="CALBE">#N/A</definedName>
    <definedName name="CALBF">#N/A</definedName>
    <definedName name="CALBG">#REF!</definedName>
    <definedName name="CALBH">#N/A</definedName>
    <definedName name="CALBI">#N/A</definedName>
    <definedName name="CALBJ">#N/A</definedName>
    <definedName name="CALBK">#N/A</definedName>
    <definedName name="CALBL">#N/A</definedName>
    <definedName name="CALCA">#N/A</definedName>
    <definedName name="CALCB">#N/A</definedName>
    <definedName name="CALCC">#REF!</definedName>
    <definedName name="CALCD">#N/A</definedName>
    <definedName name="CALCE">#REF!</definedName>
    <definedName name="camberWork">#N/A</definedName>
    <definedName name="CB">#REF!</definedName>
    <definedName name="cc">#REF!</definedName>
    <definedName name="ccc">BlankMacro1</definedName>
    <definedName name="CD">#REF!</definedName>
    <definedName name="CE">#REF!</definedName>
    <definedName name="CELL">#REF!</definedName>
    <definedName name="CF">#REF!</definedName>
    <definedName name="CG">#REF!</definedName>
    <definedName name="CH">#REF!</definedName>
    <definedName name="CI">#REF!</definedName>
    <definedName name="CJ">#REF!</definedName>
    <definedName name="CJFZHS">BlankMacro1</definedName>
    <definedName name="CODE">#REF!</definedName>
    <definedName name="_xlnm.Criteria">#REF!</definedName>
    <definedName name="Criteria_MI">#REF!</definedName>
    <definedName name="CRT">#REF!</definedName>
    <definedName name="cvbnml">BlankMacro1</definedName>
    <definedName name="D">BlankMacro1</definedName>
    <definedName name="D_FE">#REF!</definedName>
    <definedName name="D_FO">#REF!</definedName>
    <definedName name="DA">#REF!</definedName>
    <definedName name="DAN">#REF!</definedName>
    <definedName name="DANGA">#REF!,#REF!</definedName>
    <definedName name="DAT">#REF!</definedName>
    <definedName name="_xlnm.Database">#REF!</definedName>
    <definedName name="Database_MI">#REF!</definedName>
    <definedName name="DB">#REF!</definedName>
    <definedName name="DC">#REF!</definedName>
    <definedName name="dd">BlankMacro1</definedName>
    <definedName name="DDD">#REF!</definedName>
    <definedName name="DDDD">#N/A</definedName>
    <definedName name="DDE">#REF!</definedName>
    <definedName name="DDO">#REF!</definedName>
    <definedName name="DDS">BlankMacro1</definedName>
    <definedName name="DDW">BlankMacro1</definedName>
    <definedName name="DE">#REF!</definedName>
    <definedName name="DF">#REF!</definedName>
    <definedName name="dfasdfas">#REF!</definedName>
    <definedName name="DFS">#REF!</definedName>
    <definedName name="DG">#REF!</definedName>
    <definedName name="DH">#REF!</definedName>
    <definedName name="dhd">BlankMacro1</definedName>
    <definedName name="DHS">#REF!</definedName>
    <definedName name="dhtn">#REF!</definedName>
    <definedName name="DI">#REF!</definedName>
    <definedName name="DIA">#REF!</definedName>
    <definedName name="DJ">#REF!</definedName>
    <definedName name="DKD">BlankMacro1</definedName>
    <definedName name="DKE">BlankMacro1</definedName>
    <definedName name="DKGK">BlankMacro1</definedName>
    <definedName name="DL">BlankMacro1</definedName>
    <definedName name="DLFE">#REF!</definedName>
    <definedName name="DLFO">#REF!</definedName>
    <definedName name="Document_array">{"Book1","상동3BL옥외설계계산서(1차검토분).xls"}</definedName>
    <definedName name="drsg">#REF!</definedName>
    <definedName name="DS">BlankMacro1</definedName>
    <definedName name="DSE">#REF!</definedName>
    <definedName name="DSO">#REF!</definedName>
    <definedName name="DWS">BlankMacro1</definedName>
    <definedName name="E">BlankMacro1</definedName>
    <definedName name="EA">#REF!</definedName>
    <definedName name="EARCA">#N/A</definedName>
    <definedName name="EARCB">#N/A</definedName>
    <definedName name="earthp">#REF!</definedName>
    <definedName name="EB">#REF!</definedName>
    <definedName name="EC">#REF!</definedName>
    <definedName name="edgh">#REF!</definedName>
    <definedName name="EDT">#N/A</definedName>
    <definedName name="edtgh">#REF!</definedName>
    <definedName name="EE">#REF!</definedName>
    <definedName name="ELFE">#REF!</definedName>
    <definedName name="ELG">#REF!</definedName>
    <definedName name="ELP">#REF!</definedName>
    <definedName name="EN">#REF!</definedName>
    <definedName name="END">#REF!</definedName>
    <definedName name="ese">#N/A</definedName>
    <definedName name="ex">#REF!</definedName>
    <definedName name="EXE">BlankMacro1</definedName>
    <definedName name="_xlnm.Extract">#REF!</definedName>
    <definedName name="Extract_MI">#REF!</definedName>
    <definedName name="f">#REF!</definedName>
    <definedName name="fdgz">#REF!</definedName>
    <definedName name="FEE">#REF!</definedName>
    <definedName name="ff">'[5]토공(우물통,기타) '!$A$52:$K$66</definedName>
    <definedName name="FFFF">BlankMacro1</definedName>
    <definedName name="FFFFF">#N/A</definedName>
    <definedName name="fffffff">BlankMacro1</definedName>
    <definedName name="FG">#REF!</definedName>
    <definedName name="FGGG">#REF!</definedName>
    <definedName name="FILENAME">#REF!</definedName>
    <definedName name="FS">#REF!</definedName>
    <definedName name="g">#N/A</definedName>
    <definedName name="GAB">#REF!</definedName>
    <definedName name="GAK">#REF!</definedName>
    <definedName name="GC">#REF!</definedName>
    <definedName name="gg">BlankMacro1</definedName>
    <definedName name="GGG">BlankMacro1</definedName>
    <definedName name="GGGGG">{"Book1","상동3BL옥외설계계산서(1차검토분).xls"}</definedName>
    <definedName name="GGGGGGG">[0]!급3고</definedName>
    <definedName name="GH">#REF!</definedName>
    <definedName name="GHHJHJ">BlankMacro1</definedName>
    <definedName name="GK">#N/A</definedName>
    <definedName name="GS">#REF!</definedName>
    <definedName name="h">#N/A</definedName>
    <definedName name="HA">#REF!</definedName>
    <definedName name="HB">#REF!</definedName>
    <definedName name="HC">#REF!</definedName>
    <definedName name="HD">#REF!</definedName>
    <definedName name="HE">#REF!</definedName>
    <definedName name="HF">#REF!</definedName>
    <definedName name="hgju">BlankMacro1</definedName>
    <definedName name="HH">#REF!</definedName>
    <definedName name="HHH">#N/A</definedName>
    <definedName name="hhhh">BlankMacro1</definedName>
    <definedName name="HI_전선관">#REF!</definedName>
    <definedName name="HMAX">#N/A</definedName>
    <definedName name="HO">#REF!</definedName>
    <definedName name="HPILE천공토사">[6]목재동바리!#REF!</definedName>
    <definedName name="HPILE항발">[6]목재동바리!#REF!</definedName>
    <definedName name="HPILE항타">[6]목재동바리!#REF!</definedName>
    <definedName name="HT">#REF!</definedName>
    <definedName name="HTML_CodePage" hidden="1">949</definedName>
    <definedName name="HTML_Control" hidden="1">{"'급수사용량산정 (2)'!$A$1:$M$49","'급수사용량산정 (2)'!$A$1:$M$80"}</definedName>
    <definedName name="HTML_Description" hidden="1">""</definedName>
    <definedName name="HTML_Email" hidden="1">""</definedName>
    <definedName name="HTML_Header" hidden="1">"급수사용량산정 (2)"</definedName>
    <definedName name="HTML_LastUpdate" hidden="1">"99-11-08"</definedName>
    <definedName name="HTML_LineAfter" hidden="1">TRUE</definedName>
    <definedName name="HTML_LineBefore" hidden="1">TRUE</definedName>
    <definedName name="HTML_Name" hidden="1">"주경남."</definedName>
    <definedName name="HTML_OBDlg2" hidden="1">TRUE</definedName>
    <definedName name="HTML_OBDlg4" hidden="1">TRUE</definedName>
    <definedName name="HTML_OS" hidden="1">0</definedName>
    <definedName name="HTML_PathFile" hidden="1">"D:\PROJECT\C-PROJECT\급수량.htm"</definedName>
    <definedName name="HTML_Title" hidden="1">"오수집수정"</definedName>
    <definedName name="H형강해체">[6]목재동바리!#REF!</definedName>
    <definedName name="I">{"Book1","상동3BL옥외설계계산서(1차검토분).xls"}</definedName>
    <definedName name="ID">#REF!,#REF!</definedName>
    <definedName name="if">#REF!</definedName>
    <definedName name="ii">BlankMacro1</definedName>
    <definedName name="IL">#REF!</definedName>
    <definedName name="IMP">#REF!</definedName>
    <definedName name="ir_d3">#REF!</definedName>
    <definedName name="j">#N/A</definedName>
    <definedName name="jhj">#REF!</definedName>
    <definedName name="JYH">#REF!</definedName>
    <definedName name="k">#N/A</definedName>
    <definedName name="K_PR">#REF!</definedName>
    <definedName name="K2_">#REF!</definedName>
    <definedName name="KA">#REF!</definedName>
    <definedName name="KAE">#REF!</definedName>
    <definedName name="KAS">#REF!</definedName>
    <definedName name="KEA">#REF!</definedName>
    <definedName name="KFJG">#REF!</definedName>
    <definedName name="KH">#REF!</definedName>
    <definedName name="kkk">BlankMacro1</definedName>
    <definedName name="kkkkkkk">BlankMacro1</definedName>
    <definedName name="KO">#REF!</definedName>
    <definedName name="L">#REF!</definedName>
    <definedName name="LAST">#REF!</definedName>
    <definedName name="LC">#REF!</definedName>
    <definedName name="LF">#REF!</definedName>
    <definedName name="LH">#REF!</definedName>
    <definedName name="LLFE">#N/A</definedName>
    <definedName name="LLFO">#REF!</definedName>
    <definedName name="lll">BlankMacro1</definedName>
    <definedName name="LLLL">BlankMacro1</definedName>
    <definedName name="llllll">BlankMacro1</definedName>
    <definedName name="LP___4">#REF!</definedName>
    <definedName name="LPG">#REF!</definedName>
    <definedName name="M">#N/A</definedName>
    <definedName name="M_EF">#REF!</definedName>
    <definedName name="Macro10">[7]!Macro10</definedName>
    <definedName name="Macro12">[7]!Macro12</definedName>
    <definedName name="Macro13">[7]!Macro13</definedName>
    <definedName name="Macro14">[7]!Macro14</definedName>
    <definedName name="Macro15">"'Macro1(작업순서 2)'!$E$1"</definedName>
    <definedName name="Macro2">[7]!Macro2</definedName>
    <definedName name="Macro5">[7]!Macro5</definedName>
    <definedName name="Macro6">[7]!Macro6</definedName>
    <definedName name="Macro7">[7]!Macro7</definedName>
    <definedName name="Macro8">[7]!Macro8</definedName>
    <definedName name="Macro9">[7]특별교실!Macro9</definedName>
    <definedName name="MANJETTUBE설치">[6]목재동바리!#REF!</definedName>
    <definedName name="MEHD">#N/A</definedName>
    <definedName name="MESSER굴착토사">[6]목재동바리!#REF!</definedName>
    <definedName name="MESSER굴착호박">[6]목재동바리!#REF!</definedName>
    <definedName name="MESSER설치해체">[6]목재동바리!#REF!</definedName>
    <definedName name="MESSER추진">[6]목재동바리!#REF!</definedName>
    <definedName name="mmm">BlankMacro1</definedName>
    <definedName name="MONEY">#REF!,#REF!</definedName>
    <definedName name="monitor">#REF!</definedName>
    <definedName name="MOTOR__농형_전폐">#REF!</definedName>
    <definedName name="MUO_REA">#REF!</definedName>
    <definedName name="MUO_TOE">#REF!</definedName>
    <definedName name="N">#REF!</definedName>
    <definedName name="N_C">#REF!</definedName>
    <definedName name="N_Q">#REF!</definedName>
    <definedName name="N_R">#REF!</definedName>
    <definedName name="NEW">#REF!</definedName>
    <definedName name="ＮＥＹＯＫ">#REF!</definedName>
    <definedName name="NO.">#REF!</definedName>
    <definedName name="NOMUBY">#REF!</definedName>
    <definedName name="NUMBER">#REF!</definedName>
    <definedName name="O">#N/A</definedName>
    <definedName name="ooooooo">BlankMacro1</definedName>
    <definedName name="P">#N/A</definedName>
    <definedName name="P_A">#REF!</definedName>
    <definedName name="P_D">#REF!</definedName>
    <definedName name="P_E">#REF!</definedName>
    <definedName name="PAC">#N/A</definedName>
    <definedName name="PACB">#N/A</definedName>
    <definedName name="PACC">#N/A</definedName>
    <definedName name="PACD">#N/A</definedName>
    <definedName name="PARCA">#N/A</definedName>
    <definedName name="PB">#REF!</definedName>
    <definedName name="PCCONE조립인장">[6]목재동바리!#REF!</definedName>
    <definedName name="PC강선제작및삽입">[6]목재동바리!#REF!</definedName>
    <definedName name="PD">#REF!</definedName>
    <definedName name="PE">#REF!</definedName>
    <definedName name="PF">#REF!</definedName>
    <definedName name="PFD">#REF!</definedName>
    <definedName name="PG">#REF!</definedName>
    <definedName name="PH">#REF!</definedName>
    <definedName name="PO">#REF!</definedName>
    <definedName name="poi">BlankMacro1</definedName>
    <definedName name="pp">#REF!,#REF!</definedName>
    <definedName name="_xlnm.Print_Area" localSheetId="2">내역서!$A$1:$M$3700</definedName>
    <definedName name="_xlnm.Print_Area" localSheetId="0">원가계산서!$A$1:$F$32</definedName>
    <definedName name="_xlnm.Print_Area" localSheetId="1">집계표!$A$1:$M$950</definedName>
    <definedName name="_xlnm.Print_Area">'[8]빌딩 안내'!#REF!</definedName>
    <definedName name="Print_Area_MI">[9]물가시세!#REF!</definedName>
    <definedName name="Print_Area1">#REF!</definedName>
    <definedName name="PRINT_TILTES">#REF!</definedName>
    <definedName name="print_tital">#REF!</definedName>
    <definedName name="PRINT_TITEL">#REF!</definedName>
    <definedName name="print_titil">#REF!</definedName>
    <definedName name="print_title">#REF!</definedName>
    <definedName name="_xlnm.Print_Titles" localSheetId="2">내역서!$1:$4</definedName>
    <definedName name="_xlnm.Print_Titles" localSheetId="0">원가계산서!$1:$4</definedName>
    <definedName name="_xlnm.Print_Titles" localSheetId="1">집계표!$1:$4</definedName>
    <definedName name="_xlnm.Print_Titles">#REF!</definedName>
    <definedName name="PRINT_TITLES_MI">#N/A</definedName>
    <definedName name="Printed_Titles">#REF!</definedName>
    <definedName name="printer">#REF!</definedName>
    <definedName name="PRINTER_AREA">#REF!</definedName>
    <definedName name="printer_Titles">#REF!</definedName>
    <definedName name="printer_ttitle">#REF!</definedName>
    <definedName name="PRINTTITLES">#REF!</definedName>
    <definedName name="PRT">#N/A</definedName>
    <definedName name="PS">#REF!</definedName>
    <definedName name="Q">BlankMacro1</definedName>
    <definedName name="QE">BlankMacro1</definedName>
    <definedName name="QLQL">#REF!</definedName>
    <definedName name="QR">BlankMacro1</definedName>
    <definedName name="QW">BlankMacro1</definedName>
    <definedName name="QWE">BlankMacro1</definedName>
    <definedName name="rd">BlankMacro1</definedName>
    <definedName name="_xlnm.Recorder">#REF!</definedName>
    <definedName name="RGY">BlankMacro1</definedName>
    <definedName name="rhks">#N/A</definedName>
    <definedName name="rlr">#REF!</definedName>
    <definedName name="Royalty" hidden="1">{#N/A,#N/A,FALSE,"Sheet1"}</definedName>
    <definedName name="Royalty1">#REF!</definedName>
    <definedName name="RPE">#REF!</definedName>
    <definedName name="rrr">BlankMacro1</definedName>
    <definedName name="rtr">BlankMacro1</definedName>
    <definedName name="rty">BlankMacro1</definedName>
    <definedName name="RTYUI">BlankMacro1</definedName>
    <definedName name="rtyuu">BlankMacro1</definedName>
    <definedName name="s">#N/A</definedName>
    <definedName name="S_BB">#REF!</definedName>
    <definedName name="S_BU">#REF!</definedName>
    <definedName name="S_EF">#REF!</definedName>
    <definedName name="s1고">#N/A</definedName>
    <definedName name="S1저">#N/A</definedName>
    <definedName name="s2고">#N/A</definedName>
    <definedName name="s2저">#N/A</definedName>
    <definedName name="s3고">#N/A</definedName>
    <definedName name="s3저">#N/A</definedName>
    <definedName name="SADE">#REF!</definedName>
    <definedName name="SALI">#REF!</definedName>
    <definedName name="SAN">#REF!</definedName>
    <definedName name="SAPBEXdnldView" hidden="1">"41JLQUL0YNPVK3OX98UIGJGNP"</definedName>
    <definedName name="SAPBEXsysID" hidden="1">"BWP"</definedName>
    <definedName name="SAV">#N/A</definedName>
    <definedName name="sck">#REF!</definedName>
    <definedName name="sdsd">[0]!난방배관경</definedName>
    <definedName name="SGR천공토사">[6]목재동바리!#REF!</definedName>
    <definedName name="sheet">#REF!</definedName>
    <definedName name="sheet1">#REF!</definedName>
    <definedName name="size">#REF!</definedName>
    <definedName name="SLFE">#REF!</definedName>
    <definedName name="SLFO">#REF!</definedName>
    <definedName name="SPACE">#REF!</definedName>
    <definedName name="SS">#REF!</definedName>
    <definedName name="SSS">#REF!</definedName>
    <definedName name="SSSS">#REF!</definedName>
    <definedName name="ssssss">#N/A</definedName>
    <definedName name="START">#REF!</definedName>
    <definedName name="SUM">#REF!</definedName>
    <definedName name="SUO_REA">#REF!</definedName>
    <definedName name="SUO_TOE">#REF!</definedName>
    <definedName name="sy">#REF!</definedName>
    <definedName name="T">BlankMacro1</definedName>
    <definedName name="table_arch">#REF!</definedName>
    <definedName name="table_arch_sub">#REF!</definedName>
    <definedName name="table_elec">#REF!</definedName>
    <definedName name="table_elec_sub">#REF!</definedName>
    <definedName name="Text5">#REF!</definedName>
    <definedName name="tf">BlankMacro1</definedName>
    <definedName name="th">#REF!</definedName>
    <definedName name="TIT">#REF!</definedName>
    <definedName name="Title_Print">#REF!</definedName>
    <definedName name="TITLES_PRINT">#REF!</definedName>
    <definedName name="TOP">#N/A</definedName>
    <definedName name="TREE">BlankMacro1</definedName>
    <definedName name="trunc">#REF!</definedName>
    <definedName name="TRY">BlankMacro1</definedName>
    <definedName name="TTTTTTTTTTY">BlankMacro1</definedName>
    <definedName name="TVV">BlankMacro1</definedName>
    <definedName name="TYTY">BlankMacro1</definedName>
    <definedName name="tyu">BlankMacro1</definedName>
    <definedName name="TYUI">BlankMacro1</definedName>
    <definedName name="tyuio">BlankMacro1</definedName>
    <definedName name="U">#N/A</definedName>
    <definedName name="uh">BlankMacro1</definedName>
    <definedName name="UIOP">BlankMacro1</definedName>
    <definedName name="UL">#REF!</definedName>
    <definedName name="uuu">BlankMacro1</definedName>
    <definedName name="V">BlankMacro1</definedName>
    <definedName name="VMAX">#N/A</definedName>
    <definedName name="vvv">BlankMacro1</definedName>
    <definedName name="W">BlankMacro1</definedName>
    <definedName name="WA">#REF!</definedName>
    <definedName name="WB">#REF!</definedName>
    <definedName name="WC">#REF!</definedName>
    <definedName name="WD">#REF!</definedName>
    <definedName name="WD_P">#REF!</definedName>
    <definedName name="WD_W">#REF!</definedName>
    <definedName name="WEQ">#REF!</definedName>
    <definedName name="wessdd">#REF!</definedName>
    <definedName name="wf">BlankMacro1</definedName>
    <definedName name="WH">#REF!</definedName>
    <definedName name="WON">#REF!</definedName>
    <definedName name="wsdwe">{"Book1","상동3BL옥외설계계산서(1차검토분).xls"}</definedName>
    <definedName name="X">BlankMacro1</definedName>
    <definedName name="xxx">BlankMacro1</definedName>
    <definedName name="Y">BlankMacro1</definedName>
    <definedName name="ytrre">BlankMacro1</definedName>
    <definedName name="yyy">BlankMacro1</definedName>
    <definedName name="yyyyyyyyyyyyu">BlankMacro1</definedName>
    <definedName name="Z">BlankMacro1</definedName>
    <definedName name="ZP">#REF!</definedName>
    <definedName name="zzz">BlankMacro1</definedName>
    <definedName name="ㄱ">BlankMacro1</definedName>
    <definedName name="ㄱㄱㄱ">#N/A</definedName>
    <definedName name="ㄱㄱㄱㄱ">#REF!</definedName>
    <definedName name="ㄱㄱㄱㄱㄱㄱㄱ">#N/A</definedName>
    <definedName name="ㄱㄴㄷ">#N/A</definedName>
    <definedName name="ㄱㄷㄷ">BlankMacro1</definedName>
    <definedName name="ㄱㄹㄹㄹ">#N/A</definedName>
    <definedName name="ㄱㅂ됴ㅗ">BlankMacro1</definedName>
    <definedName name="ㄱㅎ">BlankMacro1</definedName>
    <definedName name="ㄱ호">#N/A</definedName>
    <definedName name="가">BlankMacro1</definedName>
    <definedName name="가가">BlankMacro1</definedName>
    <definedName name="가가가">BlankMacro1</definedName>
    <definedName name="가격">#REF!</definedName>
    <definedName name="가격2">#REF!</definedName>
    <definedName name="가나">BlankMacro1</definedName>
    <definedName name="가라">BlankMacro1</definedName>
    <definedName name="가로등부표2">#REF!,#REF!</definedName>
    <definedName name="가모">BlankMacro1</definedName>
    <definedName name="가사">BlankMacro1</definedName>
    <definedName name="가설">#N/A</definedName>
    <definedName name="가오">BlankMacro1</definedName>
    <definedName name="가하">BlankMacro1</definedName>
    <definedName name="간선변경">BlankMacro1</definedName>
    <definedName name="간접노무비">'[10]단가 (2)'!$H$6</definedName>
    <definedName name="감감">#N/A</definedName>
    <definedName name="감삼">#N/A</definedName>
    <definedName name="감삼준">#N/A</definedName>
    <definedName name="갑">#REF!</definedName>
    <definedName name="갑03">#REF!</definedName>
    <definedName name="강강">#REF!</definedName>
    <definedName name="강경구">#REF!</definedName>
    <definedName name="강관동바리공터널">[6]목재동바리!#REF!</definedName>
    <definedName name="강병창">BlankMacro1</definedName>
    <definedName name="강재실링">[6]목재동바리!#REF!</definedName>
    <definedName name="개거수량">#REF!</definedName>
    <definedName name="개략공사비">#REF!</definedName>
    <definedName name="갱내버럭운반토사">[6]목재동바리!#REF!</definedName>
    <definedName name="갱내버럭운반호박">[6]목재동바리!#REF!</definedName>
    <definedName name="갱내버럭운반호박돌">[6]목재동바리!#REF!</definedName>
    <definedName name="갸">#N/A</definedName>
    <definedName name="갸뎌">#N/A</definedName>
    <definedName name="거푸집OPEN">[6]목재동바리!#REF!</definedName>
    <definedName name="거푸집타설">[6]목재동바리!#REF!</definedName>
    <definedName name="거푸집터널">[6]목재동바리!#REF!</definedName>
    <definedName name="거ㅏㅏ">#N/A</definedName>
    <definedName name="건설규모">#N/A</definedName>
    <definedName name="건설규모1">[0]!건설규모</definedName>
    <definedName name="건축총괄">BlankMacro1</definedName>
    <definedName name="견적">#REF!</definedName>
    <definedName name="견적탱크">#REF!</definedName>
    <definedName name="경비">#REF!</definedName>
    <definedName name="경진초">#N/A</definedName>
    <definedName name="계약일">[11]사업총괄!$B$13&amp;"년 "&amp;[11]사업총괄!$D$13&amp;"월 "&amp;[11]사업총괄!$F$13&amp;"일"</definedName>
    <definedName name="고">[0]!급3고</definedName>
    <definedName name="고압">#REF!</definedName>
    <definedName name="고재">#REF!</definedName>
    <definedName name="고층부급수">[0]!건설규모</definedName>
    <definedName name="고층부급수계통">#N/A</definedName>
    <definedName name="고케">#REF!</definedName>
    <definedName name="골재1">#REF!</definedName>
    <definedName name="골재유용" hidden="1">[12]증감내역서!#REF!</definedName>
    <definedName name="공">#REF!</definedName>
    <definedName name="공_____종">[13]일위대가!#REF!</definedName>
    <definedName name="공급가액">'[10]단가 (2)'!$H$13</definedName>
    <definedName name="공기">#REF!</definedName>
    <definedName name="공사명">#REF!</definedName>
    <definedName name="공사비">'[10]단가 (2)'!$H$5</definedName>
    <definedName name="공사비_건축">#REF!</definedName>
    <definedName name="공사비_전기">#REF!</definedName>
    <definedName name="공일">#REF!</definedName>
    <definedName name="공조실급수2">#REF!</definedName>
    <definedName name="공종2">#REF!</definedName>
    <definedName name="관급">#N/A</definedName>
    <definedName name="관급1">#N/A</definedName>
    <definedName name="관급2">#N/A</definedName>
    <definedName name="관급단가">#REF!</definedName>
    <definedName name="관급자재">#REF!</definedName>
    <definedName name="관급자재2">#N/A</definedName>
    <definedName name="관급자재대">#N/A</definedName>
    <definedName name="관급자재비">'[10]단가 (2)'!$H$16</definedName>
    <definedName name="관급자재표">[0]!관급자재2</definedName>
    <definedName name="관급조달" hidden="1">{#N/A,#N/A,FALSE,"Sheet1"}</definedName>
    <definedName name="관급집계">BlankMacro1</definedName>
    <definedName name="관급총괄">#N/A</definedName>
    <definedName name="관수량">#N/A</definedName>
    <definedName name="관수량1">[0]!관수량</definedName>
    <definedName name="교각1">'[14]토공(우물통,기타) '!$V$2:$AG$22</definedName>
    <definedName name="교각2">'[14]토공(우물통,기타) '!$V$22:$AG$47</definedName>
    <definedName name="교각3">'[14]토공(우물통,기타) '!$V$2:$AG$22</definedName>
    <definedName name="교대">'[14]토공(우물통,기타) '!$A$52:$K$66</definedName>
    <definedName name="교대2">'[14]토공(우물통,기타) '!$V$52:$AG$67</definedName>
    <definedName name="교량명">#REF!</definedName>
    <definedName name="교량별금액">#REF!</definedName>
    <definedName name="교부승인">BlankMacro1</definedName>
    <definedName name="구">#REF!</definedName>
    <definedName name="구랑2교">#REF!</definedName>
    <definedName name="구랑교">#REF!</definedName>
    <definedName name="구분">[15]공종!$A$2:$G$48</definedName>
    <definedName name="구조">#REF!</definedName>
    <definedName name="구조물공">#REF!</definedName>
    <definedName name="구종사자">#REF!</definedName>
    <definedName name="그라우팅천공토사">[6]목재동바리!#REF!</definedName>
    <definedName name="그래픽">#REF!</definedName>
    <definedName name="급">#N/A</definedName>
    <definedName name="급1고">#N/A</definedName>
    <definedName name="급1저">#N/A</definedName>
    <definedName name="급2고">#N/A</definedName>
    <definedName name="급2저">#N/A</definedName>
    <definedName name="급3고">#N/A</definedName>
    <definedName name="급3저">#N/A</definedName>
    <definedName name="급수관경">#N/A</definedName>
    <definedName name="급수관경1">[0]!급수관경</definedName>
    <definedName name="급수설계기준4">{"Book1","상동3BL옥외설계계산서(1차검토분).xls"}</definedName>
    <definedName name="급수펌프선정" hidden="1">{"'급수사용량산정 (2)'!$A$1:$M$49","'급수사용량산정 (2)'!$A$1:$M$80"}</definedName>
    <definedName name="급열교환기">#N/A</definedName>
    <definedName name="급열교환기1">#N/A</definedName>
    <definedName name="급탕감압">#N/A</definedName>
    <definedName name="급탕감압1">[0]!급탕감압</definedName>
    <definedName name="급탕교환기">#N/A</definedName>
    <definedName name="급탕교환기1">[0]!급탕교환기</definedName>
    <definedName name="급탕배관경">#N/A</definedName>
    <definedName name="급탕배관경1">[0]!급탕배관경</definedName>
    <definedName name="급탕보급수">#N/A</definedName>
    <definedName name="급탕보급수1">[0]!급탕보급수</definedName>
    <definedName name="급탕열교환기용량">#N/A</definedName>
    <definedName name="급탕열교환기용량1">#N/A</definedName>
    <definedName name="급탕펌프">#N/A</definedName>
    <definedName name="급탕펌프1">[0]!급탕펌프</definedName>
    <definedName name="기계a">#REF!</definedName>
    <definedName name="기계b">#REF!</definedName>
    <definedName name="기계c">#REF!</definedName>
    <definedName name="기계d">#REF!</definedName>
    <definedName name="기계e">#REF!</definedName>
    <definedName name="기계경비">#REF!</definedName>
    <definedName name="기계계">#REF!</definedName>
    <definedName name="기계공">#REF!</definedName>
    <definedName name="기계관수량">#N/A</definedName>
    <definedName name="기계관수량1">[0]!기계관수량</definedName>
    <definedName name="기계기구설치">[6]목재동바리!#REF!</definedName>
    <definedName name="기수분리기">#N/A</definedName>
    <definedName name="기수분리기1">[0]!기수분리기</definedName>
    <definedName name="기자재수량">#REF!</definedName>
    <definedName name="기초무근CON타설인력">[6]목재동바리!#REF!</definedName>
    <definedName name="기타">#REF!</definedName>
    <definedName name="기타경비">'[10]단가 (2)'!$H$9</definedName>
    <definedName name="김종혁">#N/A</definedName>
    <definedName name="깬돌채취">#N/A</definedName>
    <definedName name="끝">#REF!</definedName>
    <definedName name="ㄳㄷㄷ">BlankMacro1</definedName>
    <definedName name="ㄴ">#N/A</definedName>
    <definedName name="ㄴㄴ">BlankMacro1</definedName>
    <definedName name="ㄴㄴㄴ">{"Book1","상동3BL옥외설계계산서(1차검토분).xls"}</definedName>
    <definedName name="ㄴㄴㄴㄴㄴ">[0]!난방배관경</definedName>
    <definedName name="ㄴㄴㄴㄴㄴㄴ">#N/A</definedName>
    <definedName name="ㄴㄹ">#N/A</definedName>
    <definedName name="ㄴㄹㅇ">#N/A</definedName>
    <definedName name="ㄴㅀ">BlankMacro1</definedName>
    <definedName name="ㄴㅁ라">BlankMacro1</definedName>
    <definedName name="ㄴㅁㅇ">#N/A</definedName>
    <definedName name="ㄴㅁㅇㅁ">#N/A</definedName>
    <definedName name="ㄴㅇㄹ">#N/A</definedName>
    <definedName name="ㄴㅇㄹㄴ">#N/A</definedName>
    <definedName name="ㄴㅇㄹㅇㄹㄴ">#N/A</definedName>
    <definedName name="ㄴㅇㅇ">#N/A</definedName>
    <definedName name="ㄴㅇㅇㄹ">#N/A</definedName>
    <definedName name="ㄴ에">BlankMacro1</definedName>
    <definedName name="나">BlankMacro1</definedName>
    <definedName name="나나">BlankMacro1</definedName>
    <definedName name="낙찰가">#N/A</definedName>
    <definedName name="난방교환기">#N/A</definedName>
    <definedName name="난방교환기1">[0]!난방교환기</definedName>
    <definedName name="난방면적">#N/A</definedName>
    <definedName name="난방면적1">#N/A</definedName>
    <definedName name="난방배관경">#N/A</definedName>
    <definedName name="난방배관경1">[0]!난방배관경</definedName>
    <definedName name="난방중온수">#N/A</definedName>
    <definedName name="난방중온수1">#N/A</definedName>
    <definedName name="난방펌프">#N/A</definedName>
    <definedName name="난방펌프1">[0]!난방펌프</definedName>
    <definedName name="남대구">#N/A</definedName>
    <definedName name="남덕">BlankMacro1</definedName>
    <definedName name="남덕1">BlankMacro1</definedName>
    <definedName name="남산내역">BlankMacro1</definedName>
    <definedName name="내선전공">#REF!</definedName>
    <definedName name="내역">BlankMacro1</definedName>
    <definedName name="내역샘플">BlankMacro1</definedName>
    <definedName name="내역서">#N/A</definedName>
    <definedName name="내역서1">#N/A</definedName>
    <definedName name="내역서다">BlankMacro1</definedName>
    <definedName name="내전">#REF!</definedName>
    <definedName name="냉전" hidden="1">{#N/A,#N/A,FALSE,"Sheet1"}</definedName>
    <definedName name="노무a">#REF!</definedName>
    <definedName name="노무b">#REF!</definedName>
    <definedName name="노무c">#REF!</definedName>
    <definedName name="노무d">#REF!</definedName>
    <definedName name="노무e">#REF!</definedName>
    <definedName name="노무계">#REF!</definedName>
    <definedName name="노무공량">#REF!</definedName>
    <definedName name="노무비">#REF!</definedName>
    <definedName name="노임">#N/A</definedName>
    <definedName name="노임1">#REF!</definedName>
    <definedName name="노임단가">#REF!</definedName>
    <definedName name="니">BlankMacro1</definedName>
    <definedName name="ㄶㄻㄷㄶ">BlankMacro1</definedName>
    <definedName name="ㄶㅁ">BlankMacro1</definedName>
    <definedName name="ㄷ">BlankMacro1</definedName>
    <definedName name="ㄷ56ㅑ">BlankMacro1</definedName>
    <definedName name="ㄷㄱㄷㄱ">BlankMacro1</definedName>
    <definedName name="ㄷ곧ㅈ">BlankMacro1</definedName>
    <definedName name="ㄷㄷ">#N/A</definedName>
    <definedName name="ㄷㄷㄷ">#N/A</definedName>
    <definedName name="ㄷㄷㄷㄷㄷㄷ">BlankMacro1</definedName>
    <definedName name="ㄷ샤ㅓㄱ쇼ㅑ">BlankMacro1</definedName>
    <definedName name="ㄷ셔">갸</definedName>
    <definedName name="ㄷㅈ">{"Book1","상동3BL옥외설계계산서(1차검토분).xls"}</definedName>
    <definedName name="ㄷㅈ뱌">BlankMacro1</definedName>
    <definedName name="ㄷㅎ">BlankMacro1</definedName>
    <definedName name="ㄷㅎㄱㄷㅁ">#N/A</definedName>
    <definedName name="ㄷㅎ셔ㅏㅏㅕㅛ">BlankMacro1</definedName>
    <definedName name="다">BlankMacro1</definedName>
    <definedName name="다셔ㅏ">#N/A</definedName>
    <definedName name="다하">BlankMacro1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대비">#REF!</definedName>
    <definedName name="단가비교표">#REF!,#REF!</definedName>
    <definedName name="단가산출">#REF!</definedName>
    <definedName name="단가조사서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단위중량">#REF!</definedName>
    <definedName name="단위중량2">#REF!</definedName>
    <definedName name="단지개요">#N/A</definedName>
    <definedName name="대기영역">#REF!</definedName>
    <definedName name="대지면적">#REF!</definedName>
    <definedName name="대ㅑㅑㅐㅔ">BlankMacro1</definedName>
    <definedName name="댜ㅕ">#N/A</definedName>
    <definedName name="더다">#REF!</definedName>
    <definedName name="더닫">#REF!</definedName>
    <definedName name="더더더">#REF!</definedName>
    <definedName name="도금비">#REF!</definedName>
    <definedName name="도금비1">#REF!</definedName>
    <definedName name="도급공사">'[10]단가 (2)'!$H$5</definedName>
    <definedName name="도급단가">#REF!</definedName>
    <definedName name="도급예산액">'[10]단가 (2)'!$H$15</definedName>
    <definedName name="도급예상액">'[10]단가 (2)'!$H$15</definedName>
    <definedName name="도라">BlankMacro1</definedName>
    <definedName name="도피밸브">#N/A</definedName>
    <definedName name="되메우기">#N/A</definedName>
    <definedName name="되메우기다짐">#N/A</definedName>
    <definedName name="되메우기다짐램머다짐">[6]목재동바리!#REF!</definedName>
    <definedName name="뒷채움">[6]목재동바리!#REF!</definedName>
    <definedName name="디">#N/A</definedName>
    <definedName name="떼붙임줄떼">[6]목재동바리!#REF!</definedName>
    <definedName name="띠장설치및해체">[6]목재동바리!#REF!</definedName>
    <definedName name="ㄹ">#REF!</definedName>
    <definedName name="ㄹ뉴ㅗㅓ">#N/A</definedName>
    <definedName name="ㄹㄹㄹㄹ">#REF!</definedName>
    <definedName name="ㄹㅇㄷㄱ">BlankMacro1</definedName>
    <definedName name="ㄹ아ㅓㄹㄴ">#N/A</definedName>
    <definedName name="ㄹㅈ효ㅓㅗㅓ">#N/A</definedName>
    <definedName name="라">BlankMacro1</definedName>
    <definedName name="라라">BlankMacro1</definedName>
    <definedName name="라랄">BlankMacro1</definedName>
    <definedName name="라사">BlankMacro1</definedName>
    <definedName name="라이닝몰탈">[6]목재동바리!#REF!</definedName>
    <definedName name="라이닝인력">[6]목재동바리!#REF!</definedName>
    <definedName name="라인">BlankMacro1</definedName>
    <definedName name="라호">BlankMacro1</definedName>
    <definedName name="러">#N/A</definedName>
    <definedName name="레미콘수운반DT">#N/A</definedName>
    <definedName name="로">BlankMacro1</definedName>
    <definedName name="로로">BlankMacro1</definedName>
    <definedName name="로사">BlankMacro1</definedName>
    <definedName name="로아">BlankMacro1</definedName>
    <definedName name="롤로">BlankMacro1</definedName>
    <definedName name="롸">BlankMacro1</definedName>
    <definedName name="ㄺㄱ">BlankMacro1</definedName>
    <definedName name="ㄺㄷㅇ">BlankMacro1</definedName>
    <definedName name="ㅀㄳ">BlankMacro1</definedName>
    <definedName name="ㅁ">#N/A</definedName>
    <definedName name="ㅁ01">#REF!</definedName>
    <definedName name="ㅁ1">#REF!</definedName>
    <definedName name="ㅁ1000">#REF!</definedName>
    <definedName name="ㅁ1180">#REF!</definedName>
    <definedName name="ㅁ219">#REF!</definedName>
    <definedName name="ㅁ222">#REF!</definedName>
    <definedName name="ㅁ636">#REF!</definedName>
    <definedName name="ㅁ863">#REF!</definedName>
    <definedName name="ㅁ940">#REF!</definedName>
    <definedName name="ㅁㄴㄹ하ㅓ">BlankMacro1</definedName>
    <definedName name="ㅁㄴㅁ">ㄷㄷ</definedName>
    <definedName name="ㅁㄴㅇ">#N/A</definedName>
    <definedName name="ㅁㄴ옿">#N/A</definedName>
    <definedName name="ㅁㄷ고">#N/A</definedName>
    <definedName name="ㅁㅁ">{"Book1","상동3BL옥외설계계산서(1차검토분).xls"}</definedName>
    <definedName name="ㅁㅁㅁ">#REF!</definedName>
    <definedName name="ㅁㅁㅁㅁ">#REF!</definedName>
    <definedName name="ㅁㅁㅁㅁㅁ">#N/A</definedName>
    <definedName name="ㅁㅇㄹ">ㄷㄷ</definedName>
    <definedName name="ㅁㅇㄻㄴㅇㄹ">#REF!</definedName>
    <definedName name="ㅁㅈㄴㄹ">BlankMacro1</definedName>
    <definedName name="ㅁㅈ됻">#N/A</definedName>
    <definedName name="마">BlankMacro1</definedName>
    <definedName name="막장막이설치해체">[6]목재동바리!#REF!</definedName>
    <definedName name="말">BlankMacro1</definedName>
    <definedName name="면적">#REF!</definedName>
    <definedName name="명칭">#REF!</definedName>
    <definedName name="모래운반">#N/A</definedName>
    <definedName name="목공">#N/A</definedName>
    <definedName name="목도공">#REF!</definedName>
    <definedName name="몰탈바름">[6]목재동바리!#REF!</definedName>
    <definedName name="물가">#REF!</definedName>
    <definedName name="물가2">#REF!</definedName>
    <definedName name="물가자료">#REF!</definedName>
    <definedName name="뭐지">[16]내역!#REF!</definedName>
    <definedName name="뭔데">#REF!</definedName>
    <definedName name="미장공">#REF!</definedName>
    <definedName name="ㅂ">#N/A</definedName>
    <definedName name="ㅂ2ㄱ">BlankMacro1</definedName>
    <definedName name="ㅂ4ㅈ3ㅅ">ㅁㄷ고</definedName>
    <definedName name="ㅂㄴ">BlankMacro1</definedName>
    <definedName name="ㅂㄷ">BlankMacro1</definedName>
    <definedName name="ㅂㄷㄱ">BlankMacro1</definedName>
    <definedName name="ㅂ됴">BlankMacro1</definedName>
    <definedName name="ㅂㅁ">BlankMacro1</definedName>
    <definedName name="ㅂㅁㅌㅊ">BlankMacro1</definedName>
    <definedName name="ㅂㅂ">{"Book1","상동3BL옥외설계계산서(1차검토분).xls"}</definedName>
    <definedName name="ㅂㅂㅂㅂ">BlankMacro1</definedName>
    <definedName name="ㅂㅂㅂㅂㅂ">#N/A</definedName>
    <definedName name="ㅂㅈ">ㅁㄷ고</definedName>
    <definedName name="ㅂㅈㅈ">#REF!</definedName>
    <definedName name="ㅂㅎ">BlankMacro1</definedName>
    <definedName name="ㅂㅣ">BlankMacro1</definedName>
    <definedName name="바">BlankMacro1</definedName>
    <definedName name="바닥지지판설치">[6]목재동바리!#REF!</definedName>
    <definedName name="바보">#REF!</definedName>
    <definedName name="반여수량">#REF!</definedName>
    <definedName name="발진기지제작및설치해체">[6]목재동바리!#REF!</definedName>
    <definedName name="방류펌프">#REF!</definedName>
    <definedName name="방부대형">[17]일위대가!#REF!</definedName>
    <definedName name="방송">BlankMacro1</definedName>
    <definedName name="방수공">#REF!</definedName>
    <definedName name="배관공">#REF!</definedName>
    <definedName name="배수공">#REF!</definedName>
    <definedName name="배전">#REF!</definedName>
    <definedName name="배전전공">#REF!</definedName>
    <definedName name="버">BlankMacro1</definedName>
    <definedName name="번호">#REF!</definedName>
    <definedName name="벨">BlankMacro1</definedName>
    <definedName name="변경준공예정일">[11]사업총괄!$B$16&amp;"년 "&amp;[11]사업총괄!$D$16&amp;"월 "&amp;[11]사업총괄!$F$16&amp;"일"</definedName>
    <definedName name="보">#REF!</definedName>
    <definedName name="보걸이설치">[6]목재동바리!#REF!</definedName>
    <definedName name="보급수급수">#N/A</definedName>
    <definedName name="보루지">#REF!</definedName>
    <definedName name="보온공">#REF!</definedName>
    <definedName name="보인">#REF!</definedName>
    <definedName name="보일러">BlankMacro1</definedName>
    <definedName name="보통">#REF!</definedName>
    <definedName name="보통인부">#REF!</definedName>
    <definedName name="본리중">[0]!감삼</definedName>
    <definedName name="부가가치세">'[10]단가 (2)'!$H$14</definedName>
    <definedName name="부대공">#REF!</definedName>
    <definedName name="분전반">BlankMacro1</definedName>
    <definedName name="분전반1">BlankMacro1</definedName>
    <definedName name="비계">#REF!</definedName>
    <definedName name="비계공">#REF!</definedName>
    <definedName name="비목1">#REF!</definedName>
    <definedName name="비목2">#REF!</definedName>
    <definedName name="비목3">#REF!</definedName>
    <definedName name="비목4">#REF!</definedName>
    <definedName name="ㅅ">BlankMacro1</definedName>
    <definedName name="ㅅ교">BlankMacro1</definedName>
    <definedName name="ㅅㅅㅅㅅㅅㅅㅅㅅㅅㅅㅅㅅㅅㅅㅅㅅㅅㅅㅅㅅ">BlankMacro1</definedName>
    <definedName name="ㅅㅎ">BlankMacro1</definedName>
    <definedName name="ㅅ효">BlankMacro1</definedName>
    <definedName name="사">BlankMacro1</definedName>
    <definedName name="사급자재비">#REF!</definedName>
    <definedName name="사라">BlankMacro1</definedName>
    <definedName name="사람">#REF!</definedName>
    <definedName name="사막">BlankMacro1</definedName>
    <definedName name="사사">BlankMacro1</definedName>
    <definedName name="사층배관">#REF!</definedName>
    <definedName name="사층배관값">#REF!</definedName>
    <definedName name="사층접지선">#REF!</definedName>
    <definedName name="사층접지선값">#REF!</definedName>
    <definedName name="사층주간선">#REF!</definedName>
    <definedName name="사층주간선값">#REF!</definedName>
    <definedName name="산">BlankMacro1</definedName>
    <definedName name="산소">#REF!</definedName>
    <definedName name="산재보험료">'[10]단가 (2)'!$H$7</definedName>
    <definedName name="산출2">BlankMacro1</definedName>
    <definedName name="산출근거">#REF!</definedName>
    <definedName name="산출일위대가통신">BlankMacro1</definedName>
    <definedName name="산표">#REF!</definedName>
    <definedName name="삼층배관">#REF!</definedName>
    <definedName name="삼층배관값">#REF!</definedName>
    <definedName name="삼층접지선">#REF!</definedName>
    <definedName name="삼층접지선값">#REF!</definedName>
    <definedName name="삼층주간선">#REF!</definedName>
    <definedName name="삼층주간선값">#REF!</definedName>
    <definedName name="상환금액">#REF!</definedName>
    <definedName name="새">BlankMacro1</definedName>
    <definedName name="서호">BlankMacro1</definedName>
    <definedName name="선관">#REF!</definedName>
    <definedName name="설계">#N/A</definedName>
    <definedName name="설계가">#N/A</definedName>
    <definedName name="설계내역서">BlankMacro1</definedName>
    <definedName name="설계내역서갑지">BlankMacro1</definedName>
    <definedName name="설계단면력요약.SAP90Work">#N/A</definedName>
    <definedName name="설계서용지">BlankMacro1</definedName>
    <definedName name="설명">#N/A</definedName>
    <definedName name="설명4">#N/A</definedName>
    <definedName name="설변총괄표">#N/A</definedName>
    <definedName name="설비">BlankMacro1</definedName>
    <definedName name="설집">#REF!</definedName>
    <definedName name="성당중">#N/A</definedName>
    <definedName name="성토">[6]목재동바리!#REF!</definedName>
    <definedName name="성토3">#N/A</definedName>
    <definedName name="성토도쟈">#N/A</definedName>
    <definedName name="세금">#REF!</definedName>
    <definedName name="셔">BlankMacro1</definedName>
    <definedName name="소">#REF!</definedName>
    <definedName name="소방">#REF!</definedName>
    <definedName name="소방공량산출서">BlankMacro1</definedName>
    <definedName name="소방내역">BlankMacro1</definedName>
    <definedName name="소방내역서">BlankMacro1</definedName>
    <definedName name="소방일위">BlankMacro1</definedName>
    <definedName name="소화">#N/A</definedName>
    <definedName name="소화감압">#N/A</definedName>
    <definedName name="소화마찰손실">#REF!</definedName>
    <definedName name="소화양정1">[0]!급3고</definedName>
    <definedName name="소화양정계산">#N/A</definedName>
    <definedName name="소화펌프">#N/A</definedName>
    <definedName name="소화펌프선정">[0]!급1고</definedName>
    <definedName name="솔">{"Book1","상동3BL옥외설계계산서(1차검토분).xls"}</definedName>
    <definedName name="쇼ㅏㅓㅏㅣㅏ">BlankMacro1</definedName>
    <definedName name="쇼ㅕ">BlankMacro1</definedName>
    <definedName name="쇼ㅕ56ㅑ">#N/A</definedName>
    <definedName name="쇼ㅕㅑ">BlankMacro1</definedName>
    <definedName name="쇼ㅕㅑㅔ">BlankMacro1</definedName>
    <definedName name="수량">#REF!</definedName>
    <definedName name="수량집계">#N/A</definedName>
    <definedName name="수량집계밀">#REF!</definedName>
    <definedName name="수량집계양">#REF!</definedName>
    <definedName name="수목보호대">#REF!</definedName>
    <definedName name="수용부하">#N/A</definedName>
    <definedName name="수용설명">#N/A</definedName>
    <definedName name="수익">#REF!</definedName>
    <definedName name="순공사비">'[10]단가 (2)'!$H$10</definedName>
    <definedName name="순공사원가">'[10]단가 (2)'!$H$10</definedName>
    <definedName name="순성토">#N/A</definedName>
    <definedName name="시">#N/A</definedName>
    <definedName name="시공이음">[6]목재동바리!#REF!</definedName>
    <definedName name="시리">BlankMacro1</definedName>
    <definedName name="시멘트그라우팅">[6]목재동바리!#REF!</definedName>
    <definedName name="시멘트운반">#N/A</definedName>
    <definedName name="시방">#REF!</definedName>
    <definedName name="시방1">#REF!</definedName>
    <definedName name="시중노임현황">#N/A</definedName>
    <definedName name="신">#REF!</definedName>
    <definedName name="실지준공일">[11]사업총괄!$H$13&amp;"년 "&amp;[11]사업총괄!$J$13&amp;"월 "&amp;[11]사업총괄!$L$13&amp;"일"</definedName>
    <definedName name="ㅇ">BlankMacro1</definedName>
    <definedName name="ㅇ227">#REF!</definedName>
    <definedName name="ㅇㄴㄹ">#N/A</definedName>
    <definedName name="ㅇㄹ">#N/A</definedName>
    <definedName name="ㅇㄹㄷ">#N/A</definedName>
    <definedName name="ㅇㄹㄷㅈ">#N/A</definedName>
    <definedName name="ㅇㄹㅇㄹ">#REF!</definedName>
    <definedName name="ㅇ러ㅣㄴ이ㅏ러ㅣ" hidden="1">{#N/A,#N/A,FALSE,"Sheet1"}</definedName>
    <definedName name="ㅇㅀ">BlankMacro1</definedName>
    <definedName name="ㅇㅁㄻ" hidden="1">{#N/A,#N/A,FALSE,"Sheet1"}</definedName>
    <definedName name="ㅇㅇ">BlankMacro1</definedName>
    <definedName name="ㅇㅇㅇ">#N/A</definedName>
    <definedName name="ㅇㅇㅇㅇ">BlankMacro1</definedName>
    <definedName name="ㅇㅇㅇㅇㅇ">BlankMacro1</definedName>
    <definedName name="ㅇㅇㅇㅇㅇㅇ">#N/A</definedName>
    <definedName name="ㅇㅇㅇㅇㅇㅇㅇ">#N/A</definedName>
    <definedName name="ㅇㅇㅇㅇㅇㅇㅇㅇㅇ">#N/A</definedName>
    <definedName name="ㅇㅇㅇㅇㅇㅇㅇㅇㅇㅇㅇㅇㅇㅇ">'[5]토공(우물통,기타) '!$V$2:$AG$22</definedName>
    <definedName name="ㅇㅇㅇㅈ">[0]!고층부급수계통</definedName>
    <definedName name="아">BlankMacro1</definedName>
    <definedName name="아늘믿">BlankMacro1</definedName>
    <definedName name="아니">BlankMacro1</definedName>
    <definedName name="아다">BlankMacro1</definedName>
    <definedName name="아디">BlankMacro1</definedName>
    <definedName name="아랴">#N/A</definedName>
    <definedName name="아서">BlankMacro1</definedName>
    <definedName name="아스콘걷어내기">[6]목재동바리!#REF!</definedName>
    <definedName name="아스팔트방수">[6]목재동바리!#REF!</definedName>
    <definedName name="아스팔트절단">[6]목재동바리!#REF!</definedName>
    <definedName name="아싸">#REF!</definedName>
    <definedName name="아아">BlankMacro1</definedName>
    <definedName name="아호">BlankMacro1</definedName>
    <definedName name="안">#REF!</definedName>
    <definedName name="안전">#REF!</definedName>
    <definedName name="안전관리비">'[10]단가 (2)'!$H$8</definedName>
    <definedName name="알미뉴">#REF!</definedName>
    <definedName name="알미늄">#REF!</definedName>
    <definedName name="압량">BlankMacro1</definedName>
    <definedName name="압량1">BlankMacro1</definedName>
    <definedName name="압량초등">BlankMacro1</definedName>
    <definedName name="약">#REF!</definedName>
    <definedName name="양정">[0]!건설규모</definedName>
    <definedName name="어">BlankMacro1</definedName>
    <definedName name="어너">#N/A</definedName>
    <definedName name="어쩌라고">BlankMacro1</definedName>
    <definedName name="에">#N/A</definedName>
    <definedName name="연결열부하">#N/A</definedName>
    <definedName name="연면적">#REF!</definedName>
    <definedName name="열교환기">#N/A</definedName>
    <definedName name="열량집계">#N/A</definedName>
    <definedName name="영상산업">#N/A</definedName>
    <definedName name="영양고">BlankMacro1</definedName>
    <definedName name="예산">#N/A</definedName>
    <definedName name="예산비교표">#N/A</definedName>
    <definedName name="오나">BlankMacro1</definedName>
    <definedName name="오노">BlankMacro1</definedName>
    <definedName name="오오오">#REF!</definedName>
    <definedName name="오층배관">#REF!</definedName>
    <definedName name="오층배관값">#REF!</definedName>
    <definedName name="오층접지선">#REF!</definedName>
    <definedName name="오층접지선값">#REF!</definedName>
    <definedName name="오층주간선">#REF!</definedName>
    <definedName name="오층주간선값">#REF!</definedName>
    <definedName name="오호">#REF!</definedName>
    <definedName name="옥상배관">#REF!</definedName>
    <definedName name="옥상배관값">#REF!</definedName>
    <definedName name="옥상접지선">#REF!</definedName>
    <definedName name="옥상접지선값">#REF!</definedName>
    <definedName name="옥상주간선">#REF!</definedName>
    <definedName name="옥상주간선값">#REF!</definedName>
    <definedName name="온도조절">#N/A</definedName>
    <definedName name="온도조절열량">#N/A</definedName>
    <definedName name="올ㅇ">#REF!</definedName>
    <definedName name="완제품a">#REF!</definedName>
    <definedName name="완제품b">#REF!</definedName>
    <definedName name="완제품c">#REF!</definedName>
    <definedName name="완제품d">#REF!</definedName>
    <definedName name="완제품e">#REF!</definedName>
    <definedName name="완제품계">#REF!</definedName>
    <definedName name="완제품비">#REF!</definedName>
    <definedName name="왜">BlankMacro1</definedName>
    <definedName name="왜관">BlankMacro1</definedName>
    <definedName name="왜관초등">BlankMacro1</definedName>
    <definedName name="외">#REF!</definedName>
    <definedName name="요아">BlankMacro1</definedName>
    <definedName name="요율">#REF!</definedName>
    <definedName name="요율인쇄">#REF!</definedName>
    <definedName name="용접">#REF!</definedName>
    <definedName name="용접공">#REF!</definedName>
    <definedName name="용접보">#REF!</definedName>
    <definedName name="용접봉">#REF!</definedName>
    <definedName name="용지비">#REF!</definedName>
    <definedName name="용지비1">#REF!</definedName>
    <definedName name="운반a">#REF!</definedName>
    <definedName name="운반b">#REF!</definedName>
    <definedName name="운반c">#REF!</definedName>
    <definedName name="운반d">#REF!</definedName>
    <definedName name="운반e">#REF!</definedName>
    <definedName name="운반계">#REF!</definedName>
    <definedName name="운반비">#REF!</definedName>
    <definedName name="운반비1">#REF!</definedName>
    <definedName name="운전">#REF!</definedName>
    <definedName name="운전사">#REF!</definedName>
    <definedName name="운전조">#REF!</definedName>
    <definedName name="울진내역">BlankMacro1</definedName>
    <definedName name="원">#REF!</definedName>
    <definedName name="원가">BlankMacro1</definedName>
    <definedName name="원가1">BlankMacro1</definedName>
    <definedName name="원가3">BlankMacro1</definedName>
    <definedName name="원가계산">#N/A</definedName>
    <definedName name="원가계산서2">#REF!</definedName>
    <definedName name="원금">#REF!</definedName>
    <definedName name="위생">#REF!</definedName>
    <definedName name="위치">#N/A</definedName>
    <definedName name="유동">#N/A</definedName>
    <definedName name="유효">#REF!</definedName>
    <definedName name="육층배관">#REF!</definedName>
    <definedName name="육층배관값">#REF!</definedName>
    <definedName name="육층접지선">#REF!</definedName>
    <definedName name="육층접지선값">#REF!</definedName>
    <definedName name="육층주간선">#REF!</definedName>
    <definedName name="육층주간선값">#REF!</definedName>
    <definedName name="이">[0]!급3고</definedName>
    <definedName name="이각B형">[17]일위대가!#REF!</definedName>
    <definedName name="이런">#REF!</definedName>
    <definedName name="이름">[4]변경토량산출서!#REF!</definedName>
    <definedName name="이윤">'[10]단가 (2)'!$H$12</definedName>
    <definedName name="이자">#REF!</definedName>
    <definedName name="이자율">0.125</definedName>
    <definedName name="이층배관">#REF!</definedName>
    <definedName name="이층배관값">#REF!</definedName>
    <definedName name="이층접지선">#REF!</definedName>
    <definedName name="이층접지선값">#REF!</definedName>
    <definedName name="이층주간선">#REF!</definedName>
    <definedName name="이층주간선값">#REF!</definedName>
    <definedName name="이히">#REF!</definedName>
    <definedName name="인건비">#REF!</definedName>
    <definedName name="인공">#REF!</definedName>
    <definedName name="인모">#REF!</definedName>
    <definedName name="인상익">BlankMacro1</definedName>
    <definedName name="인쇄영역">#REF!</definedName>
    <definedName name="인쇄영역2">#REF!</definedName>
    <definedName name="인원">#REF!</definedName>
    <definedName name="일" hidden="1">#REF!</definedName>
    <definedName name="일대">#REF!</definedName>
    <definedName name="일반관리비">'[10]단가 (2)'!$H$11</definedName>
    <definedName name="일위">#REF!,#REF!</definedName>
    <definedName name="일위대가">#REF!</definedName>
    <definedName name="일위대가11">#REF!</definedName>
    <definedName name="일위대가목록">BlankMacro1</definedName>
    <definedName name="일위목록">BlankMacro1</definedName>
    <definedName name="일위샘플">BlankMacro1</definedName>
    <definedName name="일위호표">#REF!</definedName>
    <definedName name="일층배관">#REF!</definedName>
    <definedName name="일층배관값">#REF!</definedName>
    <definedName name="일층접지선">#REF!</definedName>
    <definedName name="일층접지선값">#REF!</definedName>
    <definedName name="일층주간선">#REF!</definedName>
    <definedName name="일층주간선값">#REF!</definedName>
    <definedName name="임직">#REF!</definedName>
    <definedName name="입력선택">#REF!</definedName>
    <definedName name="입찰일">[11]사업총괄!$H$7&amp;"년 "&amp;[11]사업총괄!$J$7&amp;"월 "&amp;[11]사업총괄!$L$7&amp;"일"</definedName>
    <definedName name="ㅈ45ㅕ5ㄷ6">#N/A</definedName>
    <definedName name="ㅈ45ㅕ6ㅑ7">BlankMacro1</definedName>
    <definedName name="ㅈ56ㅑㅕ">BlankMacro1</definedName>
    <definedName name="ㅈㄱ">#N/A</definedName>
    <definedName name="ㅈ게ㅐ">BlankMacro1</definedName>
    <definedName name="ㅈㄷㄱ">{"Book1","상동3BL옥외설계계산서(1차검토분).xls"}</definedName>
    <definedName name="ㅈㄷㄷㅇㅁ">ㅇㄹㄷㅈ</definedName>
    <definedName name="ㅈㄷㅅ">갸</definedName>
    <definedName name="ㅈㄷㅅㅎ죠">BlankMacro1</definedName>
    <definedName name="ㅈㄷㅎ">BlankMacro1</definedName>
    <definedName name="ㅈ듀">BlankMacro1</definedName>
    <definedName name="ㅈㄹ파ㅣ">BlankMacro1</definedName>
    <definedName name="ㅈㅁㅈㅂㅂㅈ">ㅇㄹㄷㅈ</definedName>
    <definedName name="ㅈ셔ㅓ67ㅏㅑ7ㅑ">BlankMacro1</definedName>
    <definedName name="ㅈㅈ">#N/A</definedName>
    <definedName name="ㅈㅈㅁ">#N/A</definedName>
    <definedName name="ㅈㅈㅈ">{"Book1","상동3BL옥외설계계산서(1차검토분).xls"}</definedName>
    <definedName name="ㅈㅈㅈㅈ">#N/A</definedName>
    <definedName name="ㅈㅈㅈㅈㅈ">#N/A</definedName>
    <definedName name="ㅈㅈㅈㅈㅈㅈㅈㅈㅈㅈㅂ">BlankMacro1</definedName>
    <definedName name="자">BlankMacro1</definedName>
    <definedName name="자갈운반">#N/A</definedName>
    <definedName name="자대단가">#REF!</definedName>
    <definedName name="자동제어1차공량산출">BlankMacro1</definedName>
    <definedName name="자재">#REF!</definedName>
    <definedName name="자재단가">#REF!</definedName>
    <definedName name="자재대">#REF!</definedName>
    <definedName name="작업">#REF!</definedName>
    <definedName name="잔">{"Book1","상동3BL옥외설계계산서(1차검토분).xls"}</definedName>
    <definedName name="잔토처리">#N/A</definedName>
    <definedName name="잔토처리토사">[6]목재동바리!#REF!</definedName>
    <definedName name="잔토처리호박돌">[6]목재동바리!#REF!</definedName>
    <definedName name="잡석깔기">[6]목재동바리!#REF!</definedName>
    <definedName name="장비부하">#N/A</definedName>
    <definedName name="장산교">#REF!</definedName>
    <definedName name="재롱이">#N/A</definedName>
    <definedName name="재료a">#REF!</definedName>
    <definedName name="재료b">#REF!</definedName>
    <definedName name="재료c">#REF!</definedName>
    <definedName name="재료d">#REF!</definedName>
    <definedName name="재료e">#REF!</definedName>
    <definedName name="재료계">#REF!</definedName>
    <definedName name="재료비">'[10]단가 (2)'!$J$5</definedName>
    <definedName name="재료비1">#REF!</definedName>
    <definedName name="저">[0]!급3고</definedName>
    <definedName name="저기">BlankMacro1</definedName>
    <definedName name="저압">#REF!</definedName>
    <definedName name="저케">#REF!</definedName>
    <definedName name="전기">#REF!</definedName>
    <definedName name="전기.설비집계표">#N/A</definedName>
    <definedName name="전기공사1급">#REF!</definedName>
    <definedName name="전기공사2급">#REF!</definedName>
    <definedName name="전기내역">BlankMacro1</definedName>
    <definedName name="전기내역06">BlankMacro1</definedName>
    <definedName name="전기내역1">BlankMacro1</definedName>
    <definedName name="전기변경1">BlankMacro1</definedName>
    <definedName name="전기변경3">BlankMacro1</definedName>
    <definedName name="전기재료관">#REF!</definedName>
    <definedName name="전력간선">BlankMacro1</definedName>
    <definedName name="전망">#REF!</definedName>
    <definedName name="전지1">#REF!</definedName>
    <definedName name="전지3">#REF!</definedName>
    <definedName name="절토">#N/A</definedName>
    <definedName name="점수표">#REF!</definedName>
    <definedName name="제1호표">#REF!</definedName>
    <definedName name="제2호표">#REF!</definedName>
    <definedName name="제3호표">#REF!</definedName>
    <definedName name="제4호표">#REF!</definedName>
    <definedName name="제5호표">#REF!</definedName>
    <definedName name="제6호표">#REF!</definedName>
    <definedName name="제일안과병원">#REF!</definedName>
    <definedName name="제작및설치비">#REF!</definedName>
    <definedName name="제작및설치비1">#REF!</definedName>
    <definedName name="제잡비">#REF!</definedName>
    <definedName name="조경공사">#N/A</definedName>
    <definedName name="조장">#REF!</definedName>
    <definedName name="조조조조">BlankMacro1</definedName>
    <definedName name="조조조조좆">BlankMacro1</definedName>
    <definedName name="주공부하집계">#N/A</definedName>
    <definedName name="주변시멘트그라우팅">[6]목재동바리!#REF!</definedName>
    <definedName name="주요자재비">#N/A</definedName>
    <definedName name="준공검사일">[11]사업총괄!$H$14&amp;"년 "&amp;[11]사업총괄!$J$14&amp;"월 "&amp;[11]사업총괄!$L$14&amp;"일"</definedName>
    <definedName name="준공급지급일">[11]사업총괄!$H$15&amp;"년 "&amp;[11]사업총괄!$J$15&amp;"월 "&amp;[11]사업총괄!$L$15&amp;"일"</definedName>
    <definedName name="준공예정일">[11]사업총괄!$B$15&amp;"년 "&amp;[11]사업총괄!$D$15&amp;"월 "&amp;[11]사업총괄!$F$15&amp;"일"</definedName>
    <definedName name="중부지역본부관내_유지보수_협약사업_조경부분">#REF!</definedName>
    <definedName name="중온수">#N/A</definedName>
    <definedName name="중온수배관">#N/A</definedName>
    <definedName name="중폭">#REF!</definedName>
    <definedName name="지">#N/A</definedName>
    <definedName name="지급이자산출내역">#REF!</definedName>
    <definedName name="지보공제작">[6]목재동바리!#REF!</definedName>
    <definedName name="지산최초">#REF!</definedName>
    <definedName name="지역">#N/A</definedName>
    <definedName name="지원">BlankMacro1</definedName>
    <definedName name="지원앱">BlankMacro1</definedName>
    <definedName name="지하배관">#REF!</definedName>
    <definedName name="지하배관값">#REF!</definedName>
    <definedName name="지하접지선">#REF!</definedName>
    <definedName name="지하접지선값">#REF!</definedName>
    <definedName name="지하주간선">#REF!</definedName>
    <definedName name="지하주간선값">#REF!</definedName>
    <definedName name="직접경비">'[10]단가 (2)'!$K$5</definedName>
    <definedName name="직접노무비">'[10]단가 (2)'!$I$5</definedName>
    <definedName name="직접재료비">#REF!</definedName>
    <definedName name="직종">#REF!</definedName>
    <definedName name="진성">BlankMacro1</definedName>
    <definedName name="진성초등">BlankMacro1</definedName>
    <definedName name="집">#N/A</definedName>
    <definedName name="집게표총괄">#N/A</definedName>
    <definedName name="집계">#REF!</definedName>
    <definedName name="집계1">#REF!</definedName>
    <definedName name="집계2">#REF!</definedName>
    <definedName name="집계서">BlankMacro1</definedName>
    <definedName name="집계소계">#N/A</definedName>
    <definedName name="집계표">[0]!관급자재2</definedName>
    <definedName name="집계표2">집</definedName>
    <definedName name="집계표3">집</definedName>
    <definedName name="집계표5">[0]!관급자재2</definedName>
    <definedName name="집계표총괄">#N/A</definedName>
    <definedName name="집수정">#REF!</definedName>
    <definedName name="ㅊㄴㅇ">#N/A</definedName>
    <definedName name="ㅊㅇ">#N/A</definedName>
    <definedName name="ㅊㅍ">#N/A</definedName>
    <definedName name="ㅊ퓨">BlankMacro1</definedName>
    <definedName name="차">BlankMacro1</definedName>
    <definedName name="차압유량조절">#N/A</definedName>
    <definedName name="착공월">#REF!</definedName>
    <definedName name="착공일">[11]사업총괄!$B$14&amp;"년 "&amp;[11]사업총괄!$D$14&amp;"월 "&amp;[11]사업총괄!$F$14&amp;"일"</definedName>
    <definedName name="창">#N/A</definedName>
    <definedName name="창호">#N/A</definedName>
    <definedName name="창호2">#N/A</definedName>
    <definedName name="창호대가">#N/A</definedName>
    <definedName name="채움그라우팅">[6]목재동바리!#REF!</definedName>
    <definedName name="철공">#REF!</definedName>
    <definedName name="철근가공조립OPEN">[6]목재동바리!#REF!</definedName>
    <definedName name="철근가공조립터널구간">[6]목재동바리!#REF!</definedName>
    <definedName name="철근운반">#N/A</definedName>
    <definedName name="철근콘크리트깨기">[6]목재동바리!#REF!</definedName>
    <definedName name="철근콘크리트타설">[6]목재동바리!#REF!</definedName>
    <definedName name="철콘산출">BlankMacro1</definedName>
    <definedName name="청구내역비데">#REF!</definedName>
    <definedName name="청구내역수전">#REF!</definedName>
    <definedName name="청구내역악세사리">#REF!</definedName>
    <definedName name="청구바디">#REF!</definedName>
    <definedName name="총">집</definedName>
    <definedName name="총괄">집</definedName>
    <definedName name="총괄관급">#N/A</definedName>
    <definedName name="총괄변경">#N/A</definedName>
    <definedName name="총괄표">#N/A</definedName>
    <definedName name="총원가">#REF!</definedName>
    <definedName name="총원가2">#REF!</definedName>
    <definedName name="총집계">BlankMacro1</definedName>
    <definedName name="총집계표">#N/A</definedName>
    <definedName name="총토탈">#REF!</definedName>
    <definedName name="총토탈1">#REF!</definedName>
    <definedName name="총토탈2">#REF!</definedName>
    <definedName name="최초집계">#N/A</definedName>
    <definedName name="측량">#REF!</definedName>
    <definedName name="칠곡원가">#N/A</definedName>
    <definedName name="ㅋ">#N/A</definedName>
    <definedName name="ㅋㄹ">#N/A</definedName>
    <definedName name="ㅋㄹㄷ">#N/A</definedName>
    <definedName name="ㅋㅋ">BlankMacro1</definedName>
    <definedName name="ㅋㅋㅋ">#N/A</definedName>
    <definedName name="카바" hidden="1">{#N/A,#N/A,FALSE,"Sheet1"}</definedName>
    <definedName name="콘크">#REF!</definedName>
    <definedName name="콘크리트">#N/A</definedName>
    <definedName name="콘크리트산출">BlankMacro1</definedName>
    <definedName name="콘크리트타설">[6]목재동바리!#REF!</definedName>
    <definedName name="ㅌ">#REF!</definedName>
    <definedName name="태중산출근거">BlankMacro1</definedName>
    <definedName name="터파기">#N/A</definedName>
    <definedName name="터파기기계0.4경비">#REF!</definedName>
    <definedName name="터파기기계0.4노무비">#REF!</definedName>
    <definedName name="터파기기계0.4재료비">#REF!</definedName>
    <definedName name="템플리트모듈1">#N/A</definedName>
    <definedName name="템플리트모듈2">#N/A</definedName>
    <definedName name="템플리트모듈3">#N/A</definedName>
    <definedName name="템플리트모듈4">#N/A</definedName>
    <definedName name="템플리트모듈5">#N/A</definedName>
    <definedName name="템플리트모듈6">#N/A</definedName>
    <definedName name="토공">#REF!</definedName>
    <definedName name="토류판설치">[6]목재동바리!#REF!</definedName>
    <definedName name="토류판설치및해체">[6]목재동바리!#REF!</definedName>
    <definedName name="토목내역">#REF!</definedName>
    <definedName name="토목원가">[0]!템플리트모듈6</definedName>
    <definedName name="토적">#REF!</definedName>
    <definedName name="토적1">#N/A</definedName>
    <definedName name="토적표" hidden="1">#REF!</definedName>
    <definedName name="통신">BlankMacro1</definedName>
    <definedName name="통신일위대가">BlankMacro1</definedName>
    <definedName name="통신집계">BlankMacro1</definedName>
    <definedName name="특고">#REF!</definedName>
    <definedName name="특고압">#REF!</definedName>
    <definedName name="특급기술자">#REF!,#REF!,#REF!,#REF!,#REF!,#REF!</definedName>
    <definedName name="특급자">#REF!,#REF!,#REF!,#REF!,#REF!,#REF!</definedName>
    <definedName name="특별">#REF!</definedName>
    <definedName name="ㅍ">#N/A</definedName>
    <definedName name="ㅍ49">#REF!</definedName>
    <definedName name="ㅍㄴㅇ">#N/A</definedName>
    <definedName name="ㅍㅊ">BlankMacro1</definedName>
    <definedName name="파호">BlankMacro1</definedName>
    <definedName name="팬" hidden="1">{"'급수사용량산정 (2)'!$A$1:$M$49","'급수사용량산정 (2)'!$A$1:$M$80"}</definedName>
    <definedName name="팽창">#N/A</definedName>
    <definedName name="팽창보급수">#N/A</definedName>
    <definedName name="팽창탱크">#N/A</definedName>
    <definedName name="폐기량산출">#N/A</definedName>
    <definedName name="폐기물내역서">템플리트모듈6</definedName>
    <definedName name="폐기물운반비">[6]목재동바리!#REF!</definedName>
    <definedName name="폐기물집계표">집</definedName>
    <definedName name="폐김">[0]!템플리트모듈6</definedName>
    <definedName name="포리">#REF!</definedName>
    <definedName name="포리마">#REF!</definedName>
    <definedName name="포리미">#REF!</definedName>
    <definedName name="포장공">#REF!</definedName>
    <definedName name="표지" hidden="1">#REF!</definedName>
    <definedName name="표지2" hidden="1">#REF!</definedName>
    <definedName name="표지3">#REF!</definedName>
    <definedName name="표지중">#N/A</definedName>
    <definedName name="표지최하">#N/A</definedName>
    <definedName name="표지하">#N/A</definedName>
    <definedName name="푸">BlankMacro1</definedName>
    <definedName name="품위내역서">BlankMacro1</definedName>
    <definedName name="퓨ㅜ">BlankMacro1</definedName>
    <definedName name="플랜트전공">#REF!</definedName>
    <definedName name="필터링">#REF!,#REF!,#REF!</definedName>
    <definedName name="ㅎ384">#REF!</definedName>
    <definedName name="ㅎ662">#REF!</definedName>
    <definedName name="ㅎㄹㄹ">BlankMacro1</definedName>
    <definedName name="ㅎㄹㅇ">BlankMacro1</definedName>
    <definedName name="ㅎㅎ">#REF!</definedName>
    <definedName name="ㅎㅎㅎㅎ">BlankMacro1</definedName>
    <definedName name="하">BlankMacro1</definedName>
    <definedName name="하나">BlankMacro1</definedName>
    <definedName name="하나2">BlankMacro1</definedName>
    <definedName name="하라">BlankMacro1</definedName>
    <definedName name="하리">BlankMacro1</definedName>
    <definedName name="하이">BlankMacro1</definedName>
    <definedName name="하자개시일">[11]사업총괄!$B$18&amp;"년 "&amp;[11]사업총괄!$D$18&amp;"월 "&amp;[11]사업총괄!$F$18&amp;"일"</definedName>
    <definedName name="하자만료일">[11]사업총괄!$H$18&amp;"년 "&amp;[11]사업총괄!$J$18&amp;"월 "&amp;[11]사업총괄!$L$18&amp;"일"</definedName>
    <definedName name="하하">#REF!</definedName>
    <definedName name="하히">BlankMacro1</definedName>
    <definedName name="학교">#REF!</definedName>
    <definedName name="학교2">#REF!</definedName>
    <definedName name="한전수탁비">'[10]단가 (2)'!$H$17</definedName>
    <definedName name="할증율">#REF!</definedName>
    <definedName name="합계">#N/A</definedName>
    <definedName name="허">#REF!</definedName>
    <definedName name="허하">BlankMacro1</definedName>
    <definedName name="허ㅏㅣ">BlankMacro1</definedName>
    <definedName name="허ㅏㅣㅣ">#N/A</definedName>
    <definedName name="허ㅗ러">BlankMacro1</definedName>
    <definedName name="현지">#REF!</definedName>
    <definedName name="현탁액형주입비">[6]목재동바리!#REF!</definedName>
    <definedName name="현흥">BlankMacro1</definedName>
    <definedName name="현흥초">BlankMacro1</definedName>
    <definedName name="현흥초등">BlankMacro1</definedName>
    <definedName name="형틀">#REF!</definedName>
    <definedName name="호">[0]!템플리트모듈6</definedName>
    <definedName name="호나">BlankMacro1</definedName>
    <definedName name="호라">BlankMacro1</definedName>
    <definedName name="호로">BlankMacro1</definedName>
    <definedName name="호사">BlankMacro1</definedName>
    <definedName name="호아">BlankMacro1</definedName>
    <definedName name="호하">BlankMacro1</definedName>
    <definedName name="호호">BlankMacro1</definedName>
    <definedName name="호호호호">#REF!</definedName>
    <definedName name="호ㅓㅎㄹ">BlankMacro1</definedName>
    <definedName name="호ㅓㅏ">BlankMacro1</definedName>
    <definedName name="화단공사">템플리트모듈6</definedName>
    <definedName name="화수">#N/A</definedName>
    <definedName name="화장">BlankMacro1</definedName>
    <definedName name="화장실">BlankMacro1</definedName>
    <definedName name="화장실인원">BlankMacro1</definedName>
    <definedName name="화ㅓㅣ허ㅏ">#REF!</definedName>
    <definedName name="환경원가">BlankMacro1</definedName>
    <definedName name="휀">#N/A</definedName>
    <definedName name="휴게실집게표">BlankMacro1</definedName>
    <definedName name="휴게실집계표">BlankMacro1</definedName>
    <definedName name="흄관부설및접합">[6]목재동바리!#REF!</definedName>
    <definedName name="흄관운반">#N/A</definedName>
    <definedName name="ㅏ">BlankMacro1</definedName>
    <definedName name="ㅏㅏ">BlankMacro1</definedName>
    <definedName name="ㅏㅏㅏ">BlankMacro1</definedName>
    <definedName name="ㅏㅏㅏㅏㅏ">'[5]토공(우물통,기타) '!$V$52:$AG$67</definedName>
    <definedName name="ㅏㅏㅓㅓ">BlankMacro1</definedName>
    <definedName name="ㅏㅣ">BlankMacro1</definedName>
    <definedName name="ㅐ">#N/A</definedName>
    <definedName name="ㅐㅅ">BlankMacro1</definedName>
    <definedName name="ㅐㅐ">BlankMacro1</definedName>
    <definedName name="ㅐㅣ">BlankMacro1</definedName>
    <definedName name="ㅑ">#N/A</definedName>
    <definedName name="ㅑ13">#REF!</definedName>
    <definedName name="ㅑㅏ">BlankMacro1</definedName>
    <definedName name="ㅑㅑㅑ">BlankMacro1</definedName>
    <definedName name="ㅑㅑㅕ">BlankMacro1</definedName>
    <definedName name="ㅑㅣ">BlankMacro1</definedName>
    <definedName name="ㅓㅅㄹ">BlankMacro1</definedName>
    <definedName name="ㅓㅇ러">템플리트모듈6</definedName>
    <definedName name="ㅓㅏㅣ">갸</definedName>
    <definedName name="ㅓㅓㅏㅏ">BlankMacro1</definedName>
    <definedName name="ㅓㅗㅎㅇ">BlankMacro1</definedName>
    <definedName name="ㅓㅗㅛ">BlankMacro1</definedName>
    <definedName name="ㅔ">BlankMacro1</definedName>
    <definedName name="ㅔㅐㅑㅕ">BlankMacro1</definedName>
    <definedName name="ㅔㅐㅑㅛㅛ">BlankMacro1</definedName>
    <definedName name="ㅔㅣ">BlankMacro1</definedName>
    <definedName name="ㅕ">BlankMacro1</definedName>
    <definedName name="ㅕ168">#REF!</definedName>
    <definedName name="ㅕ654">BlankMacro1</definedName>
    <definedName name="ㅕㄱ">BlankMacro1</definedName>
    <definedName name="ㅕ오">#N/A</definedName>
    <definedName name="ㅕㅑ">BlankMacro1</definedName>
    <definedName name="ㅕㅕㅕ">[18]토량산출서!#REF!</definedName>
    <definedName name="ㅕㅕㅕㅕㅕㅕㅕㅕㅕㅕㅕㅕㅕㅕㅛ">BlankMacro1</definedName>
    <definedName name="ㅕㅣ">#N/A</definedName>
    <definedName name="ㅗ">BlankMacro1</definedName>
    <definedName name="ㅗ1019">#REF!</definedName>
    <definedName name="ㅗ461">#REF!</definedName>
    <definedName name="ㅗㅓㅏㅣㅣ">ㅁㅈ됻</definedName>
    <definedName name="ㅗㅓㅣㅏㅣ">BlankMacro1</definedName>
    <definedName name="ㅗㅗㅎㅎㅎ">[0]!템플리트모듈6</definedName>
    <definedName name="ㅗㅗㅗㅗㅗㅗ">'[5]토공(우물통,기타) '!$A$52:$K$66</definedName>
    <definedName name="ㅗㅛㄱ">BlankMacro1</definedName>
    <definedName name="ㅘ">BlankMacro1</definedName>
    <definedName name="ㅘㅣ">BlankMacro1</definedName>
    <definedName name="ㅛ">BlankMacro1</definedName>
    <definedName name="ㅛㅅㄱ">BlankMacro1</definedName>
    <definedName name="ㅛㅕ">BlankMacro1</definedName>
    <definedName name="ㅛㅕㅑ">BlankMacro1</definedName>
    <definedName name="ㅛㅗ">BlankMacro1</definedName>
    <definedName name="ㅛㅛㅕㅕㅛㅕㅅ">BlankMacro1</definedName>
    <definedName name="ㅛㅛㅛㅛㅛ">BlankMacro1</definedName>
    <definedName name="ㅜ">BlankMacro1</definedName>
    <definedName name="ㅜㅍ">BlankMacro1</definedName>
    <definedName name="ㅜㅜ">BlankMacro1</definedName>
    <definedName name="ㅠ">[0]!난방배관경</definedName>
    <definedName name="ㅠ61">#REF!</definedName>
    <definedName name="ㅠㅜ">BlankMacro1</definedName>
    <definedName name="ㅡㅏㅑㅓ">BlankMacro1</definedName>
    <definedName name="ㅡㅠ">BlankMacro1</definedName>
    <definedName name="ㅣㅎ">BlankMacro1</definedName>
    <definedName name="ㅣㅣ">BlankMacro1</definedName>
    <definedName name="ㅣㅣㅏㅏ">BlankMacro1</definedName>
    <definedName name="ㅣㅣㅣ">BlankMacro1</definedName>
    <definedName name="ㅣㅣㅣㅣ">BlankMacro1</definedName>
    <definedName name="ㅣㅣㅣㅣㅣㅣ">'[5]토공(우물통,기타) '!$M$8:$U$25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1"/>
  <c r="D26"/>
  <c r="D25"/>
  <c r="D22"/>
  <c r="D21"/>
  <c r="D20"/>
  <c r="D19"/>
  <c r="D18"/>
  <c r="D17"/>
  <c r="D16"/>
  <c r="D15"/>
  <c r="D14"/>
  <c r="D13"/>
  <c r="D12"/>
  <c r="D9"/>
  <c r="E8"/>
  <c r="I8" s="1"/>
  <c r="AL930" i="10"/>
  <c r="AL950" s="1"/>
  <c r="E913"/>
  <c r="G913"/>
  <c r="H913" s="1"/>
  <c r="AL913"/>
  <c r="AL912"/>
  <c r="AL911"/>
  <c r="AL910"/>
  <c r="AL909"/>
  <c r="AL908"/>
  <c r="AL928" s="1"/>
  <c r="E890"/>
  <c r="G890"/>
  <c r="H890" s="1"/>
  <c r="AL890"/>
  <c r="AL889"/>
  <c r="AL888"/>
  <c r="AL887"/>
  <c r="AL886"/>
  <c r="AL906" s="1"/>
  <c r="E868"/>
  <c r="F868" s="1"/>
  <c r="G868"/>
  <c r="H868" s="1"/>
  <c r="T868"/>
  <c r="AL868"/>
  <c r="AL867"/>
  <c r="AL866"/>
  <c r="AL865"/>
  <c r="AL864"/>
  <c r="AL884" s="1"/>
  <c r="E846"/>
  <c r="F846" s="1"/>
  <c r="G846"/>
  <c r="H846" s="1"/>
  <c r="Z846"/>
  <c r="AL846"/>
  <c r="AL845"/>
  <c r="AL844"/>
  <c r="G843"/>
  <c r="H843" s="1"/>
  <c r="I843"/>
  <c r="J843" s="1"/>
  <c r="AL843"/>
  <c r="AL842"/>
  <c r="AL862" s="1"/>
  <c r="E824"/>
  <c r="F824" s="1"/>
  <c r="G824"/>
  <c r="H824" s="1"/>
  <c r="AL824"/>
  <c r="AL823"/>
  <c r="AL822"/>
  <c r="AL821"/>
  <c r="AL820"/>
  <c r="AL840" s="1"/>
  <c r="E801"/>
  <c r="F801" s="1"/>
  <c r="G801"/>
  <c r="H801" s="1"/>
  <c r="AL801"/>
  <c r="AL800"/>
  <c r="AL799"/>
  <c r="AL798"/>
  <c r="AL818" s="1"/>
  <c r="E780"/>
  <c r="F780" s="1"/>
  <c r="G780"/>
  <c r="H780" s="1"/>
  <c r="AL780"/>
  <c r="AL779"/>
  <c r="AL778"/>
  <c r="AL777"/>
  <c r="AL776"/>
  <c r="AL796" s="1"/>
  <c r="E758"/>
  <c r="F758" s="1"/>
  <c r="G758"/>
  <c r="H758"/>
  <c r="AL758"/>
  <c r="AL757"/>
  <c r="AL756"/>
  <c r="AL755"/>
  <c r="AL754"/>
  <c r="AL774" s="1"/>
  <c r="E734"/>
  <c r="F734" s="1"/>
  <c r="G734"/>
  <c r="H734" s="1"/>
  <c r="AL734"/>
  <c r="AL733"/>
  <c r="AL732"/>
  <c r="AL752" s="1"/>
  <c r="E713"/>
  <c r="F713" s="1"/>
  <c r="G713"/>
  <c r="H713" s="1"/>
  <c r="AL713"/>
  <c r="AL712"/>
  <c r="AL711"/>
  <c r="AL710"/>
  <c r="AL730" s="1"/>
  <c r="E691"/>
  <c r="F691" s="1"/>
  <c r="G691"/>
  <c r="H691"/>
  <c r="U691"/>
  <c r="AL691"/>
  <c r="AL690"/>
  <c r="AL689"/>
  <c r="AL688"/>
  <c r="AL708" s="1"/>
  <c r="AL666"/>
  <c r="AL686" s="1"/>
  <c r="AL647"/>
  <c r="AL646"/>
  <c r="AL645"/>
  <c r="AL644"/>
  <c r="AL664" s="1"/>
  <c r="E626"/>
  <c r="F626" s="1"/>
  <c r="G626"/>
  <c r="H626" s="1"/>
  <c r="AL626"/>
  <c r="AL625"/>
  <c r="AL624"/>
  <c r="E623"/>
  <c r="G623"/>
  <c r="H623" s="1"/>
  <c r="I623"/>
  <c r="J623" s="1"/>
  <c r="AF623"/>
  <c r="AL623"/>
  <c r="AL622"/>
  <c r="AL642" s="1"/>
  <c r="E605"/>
  <c r="F605" s="1"/>
  <c r="G605"/>
  <c r="H605" s="1"/>
  <c r="AL605"/>
  <c r="AL604"/>
  <c r="AL603"/>
  <c r="AL602"/>
  <c r="AL601"/>
  <c r="AL600"/>
  <c r="AL620" s="1"/>
  <c r="E584"/>
  <c r="F584" s="1"/>
  <c r="G584"/>
  <c r="H584" s="1"/>
  <c r="AL584"/>
  <c r="AL583"/>
  <c r="AL582"/>
  <c r="AL581"/>
  <c r="AL580"/>
  <c r="AL579"/>
  <c r="AL578"/>
  <c r="AL598" s="1"/>
  <c r="AL557"/>
  <c r="AL556"/>
  <c r="AL576" s="1"/>
  <c r="E536"/>
  <c r="F536" s="1"/>
  <c r="G536"/>
  <c r="H536" s="1"/>
  <c r="AL536"/>
  <c r="AL535"/>
  <c r="AL534"/>
  <c r="AL554" s="1"/>
  <c r="AL513"/>
  <c r="AL512"/>
  <c r="AL532" s="1"/>
  <c r="AL494"/>
  <c r="AL493"/>
  <c r="AL492"/>
  <c r="AL491"/>
  <c r="AL490"/>
  <c r="AL510" s="1"/>
  <c r="AL472"/>
  <c r="AL471"/>
  <c r="AL470"/>
  <c r="AL469"/>
  <c r="AL468"/>
  <c r="AL488" s="1"/>
  <c r="E451"/>
  <c r="F451" s="1"/>
  <c r="G451"/>
  <c r="H451" s="1"/>
  <c r="U451"/>
  <c r="AL451"/>
  <c r="AL450"/>
  <c r="AL449"/>
  <c r="AL448"/>
  <c r="AL447"/>
  <c r="AL446"/>
  <c r="AL466" s="1"/>
  <c r="E426"/>
  <c r="F426" s="1"/>
  <c r="G426"/>
  <c r="H426" s="1"/>
  <c r="AL426"/>
  <c r="AL425"/>
  <c r="AL424"/>
  <c r="AL444" s="1"/>
  <c r="AL406"/>
  <c r="AL405"/>
  <c r="AL404"/>
  <c r="AL403"/>
  <c r="AL402"/>
  <c r="AL422" s="1"/>
  <c r="E385"/>
  <c r="G385"/>
  <c r="H385"/>
  <c r="AL385"/>
  <c r="AL384"/>
  <c r="AL383"/>
  <c r="AL382"/>
  <c r="AL381"/>
  <c r="AL400" s="1"/>
  <c r="AL380"/>
  <c r="AL359"/>
  <c r="AL358"/>
  <c r="AL378" s="1"/>
  <c r="E338"/>
  <c r="F338" s="1"/>
  <c r="G338"/>
  <c r="H338" s="1"/>
  <c r="AL338"/>
  <c r="AL337"/>
  <c r="AL336"/>
  <c r="AL356" s="1"/>
  <c r="E319"/>
  <c r="F319" s="1"/>
  <c r="G319"/>
  <c r="H319" s="1"/>
  <c r="AL319"/>
  <c r="AL318"/>
  <c r="AL317"/>
  <c r="AL316"/>
  <c r="AL315"/>
  <c r="AL314"/>
  <c r="AL334" s="1"/>
  <c r="AL293"/>
  <c r="AL292"/>
  <c r="AL312" s="1"/>
  <c r="E273"/>
  <c r="F273" s="1"/>
  <c r="G273"/>
  <c r="H273" s="1"/>
  <c r="AL273"/>
  <c r="AL272"/>
  <c r="AL271"/>
  <c r="AL270"/>
  <c r="AL290" s="1"/>
  <c r="AL248"/>
  <c r="AL268" s="1"/>
  <c r="E229"/>
  <c r="F229" s="1"/>
  <c r="G229"/>
  <c r="H229" s="1"/>
  <c r="AL229"/>
  <c r="AL228"/>
  <c r="AL227"/>
  <c r="AL226"/>
  <c r="AL246" s="1"/>
  <c r="E208"/>
  <c r="F208"/>
  <c r="G208"/>
  <c r="H208" s="1"/>
  <c r="AL208"/>
  <c r="AL207"/>
  <c r="AL206"/>
  <c r="AL205"/>
  <c r="AL204"/>
  <c r="AL224" s="1"/>
  <c r="E186"/>
  <c r="F186" s="1"/>
  <c r="G186"/>
  <c r="H186" s="1"/>
  <c r="AL186"/>
  <c r="AL185"/>
  <c r="AL184"/>
  <c r="AL183"/>
  <c r="AL182"/>
  <c r="AL202" s="1"/>
  <c r="AL11" s="1"/>
  <c r="AL161"/>
  <c r="AL160"/>
  <c r="AL180" s="1"/>
  <c r="AL10" s="1"/>
  <c r="E141"/>
  <c r="F141" s="1"/>
  <c r="AL141"/>
  <c r="AL140"/>
  <c r="AL139"/>
  <c r="AL138"/>
  <c r="AL158" s="1"/>
  <c r="AL9" s="1"/>
  <c r="AL121"/>
  <c r="AL120"/>
  <c r="AL119"/>
  <c r="AL118"/>
  <c r="AL117"/>
  <c r="AL116"/>
  <c r="AL136" s="1"/>
  <c r="AL8" s="1"/>
  <c r="AL98"/>
  <c r="AL97"/>
  <c r="AL96"/>
  <c r="AL95"/>
  <c r="AL94"/>
  <c r="AL114" s="1"/>
  <c r="AL7" s="1"/>
  <c r="E76"/>
  <c r="F76" s="1"/>
  <c r="G76"/>
  <c r="H76" s="1"/>
  <c r="AL76"/>
  <c r="G75"/>
  <c r="H75" s="1"/>
  <c r="AL75"/>
  <c r="AL74"/>
  <c r="I73"/>
  <c r="J73" s="1"/>
  <c r="AL73"/>
  <c r="E72"/>
  <c r="I72"/>
  <c r="J72" s="1"/>
  <c r="AL72"/>
  <c r="AL92" s="1"/>
  <c r="AL6" s="1"/>
  <c r="F70"/>
  <c r="L70" s="1"/>
  <c r="H70"/>
  <c r="J70"/>
  <c r="AL50"/>
  <c r="AL70" s="1"/>
  <c r="AL5" s="1"/>
  <c r="AL46"/>
  <c r="AL45"/>
  <c r="AL44"/>
  <c r="AL43"/>
  <c r="L42"/>
  <c r="AL42"/>
  <c r="AL41"/>
  <c r="AL40"/>
  <c r="AL39"/>
  <c r="AL38"/>
  <c r="AL37"/>
  <c r="AL36"/>
  <c r="AL35"/>
  <c r="AL34"/>
  <c r="AL33"/>
  <c r="K32"/>
  <c r="AL32"/>
  <c r="K31"/>
  <c r="AL31"/>
  <c r="AL30"/>
  <c r="K29"/>
  <c r="AL29"/>
  <c r="AL28"/>
  <c r="AL27"/>
  <c r="AL26"/>
  <c r="AL25"/>
  <c r="AL24"/>
  <c r="AL23"/>
  <c r="K22"/>
  <c r="AL22"/>
  <c r="K21"/>
  <c r="AL21"/>
  <c r="K20"/>
  <c r="AL20"/>
  <c r="K19"/>
  <c r="AL19"/>
  <c r="AL18"/>
  <c r="AL17"/>
  <c r="AL16"/>
  <c r="AL15"/>
  <c r="AL14"/>
  <c r="L13"/>
  <c r="AL13"/>
  <c r="K12"/>
  <c r="AL12"/>
  <c r="K11"/>
  <c r="K10"/>
  <c r="K8"/>
  <c r="K5"/>
  <c r="V3700" i="9"/>
  <c r="V46" i="10" s="1"/>
  <c r="AL3700" i="9"/>
  <c r="L3682"/>
  <c r="O3682"/>
  <c r="R3682"/>
  <c r="S3682"/>
  <c r="T3682"/>
  <c r="U3682"/>
  <c r="V3682"/>
  <c r="W3682"/>
  <c r="X3682"/>
  <c r="Y3682"/>
  <c r="Z3682"/>
  <c r="AA3682"/>
  <c r="AB3682"/>
  <c r="AC3682"/>
  <c r="AD3682"/>
  <c r="AE3682"/>
  <c r="AF3682"/>
  <c r="AG3682"/>
  <c r="AH3682"/>
  <c r="AI3682"/>
  <c r="AJ3682"/>
  <c r="AK3682"/>
  <c r="L3681"/>
  <c r="O3681"/>
  <c r="R3681"/>
  <c r="R3700" s="1"/>
  <c r="R46" i="10" s="1"/>
  <c r="S3681" i="9"/>
  <c r="T3681"/>
  <c r="T3700" s="1"/>
  <c r="T46" i="10" s="1"/>
  <c r="U3681" i="9"/>
  <c r="U3700" s="1"/>
  <c r="U46" i="10" s="1"/>
  <c r="V3681" i="9"/>
  <c r="W3681"/>
  <c r="X3681"/>
  <c r="X3700" s="1"/>
  <c r="X46" i="10" s="1"/>
  <c r="Y3681" i="9"/>
  <c r="Y3700" s="1"/>
  <c r="Y46" i="10" s="1"/>
  <c r="Z3681" i="9"/>
  <c r="Z3700" s="1"/>
  <c r="Z46" i="10" s="1"/>
  <c r="AA3681" i="9"/>
  <c r="AB3681"/>
  <c r="AB3700" s="1"/>
  <c r="AB46" i="10" s="1"/>
  <c r="AC3681" i="9"/>
  <c r="AC3700" s="1"/>
  <c r="AC46" i="10" s="1"/>
  <c r="AD3681" i="9"/>
  <c r="AD3700" s="1"/>
  <c r="AD46" i="10" s="1"/>
  <c r="AE3681" i="9"/>
  <c r="AF3681"/>
  <c r="AF3700" s="1"/>
  <c r="AF46" i="10" s="1"/>
  <c r="AG3681" i="9"/>
  <c r="AG3700" s="1"/>
  <c r="AG46" i="10" s="1"/>
  <c r="AH3681" i="9"/>
  <c r="AH3700" s="1"/>
  <c r="AH46" i="10" s="1"/>
  <c r="AI3681" i="9"/>
  <c r="AJ3681"/>
  <c r="AJ3700" s="1"/>
  <c r="AJ46" i="10" s="1"/>
  <c r="AK3681" i="9"/>
  <c r="AK3700" s="1"/>
  <c r="AK46" i="10" s="1"/>
  <c r="L3680" i="9"/>
  <c r="O3680"/>
  <c r="AL3678"/>
  <c r="O3661"/>
  <c r="S3661"/>
  <c r="T3661"/>
  <c r="U3661"/>
  <c r="V3661"/>
  <c r="W3661"/>
  <c r="X3661"/>
  <c r="Y3661"/>
  <c r="Z3661"/>
  <c r="AA3661"/>
  <c r="AB3661"/>
  <c r="AC3661"/>
  <c r="AD3661"/>
  <c r="AE3661"/>
  <c r="AF3661"/>
  <c r="AG3661"/>
  <c r="AH3661"/>
  <c r="AI3661"/>
  <c r="AJ3661"/>
  <c r="AK3661"/>
  <c r="O3660"/>
  <c r="S3660"/>
  <c r="T3660"/>
  <c r="U3660"/>
  <c r="V3660"/>
  <c r="W3660"/>
  <c r="X3660"/>
  <c r="Y3660"/>
  <c r="Z3660"/>
  <c r="AA3660"/>
  <c r="AB3660"/>
  <c r="AC3660"/>
  <c r="AD3660"/>
  <c r="AE3660"/>
  <c r="AF3660"/>
  <c r="AG3660"/>
  <c r="AH3660"/>
  <c r="AI3660"/>
  <c r="AJ3660"/>
  <c r="AK3660"/>
  <c r="O3659"/>
  <c r="S3659"/>
  <c r="T3659"/>
  <c r="U3659"/>
  <c r="V3659"/>
  <c r="W3659"/>
  <c r="X3659"/>
  <c r="Y3659"/>
  <c r="Z3659"/>
  <c r="AA3659"/>
  <c r="AB3659"/>
  <c r="AC3659"/>
  <c r="AD3659"/>
  <c r="AE3659"/>
  <c r="AF3659"/>
  <c r="AG3659"/>
  <c r="AH3659"/>
  <c r="AI3659"/>
  <c r="AJ3659"/>
  <c r="AK3659"/>
  <c r="O3658"/>
  <c r="S3658"/>
  <c r="S3678" s="1"/>
  <c r="S930" i="10" s="1"/>
  <c r="S950" s="1"/>
  <c r="S45" s="1"/>
  <c r="T3658" i="9"/>
  <c r="T3678" s="1"/>
  <c r="T930" i="10" s="1"/>
  <c r="T950" s="1"/>
  <c r="T45" s="1"/>
  <c r="U3658" i="9"/>
  <c r="U3678" s="1"/>
  <c r="U930" i="10" s="1"/>
  <c r="U950" s="1"/>
  <c r="U45" s="1"/>
  <c r="V3658" i="9"/>
  <c r="V3678" s="1"/>
  <c r="V930" i="10" s="1"/>
  <c r="V950" s="1"/>
  <c r="V45" s="1"/>
  <c r="W3658" i="9"/>
  <c r="W3678" s="1"/>
  <c r="W930" i="10" s="1"/>
  <c r="W950" s="1"/>
  <c r="W45" s="1"/>
  <c r="X3658" i="9"/>
  <c r="X3678" s="1"/>
  <c r="X930" i="10" s="1"/>
  <c r="X950" s="1"/>
  <c r="X45" s="1"/>
  <c r="Y3658" i="9"/>
  <c r="Y3678" s="1"/>
  <c r="Y930" i="10" s="1"/>
  <c r="Y950" s="1"/>
  <c r="Y45" s="1"/>
  <c r="Z3658" i="9"/>
  <c r="Z3678" s="1"/>
  <c r="Z930" i="10" s="1"/>
  <c r="Z950" s="1"/>
  <c r="Z45" s="1"/>
  <c r="AA3658" i="9"/>
  <c r="AA3678" s="1"/>
  <c r="AA930" i="10" s="1"/>
  <c r="AA950" s="1"/>
  <c r="AA45" s="1"/>
  <c r="AB3658" i="9"/>
  <c r="AB3678" s="1"/>
  <c r="AB930" i="10" s="1"/>
  <c r="AB950" s="1"/>
  <c r="AB45" s="1"/>
  <c r="AC3658" i="9"/>
  <c r="AC3678" s="1"/>
  <c r="AC930" i="10" s="1"/>
  <c r="AC950" s="1"/>
  <c r="AC45" s="1"/>
  <c r="AD3658" i="9"/>
  <c r="AD3678" s="1"/>
  <c r="AD930" i="10" s="1"/>
  <c r="AD950" s="1"/>
  <c r="AD45" s="1"/>
  <c r="AE3658" i="9"/>
  <c r="AE3678" s="1"/>
  <c r="AE930" i="10" s="1"/>
  <c r="AE950" s="1"/>
  <c r="AE45" s="1"/>
  <c r="AF3658" i="9"/>
  <c r="AF3678" s="1"/>
  <c r="AF930" i="10" s="1"/>
  <c r="AF950" s="1"/>
  <c r="AF45" s="1"/>
  <c r="AG3658" i="9"/>
  <c r="AG3678" s="1"/>
  <c r="AG930" i="10" s="1"/>
  <c r="AG950" s="1"/>
  <c r="AG45" s="1"/>
  <c r="AH3658" i="9"/>
  <c r="AH3678" s="1"/>
  <c r="AH930" i="10" s="1"/>
  <c r="AH950" s="1"/>
  <c r="AH45" s="1"/>
  <c r="AI3658" i="9"/>
  <c r="AI3678" s="1"/>
  <c r="AI930" i="10" s="1"/>
  <c r="AI950" s="1"/>
  <c r="AI45" s="1"/>
  <c r="AJ3658" i="9"/>
  <c r="AJ3678" s="1"/>
  <c r="AJ930" i="10" s="1"/>
  <c r="AJ950" s="1"/>
  <c r="AJ45" s="1"/>
  <c r="AK3658" i="9"/>
  <c r="AK3678" s="1"/>
  <c r="AK930" i="10" s="1"/>
  <c r="AK950" s="1"/>
  <c r="AK45" s="1"/>
  <c r="T3656" i="9"/>
  <c r="T913" i="10" s="1"/>
  <c r="AL3656" i="9"/>
  <c r="O3641"/>
  <c r="R3641"/>
  <c r="S3641"/>
  <c r="T3641"/>
  <c r="U3641"/>
  <c r="V3641"/>
  <c r="W3641"/>
  <c r="Y3641"/>
  <c r="Z3641"/>
  <c r="AA3641"/>
  <c r="AB3641"/>
  <c r="AC3641"/>
  <c r="AD3641"/>
  <c r="AE3641"/>
  <c r="AF3641"/>
  <c r="AG3641"/>
  <c r="AH3641"/>
  <c r="AI3641"/>
  <c r="AJ3641"/>
  <c r="AK3641"/>
  <c r="K3640"/>
  <c r="O3640"/>
  <c r="R3640"/>
  <c r="S3640"/>
  <c r="T3640"/>
  <c r="U3640"/>
  <c r="V3640"/>
  <c r="W3640"/>
  <c r="Y3640"/>
  <c r="Z3640"/>
  <c r="AA3640"/>
  <c r="AB3640"/>
  <c r="AC3640"/>
  <c r="AD3640"/>
  <c r="AE3640"/>
  <c r="AF3640"/>
  <c r="AG3640"/>
  <c r="AH3640"/>
  <c r="AI3640"/>
  <c r="AJ3640"/>
  <c r="AK3640"/>
  <c r="K3639"/>
  <c r="O3639"/>
  <c r="R3639"/>
  <c r="S3639"/>
  <c r="T3639"/>
  <c r="U3639"/>
  <c r="V3639"/>
  <c r="W3639"/>
  <c r="Y3639"/>
  <c r="Z3639"/>
  <c r="AA3639"/>
  <c r="AB3639"/>
  <c r="AC3639"/>
  <c r="AD3639"/>
  <c r="AE3639"/>
  <c r="AF3639"/>
  <c r="AG3639"/>
  <c r="AH3639"/>
  <c r="AI3639"/>
  <c r="AJ3639"/>
  <c r="AK3639"/>
  <c r="O3638"/>
  <c r="R3638"/>
  <c r="S3638"/>
  <c r="T3638"/>
  <c r="U3638"/>
  <c r="V3638"/>
  <c r="W3638"/>
  <c r="Y3638"/>
  <c r="Z3638"/>
  <c r="AA3638"/>
  <c r="AB3638"/>
  <c r="AC3638"/>
  <c r="AD3638"/>
  <c r="AE3638"/>
  <c r="AF3638"/>
  <c r="AG3638"/>
  <c r="AH3638"/>
  <c r="AI3638"/>
  <c r="AJ3638"/>
  <c r="AK3638"/>
  <c r="O3637"/>
  <c r="R3637"/>
  <c r="S3637"/>
  <c r="T3637"/>
  <c r="U3637"/>
  <c r="V3637"/>
  <c r="W3637"/>
  <c r="Y3637"/>
  <c r="Z3637"/>
  <c r="AA3637"/>
  <c r="AB3637"/>
  <c r="AC3637"/>
  <c r="AD3637"/>
  <c r="AE3637"/>
  <c r="AF3637"/>
  <c r="AG3637"/>
  <c r="AH3637"/>
  <c r="AI3637"/>
  <c r="AJ3637"/>
  <c r="AK3637"/>
  <c r="I913" i="10"/>
  <c r="J913" s="1"/>
  <c r="O3636" i="9"/>
  <c r="R3636"/>
  <c r="R3656" s="1"/>
  <c r="R913" i="10" s="1"/>
  <c r="S3636" i="9"/>
  <c r="T3636"/>
  <c r="U3636"/>
  <c r="U3656" s="1"/>
  <c r="U913" i="10" s="1"/>
  <c r="V3636" i="9"/>
  <c r="V3656" s="1"/>
  <c r="V913" i="10" s="1"/>
  <c r="W3636" i="9"/>
  <c r="Y3636"/>
  <c r="Z3636"/>
  <c r="Z3656" s="1"/>
  <c r="Z913" i="10" s="1"/>
  <c r="AA3636" i="9"/>
  <c r="AA3656" s="1"/>
  <c r="AA913" i="10" s="1"/>
  <c r="AB3636" i="9"/>
  <c r="AC3636"/>
  <c r="AD3636"/>
  <c r="AE3636"/>
  <c r="AE3656" s="1"/>
  <c r="AE913" i="10" s="1"/>
  <c r="AF3636" i="9"/>
  <c r="AG3636"/>
  <c r="AH3636"/>
  <c r="AI3636"/>
  <c r="AI3656" s="1"/>
  <c r="AI913" i="10" s="1"/>
  <c r="AJ3636" i="9"/>
  <c r="AK3636"/>
  <c r="AL3634"/>
  <c r="O3615"/>
  <c r="S3615"/>
  <c r="T3615"/>
  <c r="U3615"/>
  <c r="V3615"/>
  <c r="W3615"/>
  <c r="X3615"/>
  <c r="Y3615"/>
  <c r="Z3615"/>
  <c r="AA3615"/>
  <c r="AB3615"/>
  <c r="AC3615"/>
  <c r="AD3615"/>
  <c r="AE3615"/>
  <c r="AF3615"/>
  <c r="AG3615"/>
  <c r="AH3615"/>
  <c r="AI3615"/>
  <c r="AJ3615"/>
  <c r="AK3615"/>
  <c r="O3614"/>
  <c r="S3614"/>
  <c r="S3634" s="1"/>
  <c r="S912" i="10" s="1"/>
  <c r="T3614" i="9"/>
  <c r="T3634" s="1"/>
  <c r="T912" i="10" s="1"/>
  <c r="U3614" i="9"/>
  <c r="U3634" s="1"/>
  <c r="U912" i="10" s="1"/>
  <c r="V3614" i="9"/>
  <c r="V3634" s="1"/>
  <c r="V912" i="10" s="1"/>
  <c r="W3614" i="9"/>
  <c r="W3634" s="1"/>
  <c r="W912" i="10" s="1"/>
  <c r="X3614" i="9"/>
  <c r="X3634" s="1"/>
  <c r="X912" i="10" s="1"/>
  <c r="Y3614" i="9"/>
  <c r="Y3634" s="1"/>
  <c r="Y912" i="10" s="1"/>
  <c r="Z3614" i="9"/>
  <c r="Z3634" s="1"/>
  <c r="Z912" i="10" s="1"/>
  <c r="AA3614" i="9"/>
  <c r="AA3634" s="1"/>
  <c r="AA912" i="10" s="1"/>
  <c r="AB3614" i="9"/>
  <c r="AB3634" s="1"/>
  <c r="AB912" i="10" s="1"/>
  <c r="AC3614" i="9"/>
  <c r="AC3634" s="1"/>
  <c r="AC912" i="10" s="1"/>
  <c r="AD3614" i="9"/>
  <c r="AD3634" s="1"/>
  <c r="AD912" i="10" s="1"/>
  <c r="AE3614" i="9"/>
  <c r="AE3634" s="1"/>
  <c r="AE912" i="10" s="1"/>
  <c r="AF3614" i="9"/>
  <c r="AF3634" s="1"/>
  <c r="AF912" i="10" s="1"/>
  <c r="AG3614" i="9"/>
  <c r="AG3634" s="1"/>
  <c r="AG912" i="10" s="1"/>
  <c r="AH3614" i="9"/>
  <c r="AH3634" s="1"/>
  <c r="AH912" i="10" s="1"/>
  <c r="AI3614" i="9"/>
  <c r="AI3634" s="1"/>
  <c r="AI912" i="10" s="1"/>
  <c r="AJ3614" i="9"/>
  <c r="AJ3634" s="1"/>
  <c r="AJ912" i="10" s="1"/>
  <c r="AK3614" i="9"/>
  <c r="AK3634" s="1"/>
  <c r="AK912" i="10" s="1"/>
  <c r="S3612" i="9"/>
  <c r="S911" i="10" s="1"/>
  <c r="X3612" i="9"/>
  <c r="X911" i="10" s="1"/>
  <c r="AA3612" i="9"/>
  <c r="AA911" i="10" s="1"/>
  <c r="AF3612" i="9"/>
  <c r="AF911" i="10" s="1"/>
  <c r="AI3612" i="9"/>
  <c r="AI911" i="10" s="1"/>
  <c r="AL3612" i="9"/>
  <c r="O3592"/>
  <c r="S3592"/>
  <c r="T3592"/>
  <c r="T3612" s="1"/>
  <c r="T911" i="10" s="1"/>
  <c r="U3592" i="9"/>
  <c r="U3612" s="1"/>
  <c r="U911" i="10" s="1"/>
  <c r="V3592" i="9"/>
  <c r="V3612" s="1"/>
  <c r="V911" i="10" s="1"/>
  <c r="W3592" i="9"/>
  <c r="W3612" s="1"/>
  <c r="W911" i="10" s="1"/>
  <c r="X3592" i="9"/>
  <c r="Y3592"/>
  <c r="Y3612" s="1"/>
  <c r="Y911" i="10" s="1"/>
  <c r="Z3592" i="9"/>
  <c r="Z3612" s="1"/>
  <c r="Z911" i="10" s="1"/>
  <c r="AA3592" i="9"/>
  <c r="AB3592"/>
  <c r="AB3612" s="1"/>
  <c r="AB911" i="10" s="1"/>
  <c r="AC3592" i="9"/>
  <c r="AC3612" s="1"/>
  <c r="AC911" i="10" s="1"/>
  <c r="AD3592" i="9"/>
  <c r="AD3612" s="1"/>
  <c r="AD911" i="10" s="1"/>
  <c r="AE3592" i="9"/>
  <c r="AE3612" s="1"/>
  <c r="AE911" i="10" s="1"/>
  <c r="AF3592" i="9"/>
  <c r="AG3592"/>
  <c r="AG3612" s="1"/>
  <c r="AG911" i="10" s="1"/>
  <c r="AH3592" i="9"/>
  <c r="AH3612" s="1"/>
  <c r="AH911" i="10" s="1"/>
  <c r="AI3592" i="9"/>
  <c r="AJ3592"/>
  <c r="AJ3612" s="1"/>
  <c r="AJ911" i="10" s="1"/>
  <c r="AK3592" i="9"/>
  <c r="AK3612" s="1"/>
  <c r="AK911" i="10" s="1"/>
  <c r="V3590" i="9"/>
  <c r="V910" i="10" s="1"/>
  <c r="Z3590" i="9"/>
  <c r="Z910" i="10" s="1"/>
  <c r="AD3590" i="9"/>
  <c r="AD910" i="10" s="1"/>
  <c r="AH3590" i="9"/>
  <c r="AH910" i="10" s="1"/>
  <c r="AL3590" i="9"/>
  <c r="O3570"/>
  <c r="S3570"/>
  <c r="S3590" s="1"/>
  <c r="S910" i="10" s="1"/>
  <c r="T3570" i="9"/>
  <c r="T3590" s="1"/>
  <c r="T910" i="10" s="1"/>
  <c r="U3570" i="9"/>
  <c r="U3590" s="1"/>
  <c r="U910" i="10" s="1"/>
  <c r="V3570" i="9"/>
  <c r="W3570"/>
  <c r="W3590" s="1"/>
  <c r="W910" i="10" s="1"/>
  <c r="X3570" i="9"/>
  <c r="X3590" s="1"/>
  <c r="X910" i="10" s="1"/>
  <c r="Y3570" i="9"/>
  <c r="Y3590" s="1"/>
  <c r="Y910" i="10" s="1"/>
  <c r="Z3570" i="9"/>
  <c r="AA3570"/>
  <c r="AA3590" s="1"/>
  <c r="AA910" i="10" s="1"/>
  <c r="AB3570" i="9"/>
  <c r="AB3590" s="1"/>
  <c r="AB910" i="10" s="1"/>
  <c r="AC3570" i="9"/>
  <c r="AC3590" s="1"/>
  <c r="AC910" i="10" s="1"/>
  <c r="AD3570" i="9"/>
  <c r="AE3570"/>
  <c r="AE3590" s="1"/>
  <c r="AE910" i="10" s="1"/>
  <c r="AF3570" i="9"/>
  <c r="AF3590" s="1"/>
  <c r="AF910" i="10" s="1"/>
  <c r="AG3570" i="9"/>
  <c r="AG3590" s="1"/>
  <c r="AG910" i="10" s="1"/>
  <c r="AH3570" i="9"/>
  <c r="AI3570"/>
  <c r="AI3590" s="1"/>
  <c r="AI910" i="10" s="1"/>
  <c r="AJ3570" i="9"/>
  <c r="AJ3590" s="1"/>
  <c r="AJ910" i="10" s="1"/>
  <c r="AK3570" i="9"/>
  <c r="AK3590" s="1"/>
  <c r="AK910" i="10" s="1"/>
  <c r="AL3568" i="9"/>
  <c r="O3554"/>
  <c r="S3554"/>
  <c r="T3554"/>
  <c r="U3554"/>
  <c r="V3554"/>
  <c r="W3554"/>
  <c r="X3554"/>
  <c r="Y3554"/>
  <c r="Z3554"/>
  <c r="AA3554"/>
  <c r="AB3554"/>
  <c r="AC3554"/>
  <c r="AD3554"/>
  <c r="AE3554"/>
  <c r="AF3554"/>
  <c r="AG3554"/>
  <c r="AH3554"/>
  <c r="AI3554"/>
  <c r="AJ3554"/>
  <c r="AK3554"/>
  <c r="O3553"/>
  <c r="S3553"/>
  <c r="T3553"/>
  <c r="U3553"/>
  <c r="V3553"/>
  <c r="W3553"/>
  <c r="X3553"/>
  <c r="Y3553"/>
  <c r="Z3553"/>
  <c r="AA3553"/>
  <c r="AB3553"/>
  <c r="AC3553"/>
  <c r="AD3553"/>
  <c r="AE3553"/>
  <c r="AF3553"/>
  <c r="AG3553"/>
  <c r="AH3553"/>
  <c r="AI3553"/>
  <c r="AJ3553"/>
  <c r="AK3553"/>
  <c r="O3552"/>
  <c r="S3552"/>
  <c r="T3552"/>
  <c r="U3552"/>
  <c r="V3552"/>
  <c r="W3552"/>
  <c r="X3552"/>
  <c r="Y3552"/>
  <c r="Z3552"/>
  <c r="AA3552"/>
  <c r="AB3552"/>
  <c r="AC3552"/>
  <c r="AD3552"/>
  <c r="AE3552"/>
  <c r="AF3552"/>
  <c r="AG3552"/>
  <c r="AH3552"/>
  <c r="AI3552"/>
  <c r="AJ3552"/>
  <c r="AK3552"/>
  <c r="O3551"/>
  <c r="S3551"/>
  <c r="T3551"/>
  <c r="U3551"/>
  <c r="V3551"/>
  <c r="W3551"/>
  <c r="X3551"/>
  <c r="Y3551"/>
  <c r="Z3551"/>
  <c r="AA3551"/>
  <c r="AB3551"/>
  <c r="AC3551"/>
  <c r="AD3551"/>
  <c r="AE3551"/>
  <c r="AF3551"/>
  <c r="AG3551"/>
  <c r="AH3551"/>
  <c r="AI3551"/>
  <c r="AJ3551"/>
  <c r="AK3551"/>
  <c r="K3550"/>
  <c r="O3550"/>
  <c r="R3550"/>
  <c r="S3550"/>
  <c r="T3550"/>
  <c r="U3550"/>
  <c r="V3550"/>
  <c r="W3550"/>
  <c r="X3550"/>
  <c r="Y3550"/>
  <c r="Z3550"/>
  <c r="AA3550"/>
  <c r="AB3550"/>
  <c r="AC3550"/>
  <c r="AD3550"/>
  <c r="AE3550"/>
  <c r="AF3550"/>
  <c r="AG3550"/>
  <c r="AH3550"/>
  <c r="AI3550"/>
  <c r="AJ3550"/>
  <c r="AK3550"/>
  <c r="R3549"/>
  <c r="O3549"/>
  <c r="S3549"/>
  <c r="T3549"/>
  <c r="U3549"/>
  <c r="V3549"/>
  <c r="W3549"/>
  <c r="X3549"/>
  <c r="Y3549"/>
  <c r="Z3549"/>
  <c r="AA3549"/>
  <c r="AB3549"/>
  <c r="AC3549"/>
  <c r="AD3549"/>
  <c r="AE3549"/>
  <c r="AF3549"/>
  <c r="AG3549"/>
  <c r="AH3549"/>
  <c r="AI3549"/>
  <c r="AJ3549"/>
  <c r="AK3549"/>
  <c r="K3548"/>
  <c r="O3548"/>
  <c r="S3548"/>
  <c r="S3568" s="1"/>
  <c r="S909" i="10" s="1"/>
  <c r="T3548" i="9"/>
  <c r="T3568" s="1"/>
  <c r="T909" i="10" s="1"/>
  <c r="U3548" i="9"/>
  <c r="V3548"/>
  <c r="W3548"/>
  <c r="W3568" s="1"/>
  <c r="W909" i="10" s="1"/>
  <c r="X3548" i="9"/>
  <c r="X3568" s="1"/>
  <c r="X909" i="10" s="1"/>
  <c r="Y3548" i="9"/>
  <c r="Z3548"/>
  <c r="AA3548"/>
  <c r="AA3568" s="1"/>
  <c r="AA909" i="10" s="1"/>
  <c r="AB3548" i="9"/>
  <c r="AB3568" s="1"/>
  <c r="AB909" i="10" s="1"/>
  <c r="AC3548" i="9"/>
  <c r="AD3548"/>
  <c r="AE3548"/>
  <c r="AE3568" s="1"/>
  <c r="AE909" i="10" s="1"/>
  <c r="AF3548" i="9"/>
  <c r="AF3568" s="1"/>
  <c r="AF909" i="10" s="1"/>
  <c r="AG3548" i="9"/>
  <c r="AH3548"/>
  <c r="AI3548"/>
  <c r="AI3568" s="1"/>
  <c r="AI909" i="10" s="1"/>
  <c r="AJ3548" i="9"/>
  <c r="AJ3568" s="1"/>
  <c r="AJ909" i="10" s="1"/>
  <c r="AK3548" i="9"/>
  <c r="AL3546"/>
  <c r="O3528"/>
  <c r="S3528"/>
  <c r="T3528"/>
  <c r="U3528"/>
  <c r="V3528"/>
  <c r="W3528"/>
  <c r="X3528"/>
  <c r="Y3528"/>
  <c r="Z3528"/>
  <c r="AA3528"/>
  <c r="AB3528"/>
  <c r="AC3528"/>
  <c r="AD3528"/>
  <c r="AE3528"/>
  <c r="AF3528"/>
  <c r="AG3528"/>
  <c r="AH3528"/>
  <c r="AI3528"/>
  <c r="AJ3528"/>
  <c r="AK3528"/>
  <c r="O3527"/>
  <c r="S3527"/>
  <c r="T3527"/>
  <c r="U3527"/>
  <c r="V3527"/>
  <c r="W3527"/>
  <c r="X3527"/>
  <c r="Y3527"/>
  <c r="Z3527"/>
  <c r="AA3527"/>
  <c r="AB3527"/>
  <c r="AC3527"/>
  <c r="AD3527"/>
  <c r="AE3527"/>
  <c r="AF3527"/>
  <c r="AG3527"/>
  <c r="AH3527"/>
  <c r="AI3527"/>
  <c r="AJ3527"/>
  <c r="AK3527"/>
  <c r="O3526"/>
  <c r="S3526"/>
  <c r="S3546" s="1"/>
  <c r="S908" i="10" s="1"/>
  <c r="T3526" i="9"/>
  <c r="T3546" s="1"/>
  <c r="T908" i="10" s="1"/>
  <c r="U3526" i="9"/>
  <c r="U3546" s="1"/>
  <c r="U908" i="10" s="1"/>
  <c r="V3526" i="9"/>
  <c r="V3546" s="1"/>
  <c r="V908" i="10" s="1"/>
  <c r="W3526" i="9"/>
  <c r="W3546" s="1"/>
  <c r="W908" i="10" s="1"/>
  <c r="X3526" i="9"/>
  <c r="X3546" s="1"/>
  <c r="X908" i="10" s="1"/>
  <c r="Y3526" i="9"/>
  <c r="Y3546" s="1"/>
  <c r="Y908" i="10" s="1"/>
  <c r="Z3526" i="9"/>
  <c r="Z3546" s="1"/>
  <c r="Z908" i="10" s="1"/>
  <c r="AA3526" i="9"/>
  <c r="AA3546" s="1"/>
  <c r="AA908" i="10" s="1"/>
  <c r="AA928" s="1"/>
  <c r="AA44" s="1"/>
  <c r="AB3526" i="9"/>
  <c r="AB3546" s="1"/>
  <c r="AB908" i="10" s="1"/>
  <c r="AC3526" i="9"/>
  <c r="AC3546" s="1"/>
  <c r="AC908" i="10" s="1"/>
  <c r="AD3526" i="9"/>
  <c r="AD3546" s="1"/>
  <c r="AD908" i="10" s="1"/>
  <c r="AE3526" i="9"/>
  <c r="AE3546" s="1"/>
  <c r="AE908" i="10" s="1"/>
  <c r="AE928" s="1"/>
  <c r="AE44" s="1"/>
  <c r="AF3526" i="9"/>
  <c r="AF3546" s="1"/>
  <c r="AF908" i="10" s="1"/>
  <c r="AG3526" i="9"/>
  <c r="AG3546" s="1"/>
  <c r="AG908" i="10" s="1"/>
  <c r="AH3526" i="9"/>
  <c r="AH3546" s="1"/>
  <c r="AH908" i="10" s="1"/>
  <c r="AI3526" i="9"/>
  <c r="AI3546" s="1"/>
  <c r="AI908" i="10" s="1"/>
  <c r="AI928" s="1"/>
  <c r="AI44" s="1"/>
  <c r="AJ3526" i="9"/>
  <c r="AJ3546" s="1"/>
  <c r="AJ908" i="10" s="1"/>
  <c r="AK3526" i="9"/>
  <c r="AK3546" s="1"/>
  <c r="AK908" i="10" s="1"/>
  <c r="AL3524" i="9"/>
  <c r="O3506"/>
  <c r="R3506"/>
  <c r="S3506"/>
  <c r="T3506"/>
  <c r="U3506"/>
  <c r="V3506"/>
  <c r="W3506"/>
  <c r="Y3506"/>
  <c r="Z3506"/>
  <c r="AA3506"/>
  <c r="AB3506"/>
  <c r="AC3506"/>
  <c r="AD3506"/>
  <c r="AE3506"/>
  <c r="AF3506"/>
  <c r="AG3506"/>
  <c r="AH3506"/>
  <c r="AI3506"/>
  <c r="AJ3506"/>
  <c r="AK3506"/>
  <c r="L3505"/>
  <c r="X3505" s="1"/>
  <c r="O3505"/>
  <c r="R3505"/>
  <c r="S3505"/>
  <c r="T3505"/>
  <c r="U3505"/>
  <c r="U3524" s="1"/>
  <c r="U890" i="10" s="1"/>
  <c r="V3505" i="9"/>
  <c r="W3505"/>
  <c r="Y3505"/>
  <c r="Z3505"/>
  <c r="AA3505"/>
  <c r="AB3505"/>
  <c r="AC3505"/>
  <c r="AD3505"/>
  <c r="AE3505"/>
  <c r="AF3505"/>
  <c r="AG3505"/>
  <c r="AH3505"/>
  <c r="AI3505"/>
  <c r="AJ3505"/>
  <c r="AK3505"/>
  <c r="L3504"/>
  <c r="X3504" s="1"/>
  <c r="O3504"/>
  <c r="R3504"/>
  <c r="S3504"/>
  <c r="S3524" s="1"/>
  <c r="S890" i="10" s="1"/>
  <c r="T3504" i="9"/>
  <c r="T3524" s="1"/>
  <c r="T890" i="10" s="1"/>
  <c r="U3504" i="9"/>
  <c r="V3504"/>
  <c r="W3504"/>
  <c r="W3524" s="1"/>
  <c r="W890" i="10" s="1"/>
  <c r="Y3504" i="9"/>
  <c r="Y3524" s="1"/>
  <c r="Y890" i="10" s="1"/>
  <c r="Z3504" i="9"/>
  <c r="AA3504"/>
  <c r="AB3504"/>
  <c r="AB3524" s="1"/>
  <c r="AB890" i="10" s="1"/>
  <c r="AC3504" i="9"/>
  <c r="AC3524" s="1"/>
  <c r="AC890" i="10" s="1"/>
  <c r="AD3504" i="9"/>
  <c r="AE3504"/>
  <c r="AF3504"/>
  <c r="AF3524" s="1"/>
  <c r="AF890" i="10" s="1"/>
  <c r="AG3504" i="9"/>
  <c r="AG3524" s="1"/>
  <c r="AG890" i="10" s="1"/>
  <c r="AH3504" i="9"/>
  <c r="AI3504"/>
  <c r="AJ3504"/>
  <c r="AJ3524" s="1"/>
  <c r="AJ890" i="10" s="1"/>
  <c r="AK3504" i="9"/>
  <c r="AK3524" s="1"/>
  <c r="AK890" i="10" s="1"/>
  <c r="AL3502" i="9"/>
  <c r="O3485"/>
  <c r="S3485"/>
  <c r="T3485"/>
  <c r="U3485"/>
  <c r="V3485"/>
  <c r="W3485"/>
  <c r="X3485"/>
  <c r="Y3485"/>
  <c r="Z3485"/>
  <c r="AA3485"/>
  <c r="AB3485"/>
  <c r="AC3485"/>
  <c r="AD3485"/>
  <c r="AE3485"/>
  <c r="AF3485"/>
  <c r="AG3485"/>
  <c r="AH3485"/>
  <c r="AI3485"/>
  <c r="AJ3485"/>
  <c r="AK3485"/>
  <c r="O3484"/>
  <c r="S3484"/>
  <c r="T3484"/>
  <c r="U3484"/>
  <c r="V3484"/>
  <c r="W3484"/>
  <c r="X3484"/>
  <c r="Y3484"/>
  <c r="Z3484"/>
  <c r="AA3484"/>
  <c r="AB3484"/>
  <c r="AC3484"/>
  <c r="AD3484"/>
  <c r="AE3484"/>
  <c r="AF3484"/>
  <c r="AG3484"/>
  <c r="AH3484"/>
  <c r="AI3484"/>
  <c r="AJ3484"/>
  <c r="AK3484"/>
  <c r="O3483"/>
  <c r="S3483"/>
  <c r="T3483"/>
  <c r="U3483"/>
  <c r="V3483"/>
  <c r="W3483"/>
  <c r="X3483"/>
  <c r="Y3483"/>
  <c r="Z3483"/>
  <c r="AA3483"/>
  <c r="AB3483"/>
  <c r="AC3483"/>
  <c r="AD3483"/>
  <c r="AE3483"/>
  <c r="AF3483"/>
  <c r="AG3483"/>
  <c r="AH3483"/>
  <c r="AI3483"/>
  <c r="AJ3483"/>
  <c r="AK3483"/>
  <c r="O3482"/>
  <c r="S3482"/>
  <c r="S3502" s="1"/>
  <c r="S889" i="10" s="1"/>
  <c r="T3482" i="9"/>
  <c r="T3502" s="1"/>
  <c r="T889" i="10" s="1"/>
  <c r="U3482" i="9"/>
  <c r="U3502" s="1"/>
  <c r="U889" i="10" s="1"/>
  <c r="V3482" i="9"/>
  <c r="V3502" s="1"/>
  <c r="V889" i="10" s="1"/>
  <c r="W3482" i="9"/>
  <c r="W3502" s="1"/>
  <c r="W889" i="10" s="1"/>
  <c r="X3482" i="9"/>
  <c r="X3502" s="1"/>
  <c r="X889" i="10" s="1"/>
  <c r="Y3482" i="9"/>
  <c r="Y3502" s="1"/>
  <c r="Y889" i="10" s="1"/>
  <c r="Z3482" i="9"/>
  <c r="Z3502" s="1"/>
  <c r="Z889" i="10" s="1"/>
  <c r="AA3482" i="9"/>
  <c r="AA3502" s="1"/>
  <c r="AA889" i="10" s="1"/>
  <c r="AB3482" i="9"/>
  <c r="AB3502" s="1"/>
  <c r="AB889" i="10" s="1"/>
  <c r="AC3482" i="9"/>
  <c r="AC3502" s="1"/>
  <c r="AC889" i="10" s="1"/>
  <c r="AD3482" i="9"/>
  <c r="AD3502" s="1"/>
  <c r="AD889" i="10" s="1"/>
  <c r="AE3482" i="9"/>
  <c r="AE3502" s="1"/>
  <c r="AE889" i="10" s="1"/>
  <c r="AF3482" i="9"/>
  <c r="AF3502" s="1"/>
  <c r="AF889" i="10" s="1"/>
  <c r="AG3482" i="9"/>
  <c r="AG3502" s="1"/>
  <c r="AG889" i="10" s="1"/>
  <c r="AH3482" i="9"/>
  <c r="AH3502" s="1"/>
  <c r="AH889" i="10" s="1"/>
  <c r="AI3482" i="9"/>
  <c r="AI3502" s="1"/>
  <c r="AI889" i="10" s="1"/>
  <c r="AJ3482" i="9"/>
  <c r="AJ3502" s="1"/>
  <c r="AJ889" i="10" s="1"/>
  <c r="AK3482" i="9"/>
  <c r="AK3502" s="1"/>
  <c r="AK889" i="10" s="1"/>
  <c r="AL3480" i="9"/>
  <c r="O3462"/>
  <c r="S3462"/>
  <c r="T3462"/>
  <c r="U3462"/>
  <c r="V3462"/>
  <c r="W3462"/>
  <c r="X3462"/>
  <c r="Y3462"/>
  <c r="Z3462"/>
  <c r="AA3462"/>
  <c r="AB3462"/>
  <c r="AC3462"/>
  <c r="AD3462"/>
  <c r="AE3462"/>
  <c r="AF3462"/>
  <c r="AG3462"/>
  <c r="AH3462"/>
  <c r="AI3462"/>
  <c r="AJ3462"/>
  <c r="AK3462"/>
  <c r="O3461"/>
  <c r="S3461"/>
  <c r="T3461"/>
  <c r="U3461"/>
  <c r="V3461"/>
  <c r="W3461"/>
  <c r="X3461"/>
  <c r="Y3461"/>
  <c r="Z3461"/>
  <c r="AA3461"/>
  <c r="AB3461"/>
  <c r="AC3461"/>
  <c r="AD3461"/>
  <c r="AE3461"/>
  <c r="AF3461"/>
  <c r="AG3461"/>
  <c r="AH3461"/>
  <c r="AI3461"/>
  <c r="AJ3461"/>
  <c r="AK3461"/>
  <c r="O3460"/>
  <c r="S3460"/>
  <c r="S3480" s="1"/>
  <c r="S888" i="10" s="1"/>
  <c r="T3460" i="9"/>
  <c r="T3480" s="1"/>
  <c r="T888" i="10" s="1"/>
  <c r="U3460" i="9"/>
  <c r="U3480" s="1"/>
  <c r="U888" i="10" s="1"/>
  <c r="V3460" i="9"/>
  <c r="V3480" s="1"/>
  <c r="V888" i="10" s="1"/>
  <c r="W3460" i="9"/>
  <c r="W3480" s="1"/>
  <c r="W888" i="10" s="1"/>
  <c r="X3460" i="9"/>
  <c r="X3480" s="1"/>
  <c r="X888" i="10" s="1"/>
  <c r="Y3460" i="9"/>
  <c r="Y3480" s="1"/>
  <c r="Y888" i="10" s="1"/>
  <c r="Z3460" i="9"/>
  <c r="Z3480" s="1"/>
  <c r="Z888" i="10" s="1"/>
  <c r="AA3460" i="9"/>
  <c r="AA3480" s="1"/>
  <c r="AA888" i="10" s="1"/>
  <c r="AB3460" i="9"/>
  <c r="AB3480" s="1"/>
  <c r="AB888" i="10" s="1"/>
  <c r="AC3460" i="9"/>
  <c r="AC3480" s="1"/>
  <c r="AC888" i="10" s="1"/>
  <c r="AD3460" i="9"/>
  <c r="AD3480" s="1"/>
  <c r="AD888" i="10" s="1"/>
  <c r="AE3460" i="9"/>
  <c r="AE3480" s="1"/>
  <c r="AE888" i="10" s="1"/>
  <c r="AF3460" i="9"/>
  <c r="AF3480" s="1"/>
  <c r="AF888" i="10" s="1"/>
  <c r="AG3460" i="9"/>
  <c r="AG3480" s="1"/>
  <c r="AG888" i="10" s="1"/>
  <c r="AH3460" i="9"/>
  <c r="AH3480" s="1"/>
  <c r="AH888" i="10" s="1"/>
  <c r="AI3460" i="9"/>
  <c r="AI3480" s="1"/>
  <c r="AI888" i="10" s="1"/>
  <c r="AJ3460" i="9"/>
  <c r="AJ3480" s="1"/>
  <c r="AJ888" i="10" s="1"/>
  <c r="AK3460" i="9"/>
  <c r="AK3480" s="1"/>
  <c r="AK888" i="10" s="1"/>
  <c r="AL3458" i="9"/>
  <c r="O3438"/>
  <c r="S3438"/>
  <c r="S3458" s="1"/>
  <c r="S887" i="10" s="1"/>
  <c r="T3438" i="9"/>
  <c r="T3458" s="1"/>
  <c r="T887" i="10" s="1"/>
  <c r="U3438" i="9"/>
  <c r="U3458" s="1"/>
  <c r="U887" i="10" s="1"/>
  <c r="V3438" i="9"/>
  <c r="V3458" s="1"/>
  <c r="V887" i="10" s="1"/>
  <c r="W3438" i="9"/>
  <c r="W3458" s="1"/>
  <c r="W887" i="10" s="1"/>
  <c r="X3438" i="9"/>
  <c r="X3458" s="1"/>
  <c r="X887" i="10" s="1"/>
  <c r="Y3438" i="9"/>
  <c r="Y3458" s="1"/>
  <c r="Y887" i="10" s="1"/>
  <c r="Z3438" i="9"/>
  <c r="Z3458" s="1"/>
  <c r="Z887" i="10" s="1"/>
  <c r="AA3438" i="9"/>
  <c r="AA3458" s="1"/>
  <c r="AA887" i="10" s="1"/>
  <c r="AB3438" i="9"/>
  <c r="AB3458" s="1"/>
  <c r="AB887" i="10" s="1"/>
  <c r="AC3438" i="9"/>
  <c r="AC3458" s="1"/>
  <c r="AC887" i="10" s="1"/>
  <c r="AD3438" i="9"/>
  <c r="AD3458" s="1"/>
  <c r="AD887" i="10" s="1"/>
  <c r="AE3438" i="9"/>
  <c r="AE3458" s="1"/>
  <c r="AE887" i="10" s="1"/>
  <c r="AF3438" i="9"/>
  <c r="AF3458" s="1"/>
  <c r="AF887" i="10" s="1"/>
  <c r="AG3438" i="9"/>
  <c r="AG3458" s="1"/>
  <c r="AG887" i="10" s="1"/>
  <c r="AH3438" i="9"/>
  <c r="AH3458" s="1"/>
  <c r="AH887" i="10" s="1"/>
  <c r="AI3438" i="9"/>
  <c r="AI3458" s="1"/>
  <c r="AI887" i="10" s="1"/>
  <c r="AJ3438" i="9"/>
  <c r="AJ3458" s="1"/>
  <c r="AJ887" i="10" s="1"/>
  <c r="AK3438" i="9"/>
  <c r="AK3458" s="1"/>
  <c r="AK887" i="10" s="1"/>
  <c r="AL3436" i="9"/>
  <c r="O3416"/>
  <c r="S3416"/>
  <c r="S3436" s="1"/>
  <c r="S886" i="10" s="1"/>
  <c r="T3416" i="9"/>
  <c r="T3436" s="1"/>
  <c r="T886" i="10" s="1"/>
  <c r="U3416" i="9"/>
  <c r="U3436" s="1"/>
  <c r="U886" i="10" s="1"/>
  <c r="V3416" i="9"/>
  <c r="V3436" s="1"/>
  <c r="V886" i="10" s="1"/>
  <c r="W3416" i="9"/>
  <c r="W3436" s="1"/>
  <c r="W886" i="10" s="1"/>
  <c r="X3416" i="9"/>
  <c r="X3436" s="1"/>
  <c r="X886" i="10" s="1"/>
  <c r="Y3416" i="9"/>
  <c r="Y3436" s="1"/>
  <c r="Y886" i="10" s="1"/>
  <c r="Y906" s="1"/>
  <c r="Y43" s="1"/>
  <c r="Z3416" i="9"/>
  <c r="Z3436" s="1"/>
  <c r="Z886" i="10" s="1"/>
  <c r="AA3416" i="9"/>
  <c r="AA3436" s="1"/>
  <c r="AA886" i="10" s="1"/>
  <c r="AB3416" i="9"/>
  <c r="AB3436" s="1"/>
  <c r="AB886" i="10" s="1"/>
  <c r="AC3416" i="9"/>
  <c r="AC3436" s="1"/>
  <c r="AC886" i="10" s="1"/>
  <c r="AC906" s="1"/>
  <c r="AC43" s="1"/>
  <c r="AD3416" i="9"/>
  <c r="AD3436" s="1"/>
  <c r="AD886" i="10" s="1"/>
  <c r="AE3416" i="9"/>
  <c r="AE3436" s="1"/>
  <c r="AE886" i="10" s="1"/>
  <c r="AF3416" i="9"/>
  <c r="AF3436" s="1"/>
  <c r="AF886" i="10" s="1"/>
  <c r="AG3416" i="9"/>
  <c r="AG3436" s="1"/>
  <c r="AG886" i="10" s="1"/>
  <c r="AG906" s="1"/>
  <c r="AG43" s="1"/>
  <c r="AH3416" i="9"/>
  <c r="AH3436" s="1"/>
  <c r="AH886" i="10" s="1"/>
  <c r="AI3416" i="9"/>
  <c r="AI3436" s="1"/>
  <c r="AI886" i="10" s="1"/>
  <c r="AJ3416" i="9"/>
  <c r="AJ3436" s="1"/>
  <c r="AJ886" i="10" s="1"/>
  <c r="AK3416" i="9"/>
  <c r="AK3436" s="1"/>
  <c r="AK886" i="10" s="1"/>
  <c r="AK906" s="1"/>
  <c r="AK43" s="1"/>
  <c r="AL3414" i="9"/>
  <c r="O3396"/>
  <c r="R3396"/>
  <c r="S3396"/>
  <c r="T3396"/>
  <c r="U3396"/>
  <c r="V3396"/>
  <c r="W3396"/>
  <c r="Y3396"/>
  <c r="Z3396"/>
  <c r="AA3396"/>
  <c r="AB3396"/>
  <c r="AC3396"/>
  <c r="AD3396"/>
  <c r="AE3396"/>
  <c r="AF3396"/>
  <c r="AG3396"/>
  <c r="AH3396"/>
  <c r="AI3396"/>
  <c r="AJ3396"/>
  <c r="AK3396"/>
  <c r="O3395"/>
  <c r="R3395"/>
  <c r="S3395"/>
  <c r="T3395"/>
  <c r="U3395"/>
  <c r="V3395"/>
  <c r="W3395"/>
  <c r="Y3395"/>
  <c r="Z3395"/>
  <c r="AA3395"/>
  <c r="AB3395"/>
  <c r="AC3395"/>
  <c r="AD3395"/>
  <c r="AE3395"/>
  <c r="AF3395"/>
  <c r="AG3395"/>
  <c r="AH3395"/>
  <c r="AI3395"/>
  <c r="AJ3395"/>
  <c r="AK3395"/>
  <c r="I868" i="10"/>
  <c r="J868" s="1"/>
  <c r="K3394" i="9"/>
  <c r="O3394"/>
  <c r="R3394"/>
  <c r="R3414" s="1"/>
  <c r="R868" i="10" s="1"/>
  <c r="S3394" i="9"/>
  <c r="T3394"/>
  <c r="T3414" s="1"/>
  <c r="U3394"/>
  <c r="U3414" s="1"/>
  <c r="U868" i="10" s="1"/>
  <c r="V3394" i="9"/>
  <c r="V3414" s="1"/>
  <c r="V868" i="10" s="1"/>
  <c r="W3394" i="9"/>
  <c r="Y3394"/>
  <c r="Z3394"/>
  <c r="Z3414" s="1"/>
  <c r="Z868" i="10" s="1"/>
  <c r="AA3394" i="9"/>
  <c r="AA3414" s="1"/>
  <c r="AA868" i="10" s="1"/>
  <c r="AB3394" i="9"/>
  <c r="AC3394"/>
  <c r="AD3394"/>
  <c r="AD3414" s="1"/>
  <c r="AD868" i="10" s="1"/>
  <c r="AE3394" i="9"/>
  <c r="AE3414" s="1"/>
  <c r="AE868" i="10" s="1"/>
  <c r="AF3394" i="9"/>
  <c r="AG3394"/>
  <c r="AH3394"/>
  <c r="AH3414" s="1"/>
  <c r="AH868" i="10" s="1"/>
  <c r="AI3394" i="9"/>
  <c r="AI3414" s="1"/>
  <c r="AI868" i="10" s="1"/>
  <c r="AJ3394" i="9"/>
  <c r="AK3394"/>
  <c r="AL3392"/>
  <c r="O3373"/>
  <c r="S3373"/>
  <c r="T3373"/>
  <c r="U3373"/>
  <c r="V3373"/>
  <c r="W3373"/>
  <c r="X3373"/>
  <c r="Y3373"/>
  <c r="Z3373"/>
  <c r="AA3373"/>
  <c r="AB3373"/>
  <c r="AC3373"/>
  <c r="AD3373"/>
  <c r="AE3373"/>
  <c r="AF3373"/>
  <c r="AG3373"/>
  <c r="AH3373"/>
  <c r="AI3373"/>
  <c r="AJ3373"/>
  <c r="AK3373"/>
  <c r="O3372"/>
  <c r="S3372"/>
  <c r="S3392" s="1"/>
  <c r="S867" i="10" s="1"/>
  <c r="T3372" i="9"/>
  <c r="T3392" s="1"/>
  <c r="T867" i="10" s="1"/>
  <c r="U3372" i="9"/>
  <c r="U3392" s="1"/>
  <c r="U867" i="10" s="1"/>
  <c r="V3372" i="9"/>
  <c r="V3392" s="1"/>
  <c r="V867" i="10" s="1"/>
  <c r="W3372" i="9"/>
  <c r="W3392" s="1"/>
  <c r="W867" i="10" s="1"/>
  <c r="X3372" i="9"/>
  <c r="X3392" s="1"/>
  <c r="X867" i="10" s="1"/>
  <c r="Y3372" i="9"/>
  <c r="Y3392" s="1"/>
  <c r="Y867" i="10" s="1"/>
  <c r="Z3372" i="9"/>
  <c r="Z3392" s="1"/>
  <c r="Z867" i="10" s="1"/>
  <c r="AA3372" i="9"/>
  <c r="AA3392" s="1"/>
  <c r="AA867" i="10" s="1"/>
  <c r="AB3372" i="9"/>
  <c r="AB3392" s="1"/>
  <c r="AB867" i="10" s="1"/>
  <c r="AC3372" i="9"/>
  <c r="AC3392" s="1"/>
  <c r="AC867" i="10" s="1"/>
  <c r="AD3372" i="9"/>
  <c r="AD3392" s="1"/>
  <c r="AD867" i="10" s="1"/>
  <c r="AE3372" i="9"/>
  <c r="AE3392" s="1"/>
  <c r="AE867" i="10" s="1"/>
  <c r="AF3372" i="9"/>
  <c r="AF3392" s="1"/>
  <c r="AF867" i="10" s="1"/>
  <c r="AG3372" i="9"/>
  <c r="AG3392" s="1"/>
  <c r="AG867" i="10" s="1"/>
  <c r="AH3372" i="9"/>
  <c r="AH3392" s="1"/>
  <c r="AH867" i="10" s="1"/>
  <c r="AI3372" i="9"/>
  <c r="AI3392" s="1"/>
  <c r="AI867" i="10" s="1"/>
  <c r="AJ3372" i="9"/>
  <c r="AJ3392" s="1"/>
  <c r="AJ867" i="10" s="1"/>
  <c r="AK3372" i="9"/>
  <c r="AK3392" s="1"/>
  <c r="AK867" i="10" s="1"/>
  <c r="AL3370" i="9"/>
  <c r="O3352"/>
  <c r="S3352"/>
  <c r="T3352"/>
  <c r="U3352"/>
  <c r="V3352"/>
  <c r="W3352"/>
  <c r="X3352"/>
  <c r="Y3352"/>
  <c r="Z3352"/>
  <c r="AA3352"/>
  <c r="AB3352"/>
  <c r="AC3352"/>
  <c r="AD3352"/>
  <c r="AE3352"/>
  <c r="AF3352"/>
  <c r="AG3352"/>
  <c r="AH3352"/>
  <c r="AI3352"/>
  <c r="AJ3352"/>
  <c r="AK3352"/>
  <c r="O3351"/>
  <c r="S3351"/>
  <c r="T3351"/>
  <c r="U3351"/>
  <c r="V3351"/>
  <c r="W3351"/>
  <c r="X3351"/>
  <c r="Y3351"/>
  <c r="Z3351"/>
  <c r="AA3351"/>
  <c r="AB3351"/>
  <c r="AC3351"/>
  <c r="AD3351"/>
  <c r="AE3351"/>
  <c r="AF3351"/>
  <c r="AG3351"/>
  <c r="AH3351"/>
  <c r="AI3351"/>
  <c r="AJ3351"/>
  <c r="AK3351"/>
  <c r="O3350"/>
  <c r="S3350"/>
  <c r="S3370" s="1"/>
  <c r="S866" i="10" s="1"/>
  <c r="T3350" i="9"/>
  <c r="T3370" s="1"/>
  <c r="T866" i="10" s="1"/>
  <c r="U3350" i="9"/>
  <c r="U3370" s="1"/>
  <c r="U866" i="10" s="1"/>
  <c r="V3350" i="9"/>
  <c r="V3370" s="1"/>
  <c r="V866" i="10" s="1"/>
  <c r="W3350" i="9"/>
  <c r="W3370" s="1"/>
  <c r="W866" i="10" s="1"/>
  <c r="X3350" i="9"/>
  <c r="X3370" s="1"/>
  <c r="X866" i="10" s="1"/>
  <c r="Y3350" i="9"/>
  <c r="Y3370" s="1"/>
  <c r="Y866" i="10" s="1"/>
  <c r="Z3350" i="9"/>
  <c r="Z3370" s="1"/>
  <c r="Z866" i="10" s="1"/>
  <c r="AA3350" i="9"/>
  <c r="AA3370" s="1"/>
  <c r="AA866" i="10" s="1"/>
  <c r="AB3350" i="9"/>
  <c r="AB3370" s="1"/>
  <c r="AB866" i="10" s="1"/>
  <c r="AC3350" i="9"/>
  <c r="AC3370" s="1"/>
  <c r="AC866" i="10" s="1"/>
  <c r="AD3350" i="9"/>
  <c r="AD3370" s="1"/>
  <c r="AD866" i="10" s="1"/>
  <c r="AE3350" i="9"/>
  <c r="AE3370" s="1"/>
  <c r="AE866" i="10" s="1"/>
  <c r="AF3350" i="9"/>
  <c r="AF3370" s="1"/>
  <c r="AF866" i="10" s="1"/>
  <c r="AG3350" i="9"/>
  <c r="AG3370" s="1"/>
  <c r="AG866" i="10" s="1"/>
  <c r="AH3350" i="9"/>
  <c r="AH3370" s="1"/>
  <c r="AH866" i="10" s="1"/>
  <c r="AI3350" i="9"/>
  <c r="AI3370" s="1"/>
  <c r="AI866" i="10" s="1"/>
  <c r="AJ3350" i="9"/>
  <c r="AJ3370" s="1"/>
  <c r="AJ866" i="10" s="1"/>
  <c r="AK3350" i="9"/>
  <c r="AK3370" s="1"/>
  <c r="AK866" i="10" s="1"/>
  <c r="AL3348" i="9"/>
  <c r="O3329"/>
  <c r="S3329"/>
  <c r="T3329"/>
  <c r="U3329"/>
  <c r="V3329"/>
  <c r="W3329"/>
  <c r="X3329"/>
  <c r="Y3329"/>
  <c r="Z3329"/>
  <c r="AA3329"/>
  <c r="AB3329"/>
  <c r="AC3329"/>
  <c r="AD3329"/>
  <c r="AE3329"/>
  <c r="AF3329"/>
  <c r="AG3329"/>
  <c r="AH3329"/>
  <c r="AI3329"/>
  <c r="AJ3329"/>
  <c r="AK3329"/>
  <c r="O3328"/>
  <c r="S3328"/>
  <c r="S3348" s="1"/>
  <c r="S865" i="10" s="1"/>
  <c r="T3328" i="9"/>
  <c r="T3348" s="1"/>
  <c r="T865" i="10" s="1"/>
  <c r="U3328" i="9"/>
  <c r="U3348" s="1"/>
  <c r="U865" i="10" s="1"/>
  <c r="V3328" i="9"/>
  <c r="V3348" s="1"/>
  <c r="V865" i="10" s="1"/>
  <c r="W3328" i="9"/>
  <c r="W3348" s="1"/>
  <c r="W865" i="10" s="1"/>
  <c r="X3328" i="9"/>
  <c r="X3348" s="1"/>
  <c r="X865" i="10" s="1"/>
  <c r="Y3328" i="9"/>
  <c r="Y3348" s="1"/>
  <c r="Y865" i="10" s="1"/>
  <c r="Z3328" i="9"/>
  <c r="Z3348" s="1"/>
  <c r="Z865" i="10" s="1"/>
  <c r="AA3328" i="9"/>
  <c r="AA3348" s="1"/>
  <c r="AA865" i="10" s="1"/>
  <c r="AB3328" i="9"/>
  <c r="AB3348" s="1"/>
  <c r="AB865" i="10" s="1"/>
  <c r="AC3328" i="9"/>
  <c r="AC3348" s="1"/>
  <c r="AC865" i="10" s="1"/>
  <c r="AD3328" i="9"/>
  <c r="AD3348" s="1"/>
  <c r="AD865" i="10" s="1"/>
  <c r="AE3328" i="9"/>
  <c r="AE3348" s="1"/>
  <c r="AE865" i="10" s="1"/>
  <c r="AF3328" i="9"/>
  <c r="AF3348" s="1"/>
  <c r="AF865" i="10" s="1"/>
  <c r="AG3328" i="9"/>
  <c r="AG3348" s="1"/>
  <c r="AG865" i="10" s="1"/>
  <c r="AH3328" i="9"/>
  <c r="AH3348" s="1"/>
  <c r="AH865" i="10" s="1"/>
  <c r="AI3328" i="9"/>
  <c r="AI3348" s="1"/>
  <c r="AI865" i="10" s="1"/>
  <c r="AJ3328" i="9"/>
  <c r="AJ3348" s="1"/>
  <c r="AJ865" i="10" s="1"/>
  <c r="AK3328" i="9"/>
  <c r="AK3348" s="1"/>
  <c r="AK865" i="10" s="1"/>
  <c r="AL3326" i="9"/>
  <c r="O3307"/>
  <c r="S3307"/>
  <c r="T3307"/>
  <c r="U3307"/>
  <c r="V3307"/>
  <c r="W3307"/>
  <c r="X3307"/>
  <c r="Y3307"/>
  <c r="Z3307"/>
  <c r="AA3307"/>
  <c r="AB3307"/>
  <c r="AC3307"/>
  <c r="AD3307"/>
  <c r="AE3307"/>
  <c r="AF3307"/>
  <c r="AG3307"/>
  <c r="AH3307"/>
  <c r="AI3307"/>
  <c r="AJ3307"/>
  <c r="AK3307"/>
  <c r="O3306"/>
  <c r="S3306"/>
  <c r="S3326" s="1"/>
  <c r="S864" i="10" s="1"/>
  <c r="T3306" i="9"/>
  <c r="T3326" s="1"/>
  <c r="T864" i="10" s="1"/>
  <c r="U3306" i="9"/>
  <c r="U3326" s="1"/>
  <c r="U864" i="10" s="1"/>
  <c r="V3306" i="9"/>
  <c r="V3326" s="1"/>
  <c r="V864" i="10" s="1"/>
  <c r="W3306" i="9"/>
  <c r="W3326" s="1"/>
  <c r="W864" i="10" s="1"/>
  <c r="X3306" i="9"/>
  <c r="X3326" s="1"/>
  <c r="X864" i="10" s="1"/>
  <c r="Y3306" i="9"/>
  <c r="Y3326" s="1"/>
  <c r="Y864" i="10" s="1"/>
  <c r="Z3306" i="9"/>
  <c r="Z3326" s="1"/>
  <c r="Z864" i="10" s="1"/>
  <c r="AA3306" i="9"/>
  <c r="AA3326" s="1"/>
  <c r="AA864" i="10" s="1"/>
  <c r="AA884" s="1"/>
  <c r="AA42" s="1"/>
  <c r="AB3306" i="9"/>
  <c r="AB3326" s="1"/>
  <c r="AB864" i="10" s="1"/>
  <c r="AC3306" i="9"/>
  <c r="AC3326" s="1"/>
  <c r="AC864" i="10" s="1"/>
  <c r="AD3306" i="9"/>
  <c r="AD3326" s="1"/>
  <c r="AD864" i="10" s="1"/>
  <c r="AE3306" i="9"/>
  <c r="AE3326" s="1"/>
  <c r="AE864" i="10" s="1"/>
  <c r="AE884" s="1"/>
  <c r="AE42" s="1"/>
  <c r="AF3306" i="9"/>
  <c r="AF3326" s="1"/>
  <c r="AF864" i="10" s="1"/>
  <c r="AG3306" i="9"/>
  <c r="AG3326" s="1"/>
  <c r="AG864" i="10" s="1"/>
  <c r="AH3306" i="9"/>
  <c r="AH3326" s="1"/>
  <c r="AH864" i="10" s="1"/>
  <c r="AI3306" i="9"/>
  <c r="AI3326" s="1"/>
  <c r="AI864" i="10" s="1"/>
  <c r="AI884" s="1"/>
  <c r="AI42" s="1"/>
  <c r="AJ3306" i="9"/>
  <c r="AJ3326" s="1"/>
  <c r="AJ864" i="10" s="1"/>
  <c r="AK3306" i="9"/>
  <c r="AK3326" s="1"/>
  <c r="AK864" i="10" s="1"/>
  <c r="U3304" i="9"/>
  <c r="U846" i="10" s="1"/>
  <c r="AL3304" i="9"/>
  <c r="K3286"/>
  <c r="O3286"/>
  <c r="R3286"/>
  <c r="S3286"/>
  <c r="T3286"/>
  <c r="U3286"/>
  <c r="V3286"/>
  <c r="W3286"/>
  <c r="Y3286"/>
  <c r="Z3286"/>
  <c r="AA3286"/>
  <c r="AB3286"/>
  <c r="AC3286"/>
  <c r="AD3286"/>
  <c r="AE3286"/>
  <c r="AF3286"/>
  <c r="AG3286"/>
  <c r="AH3286"/>
  <c r="AI3286"/>
  <c r="AJ3286"/>
  <c r="AK3286"/>
  <c r="O3285"/>
  <c r="R3285"/>
  <c r="S3285"/>
  <c r="T3285"/>
  <c r="U3285"/>
  <c r="V3285"/>
  <c r="W3285"/>
  <c r="Y3285"/>
  <c r="Z3285"/>
  <c r="AA3285"/>
  <c r="AB3285"/>
  <c r="AC3285"/>
  <c r="AD3285"/>
  <c r="AE3285"/>
  <c r="AF3285"/>
  <c r="AG3285"/>
  <c r="AH3285"/>
  <c r="AI3285"/>
  <c r="AJ3285"/>
  <c r="AK3285"/>
  <c r="L3284"/>
  <c r="X3284" s="1"/>
  <c r="O3284"/>
  <c r="R3284"/>
  <c r="R3304" s="1"/>
  <c r="R846" i="10" s="1"/>
  <c r="S3284" i="9"/>
  <c r="S3304" s="1"/>
  <c r="S846" i="10" s="1"/>
  <c r="T3284" i="9"/>
  <c r="T3304" s="1"/>
  <c r="T846" i="10" s="1"/>
  <c r="U3284" i="9"/>
  <c r="V3284"/>
  <c r="V3304" s="1"/>
  <c r="V846" i="10" s="1"/>
  <c r="W3284" i="9"/>
  <c r="W3304" s="1"/>
  <c r="W846" i="10" s="1"/>
  <c r="Y3284" i="9"/>
  <c r="Y3304" s="1"/>
  <c r="Y846" i="10" s="1"/>
  <c r="Z3284" i="9"/>
  <c r="Z3304" s="1"/>
  <c r="AA3284"/>
  <c r="AA3304" s="1"/>
  <c r="AA846" i="10" s="1"/>
  <c r="AB3284" i="9"/>
  <c r="AB3304" s="1"/>
  <c r="AB846" i="10" s="1"/>
  <c r="AC3284" i="9"/>
  <c r="AC3304" s="1"/>
  <c r="AC846" i="10" s="1"/>
  <c r="AD3284" i="9"/>
  <c r="AE3284"/>
  <c r="AE3304" s="1"/>
  <c r="AE846" i="10" s="1"/>
  <c r="AF3284" i="9"/>
  <c r="AF3304" s="1"/>
  <c r="AF846" i="10" s="1"/>
  <c r="AG3284" i="9"/>
  <c r="AG3304" s="1"/>
  <c r="AG846" i="10" s="1"/>
  <c r="AH3284" i="9"/>
  <c r="AI3284"/>
  <c r="AI3304" s="1"/>
  <c r="AI846" i="10" s="1"/>
  <c r="AJ3284" i="9"/>
  <c r="AJ3304" s="1"/>
  <c r="AJ846" i="10" s="1"/>
  <c r="AK3284" i="9"/>
  <c r="AK3304" s="1"/>
  <c r="AK846" i="10" s="1"/>
  <c r="AG3282" i="9"/>
  <c r="AG845" i="10" s="1"/>
  <c r="AL3282" i="9"/>
  <c r="O3262"/>
  <c r="S3262"/>
  <c r="S3282" s="1"/>
  <c r="S845" i="10" s="1"/>
  <c r="T3262" i="9"/>
  <c r="T3282" s="1"/>
  <c r="T845" i="10" s="1"/>
  <c r="U3262" i="9"/>
  <c r="U3282" s="1"/>
  <c r="U845" i="10" s="1"/>
  <c r="V3262" i="9"/>
  <c r="V3282" s="1"/>
  <c r="V845" i="10" s="1"/>
  <c r="W3262" i="9"/>
  <c r="W3282" s="1"/>
  <c r="W845" i="10" s="1"/>
  <c r="X3262" i="9"/>
  <c r="X3282" s="1"/>
  <c r="X845" i="10" s="1"/>
  <c r="Y3262" i="9"/>
  <c r="Y3282" s="1"/>
  <c r="Y845" i="10" s="1"/>
  <c r="Z3262" i="9"/>
  <c r="Z3282" s="1"/>
  <c r="Z845" i="10" s="1"/>
  <c r="AA3262" i="9"/>
  <c r="AA3282" s="1"/>
  <c r="AA845" i="10" s="1"/>
  <c r="AB3262" i="9"/>
  <c r="AB3282" s="1"/>
  <c r="AB845" i="10" s="1"/>
  <c r="AC3262" i="9"/>
  <c r="AC3282" s="1"/>
  <c r="AC845" i="10" s="1"/>
  <c r="AD3262" i="9"/>
  <c r="AD3282" s="1"/>
  <c r="AD845" i="10" s="1"/>
  <c r="AE3262" i="9"/>
  <c r="AE3282" s="1"/>
  <c r="AE845" i="10" s="1"/>
  <c r="AF3262" i="9"/>
  <c r="AF3282" s="1"/>
  <c r="AF845" i="10" s="1"/>
  <c r="AG3262" i="9"/>
  <c r="AH3262"/>
  <c r="AH3282" s="1"/>
  <c r="AH845" i="10" s="1"/>
  <c r="AI3262" i="9"/>
  <c r="AI3282" s="1"/>
  <c r="AI845" i="10" s="1"/>
  <c r="AJ3262" i="9"/>
  <c r="AJ3282" s="1"/>
  <c r="AJ845" i="10" s="1"/>
  <c r="AK3262" i="9"/>
  <c r="AK3282" s="1"/>
  <c r="AK845" i="10" s="1"/>
  <c r="AL3260" i="9"/>
  <c r="O3240"/>
  <c r="S3240"/>
  <c r="S3260" s="1"/>
  <c r="S844" i="10" s="1"/>
  <c r="T3240" i="9"/>
  <c r="T3260" s="1"/>
  <c r="T844" i="10" s="1"/>
  <c r="U3240" i="9"/>
  <c r="U3260" s="1"/>
  <c r="U844" i="10" s="1"/>
  <c r="V3240" i="9"/>
  <c r="V3260" s="1"/>
  <c r="V844" i="10" s="1"/>
  <c r="W3240" i="9"/>
  <c r="W3260" s="1"/>
  <c r="W844" i="10" s="1"/>
  <c r="X3240" i="9"/>
  <c r="X3260" s="1"/>
  <c r="X844" i="10" s="1"/>
  <c r="Y3240" i="9"/>
  <c r="Y3260" s="1"/>
  <c r="Y844" i="10" s="1"/>
  <c r="Z3240" i="9"/>
  <c r="Z3260" s="1"/>
  <c r="Z844" i="10" s="1"/>
  <c r="AA3240" i="9"/>
  <c r="AA3260" s="1"/>
  <c r="AA844" i="10" s="1"/>
  <c r="AB3240" i="9"/>
  <c r="AB3260" s="1"/>
  <c r="AB844" i="10" s="1"/>
  <c r="AC3240" i="9"/>
  <c r="AC3260" s="1"/>
  <c r="AC844" i="10" s="1"/>
  <c r="AD3240" i="9"/>
  <c r="AD3260" s="1"/>
  <c r="AD844" i="10" s="1"/>
  <c r="AE3240" i="9"/>
  <c r="AE3260" s="1"/>
  <c r="AE844" i="10" s="1"/>
  <c r="AF3240" i="9"/>
  <c r="AF3260" s="1"/>
  <c r="AF844" i="10" s="1"/>
  <c r="AG3240" i="9"/>
  <c r="AG3260" s="1"/>
  <c r="AG844" i="10" s="1"/>
  <c r="AH3240" i="9"/>
  <c r="AH3260" s="1"/>
  <c r="AH844" i="10" s="1"/>
  <c r="AI3240" i="9"/>
  <c r="AI3260" s="1"/>
  <c r="AI844" i="10" s="1"/>
  <c r="AJ3240" i="9"/>
  <c r="AJ3260" s="1"/>
  <c r="AJ844" i="10" s="1"/>
  <c r="AK3240" i="9"/>
  <c r="AK3260" s="1"/>
  <c r="AK844" i="10" s="1"/>
  <c r="AL3238" i="9"/>
  <c r="L3226"/>
  <c r="O3226"/>
  <c r="R3226"/>
  <c r="S3226"/>
  <c r="T3226"/>
  <c r="U3226"/>
  <c r="V3226"/>
  <c r="W3226"/>
  <c r="X3226"/>
  <c r="Y3226"/>
  <c r="Z3226"/>
  <c r="AA3226"/>
  <c r="AB3226"/>
  <c r="AC3226"/>
  <c r="AD3226"/>
  <c r="AE3226"/>
  <c r="AF3226"/>
  <c r="AG3226"/>
  <c r="AH3226"/>
  <c r="AI3226"/>
  <c r="AJ3226"/>
  <c r="AK3226"/>
  <c r="K3225"/>
  <c r="O3225"/>
  <c r="R3225"/>
  <c r="S3225"/>
  <c r="T3225"/>
  <c r="U3225"/>
  <c r="V3225"/>
  <c r="W3225"/>
  <c r="X3225"/>
  <c r="Y3225"/>
  <c r="Z3225"/>
  <c r="AA3225"/>
  <c r="AB3225"/>
  <c r="AC3225"/>
  <c r="AD3225"/>
  <c r="AE3225"/>
  <c r="AF3225"/>
  <c r="AG3225"/>
  <c r="AH3225"/>
  <c r="AI3225"/>
  <c r="AJ3225"/>
  <c r="AK3225"/>
  <c r="K3224"/>
  <c r="L3224"/>
  <c r="O3224"/>
  <c r="R3224"/>
  <c r="S3224"/>
  <c r="T3224"/>
  <c r="U3224"/>
  <c r="V3224"/>
  <c r="W3224"/>
  <c r="X3224"/>
  <c r="Y3224"/>
  <c r="Z3224"/>
  <c r="AA3224"/>
  <c r="AB3224"/>
  <c r="AC3224"/>
  <c r="AD3224"/>
  <c r="AE3224"/>
  <c r="AF3224"/>
  <c r="AG3224"/>
  <c r="AH3224"/>
  <c r="AI3224"/>
  <c r="AJ3224"/>
  <c r="AK3224"/>
  <c r="K3223"/>
  <c r="O3223"/>
  <c r="R3223"/>
  <c r="S3223"/>
  <c r="T3223"/>
  <c r="U3223"/>
  <c r="V3223"/>
  <c r="W3223"/>
  <c r="X3223"/>
  <c r="Y3223"/>
  <c r="Z3223"/>
  <c r="AA3223"/>
  <c r="AB3223"/>
  <c r="AC3223"/>
  <c r="AD3223"/>
  <c r="AE3223"/>
  <c r="AF3223"/>
  <c r="AG3223"/>
  <c r="AH3223"/>
  <c r="AI3223"/>
  <c r="AJ3223"/>
  <c r="AK3223"/>
  <c r="L3222"/>
  <c r="O3222"/>
  <c r="R3222"/>
  <c r="S3222"/>
  <c r="T3222"/>
  <c r="U3222"/>
  <c r="V3222"/>
  <c r="W3222"/>
  <c r="X3222"/>
  <c r="Y3222"/>
  <c r="Z3222"/>
  <c r="AA3222"/>
  <c r="AB3222"/>
  <c r="AC3222"/>
  <c r="AD3222"/>
  <c r="AE3222"/>
  <c r="AF3222"/>
  <c r="AG3222"/>
  <c r="AH3222"/>
  <c r="AI3222"/>
  <c r="AJ3222"/>
  <c r="AK3222"/>
  <c r="K3221"/>
  <c r="L3221"/>
  <c r="O3221"/>
  <c r="R3221"/>
  <c r="S3221"/>
  <c r="T3221"/>
  <c r="U3221"/>
  <c r="V3221"/>
  <c r="W3221"/>
  <c r="X3221"/>
  <c r="Y3221"/>
  <c r="Z3221"/>
  <c r="AA3221"/>
  <c r="AB3221"/>
  <c r="AC3221"/>
  <c r="AD3221"/>
  <c r="AE3221"/>
  <c r="AF3221"/>
  <c r="AG3221"/>
  <c r="AH3221"/>
  <c r="AI3221"/>
  <c r="AJ3221"/>
  <c r="AK3221"/>
  <c r="K3220"/>
  <c r="O3220"/>
  <c r="R3220"/>
  <c r="S3220"/>
  <c r="T3220"/>
  <c r="U3220"/>
  <c r="V3220"/>
  <c r="W3220"/>
  <c r="X3220"/>
  <c r="Y3220"/>
  <c r="Z3220"/>
  <c r="AA3220"/>
  <c r="AB3220"/>
  <c r="AC3220"/>
  <c r="AD3220"/>
  <c r="AE3220"/>
  <c r="AF3220"/>
  <c r="AG3220"/>
  <c r="AH3220"/>
  <c r="AI3220"/>
  <c r="AJ3220"/>
  <c r="AK3220"/>
  <c r="K3219"/>
  <c r="L3219"/>
  <c r="O3219"/>
  <c r="R3219"/>
  <c r="S3219"/>
  <c r="T3219"/>
  <c r="U3219"/>
  <c r="V3219"/>
  <c r="W3219"/>
  <c r="W3238" s="1"/>
  <c r="W843" i="10" s="1"/>
  <c r="X3219" i="9"/>
  <c r="X3238" s="1"/>
  <c r="X843" i="10" s="1"/>
  <c r="Y3219" i="9"/>
  <c r="Z3219"/>
  <c r="AA3219"/>
  <c r="AB3219"/>
  <c r="AC3219"/>
  <c r="AD3219"/>
  <c r="AE3219"/>
  <c r="AF3219"/>
  <c r="AG3219"/>
  <c r="AH3219"/>
  <c r="AI3219"/>
  <c r="AJ3219"/>
  <c r="AK3219"/>
  <c r="L3218"/>
  <c r="O3218"/>
  <c r="R3218"/>
  <c r="R3238" s="1"/>
  <c r="R843" i="10" s="1"/>
  <c r="S3218" i="9"/>
  <c r="T3218"/>
  <c r="U3218"/>
  <c r="V3218"/>
  <c r="V3238" s="1"/>
  <c r="V843" i="10" s="1"/>
  <c r="W3218" i="9"/>
  <c r="X3218"/>
  <c r="Y3218"/>
  <c r="Y3238" s="1"/>
  <c r="Y843" i="10" s="1"/>
  <c r="Z3218" i="9"/>
  <c r="Z3238" s="1"/>
  <c r="Z843" i="10" s="1"/>
  <c r="AA3218" i="9"/>
  <c r="AB3218"/>
  <c r="AC3218"/>
  <c r="AD3218"/>
  <c r="AD3238" s="1"/>
  <c r="AD843" i="10" s="1"/>
  <c r="AE3218" i="9"/>
  <c r="AF3218"/>
  <c r="AG3218"/>
  <c r="AH3218"/>
  <c r="AH3238" s="1"/>
  <c r="AH843" i="10" s="1"/>
  <c r="AI3218" i="9"/>
  <c r="AJ3218"/>
  <c r="AK3218"/>
  <c r="AL3216"/>
  <c r="L3202"/>
  <c r="R3202"/>
  <c r="O3202"/>
  <c r="S3202"/>
  <c r="T3202"/>
  <c r="U3202"/>
  <c r="V3202"/>
  <c r="W3202"/>
  <c r="X3202"/>
  <c r="Y3202"/>
  <c r="Z3202"/>
  <c r="AA3202"/>
  <c r="AB3202"/>
  <c r="AC3202"/>
  <c r="AD3202"/>
  <c r="AE3202"/>
  <c r="AF3202"/>
  <c r="AG3202"/>
  <c r="AH3202"/>
  <c r="AI3202"/>
  <c r="AJ3202"/>
  <c r="AK3202"/>
  <c r="O3201"/>
  <c r="S3201"/>
  <c r="T3201"/>
  <c r="U3201"/>
  <c r="V3201"/>
  <c r="W3201"/>
  <c r="X3201"/>
  <c r="Y3201"/>
  <c r="Z3201"/>
  <c r="AA3201"/>
  <c r="AB3201"/>
  <c r="AC3201"/>
  <c r="AD3201"/>
  <c r="AE3201"/>
  <c r="AF3201"/>
  <c r="AG3201"/>
  <c r="AH3201"/>
  <c r="AI3201"/>
  <c r="AJ3201"/>
  <c r="AK3201"/>
  <c r="O3200"/>
  <c r="S3200"/>
  <c r="T3200"/>
  <c r="U3200"/>
  <c r="V3200"/>
  <c r="W3200"/>
  <c r="X3200"/>
  <c r="Y3200"/>
  <c r="Z3200"/>
  <c r="AA3200"/>
  <c r="AB3200"/>
  <c r="AC3200"/>
  <c r="AD3200"/>
  <c r="AE3200"/>
  <c r="AF3200"/>
  <c r="AG3200"/>
  <c r="AH3200"/>
  <c r="AI3200"/>
  <c r="AJ3200"/>
  <c r="AK3200"/>
  <c r="O3199"/>
  <c r="S3199"/>
  <c r="T3199"/>
  <c r="U3199"/>
  <c r="V3199"/>
  <c r="W3199"/>
  <c r="X3199"/>
  <c r="Y3199"/>
  <c r="Z3199"/>
  <c r="AA3199"/>
  <c r="AB3199"/>
  <c r="AC3199"/>
  <c r="AD3199"/>
  <c r="AE3199"/>
  <c r="AF3199"/>
  <c r="AG3199"/>
  <c r="AH3199"/>
  <c r="AI3199"/>
  <c r="AJ3199"/>
  <c r="AK3199"/>
  <c r="O3198"/>
  <c r="S3198"/>
  <c r="T3198"/>
  <c r="U3198"/>
  <c r="V3198"/>
  <c r="W3198"/>
  <c r="X3198"/>
  <c r="Y3198"/>
  <c r="Z3198"/>
  <c r="AA3198"/>
  <c r="AB3198"/>
  <c r="AC3198"/>
  <c r="AD3198"/>
  <c r="AE3198"/>
  <c r="AF3198"/>
  <c r="AG3198"/>
  <c r="AH3198"/>
  <c r="AI3198"/>
  <c r="AJ3198"/>
  <c r="AK3198"/>
  <c r="O3197"/>
  <c r="S3197"/>
  <c r="T3197"/>
  <c r="U3197"/>
  <c r="V3197"/>
  <c r="W3197"/>
  <c r="X3197"/>
  <c r="Y3197"/>
  <c r="Z3197"/>
  <c r="AA3197"/>
  <c r="AB3197"/>
  <c r="AC3197"/>
  <c r="AD3197"/>
  <c r="AE3197"/>
  <c r="AF3197"/>
  <c r="AG3197"/>
  <c r="AH3197"/>
  <c r="AI3197"/>
  <c r="AJ3197"/>
  <c r="AK3197"/>
  <c r="O3196"/>
  <c r="S3196"/>
  <c r="S3216" s="1"/>
  <c r="S842" i="10" s="1"/>
  <c r="T3196" i="9"/>
  <c r="T3216" s="1"/>
  <c r="T842" i="10" s="1"/>
  <c r="U3196" i="9"/>
  <c r="U3216" s="1"/>
  <c r="U842" i="10" s="1"/>
  <c r="V3196" i="9"/>
  <c r="V3216" s="1"/>
  <c r="V842" i="10" s="1"/>
  <c r="W3196" i="9"/>
  <c r="W3216" s="1"/>
  <c r="W842" i="10" s="1"/>
  <c r="X3196" i="9"/>
  <c r="X3216" s="1"/>
  <c r="X842" i="10" s="1"/>
  <c r="Y3196" i="9"/>
  <c r="Y3216" s="1"/>
  <c r="Y842" i="10" s="1"/>
  <c r="Z3196" i="9"/>
  <c r="Z3216" s="1"/>
  <c r="Z842" i="10" s="1"/>
  <c r="AA3196" i="9"/>
  <c r="AA3216" s="1"/>
  <c r="AA842" i="10" s="1"/>
  <c r="AB3196" i="9"/>
  <c r="AB3216" s="1"/>
  <c r="AB842" i="10" s="1"/>
  <c r="AC3196" i="9"/>
  <c r="AC3216" s="1"/>
  <c r="AC842" i="10" s="1"/>
  <c r="AD3196" i="9"/>
  <c r="AD3216" s="1"/>
  <c r="AD842" i="10" s="1"/>
  <c r="AE3196" i="9"/>
  <c r="AE3216" s="1"/>
  <c r="AE842" i="10" s="1"/>
  <c r="AF3196" i="9"/>
  <c r="AF3216" s="1"/>
  <c r="AF842" i="10" s="1"/>
  <c r="AG3196" i="9"/>
  <c r="AG3216" s="1"/>
  <c r="AG842" i="10" s="1"/>
  <c r="AH3196" i="9"/>
  <c r="AH3216" s="1"/>
  <c r="AH842" i="10" s="1"/>
  <c r="AI3196" i="9"/>
  <c r="AI3216" s="1"/>
  <c r="AI842" i="10" s="1"/>
  <c r="AJ3196" i="9"/>
  <c r="AJ3216" s="1"/>
  <c r="AJ842" i="10" s="1"/>
  <c r="AK3196" i="9"/>
  <c r="AK3216" s="1"/>
  <c r="AK842" i="10" s="1"/>
  <c r="U3194" i="9"/>
  <c r="U824" i="10" s="1"/>
  <c r="AL3194" i="9"/>
  <c r="K3176"/>
  <c r="O3176"/>
  <c r="R3176"/>
  <c r="S3176"/>
  <c r="T3176"/>
  <c r="U3176"/>
  <c r="V3176"/>
  <c r="W3176"/>
  <c r="Y3176"/>
  <c r="Z3176"/>
  <c r="AA3176"/>
  <c r="AB3176"/>
  <c r="AC3176"/>
  <c r="AD3176"/>
  <c r="AE3176"/>
  <c r="AF3176"/>
  <c r="AG3176"/>
  <c r="AH3176"/>
  <c r="AI3176"/>
  <c r="AJ3176"/>
  <c r="AK3176"/>
  <c r="K3175"/>
  <c r="O3175"/>
  <c r="R3175"/>
  <c r="S3175"/>
  <c r="T3175"/>
  <c r="T3194" s="1"/>
  <c r="T824" i="10" s="1"/>
  <c r="U3175" i="9"/>
  <c r="V3175"/>
  <c r="W3175"/>
  <c r="Y3175"/>
  <c r="Z3175"/>
  <c r="AA3175"/>
  <c r="AB3175"/>
  <c r="AC3175"/>
  <c r="AD3175"/>
  <c r="AE3175"/>
  <c r="AF3175"/>
  <c r="AG3175"/>
  <c r="AH3175"/>
  <c r="AI3175"/>
  <c r="AJ3175"/>
  <c r="AK3175"/>
  <c r="K3174"/>
  <c r="O3174"/>
  <c r="R3174"/>
  <c r="R3194" s="1"/>
  <c r="R824" i="10" s="1"/>
  <c r="S3174" i="9"/>
  <c r="S3194" s="1"/>
  <c r="S824" i="10" s="1"/>
  <c r="T3174" i="9"/>
  <c r="U3174"/>
  <c r="V3174"/>
  <c r="V3194" s="1"/>
  <c r="V824" i="10" s="1"/>
  <c r="W3174" i="9"/>
  <c r="W3194" s="1"/>
  <c r="W824" i="10" s="1"/>
  <c r="Y3174" i="9"/>
  <c r="Z3174"/>
  <c r="Z3194" s="1"/>
  <c r="Z824" i="10" s="1"/>
  <c r="AA3174" i="9"/>
  <c r="AA3194" s="1"/>
  <c r="AA824" i="10" s="1"/>
  <c r="AB3174" i="9"/>
  <c r="AB3194" s="1"/>
  <c r="AB824" i="10" s="1"/>
  <c r="AC3174" i="9"/>
  <c r="AD3174"/>
  <c r="AE3174"/>
  <c r="AE3194" s="1"/>
  <c r="AE824" i="10" s="1"/>
  <c r="AF3174" i="9"/>
  <c r="AF3194" s="1"/>
  <c r="AF824" i="10" s="1"/>
  <c r="AG3174" i="9"/>
  <c r="AH3174"/>
  <c r="AI3174"/>
  <c r="AI3194" s="1"/>
  <c r="AI824" i="10" s="1"/>
  <c r="AJ3174" i="9"/>
  <c r="AJ3194" s="1"/>
  <c r="AJ824" i="10" s="1"/>
  <c r="AK3174" i="9"/>
  <c r="AL3172"/>
  <c r="O3153"/>
  <c r="S3153"/>
  <c r="T3153"/>
  <c r="U3153"/>
  <c r="V3153"/>
  <c r="W3153"/>
  <c r="X3153"/>
  <c r="Y3153"/>
  <c r="Z3153"/>
  <c r="AA3153"/>
  <c r="AB3153"/>
  <c r="AC3153"/>
  <c r="AD3153"/>
  <c r="AE3153"/>
  <c r="AF3153"/>
  <c r="AG3153"/>
  <c r="AH3153"/>
  <c r="AI3153"/>
  <c r="AJ3153"/>
  <c r="AK3153"/>
  <c r="O3152"/>
  <c r="S3152"/>
  <c r="S3172" s="1"/>
  <c r="S823" i="10" s="1"/>
  <c r="T3152" i="9"/>
  <c r="T3172" s="1"/>
  <c r="T823" i="10" s="1"/>
  <c r="U3152" i="9"/>
  <c r="U3172" s="1"/>
  <c r="U823" i="10" s="1"/>
  <c r="V3152" i="9"/>
  <c r="V3172" s="1"/>
  <c r="V823" i="10" s="1"/>
  <c r="W3152" i="9"/>
  <c r="W3172" s="1"/>
  <c r="W823" i="10" s="1"/>
  <c r="X3152" i="9"/>
  <c r="X3172" s="1"/>
  <c r="X823" i="10" s="1"/>
  <c r="Y3152" i="9"/>
  <c r="Y3172" s="1"/>
  <c r="Y823" i="10" s="1"/>
  <c r="Z3152" i="9"/>
  <c r="Z3172" s="1"/>
  <c r="Z823" i="10" s="1"/>
  <c r="AA3152" i="9"/>
  <c r="AA3172" s="1"/>
  <c r="AA823" i="10" s="1"/>
  <c r="AB3152" i="9"/>
  <c r="AB3172" s="1"/>
  <c r="AB823" i="10" s="1"/>
  <c r="AC3152" i="9"/>
  <c r="AC3172" s="1"/>
  <c r="AC823" i="10" s="1"/>
  <c r="AD3152" i="9"/>
  <c r="AD3172" s="1"/>
  <c r="AD823" i="10" s="1"/>
  <c r="AE3152" i="9"/>
  <c r="AE3172" s="1"/>
  <c r="AE823" i="10" s="1"/>
  <c r="AF3152" i="9"/>
  <c r="AF3172" s="1"/>
  <c r="AF823" i="10" s="1"/>
  <c r="AG3152" i="9"/>
  <c r="AG3172" s="1"/>
  <c r="AG823" i="10" s="1"/>
  <c r="AH3152" i="9"/>
  <c r="AH3172" s="1"/>
  <c r="AH823" i="10" s="1"/>
  <c r="AI3152" i="9"/>
  <c r="AI3172" s="1"/>
  <c r="AI823" i="10" s="1"/>
  <c r="AJ3152" i="9"/>
  <c r="AJ3172" s="1"/>
  <c r="AJ823" i="10" s="1"/>
  <c r="AK3152" i="9"/>
  <c r="AK3172" s="1"/>
  <c r="AK823" i="10" s="1"/>
  <c r="AL3150" i="9"/>
  <c r="O3132"/>
  <c r="S3132"/>
  <c r="T3132"/>
  <c r="U3132"/>
  <c r="V3132"/>
  <c r="W3132"/>
  <c r="X3132"/>
  <c r="Y3132"/>
  <c r="Z3132"/>
  <c r="AA3132"/>
  <c r="AB3132"/>
  <c r="AC3132"/>
  <c r="AD3132"/>
  <c r="AE3132"/>
  <c r="AF3132"/>
  <c r="AG3132"/>
  <c r="AH3132"/>
  <c r="AI3132"/>
  <c r="AJ3132"/>
  <c r="AK3132"/>
  <c r="O3131"/>
  <c r="S3131"/>
  <c r="T3131"/>
  <c r="U3131"/>
  <c r="V3131"/>
  <c r="W3131"/>
  <c r="X3131"/>
  <c r="Y3131"/>
  <c r="Z3131"/>
  <c r="AA3131"/>
  <c r="AB3131"/>
  <c r="AC3131"/>
  <c r="AD3131"/>
  <c r="AE3131"/>
  <c r="AF3131"/>
  <c r="AG3131"/>
  <c r="AH3131"/>
  <c r="AI3131"/>
  <c r="AJ3131"/>
  <c r="AK3131"/>
  <c r="O3130"/>
  <c r="S3130"/>
  <c r="S3150" s="1"/>
  <c r="S822" i="10" s="1"/>
  <c r="T3130" i="9"/>
  <c r="T3150" s="1"/>
  <c r="T822" i="10" s="1"/>
  <c r="U3130" i="9"/>
  <c r="U3150" s="1"/>
  <c r="U822" i="10" s="1"/>
  <c r="V3130" i="9"/>
  <c r="V3150" s="1"/>
  <c r="V822" i="10" s="1"/>
  <c r="W3130" i="9"/>
  <c r="W3150" s="1"/>
  <c r="W822" i="10" s="1"/>
  <c r="X3130" i="9"/>
  <c r="X3150" s="1"/>
  <c r="X822" i="10" s="1"/>
  <c r="Y3130" i="9"/>
  <c r="Y3150" s="1"/>
  <c r="Y822" i="10" s="1"/>
  <c r="Z3130" i="9"/>
  <c r="Z3150" s="1"/>
  <c r="Z822" i="10" s="1"/>
  <c r="AA3130" i="9"/>
  <c r="AA3150" s="1"/>
  <c r="AA822" i="10" s="1"/>
  <c r="AB3130" i="9"/>
  <c r="AB3150" s="1"/>
  <c r="AB822" i="10" s="1"/>
  <c r="AC3130" i="9"/>
  <c r="AC3150" s="1"/>
  <c r="AC822" i="10" s="1"/>
  <c r="AD3130" i="9"/>
  <c r="AD3150" s="1"/>
  <c r="AD822" i="10" s="1"/>
  <c r="AE3130" i="9"/>
  <c r="AE3150" s="1"/>
  <c r="AE822" i="10" s="1"/>
  <c r="AF3130" i="9"/>
  <c r="AF3150" s="1"/>
  <c r="AF822" i="10" s="1"/>
  <c r="AG3130" i="9"/>
  <c r="AG3150" s="1"/>
  <c r="AG822" i="10" s="1"/>
  <c r="AH3130" i="9"/>
  <c r="AH3150" s="1"/>
  <c r="AH822" i="10" s="1"/>
  <c r="AI3130" i="9"/>
  <c r="AI3150" s="1"/>
  <c r="AI822" i="10" s="1"/>
  <c r="AJ3130" i="9"/>
  <c r="AJ3150" s="1"/>
  <c r="AJ822" i="10" s="1"/>
  <c r="AK3130" i="9"/>
  <c r="AK3150" s="1"/>
  <c r="AK822" i="10" s="1"/>
  <c r="AL3128" i="9"/>
  <c r="O3109"/>
  <c r="S3109"/>
  <c r="T3109"/>
  <c r="U3109"/>
  <c r="V3109"/>
  <c r="W3109"/>
  <c r="X3109"/>
  <c r="Y3109"/>
  <c r="Z3109"/>
  <c r="AA3109"/>
  <c r="AB3109"/>
  <c r="AC3109"/>
  <c r="AD3109"/>
  <c r="AE3109"/>
  <c r="AF3109"/>
  <c r="AG3109"/>
  <c r="AH3109"/>
  <c r="AI3109"/>
  <c r="AJ3109"/>
  <c r="AK3109"/>
  <c r="O3108"/>
  <c r="S3108"/>
  <c r="S3128" s="1"/>
  <c r="S821" i="10" s="1"/>
  <c r="T3108" i="9"/>
  <c r="T3128" s="1"/>
  <c r="T821" i="10" s="1"/>
  <c r="U3108" i="9"/>
  <c r="U3128" s="1"/>
  <c r="U821" i="10" s="1"/>
  <c r="V3108" i="9"/>
  <c r="V3128" s="1"/>
  <c r="V821" i="10" s="1"/>
  <c r="W3108" i="9"/>
  <c r="W3128" s="1"/>
  <c r="W821" i="10" s="1"/>
  <c r="X3108" i="9"/>
  <c r="X3128" s="1"/>
  <c r="X821" i="10" s="1"/>
  <c r="Y3108" i="9"/>
  <c r="Y3128" s="1"/>
  <c r="Y821" i="10" s="1"/>
  <c r="Z3108" i="9"/>
  <c r="Z3128" s="1"/>
  <c r="Z821" i="10" s="1"/>
  <c r="AA3108" i="9"/>
  <c r="AA3128" s="1"/>
  <c r="AA821" i="10" s="1"/>
  <c r="AB3108" i="9"/>
  <c r="AB3128" s="1"/>
  <c r="AB821" i="10" s="1"/>
  <c r="AC3108" i="9"/>
  <c r="AC3128" s="1"/>
  <c r="AC821" i="10" s="1"/>
  <c r="AD3108" i="9"/>
  <c r="AD3128" s="1"/>
  <c r="AD821" i="10" s="1"/>
  <c r="AE3108" i="9"/>
  <c r="AE3128" s="1"/>
  <c r="AE821" i="10" s="1"/>
  <c r="AF3108" i="9"/>
  <c r="AF3128" s="1"/>
  <c r="AF821" i="10" s="1"/>
  <c r="AG3108" i="9"/>
  <c r="AG3128" s="1"/>
  <c r="AG821" i="10" s="1"/>
  <c r="AH3108" i="9"/>
  <c r="AH3128" s="1"/>
  <c r="AH821" i="10" s="1"/>
  <c r="AI3108" i="9"/>
  <c r="AI3128" s="1"/>
  <c r="AI821" i="10" s="1"/>
  <c r="AJ3108" i="9"/>
  <c r="AJ3128" s="1"/>
  <c r="AJ821" i="10" s="1"/>
  <c r="AK3108" i="9"/>
  <c r="AK3128" s="1"/>
  <c r="AK821" i="10" s="1"/>
  <c r="AG3106" i="9"/>
  <c r="AG820" i="10" s="1"/>
  <c r="AL3106" i="9"/>
  <c r="O3086"/>
  <c r="S3086"/>
  <c r="S3106" s="1"/>
  <c r="S820" i="10" s="1"/>
  <c r="S840" s="1"/>
  <c r="S40" s="1"/>
  <c r="T3086" i="9"/>
  <c r="T3106" s="1"/>
  <c r="T820" i="10" s="1"/>
  <c r="U3086" i="9"/>
  <c r="U3106" s="1"/>
  <c r="U820" i="10" s="1"/>
  <c r="V3086" i="9"/>
  <c r="V3106" s="1"/>
  <c r="V820" i="10" s="1"/>
  <c r="W3086" i="9"/>
  <c r="W3106" s="1"/>
  <c r="W820" i="10" s="1"/>
  <c r="W840" s="1"/>
  <c r="W40" s="1"/>
  <c r="X3086" i="9"/>
  <c r="X3106" s="1"/>
  <c r="X820" i="10" s="1"/>
  <c r="Y3086" i="9"/>
  <c r="Y3106" s="1"/>
  <c r="Y820" i="10" s="1"/>
  <c r="Z3086" i="9"/>
  <c r="Z3106" s="1"/>
  <c r="Z820" i="10" s="1"/>
  <c r="AA3086" i="9"/>
  <c r="AA3106" s="1"/>
  <c r="AA820" i="10" s="1"/>
  <c r="AA840" s="1"/>
  <c r="AA40" s="1"/>
  <c r="AB3086" i="9"/>
  <c r="AB3106" s="1"/>
  <c r="AB820" i="10" s="1"/>
  <c r="AC3086" i="9"/>
  <c r="AC3106" s="1"/>
  <c r="AC820" i="10" s="1"/>
  <c r="AD3086" i="9"/>
  <c r="AD3106" s="1"/>
  <c r="AD820" i="10" s="1"/>
  <c r="AE3086" i="9"/>
  <c r="AE3106" s="1"/>
  <c r="AE820" i="10" s="1"/>
  <c r="AE840" s="1"/>
  <c r="AE40" s="1"/>
  <c r="AF3086" i="9"/>
  <c r="AF3106" s="1"/>
  <c r="AF820" i="10" s="1"/>
  <c r="AG3086" i="9"/>
  <c r="AH3086"/>
  <c r="AH3106" s="1"/>
  <c r="AH820" i="10" s="1"/>
  <c r="AI3086" i="9"/>
  <c r="AI3106" s="1"/>
  <c r="AI820" i="10" s="1"/>
  <c r="AI840" s="1"/>
  <c r="AI40" s="1"/>
  <c r="AJ3086" i="9"/>
  <c r="AJ3106" s="1"/>
  <c r="AJ820" i="10" s="1"/>
  <c r="AK3086" i="9"/>
  <c r="AK3106" s="1"/>
  <c r="AK820" i="10" s="1"/>
  <c r="U3084" i="9"/>
  <c r="U801" i="10" s="1"/>
  <c r="AL3084" i="9"/>
  <c r="O3066"/>
  <c r="R3066"/>
  <c r="S3066"/>
  <c r="T3066"/>
  <c r="U3066"/>
  <c r="V3066"/>
  <c r="W3066"/>
  <c r="Y3066"/>
  <c r="Z3066"/>
  <c r="AA3066"/>
  <c r="AB3066"/>
  <c r="AC3066"/>
  <c r="AD3066"/>
  <c r="AE3066"/>
  <c r="AF3066"/>
  <c r="AG3066"/>
  <c r="AH3066"/>
  <c r="AI3066"/>
  <c r="AJ3066"/>
  <c r="AK3066"/>
  <c r="O3065"/>
  <c r="R3065"/>
  <c r="S3065"/>
  <c r="T3065"/>
  <c r="U3065"/>
  <c r="V3065"/>
  <c r="W3065"/>
  <c r="Y3065"/>
  <c r="Z3065"/>
  <c r="AA3065"/>
  <c r="AB3065"/>
  <c r="AC3065"/>
  <c r="AD3065"/>
  <c r="AE3065"/>
  <c r="AF3065"/>
  <c r="AG3065"/>
  <c r="AH3065"/>
  <c r="AI3065"/>
  <c r="AJ3065"/>
  <c r="AK3065"/>
  <c r="I801" i="10"/>
  <c r="K3064" i="9"/>
  <c r="O3064"/>
  <c r="R3064"/>
  <c r="S3064"/>
  <c r="S3084" s="1"/>
  <c r="S801" i="10" s="1"/>
  <c r="T3064" i="9"/>
  <c r="T3084" s="1"/>
  <c r="T801" i="10" s="1"/>
  <c r="U3064" i="9"/>
  <c r="V3064"/>
  <c r="W3064"/>
  <c r="W3084" s="1"/>
  <c r="W801" i="10" s="1"/>
  <c r="Y3064" i="9"/>
  <c r="Y3084" s="1"/>
  <c r="Y801" i="10" s="1"/>
  <c r="Z3064" i="9"/>
  <c r="Z3084" s="1"/>
  <c r="Z801" i="10" s="1"/>
  <c r="AA3064" i="9"/>
  <c r="AB3064"/>
  <c r="AB3084" s="1"/>
  <c r="AB801" i="10" s="1"/>
  <c r="AC3064" i="9"/>
  <c r="AC3084" s="1"/>
  <c r="AC801" i="10" s="1"/>
  <c r="AD3064" i="9"/>
  <c r="AE3064"/>
  <c r="AF3064"/>
  <c r="AF3084" s="1"/>
  <c r="AF801" i="10" s="1"/>
  <c r="AG3064" i="9"/>
  <c r="AG3084" s="1"/>
  <c r="AG801" i="10" s="1"/>
  <c r="AH3064" i="9"/>
  <c r="AI3064"/>
  <c r="AJ3064"/>
  <c r="AJ3084" s="1"/>
  <c r="AJ801" i="10" s="1"/>
  <c r="AK3064" i="9"/>
  <c r="AK3084" s="1"/>
  <c r="AK801" i="10" s="1"/>
  <c r="AL3062" i="9"/>
  <c r="O3044"/>
  <c r="S3044"/>
  <c r="T3044"/>
  <c r="U3044"/>
  <c r="V3044"/>
  <c r="W3044"/>
  <c r="X3044"/>
  <c r="Y3044"/>
  <c r="Z3044"/>
  <c r="AA3044"/>
  <c r="AB3044"/>
  <c r="AC3044"/>
  <c r="AD3044"/>
  <c r="AE3044"/>
  <c r="AF3044"/>
  <c r="AG3044"/>
  <c r="AH3044"/>
  <c r="AI3044"/>
  <c r="AJ3044"/>
  <c r="AK3044"/>
  <c r="O3043"/>
  <c r="S3043"/>
  <c r="T3043"/>
  <c r="U3043"/>
  <c r="V3043"/>
  <c r="W3043"/>
  <c r="X3043"/>
  <c r="Y3043"/>
  <c r="Z3043"/>
  <c r="AA3043"/>
  <c r="AB3043"/>
  <c r="AC3043"/>
  <c r="AD3043"/>
  <c r="AE3043"/>
  <c r="AF3043"/>
  <c r="AG3043"/>
  <c r="AH3043"/>
  <c r="AI3043"/>
  <c r="AJ3043"/>
  <c r="AK3043"/>
  <c r="O3042"/>
  <c r="S3042"/>
  <c r="S3062" s="1"/>
  <c r="S800" i="10" s="1"/>
  <c r="T3042" i="9"/>
  <c r="T3062" s="1"/>
  <c r="T800" i="10" s="1"/>
  <c r="U3042" i="9"/>
  <c r="U3062" s="1"/>
  <c r="U800" i="10" s="1"/>
  <c r="V3042" i="9"/>
  <c r="W3042"/>
  <c r="W3062" s="1"/>
  <c r="W800" i="10" s="1"/>
  <c r="X3042" i="9"/>
  <c r="X3062" s="1"/>
  <c r="X800" i="10" s="1"/>
  <c r="Y3042" i="9"/>
  <c r="Y3062" s="1"/>
  <c r="Y800" i="10" s="1"/>
  <c r="Z3042" i="9"/>
  <c r="AA3042"/>
  <c r="AA3062" s="1"/>
  <c r="AA800" i="10" s="1"/>
  <c r="AB3042" i="9"/>
  <c r="AB3062" s="1"/>
  <c r="AB800" i="10" s="1"/>
  <c r="AC3042" i="9"/>
  <c r="AC3062" s="1"/>
  <c r="AC800" i="10" s="1"/>
  <c r="AD3042" i="9"/>
  <c r="AE3042"/>
  <c r="AE3062" s="1"/>
  <c r="AE800" i="10" s="1"/>
  <c r="AF3042" i="9"/>
  <c r="AF3062" s="1"/>
  <c r="AF800" i="10" s="1"/>
  <c r="AG3042" i="9"/>
  <c r="AG3062" s="1"/>
  <c r="AG800" i="10" s="1"/>
  <c r="AH3042" i="9"/>
  <c r="AH3062" s="1"/>
  <c r="AH800" i="10" s="1"/>
  <c r="AI3042" i="9"/>
  <c r="AI3062" s="1"/>
  <c r="AI800" i="10" s="1"/>
  <c r="AJ3042" i="9"/>
  <c r="AJ3062" s="1"/>
  <c r="AJ800" i="10" s="1"/>
  <c r="AK3042" i="9"/>
  <c r="AK3062" s="1"/>
  <c r="AK800" i="10" s="1"/>
  <c r="AL3040" i="9"/>
  <c r="O3021"/>
  <c r="S3021"/>
  <c r="T3021"/>
  <c r="U3021"/>
  <c r="V3021"/>
  <c r="W3021"/>
  <c r="X3021"/>
  <c r="Y3021"/>
  <c r="Z3021"/>
  <c r="AA3021"/>
  <c r="AB3021"/>
  <c r="AC3021"/>
  <c r="AD3021"/>
  <c r="AE3021"/>
  <c r="AF3021"/>
  <c r="AG3021"/>
  <c r="AH3021"/>
  <c r="AI3021"/>
  <c r="AJ3021"/>
  <c r="AK3021"/>
  <c r="O3020"/>
  <c r="S3020"/>
  <c r="S3040" s="1"/>
  <c r="S799" i="10" s="1"/>
  <c r="T3020" i="9"/>
  <c r="T3040" s="1"/>
  <c r="T799" i="10" s="1"/>
  <c r="U3020" i="9"/>
  <c r="U3040" s="1"/>
  <c r="U799" i="10" s="1"/>
  <c r="V3020" i="9"/>
  <c r="V3040" s="1"/>
  <c r="V799" i="10" s="1"/>
  <c r="W3020" i="9"/>
  <c r="W3040" s="1"/>
  <c r="W799" i="10" s="1"/>
  <c r="X3020" i="9"/>
  <c r="X3040" s="1"/>
  <c r="X799" i="10" s="1"/>
  <c r="Y3020" i="9"/>
  <c r="Y3040" s="1"/>
  <c r="Y799" i="10" s="1"/>
  <c r="Z3020" i="9"/>
  <c r="Z3040" s="1"/>
  <c r="Z799" i="10" s="1"/>
  <c r="AA3020" i="9"/>
  <c r="AA3040" s="1"/>
  <c r="AA799" i="10" s="1"/>
  <c r="AB3020" i="9"/>
  <c r="AB3040" s="1"/>
  <c r="AB799" i="10" s="1"/>
  <c r="AC3020" i="9"/>
  <c r="AC3040" s="1"/>
  <c r="AC799" i="10" s="1"/>
  <c r="AD3020" i="9"/>
  <c r="AD3040" s="1"/>
  <c r="AD799" i="10" s="1"/>
  <c r="AE3020" i="9"/>
  <c r="AE3040" s="1"/>
  <c r="AE799" i="10" s="1"/>
  <c r="AF3020" i="9"/>
  <c r="AF3040" s="1"/>
  <c r="AF799" i="10" s="1"/>
  <c r="AG3020" i="9"/>
  <c r="AG3040" s="1"/>
  <c r="AG799" i="10" s="1"/>
  <c r="AH3020" i="9"/>
  <c r="AH3040" s="1"/>
  <c r="AH799" i="10" s="1"/>
  <c r="AI3020" i="9"/>
  <c r="AI3040" s="1"/>
  <c r="AI799" i="10" s="1"/>
  <c r="AJ3020" i="9"/>
  <c r="AJ3040" s="1"/>
  <c r="AJ799" i="10" s="1"/>
  <c r="AK3020" i="9"/>
  <c r="AK3040" s="1"/>
  <c r="AK799" i="10" s="1"/>
  <c r="AL3018" i="9"/>
  <c r="O2998"/>
  <c r="S2998"/>
  <c r="S3018" s="1"/>
  <c r="S798" i="10" s="1"/>
  <c r="T2998" i="9"/>
  <c r="T3018" s="1"/>
  <c r="T798" i="10" s="1"/>
  <c r="U2998" i="9"/>
  <c r="U3018" s="1"/>
  <c r="U798" i="10" s="1"/>
  <c r="V2998" i="9"/>
  <c r="V3018" s="1"/>
  <c r="V798" i="10" s="1"/>
  <c r="W2998" i="9"/>
  <c r="W3018" s="1"/>
  <c r="W798" i="10" s="1"/>
  <c r="X2998" i="9"/>
  <c r="X3018" s="1"/>
  <c r="X798" i="10" s="1"/>
  <c r="Y2998" i="9"/>
  <c r="Y3018" s="1"/>
  <c r="Y798" i="10" s="1"/>
  <c r="Z2998" i="9"/>
  <c r="Z3018" s="1"/>
  <c r="Z798" i="10" s="1"/>
  <c r="AA2998" i="9"/>
  <c r="AA3018" s="1"/>
  <c r="AA798" i="10" s="1"/>
  <c r="AB2998" i="9"/>
  <c r="AB3018" s="1"/>
  <c r="AB798" i="10" s="1"/>
  <c r="AC2998" i="9"/>
  <c r="AC3018" s="1"/>
  <c r="AC798" i="10" s="1"/>
  <c r="AD2998" i="9"/>
  <c r="AD3018" s="1"/>
  <c r="AD798" i="10" s="1"/>
  <c r="AE2998" i="9"/>
  <c r="AE3018" s="1"/>
  <c r="AE798" i="10" s="1"/>
  <c r="AF2998" i="9"/>
  <c r="AF3018" s="1"/>
  <c r="AF798" i="10" s="1"/>
  <c r="AG2998" i="9"/>
  <c r="AG3018" s="1"/>
  <c r="AG798" i="10" s="1"/>
  <c r="AH2998" i="9"/>
  <c r="AH3018" s="1"/>
  <c r="AH798" i="10" s="1"/>
  <c r="AI2998" i="9"/>
  <c r="AI3018" s="1"/>
  <c r="AI798" i="10" s="1"/>
  <c r="AJ2998" i="9"/>
  <c r="AJ3018" s="1"/>
  <c r="AJ798" i="10" s="1"/>
  <c r="AK2998" i="9"/>
  <c r="AK3018" s="1"/>
  <c r="AK798" i="10" s="1"/>
  <c r="T2996" i="9"/>
  <c r="T780" i="10" s="1"/>
  <c r="AL2996" i="9"/>
  <c r="L2978"/>
  <c r="X2978" s="1"/>
  <c r="K2978"/>
  <c r="O2978"/>
  <c r="R2978"/>
  <c r="S2978"/>
  <c r="T2978"/>
  <c r="U2978"/>
  <c r="V2978"/>
  <c r="W2978"/>
  <c r="Y2978"/>
  <c r="Z2978"/>
  <c r="AA2978"/>
  <c r="AB2978"/>
  <c r="AC2978"/>
  <c r="AD2978"/>
  <c r="AE2978"/>
  <c r="AF2978"/>
  <c r="AG2978"/>
  <c r="AH2978"/>
  <c r="AI2978"/>
  <c r="AJ2978"/>
  <c r="AK2978"/>
  <c r="O2977"/>
  <c r="R2977"/>
  <c r="S2977"/>
  <c r="T2977"/>
  <c r="U2977"/>
  <c r="V2977"/>
  <c r="W2977"/>
  <c r="Y2977"/>
  <c r="Z2977"/>
  <c r="AA2977"/>
  <c r="AB2977"/>
  <c r="AC2977"/>
  <c r="AD2977"/>
  <c r="AE2977"/>
  <c r="AF2977"/>
  <c r="AG2977"/>
  <c r="AH2977"/>
  <c r="AI2977"/>
  <c r="AJ2977"/>
  <c r="AK2977"/>
  <c r="I780" i="10"/>
  <c r="O2976" i="9"/>
  <c r="R2976"/>
  <c r="R2996" s="1"/>
  <c r="R780" i="10" s="1"/>
  <c r="S2976" i="9"/>
  <c r="T2976"/>
  <c r="U2976"/>
  <c r="U2996" s="1"/>
  <c r="U780" i="10" s="1"/>
  <c r="V2976" i="9"/>
  <c r="V2996" s="1"/>
  <c r="V780" i="10" s="1"/>
  <c r="W2976" i="9"/>
  <c r="Y2976"/>
  <c r="Y2996" s="1"/>
  <c r="Y780" i="10" s="1"/>
  <c r="Z2976" i="9"/>
  <c r="Z2996" s="1"/>
  <c r="Z780" i="10" s="1"/>
  <c r="AA2976" i="9"/>
  <c r="AA2996" s="1"/>
  <c r="AA780" i="10" s="1"/>
  <c r="AB2976" i="9"/>
  <c r="AC2976"/>
  <c r="AC2996" s="1"/>
  <c r="AC780" i="10" s="1"/>
  <c r="AD2976" i="9"/>
  <c r="AD2996" s="1"/>
  <c r="AD780" i="10" s="1"/>
  <c r="AE2976" i="9"/>
  <c r="AE2996" s="1"/>
  <c r="AE780" i="10" s="1"/>
  <c r="AF2976" i="9"/>
  <c r="AG2976"/>
  <c r="AG2996" s="1"/>
  <c r="AG780" i="10" s="1"/>
  <c r="AH2976" i="9"/>
  <c r="AH2996" s="1"/>
  <c r="AH780" i="10" s="1"/>
  <c r="AI2976" i="9"/>
  <c r="AI2996" s="1"/>
  <c r="AI780" i="10" s="1"/>
  <c r="AJ2976" i="9"/>
  <c r="AK2976"/>
  <c r="AK2996" s="1"/>
  <c r="AK780" i="10" s="1"/>
  <c r="AL2974" i="9"/>
  <c r="O2955"/>
  <c r="S2955"/>
  <c r="T2955"/>
  <c r="U2955"/>
  <c r="V2955"/>
  <c r="W2955"/>
  <c r="X2955"/>
  <c r="Y2955"/>
  <c r="Z2955"/>
  <c r="AA2955"/>
  <c r="AB2955"/>
  <c r="AC2955"/>
  <c r="AD2955"/>
  <c r="AE2955"/>
  <c r="AF2955"/>
  <c r="AG2955"/>
  <c r="AH2955"/>
  <c r="AI2955"/>
  <c r="AJ2955"/>
  <c r="AK2955"/>
  <c r="O2954"/>
  <c r="S2954"/>
  <c r="S2974" s="1"/>
  <c r="S779" i="10" s="1"/>
  <c r="T2954" i="9"/>
  <c r="T2974" s="1"/>
  <c r="T779" i="10" s="1"/>
  <c r="U2954" i="9"/>
  <c r="U2974" s="1"/>
  <c r="U779" i="10" s="1"/>
  <c r="V2954" i="9"/>
  <c r="V2974" s="1"/>
  <c r="V779" i="10" s="1"/>
  <c r="W2954" i="9"/>
  <c r="W2974" s="1"/>
  <c r="W779" i="10" s="1"/>
  <c r="X2954" i="9"/>
  <c r="X2974" s="1"/>
  <c r="X779" i="10" s="1"/>
  <c r="Y2954" i="9"/>
  <c r="Y2974" s="1"/>
  <c r="Y779" i="10" s="1"/>
  <c r="Z2954" i="9"/>
  <c r="Z2974" s="1"/>
  <c r="Z779" i="10" s="1"/>
  <c r="AA2954" i="9"/>
  <c r="AA2974" s="1"/>
  <c r="AA779" i="10" s="1"/>
  <c r="AB2954" i="9"/>
  <c r="AB2974" s="1"/>
  <c r="AB779" i="10" s="1"/>
  <c r="AC2954" i="9"/>
  <c r="AC2974" s="1"/>
  <c r="AC779" i="10" s="1"/>
  <c r="AD2954" i="9"/>
  <c r="AD2974" s="1"/>
  <c r="AD779" i="10" s="1"/>
  <c r="AE2954" i="9"/>
  <c r="AE2974" s="1"/>
  <c r="AE779" i="10" s="1"/>
  <c r="AF2954" i="9"/>
  <c r="AF2974" s="1"/>
  <c r="AF779" i="10" s="1"/>
  <c r="AG2954" i="9"/>
  <c r="AG2974" s="1"/>
  <c r="AG779" i="10" s="1"/>
  <c r="AH2954" i="9"/>
  <c r="AH2974" s="1"/>
  <c r="AH779" i="10" s="1"/>
  <c r="AI2954" i="9"/>
  <c r="AI2974" s="1"/>
  <c r="AI779" i="10" s="1"/>
  <c r="AJ2954" i="9"/>
  <c r="AJ2974" s="1"/>
  <c r="AJ779" i="10" s="1"/>
  <c r="AK2954" i="9"/>
  <c r="AK2974" s="1"/>
  <c r="AK779" i="10" s="1"/>
  <c r="AL2952" i="9"/>
  <c r="O2933"/>
  <c r="S2933"/>
  <c r="T2933"/>
  <c r="U2933"/>
  <c r="V2933"/>
  <c r="W2933"/>
  <c r="X2933"/>
  <c r="Y2933"/>
  <c r="Z2933"/>
  <c r="AA2933"/>
  <c r="AB2933"/>
  <c r="AC2933"/>
  <c r="AD2933"/>
  <c r="AE2933"/>
  <c r="AF2933"/>
  <c r="AG2933"/>
  <c r="AH2933"/>
  <c r="AI2933"/>
  <c r="AJ2933"/>
  <c r="AK2933"/>
  <c r="O2932"/>
  <c r="S2932"/>
  <c r="S2952" s="1"/>
  <c r="S778" i="10" s="1"/>
  <c r="T2932" i="9"/>
  <c r="T2952" s="1"/>
  <c r="T778" i="10" s="1"/>
  <c r="U2932" i="9"/>
  <c r="U2952" s="1"/>
  <c r="U778" i="10" s="1"/>
  <c r="V2932" i="9"/>
  <c r="V2952" s="1"/>
  <c r="V778" i="10" s="1"/>
  <c r="W2932" i="9"/>
  <c r="W2952" s="1"/>
  <c r="W778" i="10" s="1"/>
  <c r="X2932" i="9"/>
  <c r="X2952" s="1"/>
  <c r="X778" i="10" s="1"/>
  <c r="Y2932" i="9"/>
  <c r="Y2952" s="1"/>
  <c r="Y778" i="10" s="1"/>
  <c r="Z2932" i="9"/>
  <c r="Z2952" s="1"/>
  <c r="Z778" i="10" s="1"/>
  <c r="AA2932" i="9"/>
  <c r="AA2952" s="1"/>
  <c r="AA778" i="10" s="1"/>
  <c r="AB2932" i="9"/>
  <c r="AB2952" s="1"/>
  <c r="AB778" i="10" s="1"/>
  <c r="AC2932" i="9"/>
  <c r="AC2952" s="1"/>
  <c r="AC778" i="10" s="1"/>
  <c r="AD2932" i="9"/>
  <c r="AD2952" s="1"/>
  <c r="AD778" i="10" s="1"/>
  <c r="AE2932" i="9"/>
  <c r="AE2952" s="1"/>
  <c r="AE778" i="10" s="1"/>
  <c r="AF2932" i="9"/>
  <c r="AF2952" s="1"/>
  <c r="AF778" i="10" s="1"/>
  <c r="AG2932" i="9"/>
  <c r="AG2952" s="1"/>
  <c r="AG778" i="10" s="1"/>
  <c r="AH2932" i="9"/>
  <c r="AH2952" s="1"/>
  <c r="AH778" i="10" s="1"/>
  <c r="AI2932" i="9"/>
  <c r="AI2952" s="1"/>
  <c r="AI778" i="10" s="1"/>
  <c r="AJ2932" i="9"/>
  <c r="AJ2952" s="1"/>
  <c r="AJ778" i="10" s="1"/>
  <c r="AK2932" i="9"/>
  <c r="AK2952" s="1"/>
  <c r="AK778" i="10" s="1"/>
  <c r="AL2930" i="9"/>
  <c r="O2911"/>
  <c r="S2911"/>
  <c r="T2911"/>
  <c r="U2911"/>
  <c r="V2911"/>
  <c r="W2911"/>
  <c r="X2911"/>
  <c r="Y2911"/>
  <c r="Z2911"/>
  <c r="AA2911"/>
  <c r="AB2911"/>
  <c r="AC2911"/>
  <c r="AD2911"/>
  <c r="AE2911"/>
  <c r="AF2911"/>
  <c r="AG2911"/>
  <c r="AH2911"/>
  <c r="AI2911"/>
  <c r="AJ2911"/>
  <c r="AK2911"/>
  <c r="O2910"/>
  <c r="S2910"/>
  <c r="S2930" s="1"/>
  <c r="S777" i="10" s="1"/>
  <c r="T2910" i="9"/>
  <c r="T2930" s="1"/>
  <c r="T777" i="10" s="1"/>
  <c r="U2910" i="9"/>
  <c r="U2930" s="1"/>
  <c r="U777" i="10" s="1"/>
  <c r="V2910" i="9"/>
  <c r="V2930" s="1"/>
  <c r="V777" i="10" s="1"/>
  <c r="W2910" i="9"/>
  <c r="W2930" s="1"/>
  <c r="W777" i="10" s="1"/>
  <c r="X2910" i="9"/>
  <c r="X2930" s="1"/>
  <c r="X777" i="10" s="1"/>
  <c r="Y2910" i="9"/>
  <c r="Y2930" s="1"/>
  <c r="Y777" i="10" s="1"/>
  <c r="Z2910" i="9"/>
  <c r="Z2930" s="1"/>
  <c r="Z777" i="10" s="1"/>
  <c r="AA2910" i="9"/>
  <c r="AA2930" s="1"/>
  <c r="AA777" i="10" s="1"/>
  <c r="AB2910" i="9"/>
  <c r="AB2930" s="1"/>
  <c r="AB777" i="10" s="1"/>
  <c r="AC2910" i="9"/>
  <c r="AC2930" s="1"/>
  <c r="AC777" i="10" s="1"/>
  <c r="AD2910" i="9"/>
  <c r="AD2930" s="1"/>
  <c r="AD777" i="10" s="1"/>
  <c r="AE2910" i="9"/>
  <c r="AE2930" s="1"/>
  <c r="AE777" i="10" s="1"/>
  <c r="AF2910" i="9"/>
  <c r="AF2930" s="1"/>
  <c r="AF777" i="10" s="1"/>
  <c r="AG2910" i="9"/>
  <c r="AG2930" s="1"/>
  <c r="AG777" i="10" s="1"/>
  <c r="AH2910" i="9"/>
  <c r="AH2930" s="1"/>
  <c r="AH777" i="10" s="1"/>
  <c r="AI2910" i="9"/>
  <c r="AI2930" s="1"/>
  <c r="AI777" i="10" s="1"/>
  <c r="AJ2910" i="9"/>
  <c r="AJ2930" s="1"/>
  <c r="AJ777" i="10" s="1"/>
  <c r="AK2910" i="9"/>
  <c r="AK2930" s="1"/>
  <c r="AK777" i="10" s="1"/>
  <c r="AL2908" i="9"/>
  <c r="O2889"/>
  <c r="S2889"/>
  <c r="T2889"/>
  <c r="U2889"/>
  <c r="V2889"/>
  <c r="W2889"/>
  <c r="X2889"/>
  <c r="Y2889"/>
  <c r="Z2889"/>
  <c r="AA2889"/>
  <c r="AB2889"/>
  <c r="AC2889"/>
  <c r="AD2889"/>
  <c r="AE2889"/>
  <c r="AF2889"/>
  <c r="AG2889"/>
  <c r="AH2889"/>
  <c r="AI2889"/>
  <c r="AJ2889"/>
  <c r="AK2889"/>
  <c r="O2888"/>
  <c r="S2888"/>
  <c r="S2908" s="1"/>
  <c r="S776" i="10" s="1"/>
  <c r="T2888" i="9"/>
  <c r="T2908" s="1"/>
  <c r="T776" i="10" s="1"/>
  <c r="U2888" i="9"/>
  <c r="U2908" s="1"/>
  <c r="U776" i="10" s="1"/>
  <c r="V2888" i="9"/>
  <c r="V2908" s="1"/>
  <c r="V776" i="10" s="1"/>
  <c r="W2888" i="9"/>
  <c r="W2908" s="1"/>
  <c r="W776" i="10" s="1"/>
  <c r="X2888" i="9"/>
  <c r="X2908" s="1"/>
  <c r="X776" i="10" s="1"/>
  <c r="Y2888" i="9"/>
  <c r="Y2908" s="1"/>
  <c r="Y776" i="10" s="1"/>
  <c r="Z2888" i="9"/>
  <c r="Z2908" s="1"/>
  <c r="Z776" i="10" s="1"/>
  <c r="AA2888" i="9"/>
  <c r="AA2908" s="1"/>
  <c r="AA776" i="10" s="1"/>
  <c r="AA796" s="1"/>
  <c r="AA38" s="1"/>
  <c r="AB2888" i="9"/>
  <c r="AB2908" s="1"/>
  <c r="AB776" i="10" s="1"/>
  <c r="AC2888" i="9"/>
  <c r="AC2908" s="1"/>
  <c r="AC776" i="10" s="1"/>
  <c r="AD2888" i="9"/>
  <c r="AD2908" s="1"/>
  <c r="AD776" i="10" s="1"/>
  <c r="AE2888" i="9"/>
  <c r="AE2908" s="1"/>
  <c r="AE776" i="10" s="1"/>
  <c r="AE796" s="1"/>
  <c r="AE38" s="1"/>
  <c r="AF2888" i="9"/>
  <c r="AF2908" s="1"/>
  <c r="AF776" i="10" s="1"/>
  <c r="AG2888" i="9"/>
  <c r="AG2908" s="1"/>
  <c r="AG776" i="10" s="1"/>
  <c r="AH2888" i="9"/>
  <c r="AH2908" s="1"/>
  <c r="AH776" i="10" s="1"/>
  <c r="AI2888" i="9"/>
  <c r="AI2908" s="1"/>
  <c r="AI776" i="10" s="1"/>
  <c r="AI796" s="1"/>
  <c r="AI38" s="1"/>
  <c r="AJ2888" i="9"/>
  <c r="AJ2908" s="1"/>
  <c r="AJ776" i="10" s="1"/>
  <c r="AK2888" i="9"/>
  <c r="AK2908" s="1"/>
  <c r="AK776" i="10" s="1"/>
  <c r="AL2886" i="9"/>
  <c r="O2868"/>
  <c r="R2868"/>
  <c r="S2868"/>
  <c r="T2868"/>
  <c r="U2868"/>
  <c r="V2868"/>
  <c r="W2868"/>
  <c r="Y2868"/>
  <c r="Z2868"/>
  <c r="AA2868"/>
  <c r="AB2868"/>
  <c r="AC2868"/>
  <c r="AD2868"/>
  <c r="AE2868"/>
  <c r="AF2868"/>
  <c r="AG2868"/>
  <c r="AH2868"/>
  <c r="AI2868"/>
  <c r="AJ2868"/>
  <c r="AK2868"/>
  <c r="K2867"/>
  <c r="O2867"/>
  <c r="R2867"/>
  <c r="S2867"/>
  <c r="T2867"/>
  <c r="U2867"/>
  <c r="V2867"/>
  <c r="W2867"/>
  <c r="Y2867"/>
  <c r="Z2867"/>
  <c r="AA2867"/>
  <c r="AB2867"/>
  <c r="AC2867"/>
  <c r="AD2867"/>
  <c r="AE2867"/>
  <c r="AF2867"/>
  <c r="AG2867"/>
  <c r="AH2867"/>
  <c r="AI2867"/>
  <c r="AJ2867"/>
  <c r="AK2867"/>
  <c r="O2866"/>
  <c r="R2866"/>
  <c r="S2866"/>
  <c r="S2886" s="1"/>
  <c r="S758" i="10" s="1"/>
  <c r="T2866" i="9"/>
  <c r="T2886" s="1"/>
  <c r="T758" i="10" s="1"/>
  <c r="U2866" i="9"/>
  <c r="U2886" s="1"/>
  <c r="U758" i="10" s="1"/>
  <c r="V2866" i="9"/>
  <c r="W2866"/>
  <c r="W2886" s="1"/>
  <c r="W758" i="10" s="1"/>
  <c r="Y2866" i="9"/>
  <c r="Y2886" s="1"/>
  <c r="Y758" i="10" s="1"/>
  <c r="Z2866" i="9"/>
  <c r="Z2886" s="1"/>
  <c r="Z758" i="10" s="1"/>
  <c r="AA2866" i="9"/>
  <c r="AB2866"/>
  <c r="AB2886" s="1"/>
  <c r="AB758" i="10" s="1"/>
  <c r="AC2866" i="9"/>
  <c r="AC2886" s="1"/>
  <c r="AC758" i="10" s="1"/>
  <c r="AD2866" i="9"/>
  <c r="AD2886" s="1"/>
  <c r="AD758" i="10" s="1"/>
  <c r="AE2866" i="9"/>
  <c r="AF2866"/>
  <c r="AF2886" s="1"/>
  <c r="AF758" i="10" s="1"/>
  <c r="AG2866" i="9"/>
  <c r="AG2886" s="1"/>
  <c r="AG758" i="10" s="1"/>
  <c r="AH2866" i="9"/>
  <c r="AH2886" s="1"/>
  <c r="AH758" i="10" s="1"/>
  <c r="AI2866" i="9"/>
  <c r="AJ2866"/>
  <c r="AJ2886" s="1"/>
  <c r="AJ758" i="10" s="1"/>
  <c r="AK2866" i="9"/>
  <c r="AK2886" s="1"/>
  <c r="AK758" i="10" s="1"/>
  <c r="U2864" i="9"/>
  <c r="U757" i="10" s="1"/>
  <c r="AC2864" i="9"/>
  <c r="AC757" i="10" s="1"/>
  <c r="AG2864" i="9"/>
  <c r="AG757" i="10" s="1"/>
  <c r="AK2864" i="9"/>
  <c r="AK757" i="10" s="1"/>
  <c r="AL2864" i="9"/>
  <c r="O2844"/>
  <c r="S2844"/>
  <c r="S2864" s="1"/>
  <c r="S757" i="10" s="1"/>
  <c r="T2844" i="9"/>
  <c r="T2864" s="1"/>
  <c r="T757" i="10" s="1"/>
  <c r="U2844" i="9"/>
  <c r="V2844"/>
  <c r="V2864" s="1"/>
  <c r="V757" i="10" s="1"/>
  <c r="W2844" i="9"/>
  <c r="W2864" s="1"/>
  <c r="W757" i="10" s="1"/>
  <c r="X2844" i="9"/>
  <c r="X2864" s="1"/>
  <c r="X757" i="10" s="1"/>
  <c r="Y2844" i="9"/>
  <c r="Y2864" s="1"/>
  <c r="Y757" i="10" s="1"/>
  <c r="Z2844" i="9"/>
  <c r="Z2864" s="1"/>
  <c r="Z757" i="10" s="1"/>
  <c r="AA2844" i="9"/>
  <c r="AA2864" s="1"/>
  <c r="AA757" i="10" s="1"/>
  <c r="AB2844" i="9"/>
  <c r="AB2864" s="1"/>
  <c r="AB757" i="10" s="1"/>
  <c r="AC2844" i="9"/>
  <c r="AD2844"/>
  <c r="AD2864" s="1"/>
  <c r="AD757" i="10" s="1"/>
  <c r="AE2844" i="9"/>
  <c r="AE2864" s="1"/>
  <c r="AE757" i="10" s="1"/>
  <c r="AF2844" i="9"/>
  <c r="AF2864" s="1"/>
  <c r="AF757" i="10" s="1"/>
  <c r="AG2844" i="9"/>
  <c r="AH2844"/>
  <c r="AH2864" s="1"/>
  <c r="AH757" i="10" s="1"/>
  <c r="AI2844" i="9"/>
  <c r="AI2864" s="1"/>
  <c r="AI757" i="10" s="1"/>
  <c r="AJ2844" i="9"/>
  <c r="AJ2864" s="1"/>
  <c r="AJ757" i="10" s="1"/>
  <c r="AK2844" i="9"/>
  <c r="AL2842"/>
  <c r="O2824"/>
  <c r="S2824"/>
  <c r="T2824"/>
  <c r="U2824"/>
  <c r="V2824"/>
  <c r="W2824"/>
  <c r="X2824"/>
  <c r="Y2824"/>
  <c r="Z2824"/>
  <c r="AA2824"/>
  <c r="AB2824"/>
  <c r="AC2824"/>
  <c r="AD2824"/>
  <c r="AE2824"/>
  <c r="AF2824"/>
  <c r="AG2824"/>
  <c r="AH2824"/>
  <c r="AI2824"/>
  <c r="AJ2824"/>
  <c r="AK2824"/>
  <c r="O2823"/>
  <c r="S2823"/>
  <c r="T2823"/>
  <c r="U2823"/>
  <c r="V2823"/>
  <c r="W2823"/>
  <c r="X2823"/>
  <c r="Y2823"/>
  <c r="Z2823"/>
  <c r="AA2823"/>
  <c r="AB2823"/>
  <c r="AC2823"/>
  <c r="AD2823"/>
  <c r="AE2823"/>
  <c r="AF2823"/>
  <c r="AG2823"/>
  <c r="AH2823"/>
  <c r="AI2823"/>
  <c r="AJ2823"/>
  <c r="AK2823"/>
  <c r="O2822"/>
  <c r="S2822"/>
  <c r="S2842" s="1"/>
  <c r="S756" i="10" s="1"/>
  <c r="T2822" i="9"/>
  <c r="T2842" s="1"/>
  <c r="T756" i="10" s="1"/>
  <c r="U2822" i="9"/>
  <c r="U2842" s="1"/>
  <c r="U756" i="10" s="1"/>
  <c r="V2822" i="9"/>
  <c r="V2842" s="1"/>
  <c r="V756" i="10" s="1"/>
  <c r="W2822" i="9"/>
  <c r="W2842" s="1"/>
  <c r="W756" i="10" s="1"/>
  <c r="X2822" i="9"/>
  <c r="X2842" s="1"/>
  <c r="X756" i="10" s="1"/>
  <c r="Y2822" i="9"/>
  <c r="Y2842" s="1"/>
  <c r="Y756" i="10" s="1"/>
  <c r="Z2822" i="9"/>
  <c r="Z2842" s="1"/>
  <c r="Z756" i="10" s="1"/>
  <c r="AA2822" i="9"/>
  <c r="AA2842" s="1"/>
  <c r="AA756" i="10" s="1"/>
  <c r="AB2822" i="9"/>
  <c r="AB2842" s="1"/>
  <c r="AB756" i="10" s="1"/>
  <c r="AC2822" i="9"/>
  <c r="AC2842" s="1"/>
  <c r="AC756" i="10" s="1"/>
  <c r="AD2822" i="9"/>
  <c r="AD2842" s="1"/>
  <c r="AD756" i="10" s="1"/>
  <c r="AE2822" i="9"/>
  <c r="AE2842" s="1"/>
  <c r="AE756" i="10" s="1"/>
  <c r="AF2822" i="9"/>
  <c r="AF2842" s="1"/>
  <c r="AF756" i="10" s="1"/>
  <c r="AG2822" i="9"/>
  <c r="AG2842" s="1"/>
  <c r="AG756" i="10" s="1"/>
  <c r="AH2822" i="9"/>
  <c r="AH2842" s="1"/>
  <c r="AH756" i="10" s="1"/>
  <c r="AI2822" i="9"/>
  <c r="AI2842" s="1"/>
  <c r="AI756" i="10" s="1"/>
  <c r="AJ2822" i="9"/>
  <c r="AJ2842" s="1"/>
  <c r="AJ756" i="10" s="1"/>
  <c r="AK2822" i="9"/>
  <c r="AK2842" s="1"/>
  <c r="AK756" i="10" s="1"/>
  <c r="AL2820" i="9"/>
  <c r="O2800"/>
  <c r="S2800"/>
  <c r="S2820" s="1"/>
  <c r="S755" i="10" s="1"/>
  <c r="T2800" i="9"/>
  <c r="T2820" s="1"/>
  <c r="T755" i="10" s="1"/>
  <c r="U2800" i="9"/>
  <c r="U2820" s="1"/>
  <c r="U755" i="10" s="1"/>
  <c r="V2800" i="9"/>
  <c r="V2820" s="1"/>
  <c r="V755" i="10" s="1"/>
  <c r="W2800" i="9"/>
  <c r="W2820" s="1"/>
  <c r="W755" i="10" s="1"/>
  <c r="X2800" i="9"/>
  <c r="X2820" s="1"/>
  <c r="X755" i="10" s="1"/>
  <c r="Y2800" i="9"/>
  <c r="Y2820" s="1"/>
  <c r="Y755" i="10" s="1"/>
  <c r="Z2800" i="9"/>
  <c r="Z2820" s="1"/>
  <c r="Z755" i="10" s="1"/>
  <c r="AA2800" i="9"/>
  <c r="AA2820" s="1"/>
  <c r="AA755" i="10" s="1"/>
  <c r="AB2800" i="9"/>
  <c r="AB2820" s="1"/>
  <c r="AB755" i="10" s="1"/>
  <c r="AC2800" i="9"/>
  <c r="AC2820" s="1"/>
  <c r="AC755" i="10" s="1"/>
  <c r="AD2800" i="9"/>
  <c r="AD2820" s="1"/>
  <c r="AD755" i="10" s="1"/>
  <c r="AE2800" i="9"/>
  <c r="AE2820" s="1"/>
  <c r="AE755" i="10" s="1"/>
  <c r="AF2800" i="9"/>
  <c r="AF2820" s="1"/>
  <c r="AF755" i="10" s="1"/>
  <c r="AG2800" i="9"/>
  <c r="AG2820" s="1"/>
  <c r="AG755" i="10" s="1"/>
  <c r="AH2800" i="9"/>
  <c r="AH2820" s="1"/>
  <c r="AH755" i="10" s="1"/>
  <c r="AI2800" i="9"/>
  <c r="AI2820" s="1"/>
  <c r="AI755" i="10" s="1"/>
  <c r="AJ2800" i="9"/>
  <c r="AJ2820" s="1"/>
  <c r="AJ755" i="10" s="1"/>
  <c r="AK2800" i="9"/>
  <c r="AK2820" s="1"/>
  <c r="AK755" i="10" s="1"/>
  <c r="AL2798" i="9"/>
  <c r="O2778"/>
  <c r="S2778"/>
  <c r="S2798" s="1"/>
  <c r="S754" i="10" s="1"/>
  <c r="T2778" i="9"/>
  <c r="T2798" s="1"/>
  <c r="T754" i="10" s="1"/>
  <c r="U2778" i="9"/>
  <c r="U2798" s="1"/>
  <c r="U754" i="10" s="1"/>
  <c r="V2778" i="9"/>
  <c r="V2798" s="1"/>
  <c r="V754" i="10" s="1"/>
  <c r="W2778" i="9"/>
  <c r="W2798" s="1"/>
  <c r="W754" i="10" s="1"/>
  <c r="X2778" i="9"/>
  <c r="X2798" s="1"/>
  <c r="X754" i="10" s="1"/>
  <c r="Y2778" i="9"/>
  <c r="Y2798" s="1"/>
  <c r="Y754" i="10" s="1"/>
  <c r="Y774" s="1"/>
  <c r="Y37" s="1"/>
  <c r="Z2778" i="9"/>
  <c r="Z2798" s="1"/>
  <c r="Z754" i="10" s="1"/>
  <c r="AA2778" i="9"/>
  <c r="AA2798" s="1"/>
  <c r="AA754" i="10" s="1"/>
  <c r="AB2778" i="9"/>
  <c r="AB2798" s="1"/>
  <c r="AB754" i="10" s="1"/>
  <c r="AC2778" i="9"/>
  <c r="AC2798" s="1"/>
  <c r="AC754" i="10" s="1"/>
  <c r="AC774" s="1"/>
  <c r="AC37" s="1"/>
  <c r="AD2778" i="9"/>
  <c r="AD2798" s="1"/>
  <c r="AD754" i="10" s="1"/>
  <c r="AE2778" i="9"/>
  <c r="AE2798" s="1"/>
  <c r="AE754" i="10" s="1"/>
  <c r="AF2778" i="9"/>
  <c r="AF2798" s="1"/>
  <c r="AF754" i="10" s="1"/>
  <c r="AG2778" i="9"/>
  <c r="AG2798" s="1"/>
  <c r="AG754" i="10" s="1"/>
  <c r="AG774" s="1"/>
  <c r="AG37" s="1"/>
  <c r="AH2778" i="9"/>
  <c r="AH2798" s="1"/>
  <c r="AH754" i="10" s="1"/>
  <c r="AI2778" i="9"/>
  <c r="AI2798" s="1"/>
  <c r="AI754" i="10" s="1"/>
  <c r="AJ2778" i="9"/>
  <c r="AJ2798" s="1"/>
  <c r="AJ754" i="10" s="1"/>
  <c r="AK2778" i="9"/>
  <c r="AK2798" s="1"/>
  <c r="AK754" i="10" s="1"/>
  <c r="AK774" s="1"/>
  <c r="AK37" s="1"/>
  <c r="AL2776" i="9"/>
  <c r="K2758"/>
  <c r="O2758"/>
  <c r="R2758"/>
  <c r="S2758"/>
  <c r="T2758"/>
  <c r="U2758"/>
  <c r="V2758"/>
  <c r="W2758"/>
  <c r="Y2758"/>
  <c r="Z2758"/>
  <c r="AA2758"/>
  <c r="AB2758"/>
  <c r="AC2758"/>
  <c r="AD2758"/>
  <c r="AE2758"/>
  <c r="AF2758"/>
  <c r="AG2758"/>
  <c r="AH2758"/>
  <c r="AI2758"/>
  <c r="AJ2758"/>
  <c r="AK2758"/>
  <c r="K2757"/>
  <c r="O2757"/>
  <c r="R2757"/>
  <c r="S2757"/>
  <c r="T2757"/>
  <c r="U2757"/>
  <c r="V2757"/>
  <c r="W2757"/>
  <c r="Y2757"/>
  <c r="Z2757"/>
  <c r="AA2757"/>
  <c r="AB2757"/>
  <c r="AB2776" s="1"/>
  <c r="AB734" i="10" s="1"/>
  <c r="AC2757" i="9"/>
  <c r="AD2757"/>
  <c r="AE2757"/>
  <c r="AF2757"/>
  <c r="AG2757"/>
  <c r="AH2757"/>
  <c r="AI2757"/>
  <c r="AJ2757"/>
  <c r="AJ2776" s="1"/>
  <c r="AJ734" i="10" s="1"/>
  <c r="AK2757" i="9"/>
  <c r="I734" i="10"/>
  <c r="J734" s="1"/>
  <c r="O2756" i="9"/>
  <c r="R2756"/>
  <c r="R2776" s="1"/>
  <c r="R734" i="10" s="1"/>
  <c r="S2756" i="9"/>
  <c r="T2756"/>
  <c r="U2756"/>
  <c r="U2776" s="1"/>
  <c r="U734" i="10" s="1"/>
  <c r="V2756" i="9"/>
  <c r="V2776" s="1"/>
  <c r="V734" i="10" s="1"/>
  <c r="W2756" i="9"/>
  <c r="Y2756"/>
  <c r="Z2756"/>
  <c r="Z2776" s="1"/>
  <c r="Z734" i="10" s="1"/>
  <c r="AA2756" i="9"/>
  <c r="AA2776" s="1"/>
  <c r="AA734" i="10" s="1"/>
  <c r="AB2756" i="9"/>
  <c r="AC2756"/>
  <c r="AD2756"/>
  <c r="AD2776" s="1"/>
  <c r="AD734" i="10" s="1"/>
  <c r="AE2756" i="9"/>
  <c r="AE2776" s="1"/>
  <c r="AE734" i="10" s="1"/>
  <c r="AF2756" i="9"/>
  <c r="AF2776" s="1"/>
  <c r="AF734" i="10" s="1"/>
  <c r="AG2756" i="9"/>
  <c r="AH2756"/>
  <c r="AH2776" s="1"/>
  <c r="AH734" i="10" s="1"/>
  <c r="AI2756" i="9"/>
  <c r="AI2776" s="1"/>
  <c r="AI734" i="10" s="1"/>
  <c r="AJ2756" i="9"/>
  <c r="AK2756"/>
  <c r="AL2754"/>
  <c r="O2735"/>
  <c r="S2735"/>
  <c r="T2735"/>
  <c r="U2735"/>
  <c r="V2735"/>
  <c r="W2735"/>
  <c r="X2735"/>
  <c r="Y2735"/>
  <c r="Z2735"/>
  <c r="AA2735"/>
  <c r="AB2735"/>
  <c r="AC2735"/>
  <c r="AD2735"/>
  <c r="AE2735"/>
  <c r="AF2735"/>
  <c r="AG2735"/>
  <c r="AH2735"/>
  <c r="AI2735"/>
  <c r="AJ2735"/>
  <c r="AK2735"/>
  <c r="O2734"/>
  <c r="S2734"/>
  <c r="S2754" s="1"/>
  <c r="S733" i="10" s="1"/>
  <c r="T2734" i="9"/>
  <c r="T2754" s="1"/>
  <c r="T733" i="10" s="1"/>
  <c r="U2734" i="9"/>
  <c r="U2754" s="1"/>
  <c r="U733" i="10" s="1"/>
  <c r="V2734" i="9"/>
  <c r="V2754" s="1"/>
  <c r="V733" i="10" s="1"/>
  <c r="W2734" i="9"/>
  <c r="W2754" s="1"/>
  <c r="W733" i="10" s="1"/>
  <c r="X2734" i="9"/>
  <c r="X2754" s="1"/>
  <c r="X733" i="10" s="1"/>
  <c r="Y2734" i="9"/>
  <c r="Y2754" s="1"/>
  <c r="Y733" i="10" s="1"/>
  <c r="Z2734" i="9"/>
  <c r="Z2754" s="1"/>
  <c r="Z733" i="10" s="1"/>
  <c r="AA2734" i="9"/>
  <c r="AA2754" s="1"/>
  <c r="AA733" i="10" s="1"/>
  <c r="AB2734" i="9"/>
  <c r="AB2754" s="1"/>
  <c r="AB733" i="10" s="1"/>
  <c r="AC2734" i="9"/>
  <c r="AC2754" s="1"/>
  <c r="AC733" i="10" s="1"/>
  <c r="AD2734" i="9"/>
  <c r="AD2754" s="1"/>
  <c r="AD733" i="10" s="1"/>
  <c r="AE2734" i="9"/>
  <c r="AE2754" s="1"/>
  <c r="AE733" i="10" s="1"/>
  <c r="AF2734" i="9"/>
  <c r="AF2754" s="1"/>
  <c r="AF733" i="10" s="1"/>
  <c r="AG2734" i="9"/>
  <c r="AG2754" s="1"/>
  <c r="AG733" i="10" s="1"/>
  <c r="AH2734" i="9"/>
  <c r="AH2754" s="1"/>
  <c r="AH733" i="10" s="1"/>
  <c r="AI2734" i="9"/>
  <c r="AI2754" s="1"/>
  <c r="AI733" i="10" s="1"/>
  <c r="AJ2734" i="9"/>
  <c r="AJ2754" s="1"/>
  <c r="AJ733" i="10" s="1"/>
  <c r="AK2734" i="9"/>
  <c r="AK2754" s="1"/>
  <c r="AK733" i="10" s="1"/>
  <c r="T2732" i="9"/>
  <c r="T732" i="10" s="1"/>
  <c r="AB2732" i="9"/>
  <c r="AB732" i="10" s="1"/>
  <c r="AL2732" i="9"/>
  <c r="O2712"/>
  <c r="S2712"/>
  <c r="S2732" s="1"/>
  <c r="S732" i="10" s="1"/>
  <c r="T2712" i="9"/>
  <c r="U2712"/>
  <c r="U2732" s="1"/>
  <c r="U732" i="10" s="1"/>
  <c r="V2712" i="9"/>
  <c r="V2732" s="1"/>
  <c r="V732" i="10" s="1"/>
  <c r="W2712" i="9"/>
  <c r="W2732" s="1"/>
  <c r="W732" i="10" s="1"/>
  <c r="X2712" i="9"/>
  <c r="X2732" s="1"/>
  <c r="X732" i="10" s="1"/>
  <c r="Y2712" i="9"/>
  <c r="Y2732" s="1"/>
  <c r="Y732" i="10" s="1"/>
  <c r="Z2712" i="9"/>
  <c r="Z2732" s="1"/>
  <c r="Z732" i="10" s="1"/>
  <c r="AA2712" i="9"/>
  <c r="AA2732" s="1"/>
  <c r="AA732" i="10" s="1"/>
  <c r="AB2712" i="9"/>
  <c r="AC2712"/>
  <c r="AC2732" s="1"/>
  <c r="AC732" i="10" s="1"/>
  <c r="AD2712" i="9"/>
  <c r="AD2732" s="1"/>
  <c r="AD732" i="10" s="1"/>
  <c r="AE2712" i="9"/>
  <c r="AE2732" s="1"/>
  <c r="AE732" i="10" s="1"/>
  <c r="AF2712" i="9"/>
  <c r="AF2732" s="1"/>
  <c r="AF732" i="10" s="1"/>
  <c r="AG2712" i="9"/>
  <c r="AG2732" s="1"/>
  <c r="AG732" i="10" s="1"/>
  <c r="AH2712" i="9"/>
  <c r="AH2732" s="1"/>
  <c r="AH732" i="10" s="1"/>
  <c r="AI2712" i="9"/>
  <c r="AI2732" s="1"/>
  <c r="AI732" i="10" s="1"/>
  <c r="AJ2712" i="9"/>
  <c r="AJ2732" s="1"/>
  <c r="AJ732" i="10" s="1"/>
  <c r="AK2712" i="9"/>
  <c r="AK2732" s="1"/>
  <c r="AK732" i="10" s="1"/>
  <c r="U2710" i="9"/>
  <c r="U713" i="10" s="1"/>
  <c r="Z2710" i="9"/>
  <c r="Z713" i="10" s="1"/>
  <c r="AH2710" i="9"/>
  <c r="AH713" i="10" s="1"/>
  <c r="AL2710" i="9"/>
  <c r="K2692"/>
  <c r="O2692"/>
  <c r="R2692"/>
  <c r="S2692"/>
  <c r="T2692"/>
  <c r="U2692"/>
  <c r="V2692"/>
  <c r="W2692"/>
  <c r="Y2692"/>
  <c r="Z2692"/>
  <c r="AA2692"/>
  <c r="AB2692"/>
  <c r="AC2692"/>
  <c r="AD2692"/>
  <c r="AE2692"/>
  <c r="AF2692"/>
  <c r="AG2692"/>
  <c r="AH2692"/>
  <c r="AI2692"/>
  <c r="AJ2692"/>
  <c r="AK2692"/>
  <c r="O2691"/>
  <c r="R2691"/>
  <c r="S2691"/>
  <c r="T2691"/>
  <c r="U2691"/>
  <c r="V2691"/>
  <c r="W2691"/>
  <c r="Y2691"/>
  <c r="Z2691"/>
  <c r="AA2691"/>
  <c r="AB2691"/>
  <c r="AC2691"/>
  <c r="AD2691"/>
  <c r="AE2691"/>
  <c r="AF2691"/>
  <c r="AG2691"/>
  <c r="AH2691"/>
  <c r="AI2691"/>
  <c r="AJ2691"/>
  <c r="AK2691"/>
  <c r="O2690"/>
  <c r="R2690"/>
  <c r="S2690"/>
  <c r="S2710" s="1"/>
  <c r="S713" i="10" s="1"/>
  <c r="T2690" i="9"/>
  <c r="T2710" s="1"/>
  <c r="T713" i="10" s="1"/>
  <c r="U2690" i="9"/>
  <c r="V2690"/>
  <c r="W2690"/>
  <c r="W2710" s="1"/>
  <c r="W713" i="10" s="1"/>
  <c r="Y2690" i="9"/>
  <c r="Y2710" s="1"/>
  <c r="Y713" i="10" s="1"/>
  <c r="Z2690" i="9"/>
  <c r="AA2690"/>
  <c r="AA2710" s="1"/>
  <c r="AA713" i="10" s="1"/>
  <c r="AB2690" i="9"/>
  <c r="AB2710" s="1"/>
  <c r="AB713" i="10" s="1"/>
  <c r="AC2690" i="9"/>
  <c r="AC2710" s="1"/>
  <c r="AC713" i="10" s="1"/>
  <c r="AD2690" i="9"/>
  <c r="AD2710" s="1"/>
  <c r="AD713" i="10" s="1"/>
  <c r="AE2690" i="9"/>
  <c r="AE2710" s="1"/>
  <c r="AE713" i="10" s="1"/>
  <c r="AF2690" i="9"/>
  <c r="AF2710" s="1"/>
  <c r="AF713" i="10" s="1"/>
  <c r="AG2690" i="9"/>
  <c r="AG2710" s="1"/>
  <c r="AG713" i="10" s="1"/>
  <c r="AH2690" i="9"/>
  <c r="AI2690"/>
  <c r="AI2710" s="1"/>
  <c r="AI713" i="10" s="1"/>
  <c r="AJ2690" i="9"/>
  <c r="AJ2710" s="1"/>
  <c r="AJ713" i="10" s="1"/>
  <c r="AK2690" i="9"/>
  <c r="AK2710" s="1"/>
  <c r="AK713" i="10" s="1"/>
  <c r="AL2688" i="9"/>
  <c r="O2670"/>
  <c r="S2670"/>
  <c r="T2670"/>
  <c r="U2670"/>
  <c r="V2670"/>
  <c r="W2670"/>
  <c r="X2670"/>
  <c r="Y2670"/>
  <c r="Z2670"/>
  <c r="AA2670"/>
  <c r="AB2670"/>
  <c r="AC2670"/>
  <c r="AD2670"/>
  <c r="AE2670"/>
  <c r="AF2670"/>
  <c r="AG2670"/>
  <c r="AH2670"/>
  <c r="AI2670"/>
  <c r="AJ2670"/>
  <c r="AK2670"/>
  <c r="O2669"/>
  <c r="S2669"/>
  <c r="T2669"/>
  <c r="U2669"/>
  <c r="V2669"/>
  <c r="W2669"/>
  <c r="X2669"/>
  <c r="Y2669"/>
  <c r="Z2669"/>
  <c r="AA2669"/>
  <c r="AB2669"/>
  <c r="AC2669"/>
  <c r="AD2669"/>
  <c r="AE2669"/>
  <c r="AF2669"/>
  <c r="AG2669"/>
  <c r="AH2669"/>
  <c r="AI2669"/>
  <c r="AJ2669"/>
  <c r="AK2669"/>
  <c r="O2668"/>
  <c r="S2668"/>
  <c r="S2688" s="1"/>
  <c r="S712" i="10" s="1"/>
  <c r="T2668" i="9"/>
  <c r="T2688" s="1"/>
  <c r="T712" i="10" s="1"/>
  <c r="U2668" i="9"/>
  <c r="V2668"/>
  <c r="V2688" s="1"/>
  <c r="V712" i="10" s="1"/>
  <c r="W2668" i="9"/>
  <c r="W2688" s="1"/>
  <c r="W712" i="10" s="1"/>
  <c r="X2668" i="9"/>
  <c r="X2688" s="1"/>
  <c r="X712" i="10" s="1"/>
  <c r="Y2668" i="9"/>
  <c r="Z2668"/>
  <c r="Z2688" s="1"/>
  <c r="Z712" i="10" s="1"/>
  <c r="AA2668" i="9"/>
  <c r="AA2688" s="1"/>
  <c r="AA712" i="10" s="1"/>
  <c r="AB2668" i="9"/>
  <c r="AB2688" s="1"/>
  <c r="AB712" i="10" s="1"/>
  <c r="AC2668" i="9"/>
  <c r="AD2668"/>
  <c r="AD2688" s="1"/>
  <c r="AD712" i="10" s="1"/>
  <c r="AE2668" i="9"/>
  <c r="AE2688" s="1"/>
  <c r="AE712" i="10" s="1"/>
  <c r="AF2668" i="9"/>
  <c r="AF2688" s="1"/>
  <c r="AF712" i="10" s="1"/>
  <c r="AG2668" i="9"/>
  <c r="AH2668"/>
  <c r="AH2688" s="1"/>
  <c r="AH712" i="10" s="1"/>
  <c r="AI2668" i="9"/>
  <c r="AI2688" s="1"/>
  <c r="AI712" i="10" s="1"/>
  <c r="AJ2668" i="9"/>
  <c r="AJ2688" s="1"/>
  <c r="AJ712" i="10" s="1"/>
  <c r="AK2668" i="9"/>
  <c r="AB2666"/>
  <c r="AB711" i="10" s="1"/>
  <c r="AL2666" i="9"/>
  <c r="O2647"/>
  <c r="S2647"/>
  <c r="T2647"/>
  <c r="U2647"/>
  <c r="V2647"/>
  <c r="W2647"/>
  <c r="X2647"/>
  <c r="Y2647"/>
  <c r="Z2647"/>
  <c r="AA2647"/>
  <c r="AB2647"/>
  <c r="AC2647"/>
  <c r="AD2647"/>
  <c r="AE2647"/>
  <c r="AF2647"/>
  <c r="AG2647"/>
  <c r="AH2647"/>
  <c r="AI2647"/>
  <c r="AJ2647"/>
  <c r="AK2647"/>
  <c r="O2646"/>
  <c r="S2646"/>
  <c r="S2666" s="1"/>
  <c r="S711" i="10" s="1"/>
  <c r="T2646" i="9"/>
  <c r="T2666" s="1"/>
  <c r="T711" i="10" s="1"/>
  <c r="U2646" i="9"/>
  <c r="U2666" s="1"/>
  <c r="U711" i="10" s="1"/>
  <c r="V2646" i="9"/>
  <c r="V2666" s="1"/>
  <c r="V711" i="10" s="1"/>
  <c r="W2646" i="9"/>
  <c r="W2666" s="1"/>
  <c r="W711" i="10" s="1"/>
  <c r="X2646" i="9"/>
  <c r="X2666" s="1"/>
  <c r="X711" i="10" s="1"/>
  <c r="Y2646" i="9"/>
  <c r="Y2666" s="1"/>
  <c r="Y711" i="10" s="1"/>
  <c r="Z2646" i="9"/>
  <c r="Z2666" s="1"/>
  <c r="Z711" i="10" s="1"/>
  <c r="AA2646" i="9"/>
  <c r="AA2666" s="1"/>
  <c r="AA711" i="10" s="1"/>
  <c r="AB2646" i="9"/>
  <c r="AC2646"/>
  <c r="AC2666" s="1"/>
  <c r="AC711" i="10" s="1"/>
  <c r="AD2646" i="9"/>
  <c r="AD2666" s="1"/>
  <c r="AD711" i="10" s="1"/>
  <c r="AE2646" i="9"/>
  <c r="AE2666" s="1"/>
  <c r="AE711" i="10" s="1"/>
  <c r="AF2646" i="9"/>
  <c r="AF2666" s="1"/>
  <c r="AF711" i="10" s="1"/>
  <c r="AG2646" i="9"/>
  <c r="AG2666" s="1"/>
  <c r="AG711" i="10" s="1"/>
  <c r="AH2646" i="9"/>
  <c r="AH2666" s="1"/>
  <c r="AH711" i="10" s="1"/>
  <c r="AI2646" i="9"/>
  <c r="AI2666" s="1"/>
  <c r="AI711" i="10" s="1"/>
  <c r="AJ2646" i="9"/>
  <c r="AJ2666" s="1"/>
  <c r="AJ711" i="10" s="1"/>
  <c r="AK2646" i="9"/>
  <c r="AK2666" s="1"/>
  <c r="AK711" i="10" s="1"/>
  <c r="Z2644" i="9"/>
  <c r="Z710" i="10" s="1"/>
  <c r="AH2644" i="9"/>
  <c r="AH710" i="10" s="1"/>
  <c r="AL2644" i="9"/>
  <c r="O2624"/>
  <c r="S2624"/>
  <c r="S2644" s="1"/>
  <c r="S710" i="10" s="1"/>
  <c r="S730" s="1"/>
  <c r="S35" s="1"/>
  <c r="T2624" i="9"/>
  <c r="T2644" s="1"/>
  <c r="T710" i="10" s="1"/>
  <c r="U2624" i="9"/>
  <c r="U2644" s="1"/>
  <c r="U710" i="10" s="1"/>
  <c r="V2624" i="9"/>
  <c r="V2644" s="1"/>
  <c r="V710" i="10" s="1"/>
  <c r="W2624" i="9"/>
  <c r="W2644" s="1"/>
  <c r="W710" i="10" s="1"/>
  <c r="W730" s="1"/>
  <c r="W35" s="1"/>
  <c r="X2624" i="9"/>
  <c r="X2644" s="1"/>
  <c r="X710" i="10" s="1"/>
  <c r="Y2624" i="9"/>
  <c r="Y2644" s="1"/>
  <c r="Y710" i="10" s="1"/>
  <c r="Z2624" i="9"/>
  <c r="AA2624"/>
  <c r="AA2644" s="1"/>
  <c r="AA710" i="10" s="1"/>
  <c r="AA730" s="1"/>
  <c r="AA35" s="1"/>
  <c r="AB2624" i="9"/>
  <c r="AB2644" s="1"/>
  <c r="AB710" i="10" s="1"/>
  <c r="AC2624" i="9"/>
  <c r="AC2644" s="1"/>
  <c r="AC710" i="10" s="1"/>
  <c r="AD2624" i="9"/>
  <c r="AD2644" s="1"/>
  <c r="AD710" i="10" s="1"/>
  <c r="AE2624" i="9"/>
  <c r="AE2644" s="1"/>
  <c r="AE710" i="10" s="1"/>
  <c r="AE730" s="1"/>
  <c r="AE35" s="1"/>
  <c r="AF2624" i="9"/>
  <c r="AF2644" s="1"/>
  <c r="AF710" i="10" s="1"/>
  <c r="AG2624" i="9"/>
  <c r="AG2644" s="1"/>
  <c r="AG710" i="10" s="1"/>
  <c r="AH2624" i="9"/>
  <c r="AI2624"/>
  <c r="AI2644" s="1"/>
  <c r="AI710" i="10" s="1"/>
  <c r="AI730" s="1"/>
  <c r="AI35" s="1"/>
  <c r="AJ2624" i="9"/>
  <c r="AJ2644" s="1"/>
  <c r="AJ710" i="10" s="1"/>
  <c r="AK2624" i="9"/>
  <c r="AK2644" s="1"/>
  <c r="AK710" i="10" s="1"/>
  <c r="U2622" i="9"/>
  <c r="Z2622"/>
  <c r="Z691" i="10" s="1"/>
  <c r="AL2622" i="9"/>
  <c r="K2604"/>
  <c r="O2604"/>
  <c r="R2604"/>
  <c r="S2604"/>
  <c r="T2604"/>
  <c r="U2604"/>
  <c r="V2604"/>
  <c r="W2604"/>
  <c r="Y2604"/>
  <c r="Z2604"/>
  <c r="AA2604"/>
  <c r="AB2604"/>
  <c r="AC2604"/>
  <c r="AD2604"/>
  <c r="AE2604"/>
  <c r="AF2604"/>
  <c r="AG2604"/>
  <c r="AH2604"/>
  <c r="AI2604"/>
  <c r="AJ2604"/>
  <c r="AK2604"/>
  <c r="O2603"/>
  <c r="R2603"/>
  <c r="S2603"/>
  <c r="T2603"/>
  <c r="T2622" s="1"/>
  <c r="T691" i="10" s="1"/>
  <c r="U2603" i="9"/>
  <c r="V2603"/>
  <c r="W2603"/>
  <c r="Y2603"/>
  <c r="Z2603"/>
  <c r="AA2603"/>
  <c r="AB2603"/>
  <c r="AC2603"/>
  <c r="AD2603"/>
  <c r="AE2603"/>
  <c r="AF2603"/>
  <c r="AG2603"/>
  <c r="AH2603"/>
  <c r="AI2603"/>
  <c r="AJ2603"/>
  <c r="AK2603"/>
  <c r="I691" i="10"/>
  <c r="J691" s="1"/>
  <c r="O2602" i="9"/>
  <c r="R2602"/>
  <c r="S2602"/>
  <c r="S2622" s="1"/>
  <c r="S691" i="10" s="1"/>
  <c r="T2602" i="9"/>
  <c r="U2602"/>
  <c r="V2602"/>
  <c r="W2602"/>
  <c r="W2622" s="1"/>
  <c r="W691" i="10" s="1"/>
  <c r="Y2602" i="9"/>
  <c r="Z2602"/>
  <c r="AA2602"/>
  <c r="AA2622" s="1"/>
  <c r="AA691" i="10" s="1"/>
  <c r="AB2602" i="9"/>
  <c r="AB2622" s="1"/>
  <c r="AB691" i="10" s="1"/>
  <c r="AC2602" i="9"/>
  <c r="AD2602"/>
  <c r="AD2622" s="1"/>
  <c r="AD691" i="10" s="1"/>
  <c r="AE2602" i="9"/>
  <c r="AE2622" s="1"/>
  <c r="AE691" i="10" s="1"/>
  <c r="AF2602" i="9"/>
  <c r="AF2622" s="1"/>
  <c r="AF691" i="10" s="1"/>
  <c r="AG2602" i="9"/>
  <c r="AH2602"/>
  <c r="AH2622" s="1"/>
  <c r="AH691" i="10" s="1"/>
  <c r="AI2602" i="9"/>
  <c r="AI2622" s="1"/>
  <c r="AI691" i="10" s="1"/>
  <c r="AJ2602" i="9"/>
  <c r="AJ2622" s="1"/>
  <c r="AJ691" i="10" s="1"/>
  <c r="AK2602" i="9"/>
  <c r="AL2600"/>
  <c r="O2582"/>
  <c r="S2582"/>
  <c r="T2582"/>
  <c r="U2582"/>
  <c r="V2582"/>
  <c r="W2582"/>
  <c r="X2582"/>
  <c r="Y2582"/>
  <c r="Z2582"/>
  <c r="AA2582"/>
  <c r="AB2582"/>
  <c r="AC2582"/>
  <c r="AD2582"/>
  <c r="AE2582"/>
  <c r="AF2582"/>
  <c r="AG2582"/>
  <c r="AH2582"/>
  <c r="AI2582"/>
  <c r="AJ2582"/>
  <c r="AK2582"/>
  <c r="O2581"/>
  <c r="S2581"/>
  <c r="T2581"/>
  <c r="U2581"/>
  <c r="V2581"/>
  <c r="W2581"/>
  <c r="X2581"/>
  <c r="Y2581"/>
  <c r="Z2581"/>
  <c r="AA2581"/>
  <c r="AB2581"/>
  <c r="AC2581"/>
  <c r="AD2581"/>
  <c r="AE2581"/>
  <c r="AF2581"/>
  <c r="AG2581"/>
  <c r="AH2581"/>
  <c r="AI2581"/>
  <c r="AJ2581"/>
  <c r="AK2581"/>
  <c r="O2580"/>
  <c r="S2580"/>
  <c r="S2600" s="1"/>
  <c r="S690" i="10" s="1"/>
  <c r="T2580" i="9"/>
  <c r="T2600" s="1"/>
  <c r="T690" i="10" s="1"/>
  <c r="U2580" i="9"/>
  <c r="V2580"/>
  <c r="V2600" s="1"/>
  <c r="V690" i="10" s="1"/>
  <c r="W2580" i="9"/>
  <c r="W2600" s="1"/>
  <c r="W690" i="10" s="1"/>
  <c r="X2580" i="9"/>
  <c r="X2600" s="1"/>
  <c r="X690" i="10" s="1"/>
  <c r="Y2580" i="9"/>
  <c r="Z2580"/>
  <c r="Z2600" s="1"/>
  <c r="Z690" i="10" s="1"/>
  <c r="AA2580" i="9"/>
  <c r="AA2600" s="1"/>
  <c r="AA690" i="10" s="1"/>
  <c r="AB2580" i="9"/>
  <c r="AB2600" s="1"/>
  <c r="AB690" i="10" s="1"/>
  <c r="AC2580" i="9"/>
  <c r="AD2580"/>
  <c r="AD2600" s="1"/>
  <c r="AD690" i="10" s="1"/>
  <c r="AE2580" i="9"/>
  <c r="AE2600" s="1"/>
  <c r="AE690" i="10" s="1"/>
  <c r="AF2580" i="9"/>
  <c r="AF2600" s="1"/>
  <c r="AF690" i="10" s="1"/>
  <c r="AG2580" i="9"/>
  <c r="AH2580"/>
  <c r="AH2600" s="1"/>
  <c r="AH690" i="10" s="1"/>
  <c r="AI2580" i="9"/>
  <c r="AI2600" s="1"/>
  <c r="AI690" i="10" s="1"/>
  <c r="AJ2580" i="9"/>
  <c r="AJ2600" s="1"/>
  <c r="AJ690" i="10" s="1"/>
  <c r="AK2580" i="9"/>
  <c r="AL2578"/>
  <c r="O2559"/>
  <c r="S2559"/>
  <c r="T2559"/>
  <c r="U2559"/>
  <c r="V2559"/>
  <c r="W2559"/>
  <c r="X2559"/>
  <c r="Y2559"/>
  <c r="Z2559"/>
  <c r="AA2559"/>
  <c r="AB2559"/>
  <c r="AC2559"/>
  <c r="AD2559"/>
  <c r="AE2559"/>
  <c r="AF2559"/>
  <c r="AG2559"/>
  <c r="AH2559"/>
  <c r="AI2559"/>
  <c r="AJ2559"/>
  <c r="AK2559"/>
  <c r="O2558"/>
  <c r="S2558"/>
  <c r="S2578" s="1"/>
  <c r="S689" i="10" s="1"/>
  <c r="T2558" i="9"/>
  <c r="T2578" s="1"/>
  <c r="T689" i="10" s="1"/>
  <c r="U2558" i="9"/>
  <c r="U2578" s="1"/>
  <c r="U689" i="10" s="1"/>
  <c r="V2558" i="9"/>
  <c r="V2578" s="1"/>
  <c r="V689" i="10" s="1"/>
  <c r="W2558" i="9"/>
  <c r="W2578" s="1"/>
  <c r="W689" i="10" s="1"/>
  <c r="X2558" i="9"/>
  <c r="X2578" s="1"/>
  <c r="X689" i="10" s="1"/>
  <c r="Y2558" i="9"/>
  <c r="Y2578" s="1"/>
  <c r="Y689" i="10" s="1"/>
  <c r="Z2558" i="9"/>
  <c r="Z2578" s="1"/>
  <c r="Z689" i="10" s="1"/>
  <c r="AA2558" i="9"/>
  <c r="AA2578" s="1"/>
  <c r="AA689" i="10" s="1"/>
  <c r="AB2558" i="9"/>
  <c r="AB2578" s="1"/>
  <c r="AB689" i="10" s="1"/>
  <c r="AC2558" i="9"/>
  <c r="AC2578" s="1"/>
  <c r="AC689" i="10" s="1"/>
  <c r="AD2558" i="9"/>
  <c r="AD2578" s="1"/>
  <c r="AD689" i="10" s="1"/>
  <c r="AE2558" i="9"/>
  <c r="AE2578" s="1"/>
  <c r="AE689" i="10" s="1"/>
  <c r="AF2558" i="9"/>
  <c r="AF2578" s="1"/>
  <c r="AF689" i="10" s="1"/>
  <c r="AG2558" i="9"/>
  <c r="AG2578" s="1"/>
  <c r="AG689" i="10" s="1"/>
  <c r="AH2558" i="9"/>
  <c r="AH2578" s="1"/>
  <c r="AH689" i="10" s="1"/>
  <c r="AI2558" i="9"/>
  <c r="AI2578" s="1"/>
  <c r="AI689" i="10" s="1"/>
  <c r="AJ2558" i="9"/>
  <c r="AJ2578" s="1"/>
  <c r="AJ689" i="10" s="1"/>
  <c r="AK2558" i="9"/>
  <c r="AK2578" s="1"/>
  <c r="AK689" i="10" s="1"/>
  <c r="X2556" i="9"/>
  <c r="X688" i="10" s="1"/>
  <c r="AB2556" i="9"/>
  <c r="AB688" i="10" s="1"/>
  <c r="AF2556" i="9"/>
  <c r="AF688" i="10" s="1"/>
  <c r="AL2556" i="9"/>
  <c r="O2536"/>
  <c r="S2536"/>
  <c r="S2556" s="1"/>
  <c r="S688" i="10" s="1"/>
  <c r="T2536" i="9"/>
  <c r="T2556" s="1"/>
  <c r="T688" i="10" s="1"/>
  <c r="U2536" i="9"/>
  <c r="U2556" s="1"/>
  <c r="U688" i="10" s="1"/>
  <c r="V2536" i="9"/>
  <c r="V2556" s="1"/>
  <c r="V688" i="10" s="1"/>
  <c r="W2536" i="9"/>
  <c r="W2556" s="1"/>
  <c r="W688" i="10" s="1"/>
  <c r="X2536" i="9"/>
  <c r="Y2536"/>
  <c r="Y2556" s="1"/>
  <c r="Y688" i="10" s="1"/>
  <c r="Z2536" i="9"/>
  <c r="Z2556" s="1"/>
  <c r="Z688" i="10" s="1"/>
  <c r="AA2536" i="9"/>
  <c r="AA2556" s="1"/>
  <c r="AA688" i="10" s="1"/>
  <c r="AB2536" i="9"/>
  <c r="AC2536"/>
  <c r="AC2556" s="1"/>
  <c r="AC688" i="10" s="1"/>
  <c r="AD2536" i="9"/>
  <c r="AD2556" s="1"/>
  <c r="AD688" i="10" s="1"/>
  <c r="AE2536" i="9"/>
  <c r="AE2556" s="1"/>
  <c r="AE688" i="10" s="1"/>
  <c r="AF2536" i="9"/>
  <c r="AG2536"/>
  <c r="AG2556" s="1"/>
  <c r="AG688" i="10" s="1"/>
  <c r="AH2536" i="9"/>
  <c r="AH2556" s="1"/>
  <c r="AH688" i="10" s="1"/>
  <c r="AI2536" i="9"/>
  <c r="AI2556" s="1"/>
  <c r="AI688" i="10" s="1"/>
  <c r="AJ2536" i="9"/>
  <c r="AJ2556" s="1"/>
  <c r="AJ688" i="10" s="1"/>
  <c r="AK2536" i="9"/>
  <c r="AK2556" s="1"/>
  <c r="AK688" i="10" s="1"/>
  <c r="S2534" i="9"/>
  <c r="S666" i="10" s="1"/>
  <c r="S686" s="1"/>
  <c r="S33" s="1"/>
  <c r="W2534" i="9"/>
  <c r="W666" i="10" s="1"/>
  <c r="W686" s="1"/>
  <c r="W33" s="1"/>
  <c r="AI2534" i="9"/>
  <c r="AI666" i="10" s="1"/>
  <c r="AI686" s="1"/>
  <c r="AI33" s="1"/>
  <c r="AL2534" i="9"/>
  <c r="O2514"/>
  <c r="S2514"/>
  <c r="T2514"/>
  <c r="T2534" s="1"/>
  <c r="T666" i="10" s="1"/>
  <c r="T686" s="1"/>
  <c r="T33" s="1"/>
  <c r="U2514" i="9"/>
  <c r="U2534" s="1"/>
  <c r="U666" i="10" s="1"/>
  <c r="U686" s="1"/>
  <c r="U33" s="1"/>
  <c r="V2514" i="9"/>
  <c r="V2534" s="1"/>
  <c r="V666" i="10" s="1"/>
  <c r="V686" s="1"/>
  <c r="V33" s="1"/>
  <c r="W2514" i="9"/>
  <c r="X2514"/>
  <c r="X2534" s="1"/>
  <c r="X666" i="10" s="1"/>
  <c r="X686" s="1"/>
  <c r="X33" s="1"/>
  <c r="Y2514" i="9"/>
  <c r="Y2534" s="1"/>
  <c r="Y666" i="10" s="1"/>
  <c r="Y686" s="1"/>
  <c r="Y33" s="1"/>
  <c r="Z2514" i="9"/>
  <c r="Z2534" s="1"/>
  <c r="Z666" i="10" s="1"/>
  <c r="Z686" s="1"/>
  <c r="Z33" s="1"/>
  <c r="AA2514" i="9"/>
  <c r="AA2534" s="1"/>
  <c r="AA666" i="10" s="1"/>
  <c r="AA686" s="1"/>
  <c r="AA33" s="1"/>
  <c r="AB2514" i="9"/>
  <c r="AB2534" s="1"/>
  <c r="AB666" i="10" s="1"/>
  <c r="AB686" s="1"/>
  <c r="AB33" s="1"/>
  <c r="AC2514" i="9"/>
  <c r="AC2534" s="1"/>
  <c r="AC666" i="10" s="1"/>
  <c r="AC686" s="1"/>
  <c r="AC33" s="1"/>
  <c r="AD2514" i="9"/>
  <c r="AD2534" s="1"/>
  <c r="AD666" i="10" s="1"/>
  <c r="AD686" s="1"/>
  <c r="AD33" s="1"/>
  <c r="AE2514" i="9"/>
  <c r="AE2534" s="1"/>
  <c r="AE666" i="10" s="1"/>
  <c r="AE686" s="1"/>
  <c r="AE33" s="1"/>
  <c r="AF2514" i="9"/>
  <c r="AF2534" s="1"/>
  <c r="AF666" i="10" s="1"/>
  <c r="AF686" s="1"/>
  <c r="AF33" s="1"/>
  <c r="AG2514" i="9"/>
  <c r="AG2534" s="1"/>
  <c r="AG666" i="10" s="1"/>
  <c r="AG686" s="1"/>
  <c r="AG33" s="1"/>
  <c r="AH2514" i="9"/>
  <c r="AH2534" s="1"/>
  <c r="AH666" i="10" s="1"/>
  <c r="AH686" s="1"/>
  <c r="AH33" s="1"/>
  <c r="AI2514" i="9"/>
  <c r="AJ2514"/>
  <c r="AJ2534" s="1"/>
  <c r="AJ666" i="10" s="1"/>
  <c r="AJ686" s="1"/>
  <c r="AJ33" s="1"/>
  <c r="AK2514" i="9"/>
  <c r="AK2534" s="1"/>
  <c r="AK666" i="10" s="1"/>
  <c r="AK686" s="1"/>
  <c r="AK33" s="1"/>
  <c r="AL2512" i="9"/>
  <c r="O2494"/>
  <c r="S2494"/>
  <c r="T2494"/>
  <c r="U2494"/>
  <c r="V2494"/>
  <c r="W2494"/>
  <c r="X2494"/>
  <c r="Y2494"/>
  <c r="Z2494"/>
  <c r="AA2494"/>
  <c r="AB2494"/>
  <c r="AC2494"/>
  <c r="AD2494"/>
  <c r="AE2494"/>
  <c r="AF2494"/>
  <c r="AG2494"/>
  <c r="AH2494"/>
  <c r="AI2494"/>
  <c r="AJ2494"/>
  <c r="AK2494"/>
  <c r="O2493"/>
  <c r="S2493"/>
  <c r="T2493"/>
  <c r="U2493"/>
  <c r="V2493"/>
  <c r="W2493"/>
  <c r="X2493"/>
  <c r="Y2493"/>
  <c r="Z2493"/>
  <c r="AA2493"/>
  <c r="AB2493"/>
  <c r="AC2493"/>
  <c r="AD2493"/>
  <c r="AE2493"/>
  <c r="AF2493"/>
  <c r="AG2493"/>
  <c r="AH2493"/>
  <c r="AI2493"/>
  <c r="AJ2493"/>
  <c r="AK2493"/>
  <c r="O2492"/>
  <c r="S2492"/>
  <c r="S2512" s="1"/>
  <c r="S647" i="10" s="1"/>
  <c r="T2492" i="9"/>
  <c r="T2512" s="1"/>
  <c r="T647" i="10" s="1"/>
  <c r="U2492" i="9"/>
  <c r="U2512" s="1"/>
  <c r="U647" i="10" s="1"/>
  <c r="V2492" i="9"/>
  <c r="W2492"/>
  <c r="W2512" s="1"/>
  <c r="W647" i="10" s="1"/>
  <c r="X2492" i="9"/>
  <c r="X2512" s="1"/>
  <c r="X647" i="10" s="1"/>
  <c r="Y2492" i="9"/>
  <c r="Y2512" s="1"/>
  <c r="Y647" i="10" s="1"/>
  <c r="Z2492" i="9"/>
  <c r="AA2492"/>
  <c r="AA2512" s="1"/>
  <c r="AA647" i="10" s="1"/>
  <c r="AB2492" i="9"/>
  <c r="AB2512" s="1"/>
  <c r="AB647" i="10" s="1"/>
  <c r="AC2492" i="9"/>
  <c r="AC2512" s="1"/>
  <c r="AC647" i="10" s="1"/>
  <c r="AD2492" i="9"/>
  <c r="AE2492"/>
  <c r="AE2512" s="1"/>
  <c r="AE647" i="10" s="1"/>
  <c r="AF2492" i="9"/>
  <c r="AF2512" s="1"/>
  <c r="AF647" i="10" s="1"/>
  <c r="AG2492" i="9"/>
  <c r="AG2512" s="1"/>
  <c r="AG647" i="10" s="1"/>
  <c r="AH2492" i="9"/>
  <c r="AI2492"/>
  <c r="AI2512" s="1"/>
  <c r="AI647" i="10" s="1"/>
  <c r="AJ2492" i="9"/>
  <c r="AJ2512" s="1"/>
  <c r="AJ647" i="10" s="1"/>
  <c r="AK2492" i="9"/>
  <c r="AK2512" s="1"/>
  <c r="AK647" i="10" s="1"/>
  <c r="AL2490" i="9"/>
  <c r="O2470"/>
  <c r="S2470"/>
  <c r="S2490" s="1"/>
  <c r="S646" i="10" s="1"/>
  <c r="T2470" i="9"/>
  <c r="T2490" s="1"/>
  <c r="T646" i="10" s="1"/>
  <c r="U2470" i="9"/>
  <c r="U2490" s="1"/>
  <c r="U646" i="10" s="1"/>
  <c r="V2470" i="9"/>
  <c r="V2490" s="1"/>
  <c r="V646" i="10" s="1"/>
  <c r="W2470" i="9"/>
  <c r="W2490" s="1"/>
  <c r="W646" i="10" s="1"/>
  <c r="X2470" i="9"/>
  <c r="X2490" s="1"/>
  <c r="X646" i="10" s="1"/>
  <c r="Y2470" i="9"/>
  <c r="Y2490" s="1"/>
  <c r="Y646" i="10" s="1"/>
  <c r="Z2470" i="9"/>
  <c r="Z2490" s="1"/>
  <c r="Z646" i="10" s="1"/>
  <c r="AA2470" i="9"/>
  <c r="AA2490" s="1"/>
  <c r="AA646" i="10" s="1"/>
  <c r="AB2470" i="9"/>
  <c r="AB2490" s="1"/>
  <c r="AB646" i="10" s="1"/>
  <c r="AC2470" i="9"/>
  <c r="AC2490" s="1"/>
  <c r="AC646" i="10" s="1"/>
  <c r="AD2470" i="9"/>
  <c r="AD2490" s="1"/>
  <c r="AD646" i="10" s="1"/>
  <c r="AE2470" i="9"/>
  <c r="AE2490" s="1"/>
  <c r="AE646" i="10" s="1"/>
  <c r="AF2470" i="9"/>
  <c r="AF2490" s="1"/>
  <c r="AF646" i="10" s="1"/>
  <c r="AG2470" i="9"/>
  <c r="AG2490" s="1"/>
  <c r="AG646" i="10" s="1"/>
  <c r="AH2470" i="9"/>
  <c r="AH2490" s="1"/>
  <c r="AH646" i="10" s="1"/>
  <c r="AI2470" i="9"/>
  <c r="AI2490" s="1"/>
  <c r="AI646" i="10" s="1"/>
  <c r="AJ2470" i="9"/>
  <c r="AJ2490" s="1"/>
  <c r="AJ646" i="10" s="1"/>
  <c r="AK2470" i="9"/>
  <c r="AK2490" s="1"/>
  <c r="AK646" i="10" s="1"/>
  <c r="AL2468" i="9"/>
  <c r="O2451"/>
  <c r="S2451"/>
  <c r="T2451"/>
  <c r="U2451"/>
  <c r="V2451"/>
  <c r="W2451"/>
  <c r="X2451"/>
  <c r="Y2451"/>
  <c r="Z2451"/>
  <c r="AA2451"/>
  <c r="AB2451"/>
  <c r="AC2451"/>
  <c r="AD2451"/>
  <c r="AE2451"/>
  <c r="AF2451"/>
  <c r="AG2451"/>
  <c r="AH2451"/>
  <c r="AI2451"/>
  <c r="AJ2451"/>
  <c r="AK2451"/>
  <c r="O2450"/>
  <c r="S2450"/>
  <c r="T2450"/>
  <c r="U2450"/>
  <c r="V2450"/>
  <c r="W2450"/>
  <c r="X2450"/>
  <c r="Y2450"/>
  <c r="Z2450"/>
  <c r="AA2450"/>
  <c r="AB2450"/>
  <c r="AC2450"/>
  <c r="AD2450"/>
  <c r="AE2450"/>
  <c r="AF2450"/>
  <c r="AG2450"/>
  <c r="AH2450"/>
  <c r="AI2450"/>
  <c r="AJ2450"/>
  <c r="AK2450"/>
  <c r="K2449"/>
  <c r="R2449"/>
  <c r="O2449"/>
  <c r="S2449"/>
  <c r="T2449"/>
  <c r="U2449"/>
  <c r="V2449"/>
  <c r="W2449"/>
  <c r="X2449"/>
  <c r="Y2449"/>
  <c r="Z2449"/>
  <c r="AA2449"/>
  <c r="AB2449"/>
  <c r="AC2449"/>
  <c r="AD2449"/>
  <c r="AE2449"/>
  <c r="AF2449"/>
  <c r="AG2449"/>
  <c r="AH2449"/>
  <c r="AI2449"/>
  <c r="AJ2449"/>
  <c r="AK2449"/>
  <c r="O2448"/>
  <c r="S2448"/>
  <c r="S2468" s="1"/>
  <c r="S645" i="10" s="1"/>
  <c r="T2448" i="9"/>
  <c r="T2468" s="1"/>
  <c r="T645" i="10" s="1"/>
  <c r="U2448" i="9"/>
  <c r="V2448"/>
  <c r="W2448"/>
  <c r="W2468" s="1"/>
  <c r="W645" i="10" s="1"/>
  <c r="X2448" i="9"/>
  <c r="X2468" s="1"/>
  <c r="X645" i="10" s="1"/>
  <c r="Y2448" i="9"/>
  <c r="Z2448"/>
  <c r="AA2448"/>
  <c r="AA2468" s="1"/>
  <c r="AA645" i="10" s="1"/>
  <c r="AB2448" i="9"/>
  <c r="AB2468" s="1"/>
  <c r="AB645" i="10" s="1"/>
  <c r="AC2448" i="9"/>
  <c r="AD2448"/>
  <c r="AE2448"/>
  <c r="AE2468" s="1"/>
  <c r="AE645" i="10" s="1"/>
  <c r="AF2448" i="9"/>
  <c r="AF2468" s="1"/>
  <c r="AF645" i="10" s="1"/>
  <c r="AG2448" i="9"/>
  <c r="AH2448"/>
  <c r="AI2448"/>
  <c r="AI2468" s="1"/>
  <c r="AI645" i="10" s="1"/>
  <c r="AJ2448" i="9"/>
  <c r="AJ2468" s="1"/>
  <c r="AJ645" i="10" s="1"/>
  <c r="AK2448" i="9"/>
  <c r="T2446"/>
  <c r="T644" i="10" s="1"/>
  <c r="X2446" i="9"/>
  <c r="X644" i="10" s="1"/>
  <c r="AB2446" i="9"/>
  <c r="AB644" i="10" s="1"/>
  <c r="AJ2446" i="9"/>
  <c r="AJ644" i="10" s="1"/>
  <c r="AL2446" i="9"/>
  <c r="K2427"/>
  <c r="L2427"/>
  <c r="R2427"/>
  <c r="O2427"/>
  <c r="S2427"/>
  <c r="T2427"/>
  <c r="U2427"/>
  <c r="V2427"/>
  <c r="W2427"/>
  <c r="X2427"/>
  <c r="Y2427"/>
  <c r="Z2427"/>
  <c r="AA2427"/>
  <c r="AB2427"/>
  <c r="AC2427"/>
  <c r="AD2427"/>
  <c r="AE2427"/>
  <c r="AF2427"/>
  <c r="AG2427"/>
  <c r="AH2427"/>
  <c r="AI2427"/>
  <c r="AJ2427"/>
  <c r="AK2427"/>
  <c r="O2426"/>
  <c r="S2426"/>
  <c r="S2446" s="1"/>
  <c r="S644" i="10" s="1"/>
  <c r="T2426" i="9"/>
  <c r="U2426"/>
  <c r="U2446" s="1"/>
  <c r="U644" i="10" s="1"/>
  <c r="V2426" i="9"/>
  <c r="V2446" s="1"/>
  <c r="V644" i="10" s="1"/>
  <c r="W2426" i="9"/>
  <c r="W2446" s="1"/>
  <c r="W644" i="10" s="1"/>
  <c r="X2426" i="9"/>
  <c r="Y2426"/>
  <c r="Y2446" s="1"/>
  <c r="Y644" i="10" s="1"/>
  <c r="Z2426" i="9"/>
  <c r="Z2446" s="1"/>
  <c r="Z644" i="10" s="1"/>
  <c r="AA2426" i="9"/>
  <c r="AA2446" s="1"/>
  <c r="AA644" i="10" s="1"/>
  <c r="AB2426" i="9"/>
  <c r="AC2426"/>
  <c r="AC2446" s="1"/>
  <c r="AC644" i="10" s="1"/>
  <c r="AD2426" i="9"/>
  <c r="AD2446" s="1"/>
  <c r="AD644" i="10" s="1"/>
  <c r="AE2426" i="9"/>
  <c r="AE2446" s="1"/>
  <c r="AE644" i="10" s="1"/>
  <c r="AF2426" i="9"/>
  <c r="AF2446" s="1"/>
  <c r="AF644" i="10" s="1"/>
  <c r="AG2426" i="9"/>
  <c r="AG2446" s="1"/>
  <c r="AG644" i="10" s="1"/>
  <c r="AH2426" i="9"/>
  <c r="AH2446" s="1"/>
  <c r="AH644" i="10" s="1"/>
  <c r="AI2426" i="9"/>
  <c r="AI2446" s="1"/>
  <c r="AI644" i="10" s="1"/>
  <c r="AJ2426" i="9"/>
  <c r="AK2426"/>
  <c r="AK2446" s="1"/>
  <c r="AK644" i="10" s="1"/>
  <c r="AA2424" i="9"/>
  <c r="AA626" i="10" s="1"/>
  <c r="AL2424" i="9"/>
  <c r="L2406"/>
  <c r="X2406" s="1"/>
  <c r="O2406"/>
  <c r="R2406"/>
  <c r="S2406"/>
  <c r="T2406"/>
  <c r="T2424" s="1"/>
  <c r="T626" i="10" s="1"/>
  <c r="U2406" i="9"/>
  <c r="V2406"/>
  <c r="W2406"/>
  <c r="Y2406"/>
  <c r="Z2406"/>
  <c r="AA2406"/>
  <c r="AB2406"/>
  <c r="AC2406"/>
  <c r="AD2406"/>
  <c r="AE2406"/>
  <c r="AF2406"/>
  <c r="AG2406"/>
  <c r="AH2406"/>
  <c r="AI2406"/>
  <c r="AJ2406"/>
  <c r="AK2406"/>
  <c r="K2405"/>
  <c r="O2405"/>
  <c r="R2405"/>
  <c r="S2405"/>
  <c r="S2424" s="1"/>
  <c r="S626" i="10" s="1"/>
  <c r="T2405" i="9"/>
  <c r="U2405"/>
  <c r="V2405"/>
  <c r="W2405"/>
  <c r="Y2405"/>
  <c r="Z2405"/>
  <c r="AA2405"/>
  <c r="AB2405"/>
  <c r="AC2405"/>
  <c r="AD2405"/>
  <c r="AE2405"/>
  <c r="AF2405"/>
  <c r="AG2405"/>
  <c r="AH2405"/>
  <c r="AI2405"/>
  <c r="AI2424" s="1"/>
  <c r="AI626" i="10" s="1"/>
  <c r="AJ2405" i="9"/>
  <c r="AK2405"/>
  <c r="L2404"/>
  <c r="X2404" s="1"/>
  <c r="K2404"/>
  <c r="O2404"/>
  <c r="R2404"/>
  <c r="S2404"/>
  <c r="T2404"/>
  <c r="U2404"/>
  <c r="U2424" s="1"/>
  <c r="U626" i="10" s="1"/>
  <c r="V2404" i="9"/>
  <c r="W2404"/>
  <c r="W2424" s="1"/>
  <c r="W626" i="10" s="1"/>
  <c r="Y2404" i="9"/>
  <c r="Z2404"/>
  <c r="Z2424" s="1"/>
  <c r="Z626" i="10" s="1"/>
  <c r="AA2404" i="9"/>
  <c r="AB2404"/>
  <c r="AC2404"/>
  <c r="AD2404"/>
  <c r="AD2424" s="1"/>
  <c r="AD626" i="10" s="1"/>
  <c r="AE2404" i="9"/>
  <c r="AE2424" s="1"/>
  <c r="AE626" i="10" s="1"/>
  <c r="AF2404" i="9"/>
  <c r="AG2404"/>
  <c r="AH2404"/>
  <c r="AH2424" s="1"/>
  <c r="AH626" i="10" s="1"/>
  <c r="AI2404" i="9"/>
  <c r="AJ2404"/>
  <c r="AK2404"/>
  <c r="Z2402"/>
  <c r="Z625" i="10" s="1"/>
  <c r="AB2402" i="9"/>
  <c r="AB625" i="10" s="1"/>
  <c r="AH2402" i="9"/>
  <c r="AH625" i="10" s="1"/>
  <c r="AL2402" i="9"/>
  <c r="O2382"/>
  <c r="S2382"/>
  <c r="S2402" s="1"/>
  <c r="S625" i="10" s="1"/>
  <c r="T2382" i="9"/>
  <c r="T2402" s="1"/>
  <c r="T625" i="10" s="1"/>
  <c r="U2382" i="9"/>
  <c r="U2402" s="1"/>
  <c r="U625" i="10" s="1"/>
  <c r="V2382" i="9"/>
  <c r="V2402" s="1"/>
  <c r="V625" i="10" s="1"/>
  <c r="W2382" i="9"/>
  <c r="W2402" s="1"/>
  <c r="W625" i="10" s="1"/>
  <c r="X2382" i="9"/>
  <c r="X2402" s="1"/>
  <c r="X625" i="10" s="1"/>
  <c r="Y2382" i="9"/>
  <c r="Y2402" s="1"/>
  <c r="Y625" i="10" s="1"/>
  <c r="Z2382" i="9"/>
  <c r="AA2382"/>
  <c r="AA2402" s="1"/>
  <c r="AA625" i="10" s="1"/>
  <c r="AB2382" i="9"/>
  <c r="AC2382"/>
  <c r="AC2402" s="1"/>
  <c r="AC625" i="10" s="1"/>
  <c r="AD2382" i="9"/>
  <c r="AD2402" s="1"/>
  <c r="AD625" i="10" s="1"/>
  <c r="AE2382" i="9"/>
  <c r="AE2402" s="1"/>
  <c r="AE625" i="10" s="1"/>
  <c r="AF2382" i="9"/>
  <c r="AF2402" s="1"/>
  <c r="AF625" i="10" s="1"/>
  <c r="AG2382" i="9"/>
  <c r="AG2402" s="1"/>
  <c r="AG625" i="10" s="1"/>
  <c r="AH2382" i="9"/>
  <c r="AI2382"/>
  <c r="AI2402" s="1"/>
  <c r="AI625" i="10" s="1"/>
  <c r="AJ2382" i="9"/>
  <c r="AJ2402" s="1"/>
  <c r="AJ625" i="10" s="1"/>
  <c r="AK2382" i="9"/>
  <c r="AK2402" s="1"/>
  <c r="AK625" i="10" s="1"/>
  <c r="Y2380" i="9"/>
  <c r="Y624" i="10" s="1"/>
  <c r="AG2380" i="9"/>
  <c r="AG624" i="10" s="1"/>
  <c r="AL2380" i="9"/>
  <c r="O2360"/>
  <c r="S2360"/>
  <c r="S2380" s="1"/>
  <c r="S624" i="10" s="1"/>
  <c r="T2360" i="9"/>
  <c r="T2380" s="1"/>
  <c r="T624" i="10" s="1"/>
  <c r="U2360" i="9"/>
  <c r="U2380" s="1"/>
  <c r="U624" i="10" s="1"/>
  <c r="V2360" i="9"/>
  <c r="V2380" s="1"/>
  <c r="V624" i="10" s="1"/>
  <c r="W2360" i="9"/>
  <c r="W2380" s="1"/>
  <c r="W624" i="10" s="1"/>
  <c r="X2360" i="9"/>
  <c r="X2380" s="1"/>
  <c r="X624" i="10" s="1"/>
  <c r="Y2360" i="9"/>
  <c r="Z2360"/>
  <c r="Z2380" s="1"/>
  <c r="Z624" i="10" s="1"/>
  <c r="AA2360" i="9"/>
  <c r="AA2380" s="1"/>
  <c r="AA624" i="10" s="1"/>
  <c r="AB2360" i="9"/>
  <c r="AB2380" s="1"/>
  <c r="AB624" i="10" s="1"/>
  <c r="AC2360" i="9"/>
  <c r="AC2380" s="1"/>
  <c r="AC624" i="10" s="1"/>
  <c r="AD2360" i="9"/>
  <c r="AD2380" s="1"/>
  <c r="AD624" i="10" s="1"/>
  <c r="AE2360" i="9"/>
  <c r="AE2380" s="1"/>
  <c r="AE624" i="10" s="1"/>
  <c r="AF2360" i="9"/>
  <c r="AF2380" s="1"/>
  <c r="AF624" i="10" s="1"/>
  <c r="AG2360" i="9"/>
  <c r="AH2360"/>
  <c r="AH2380" s="1"/>
  <c r="AH624" i="10" s="1"/>
  <c r="AI2360" i="9"/>
  <c r="AI2380" s="1"/>
  <c r="AI624" i="10" s="1"/>
  <c r="AJ2360" i="9"/>
  <c r="AJ2380" s="1"/>
  <c r="AJ624" i="10" s="1"/>
  <c r="AK2360" i="9"/>
  <c r="AK2380" s="1"/>
  <c r="AK624" i="10" s="1"/>
  <c r="L2358" i="9"/>
  <c r="Y2358"/>
  <c r="Y623" i="10" s="1"/>
  <c r="AL2358" i="9"/>
  <c r="L2349"/>
  <c r="R2349"/>
  <c r="K2349"/>
  <c r="O2349"/>
  <c r="S2349"/>
  <c r="T2349"/>
  <c r="U2349"/>
  <c r="V2349"/>
  <c r="W2349"/>
  <c r="X2349"/>
  <c r="Y2349"/>
  <c r="Z2349"/>
  <c r="AA2349"/>
  <c r="AB2349"/>
  <c r="AC2349"/>
  <c r="AD2349"/>
  <c r="AE2349"/>
  <c r="AF2349"/>
  <c r="AG2349"/>
  <c r="AH2349"/>
  <c r="AI2349"/>
  <c r="AJ2349"/>
  <c r="AK2349"/>
  <c r="L2348"/>
  <c r="K2348"/>
  <c r="O2348"/>
  <c r="R2348"/>
  <c r="S2348"/>
  <c r="T2348"/>
  <c r="U2348"/>
  <c r="V2348"/>
  <c r="W2348"/>
  <c r="X2348"/>
  <c r="Y2348"/>
  <c r="Z2348"/>
  <c r="AA2348"/>
  <c r="AB2348"/>
  <c r="AC2348"/>
  <c r="AD2348"/>
  <c r="AE2348"/>
  <c r="AF2348"/>
  <c r="AG2348"/>
  <c r="AH2348"/>
  <c r="AI2348"/>
  <c r="AJ2348"/>
  <c r="AK2348"/>
  <c r="L2347"/>
  <c r="K2347"/>
  <c r="O2347"/>
  <c r="R2347"/>
  <c r="S2347"/>
  <c r="T2347"/>
  <c r="U2347"/>
  <c r="V2347"/>
  <c r="W2347"/>
  <c r="X2347"/>
  <c r="Y2347"/>
  <c r="Z2347"/>
  <c r="AA2347"/>
  <c r="AB2347"/>
  <c r="AC2347"/>
  <c r="AD2347"/>
  <c r="AE2347"/>
  <c r="AF2347"/>
  <c r="AG2347"/>
  <c r="AH2347"/>
  <c r="AI2347"/>
  <c r="AJ2347"/>
  <c r="AK2347"/>
  <c r="L2346"/>
  <c r="K2346"/>
  <c r="O2346"/>
  <c r="R2346"/>
  <c r="S2346"/>
  <c r="T2346"/>
  <c r="U2346"/>
  <c r="V2346"/>
  <c r="W2346"/>
  <c r="X2346"/>
  <c r="Y2346"/>
  <c r="Z2346"/>
  <c r="AA2346"/>
  <c r="AB2346"/>
  <c r="AC2346"/>
  <c r="AD2346"/>
  <c r="AE2346"/>
  <c r="AF2346"/>
  <c r="AG2346"/>
  <c r="AH2346"/>
  <c r="AI2346"/>
  <c r="AJ2346"/>
  <c r="AK2346"/>
  <c r="K2345"/>
  <c r="L2345"/>
  <c r="O2345"/>
  <c r="R2345"/>
  <c r="S2345"/>
  <c r="T2345"/>
  <c r="U2345"/>
  <c r="V2345"/>
  <c r="W2345"/>
  <c r="X2345"/>
  <c r="Y2345"/>
  <c r="Z2345"/>
  <c r="AA2345"/>
  <c r="AB2345"/>
  <c r="AC2345"/>
  <c r="AD2345"/>
  <c r="AE2345"/>
  <c r="AF2345"/>
  <c r="AG2345"/>
  <c r="AH2345"/>
  <c r="AI2345"/>
  <c r="AJ2345"/>
  <c r="AK2345"/>
  <c r="L2344"/>
  <c r="K2344"/>
  <c r="O2344"/>
  <c r="R2344"/>
  <c r="S2344"/>
  <c r="T2344"/>
  <c r="U2344"/>
  <c r="V2344"/>
  <c r="W2344"/>
  <c r="X2344"/>
  <c r="Y2344"/>
  <c r="Z2344"/>
  <c r="AA2344"/>
  <c r="AB2344"/>
  <c r="AC2344"/>
  <c r="AD2344"/>
  <c r="AE2344"/>
  <c r="AF2344"/>
  <c r="AG2344"/>
  <c r="AH2344"/>
  <c r="AI2344"/>
  <c r="AJ2344"/>
  <c r="AK2344"/>
  <c r="L2343"/>
  <c r="K2343"/>
  <c r="O2343"/>
  <c r="R2343"/>
  <c r="S2343"/>
  <c r="T2343"/>
  <c r="U2343"/>
  <c r="V2343"/>
  <c r="W2343"/>
  <c r="X2343"/>
  <c r="Y2343"/>
  <c r="Z2343"/>
  <c r="AA2343"/>
  <c r="AB2343"/>
  <c r="AC2343"/>
  <c r="AD2343"/>
  <c r="AE2343"/>
  <c r="AF2343"/>
  <c r="AG2343"/>
  <c r="AH2343"/>
  <c r="AI2343"/>
  <c r="AJ2343"/>
  <c r="AK2343"/>
  <c r="L2342"/>
  <c r="R2342"/>
  <c r="K2342"/>
  <c r="O2342"/>
  <c r="S2342"/>
  <c r="T2342"/>
  <c r="U2342"/>
  <c r="V2342"/>
  <c r="W2342"/>
  <c r="X2342"/>
  <c r="Y2342"/>
  <c r="Z2342"/>
  <c r="AA2342"/>
  <c r="AB2342"/>
  <c r="AC2342"/>
  <c r="AD2342"/>
  <c r="AE2342"/>
  <c r="AF2342"/>
  <c r="AG2342"/>
  <c r="AH2342"/>
  <c r="AI2342"/>
  <c r="AJ2342"/>
  <c r="AK2342"/>
  <c r="K2341"/>
  <c r="L2341"/>
  <c r="O2341"/>
  <c r="R2341"/>
  <c r="S2341"/>
  <c r="T2341"/>
  <c r="U2341"/>
  <c r="U2358" s="1"/>
  <c r="U623" i="10" s="1"/>
  <c r="V2341" i="9"/>
  <c r="W2341"/>
  <c r="X2341"/>
  <c r="Y2341"/>
  <c r="Z2341"/>
  <c r="AA2341"/>
  <c r="AB2341"/>
  <c r="AC2341"/>
  <c r="AC2358" s="1"/>
  <c r="AC623" i="10" s="1"/>
  <c r="AD2341" i="9"/>
  <c r="AE2341"/>
  <c r="AF2341"/>
  <c r="AG2341"/>
  <c r="AG2358" s="1"/>
  <c r="AG623" i="10" s="1"/>
  <c r="AH2341" i="9"/>
  <c r="AI2341"/>
  <c r="AJ2341"/>
  <c r="AK2341"/>
  <c r="AK2358" s="1"/>
  <c r="AK623" i="10" s="1"/>
  <c r="L2340" i="9"/>
  <c r="K2340"/>
  <c r="O2340"/>
  <c r="R2340"/>
  <c r="S2340"/>
  <c r="T2340"/>
  <c r="U2340"/>
  <c r="V2340"/>
  <c r="W2340"/>
  <c r="X2340"/>
  <c r="Y2340"/>
  <c r="Z2340"/>
  <c r="AA2340"/>
  <c r="AB2340"/>
  <c r="AC2340"/>
  <c r="AD2340"/>
  <c r="AE2340"/>
  <c r="AF2340"/>
  <c r="AG2340"/>
  <c r="AH2340"/>
  <c r="AI2340"/>
  <c r="AJ2340"/>
  <c r="AK2340"/>
  <c r="L2339"/>
  <c r="K2339"/>
  <c r="O2339"/>
  <c r="R2339"/>
  <c r="S2339"/>
  <c r="T2339"/>
  <c r="U2339"/>
  <c r="V2339"/>
  <c r="W2339"/>
  <c r="X2339"/>
  <c r="Y2339"/>
  <c r="Z2339"/>
  <c r="AA2339"/>
  <c r="AB2339"/>
  <c r="AC2339"/>
  <c r="AD2339"/>
  <c r="AE2339"/>
  <c r="AF2339"/>
  <c r="AG2339"/>
  <c r="AH2339"/>
  <c r="AI2339"/>
  <c r="AJ2339"/>
  <c r="AK2339"/>
  <c r="L2338"/>
  <c r="K2338"/>
  <c r="O2338"/>
  <c r="R2338"/>
  <c r="S2338"/>
  <c r="T2338"/>
  <c r="T2358" s="1"/>
  <c r="T623" i="10" s="1"/>
  <c r="U2338" i="9"/>
  <c r="V2338"/>
  <c r="W2338"/>
  <c r="X2338"/>
  <c r="X2358" s="1"/>
  <c r="X623" i="10" s="1"/>
  <c r="Y2338" i="9"/>
  <c r="Z2338"/>
  <c r="AA2338"/>
  <c r="AB2338"/>
  <c r="AB2358" s="1"/>
  <c r="AB623" i="10" s="1"/>
  <c r="AC2338" i="9"/>
  <c r="AD2338"/>
  <c r="AE2338"/>
  <c r="AF2338"/>
  <c r="AF2358" s="1"/>
  <c r="AG2338"/>
  <c r="AH2338"/>
  <c r="AI2338"/>
  <c r="AJ2338"/>
  <c r="AJ2358" s="1"/>
  <c r="AJ623" i="10" s="1"/>
  <c r="AK2338" i="9"/>
  <c r="AL2336"/>
  <c r="K2320"/>
  <c r="R2320"/>
  <c r="O2320"/>
  <c r="S2320"/>
  <c r="T2320"/>
  <c r="U2320"/>
  <c r="V2320"/>
  <c r="W2320"/>
  <c r="X2320"/>
  <c r="Y2320"/>
  <c r="Z2320"/>
  <c r="AA2320"/>
  <c r="AB2320"/>
  <c r="AC2320"/>
  <c r="AD2320"/>
  <c r="AE2320"/>
  <c r="AF2320"/>
  <c r="AG2320"/>
  <c r="AH2320"/>
  <c r="AI2320"/>
  <c r="AJ2320"/>
  <c r="AK2320"/>
  <c r="O2319"/>
  <c r="S2319"/>
  <c r="T2319"/>
  <c r="U2319"/>
  <c r="V2319"/>
  <c r="W2319"/>
  <c r="X2319"/>
  <c r="Y2319"/>
  <c r="Z2319"/>
  <c r="AA2319"/>
  <c r="AB2319"/>
  <c r="AC2319"/>
  <c r="AD2319"/>
  <c r="AE2319"/>
  <c r="AF2319"/>
  <c r="AG2319"/>
  <c r="AH2319"/>
  <c r="AI2319"/>
  <c r="AJ2319"/>
  <c r="AK2319"/>
  <c r="O2318"/>
  <c r="S2318"/>
  <c r="T2318"/>
  <c r="U2318"/>
  <c r="V2318"/>
  <c r="W2318"/>
  <c r="X2318"/>
  <c r="Y2318"/>
  <c r="Z2318"/>
  <c r="AA2318"/>
  <c r="AB2318"/>
  <c r="AC2318"/>
  <c r="AD2318"/>
  <c r="AE2318"/>
  <c r="AF2318"/>
  <c r="AG2318"/>
  <c r="AH2318"/>
  <c r="AI2318"/>
  <c r="AJ2318"/>
  <c r="AK2318"/>
  <c r="O2317"/>
  <c r="S2317"/>
  <c r="T2317"/>
  <c r="U2317"/>
  <c r="V2317"/>
  <c r="W2317"/>
  <c r="X2317"/>
  <c r="Y2317"/>
  <c r="Z2317"/>
  <c r="AA2317"/>
  <c r="AB2317"/>
  <c r="AC2317"/>
  <c r="AD2317"/>
  <c r="AE2317"/>
  <c r="AF2317"/>
  <c r="AG2317"/>
  <c r="AH2317"/>
  <c r="AI2317"/>
  <c r="AJ2317"/>
  <c r="AK2317"/>
  <c r="O2316"/>
  <c r="S2316"/>
  <c r="S2336" s="1"/>
  <c r="S622" i="10" s="1"/>
  <c r="T2316" i="9"/>
  <c r="T2336" s="1"/>
  <c r="T622" i="10" s="1"/>
  <c r="U2316" i="9"/>
  <c r="U2336" s="1"/>
  <c r="U622" i="10" s="1"/>
  <c r="V2316" i="9"/>
  <c r="V2336" s="1"/>
  <c r="V622" i="10" s="1"/>
  <c r="W2316" i="9"/>
  <c r="W2336" s="1"/>
  <c r="W622" i="10" s="1"/>
  <c r="X2316" i="9"/>
  <c r="X2336" s="1"/>
  <c r="X622" i="10" s="1"/>
  <c r="Y2316" i="9"/>
  <c r="Y2336" s="1"/>
  <c r="Y622" i="10" s="1"/>
  <c r="Z2316" i="9"/>
  <c r="Z2336" s="1"/>
  <c r="Z622" i="10" s="1"/>
  <c r="AA2316" i="9"/>
  <c r="AA2336" s="1"/>
  <c r="AA622" i="10" s="1"/>
  <c r="AB2316" i="9"/>
  <c r="AB2336" s="1"/>
  <c r="AB622" i="10" s="1"/>
  <c r="AC2316" i="9"/>
  <c r="AC2336" s="1"/>
  <c r="AC622" i="10" s="1"/>
  <c r="AD2316" i="9"/>
  <c r="AD2336" s="1"/>
  <c r="AD622" i="10" s="1"/>
  <c r="AE2316" i="9"/>
  <c r="AE2336" s="1"/>
  <c r="AE622" i="10" s="1"/>
  <c r="AF2316" i="9"/>
  <c r="AF2336" s="1"/>
  <c r="AF622" i="10" s="1"/>
  <c r="AG2316" i="9"/>
  <c r="AG2336" s="1"/>
  <c r="AG622" i="10" s="1"/>
  <c r="AH2316" i="9"/>
  <c r="AH2336" s="1"/>
  <c r="AH622" i="10" s="1"/>
  <c r="AI2316" i="9"/>
  <c r="AI2336" s="1"/>
  <c r="AI622" i="10" s="1"/>
  <c r="AJ2316" i="9"/>
  <c r="AJ2336" s="1"/>
  <c r="AJ622" i="10" s="1"/>
  <c r="AK2316" i="9"/>
  <c r="AK2336" s="1"/>
  <c r="AK622" i="10" s="1"/>
  <c r="AL2314" i="9"/>
  <c r="L2296"/>
  <c r="X2296" s="1"/>
  <c r="O2296"/>
  <c r="R2296"/>
  <c r="S2296"/>
  <c r="T2296"/>
  <c r="U2296"/>
  <c r="V2296"/>
  <c r="W2296"/>
  <c r="Y2296"/>
  <c r="Z2296"/>
  <c r="AA2296"/>
  <c r="AB2296"/>
  <c r="AC2296"/>
  <c r="AD2296"/>
  <c r="AE2296"/>
  <c r="AF2296"/>
  <c r="AG2296"/>
  <c r="AH2296"/>
  <c r="AI2296"/>
  <c r="AJ2296"/>
  <c r="AK2296"/>
  <c r="L2295"/>
  <c r="X2295" s="1"/>
  <c r="O2295"/>
  <c r="R2295"/>
  <c r="S2295"/>
  <c r="T2295"/>
  <c r="U2295"/>
  <c r="U2314" s="1"/>
  <c r="U605" i="10" s="1"/>
  <c r="V2295" i="9"/>
  <c r="W2295"/>
  <c r="Y2295"/>
  <c r="Z2295"/>
  <c r="Z2314" s="1"/>
  <c r="Z605" i="10" s="1"/>
  <c r="AA2295" i="9"/>
  <c r="AB2295"/>
  <c r="AC2295"/>
  <c r="AD2295"/>
  <c r="AE2295"/>
  <c r="AF2295"/>
  <c r="AG2295"/>
  <c r="AH2295"/>
  <c r="AI2295"/>
  <c r="AJ2295"/>
  <c r="AK2295"/>
  <c r="K2294"/>
  <c r="I605" i="10"/>
  <c r="J605" s="1"/>
  <c r="O2294" i="9"/>
  <c r="R2294"/>
  <c r="S2294"/>
  <c r="T2294"/>
  <c r="T2314" s="1"/>
  <c r="T605" i="10" s="1"/>
  <c r="U2294" i="9"/>
  <c r="V2294"/>
  <c r="W2294"/>
  <c r="Y2294"/>
  <c r="Y2314" s="1"/>
  <c r="Y605" i="10" s="1"/>
  <c r="Z2294" i="9"/>
  <c r="AA2294"/>
  <c r="AB2294"/>
  <c r="AC2294"/>
  <c r="AC2314" s="1"/>
  <c r="AC605" i="10" s="1"/>
  <c r="AD2294" i="9"/>
  <c r="AE2294"/>
  <c r="AF2294"/>
  <c r="AG2294"/>
  <c r="AG2314" s="1"/>
  <c r="AG605" i="10" s="1"/>
  <c r="AH2294" i="9"/>
  <c r="AI2294"/>
  <c r="AJ2294"/>
  <c r="AK2294"/>
  <c r="AK2314" s="1"/>
  <c r="AK605" i="10" s="1"/>
  <c r="X2292" i="9"/>
  <c r="X604" i="10" s="1"/>
  <c r="AB2292" i="9"/>
  <c r="AB604" i="10" s="1"/>
  <c r="AF2292" i="9"/>
  <c r="AF604" i="10" s="1"/>
  <c r="AL2292" i="9"/>
  <c r="O2274"/>
  <c r="S2274"/>
  <c r="T2274"/>
  <c r="U2274"/>
  <c r="V2274"/>
  <c r="W2274"/>
  <c r="X2274"/>
  <c r="Y2274"/>
  <c r="Z2274"/>
  <c r="AA2274"/>
  <c r="AB2274"/>
  <c r="AC2274"/>
  <c r="AD2274"/>
  <c r="AE2274"/>
  <c r="AF2274"/>
  <c r="AG2274"/>
  <c r="AH2274"/>
  <c r="AI2274"/>
  <c r="AJ2274"/>
  <c r="AK2274"/>
  <c r="O2273"/>
  <c r="S2273"/>
  <c r="T2273"/>
  <c r="U2273"/>
  <c r="V2273"/>
  <c r="W2273"/>
  <c r="X2273"/>
  <c r="Y2273"/>
  <c r="Z2273"/>
  <c r="AA2273"/>
  <c r="AB2273"/>
  <c r="AC2273"/>
  <c r="AD2273"/>
  <c r="AE2273"/>
  <c r="AF2273"/>
  <c r="AG2273"/>
  <c r="AH2273"/>
  <c r="AI2273"/>
  <c r="AJ2273"/>
  <c r="AK2273"/>
  <c r="O2272"/>
  <c r="S2272"/>
  <c r="S2292" s="1"/>
  <c r="S604" i="10" s="1"/>
  <c r="T2272" i="9"/>
  <c r="T2292" s="1"/>
  <c r="T604" i="10" s="1"/>
  <c r="U2272" i="9"/>
  <c r="U2292" s="1"/>
  <c r="U604" i="10" s="1"/>
  <c r="V2272" i="9"/>
  <c r="V2292" s="1"/>
  <c r="V604" i="10" s="1"/>
  <c r="W2272" i="9"/>
  <c r="W2292" s="1"/>
  <c r="W604" i="10" s="1"/>
  <c r="X2272" i="9"/>
  <c r="Y2272"/>
  <c r="Y2292" s="1"/>
  <c r="Y604" i="10" s="1"/>
  <c r="Z2272" i="9"/>
  <c r="Z2292" s="1"/>
  <c r="Z604" i="10" s="1"/>
  <c r="AA2272" i="9"/>
  <c r="AA2292" s="1"/>
  <c r="AA604" i="10" s="1"/>
  <c r="AB2272" i="9"/>
  <c r="AC2272"/>
  <c r="AC2292" s="1"/>
  <c r="AC604" i="10" s="1"/>
  <c r="AD2272" i="9"/>
  <c r="AD2292" s="1"/>
  <c r="AD604" i="10" s="1"/>
  <c r="AE2272" i="9"/>
  <c r="AE2292" s="1"/>
  <c r="AE604" i="10" s="1"/>
  <c r="AF2272" i="9"/>
  <c r="AG2272"/>
  <c r="AG2292" s="1"/>
  <c r="AG604" i="10" s="1"/>
  <c r="AH2272" i="9"/>
  <c r="AH2292" s="1"/>
  <c r="AH604" i="10" s="1"/>
  <c r="AI2272" i="9"/>
  <c r="AI2292" s="1"/>
  <c r="AI604" i="10" s="1"/>
  <c r="AJ2272" i="9"/>
  <c r="AJ2292" s="1"/>
  <c r="AJ604" i="10" s="1"/>
  <c r="AK2272" i="9"/>
  <c r="AK2292" s="1"/>
  <c r="AK604" i="10" s="1"/>
  <c r="V2270" i="9"/>
  <c r="V603" i="10" s="1"/>
  <c r="Z2270" i="9"/>
  <c r="Z603" i="10" s="1"/>
  <c r="AD2270" i="9"/>
  <c r="AD603" i="10" s="1"/>
  <c r="AH2270" i="9"/>
  <c r="AH603" i="10" s="1"/>
  <c r="AL2270" i="9"/>
  <c r="O2250"/>
  <c r="S2250"/>
  <c r="S2270" s="1"/>
  <c r="S603" i="10" s="1"/>
  <c r="T2250" i="9"/>
  <c r="T2270" s="1"/>
  <c r="T603" i="10" s="1"/>
  <c r="U2250" i="9"/>
  <c r="U2270" s="1"/>
  <c r="U603" i="10" s="1"/>
  <c r="V2250" i="9"/>
  <c r="W2250"/>
  <c r="W2270" s="1"/>
  <c r="W603" i="10" s="1"/>
  <c r="X2250" i="9"/>
  <c r="X2270" s="1"/>
  <c r="X603" i="10" s="1"/>
  <c r="Y2250" i="9"/>
  <c r="Y2270" s="1"/>
  <c r="Y603" i="10" s="1"/>
  <c r="Z2250" i="9"/>
  <c r="AA2250"/>
  <c r="AA2270" s="1"/>
  <c r="AA603" i="10" s="1"/>
  <c r="AB2250" i="9"/>
  <c r="AB2270" s="1"/>
  <c r="AB603" i="10" s="1"/>
  <c r="AC2250" i="9"/>
  <c r="AC2270" s="1"/>
  <c r="AC603" i="10" s="1"/>
  <c r="AD2250" i="9"/>
  <c r="AE2250"/>
  <c r="AE2270" s="1"/>
  <c r="AE603" i="10" s="1"/>
  <c r="AF2250" i="9"/>
  <c r="AF2270" s="1"/>
  <c r="AF603" i="10" s="1"/>
  <c r="AG2250" i="9"/>
  <c r="AG2270" s="1"/>
  <c r="AG603" i="10" s="1"/>
  <c r="AH2250" i="9"/>
  <c r="AI2250"/>
  <c r="AI2270" s="1"/>
  <c r="AI603" i="10" s="1"/>
  <c r="AJ2250" i="9"/>
  <c r="AJ2270" s="1"/>
  <c r="AJ603" i="10" s="1"/>
  <c r="AK2250" i="9"/>
  <c r="AK2270" s="1"/>
  <c r="AK603" i="10" s="1"/>
  <c r="X2248" i="9"/>
  <c r="X602" i="10" s="1"/>
  <c r="Z2248" i="9"/>
  <c r="Z602" i="10" s="1"/>
  <c r="AF2248" i="9"/>
  <c r="AF602" i="10" s="1"/>
  <c r="AH2248" i="9"/>
  <c r="AH602" i="10" s="1"/>
  <c r="AL2248" i="9"/>
  <c r="O2229"/>
  <c r="S2229"/>
  <c r="T2229"/>
  <c r="U2229"/>
  <c r="V2229"/>
  <c r="W2229"/>
  <c r="X2229"/>
  <c r="Y2229"/>
  <c r="Z2229"/>
  <c r="AA2229"/>
  <c r="AB2229"/>
  <c r="AC2229"/>
  <c r="AD2229"/>
  <c r="AE2229"/>
  <c r="AF2229"/>
  <c r="AG2229"/>
  <c r="AH2229"/>
  <c r="AI2229"/>
  <c r="AJ2229"/>
  <c r="AK2229"/>
  <c r="O2228"/>
  <c r="S2228"/>
  <c r="S2248" s="1"/>
  <c r="S602" i="10" s="1"/>
  <c r="T2228" i="9"/>
  <c r="T2248" s="1"/>
  <c r="T602" i="10" s="1"/>
  <c r="U2228" i="9"/>
  <c r="U2248" s="1"/>
  <c r="U602" i="10" s="1"/>
  <c r="V2228" i="9"/>
  <c r="V2248" s="1"/>
  <c r="V602" i="10" s="1"/>
  <c r="W2228" i="9"/>
  <c r="W2248" s="1"/>
  <c r="W602" i="10" s="1"/>
  <c r="X2228" i="9"/>
  <c r="Y2228"/>
  <c r="Y2248" s="1"/>
  <c r="Y602" i="10" s="1"/>
  <c r="Z2228" i="9"/>
  <c r="AA2228"/>
  <c r="AA2248" s="1"/>
  <c r="AA602" i="10" s="1"/>
  <c r="AB2228" i="9"/>
  <c r="AB2248" s="1"/>
  <c r="AB602" i="10" s="1"/>
  <c r="AC2228" i="9"/>
  <c r="AC2248" s="1"/>
  <c r="AC602" i="10" s="1"/>
  <c r="AD2228" i="9"/>
  <c r="AD2248" s="1"/>
  <c r="AD602" i="10" s="1"/>
  <c r="AE2228" i="9"/>
  <c r="AE2248" s="1"/>
  <c r="AE602" i="10" s="1"/>
  <c r="AF2228" i="9"/>
  <c r="AG2228"/>
  <c r="AG2248" s="1"/>
  <c r="AG602" i="10" s="1"/>
  <c r="AH2228" i="9"/>
  <c r="AI2228"/>
  <c r="AI2248" s="1"/>
  <c r="AI602" i="10" s="1"/>
  <c r="AJ2228" i="9"/>
  <c r="AJ2248" s="1"/>
  <c r="AJ602" i="10" s="1"/>
  <c r="AK2228" i="9"/>
  <c r="AK2248" s="1"/>
  <c r="AK602" i="10" s="1"/>
  <c r="AL2226" i="9"/>
  <c r="O2211"/>
  <c r="S2211"/>
  <c r="T2211"/>
  <c r="U2211"/>
  <c r="V2211"/>
  <c r="W2211"/>
  <c r="X2211"/>
  <c r="Y2211"/>
  <c r="Z2211"/>
  <c r="AA2211"/>
  <c r="AB2211"/>
  <c r="AC2211"/>
  <c r="AD2211"/>
  <c r="AE2211"/>
  <c r="AF2211"/>
  <c r="AG2211"/>
  <c r="AH2211"/>
  <c r="AI2211"/>
  <c r="AJ2211"/>
  <c r="AK2211"/>
  <c r="O2210"/>
  <c r="S2210"/>
  <c r="T2210"/>
  <c r="U2210"/>
  <c r="V2210"/>
  <c r="W2210"/>
  <c r="X2210"/>
  <c r="Y2210"/>
  <c r="Z2210"/>
  <c r="AA2210"/>
  <c r="AB2210"/>
  <c r="AC2210"/>
  <c r="AD2210"/>
  <c r="AE2210"/>
  <c r="AF2210"/>
  <c r="AG2210"/>
  <c r="AH2210"/>
  <c r="AI2210"/>
  <c r="AJ2210"/>
  <c r="AK2210"/>
  <c r="O2209"/>
  <c r="S2209"/>
  <c r="T2209"/>
  <c r="U2209"/>
  <c r="V2209"/>
  <c r="W2209"/>
  <c r="X2209"/>
  <c r="Y2209"/>
  <c r="Z2209"/>
  <c r="AA2209"/>
  <c r="AB2209"/>
  <c r="AC2209"/>
  <c r="AD2209"/>
  <c r="AE2209"/>
  <c r="AF2209"/>
  <c r="AG2209"/>
  <c r="AH2209"/>
  <c r="AI2209"/>
  <c r="AJ2209"/>
  <c r="AK2209"/>
  <c r="O2208"/>
  <c r="S2208"/>
  <c r="T2208"/>
  <c r="U2208"/>
  <c r="V2208"/>
  <c r="V2226" s="1"/>
  <c r="V601" i="10" s="1"/>
  <c r="W2208" i="9"/>
  <c r="X2208"/>
  <c r="Y2208"/>
  <c r="Z2208"/>
  <c r="Z2226" s="1"/>
  <c r="Z601" i="10" s="1"/>
  <c r="AA2208" i="9"/>
  <c r="AB2208"/>
  <c r="AC2208"/>
  <c r="AD2208"/>
  <c r="AD2226" s="1"/>
  <c r="AD601" i="10" s="1"/>
  <c r="AE2208" i="9"/>
  <c r="AF2208"/>
  <c r="AG2208"/>
  <c r="AH2208"/>
  <c r="AH2226" s="1"/>
  <c r="AH601" i="10" s="1"/>
  <c r="AI2208" i="9"/>
  <c r="AJ2208"/>
  <c r="AK2208"/>
  <c r="L2207"/>
  <c r="R2207"/>
  <c r="K2207"/>
  <c r="O2207"/>
  <c r="S2207"/>
  <c r="T2207"/>
  <c r="U2207"/>
  <c r="V2207"/>
  <c r="W2207"/>
  <c r="X2207"/>
  <c r="Y2207"/>
  <c r="Z2207"/>
  <c r="AA2207"/>
  <c r="AB2207"/>
  <c r="AC2207"/>
  <c r="AD2207"/>
  <c r="AE2207"/>
  <c r="AF2207"/>
  <c r="AG2207"/>
  <c r="AH2207"/>
  <c r="AI2207"/>
  <c r="AJ2207"/>
  <c r="AK2207"/>
  <c r="O2206"/>
  <c r="S2206"/>
  <c r="S2226" s="1"/>
  <c r="S601" i="10" s="1"/>
  <c r="T2206" i="9"/>
  <c r="U2206"/>
  <c r="V2206"/>
  <c r="W2206"/>
  <c r="W2226" s="1"/>
  <c r="W601" i="10" s="1"/>
  <c r="X2206" i="9"/>
  <c r="Y2206"/>
  <c r="Z2206"/>
  <c r="AA2206"/>
  <c r="AA2226" s="1"/>
  <c r="AA601" i="10" s="1"/>
  <c r="AB2206" i="9"/>
  <c r="AC2206"/>
  <c r="AD2206"/>
  <c r="AE2206"/>
  <c r="AE2226" s="1"/>
  <c r="AE601" i="10" s="1"/>
  <c r="AF2206" i="9"/>
  <c r="AG2206"/>
  <c r="AH2206"/>
  <c r="AI2206"/>
  <c r="AI2226" s="1"/>
  <c r="AI601" i="10" s="1"/>
  <c r="AJ2206" i="9"/>
  <c r="AK2206"/>
  <c r="AL2204"/>
  <c r="L2187"/>
  <c r="R2187"/>
  <c r="O2187"/>
  <c r="S2187"/>
  <c r="T2187"/>
  <c r="U2187"/>
  <c r="V2187"/>
  <c r="W2187"/>
  <c r="X2187"/>
  <c r="Y2187"/>
  <c r="Z2187"/>
  <c r="AA2187"/>
  <c r="AB2187"/>
  <c r="AC2187"/>
  <c r="AD2187"/>
  <c r="AE2187"/>
  <c r="AF2187"/>
  <c r="AG2187"/>
  <c r="AH2187"/>
  <c r="AI2187"/>
  <c r="AJ2187"/>
  <c r="AK2187"/>
  <c r="O2186"/>
  <c r="S2186"/>
  <c r="T2186"/>
  <c r="U2186"/>
  <c r="V2186"/>
  <c r="W2186"/>
  <c r="X2186"/>
  <c r="Y2186"/>
  <c r="Z2186"/>
  <c r="AA2186"/>
  <c r="AB2186"/>
  <c r="AC2186"/>
  <c r="AD2186"/>
  <c r="AE2186"/>
  <c r="AF2186"/>
  <c r="AG2186"/>
  <c r="AH2186"/>
  <c r="AI2186"/>
  <c r="AJ2186"/>
  <c r="AK2186"/>
  <c r="O2185"/>
  <c r="S2185"/>
  <c r="T2185"/>
  <c r="U2185"/>
  <c r="V2185"/>
  <c r="W2185"/>
  <c r="X2185"/>
  <c r="Y2185"/>
  <c r="Z2185"/>
  <c r="AA2185"/>
  <c r="AB2185"/>
  <c r="AC2185"/>
  <c r="AD2185"/>
  <c r="AE2185"/>
  <c r="AF2185"/>
  <c r="AG2185"/>
  <c r="AH2185"/>
  <c r="AI2185"/>
  <c r="AJ2185"/>
  <c r="AK2185"/>
  <c r="O2184"/>
  <c r="S2184"/>
  <c r="S2204" s="1"/>
  <c r="S600" i="10" s="1"/>
  <c r="T2184" i="9"/>
  <c r="U2184"/>
  <c r="U2204" s="1"/>
  <c r="U600" i="10" s="1"/>
  <c r="V2184" i="9"/>
  <c r="V2204" s="1"/>
  <c r="V600" i="10" s="1"/>
  <c r="W2184" i="9"/>
  <c r="W2204" s="1"/>
  <c r="W600" i="10" s="1"/>
  <c r="X2184" i="9"/>
  <c r="X2204" s="1"/>
  <c r="X600" i="10" s="1"/>
  <c r="Y2184" i="9"/>
  <c r="Y2204" s="1"/>
  <c r="Y600" i="10" s="1"/>
  <c r="Z2184" i="9"/>
  <c r="AA2184"/>
  <c r="AA2204" s="1"/>
  <c r="AA600" i="10" s="1"/>
  <c r="AB2184" i="9"/>
  <c r="AB2204" s="1"/>
  <c r="AB600" i="10" s="1"/>
  <c r="AC2184" i="9"/>
  <c r="AC2204" s="1"/>
  <c r="AC600" i="10" s="1"/>
  <c r="AD2184" i="9"/>
  <c r="AE2184"/>
  <c r="AE2204" s="1"/>
  <c r="AE600" i="10" s="1"/>
  <c r="AF2184" i="9"/>
  <c r="AF2204" s="1"/>
  <c r="AF600" i="10" s="1"/>
  <c r="AG2184" i="9"/>
  <c r="AG2204" s="1"/>
  <c r="AG600" i="10" s="1"/>
  <c r="AH2184" i="9"/>
  <c r="AI2184"/>
  <c r="AI2204" s="1"/>
  <c r="AI600" i="10" s="1"/>
  <c r="AJ2184" i="9"/>
  <c r="AJ2204" s="1"/>
  <c r="AJ600" i="10" s="1"/>
  <c r="AK2184" i="9"/>
  <c r="AK2204" s="1"/>
  <c r="AK600" i="10" s="1"/>
  <c r="U2182" i="9"/>
  <c r="U584" i="10" s="1"/>
  <c r="AB2182" i="9"/>
  <c r="AB584" i="10" s="1"/>
  <c r="AJ2182" i="9"/>
  <c r="AJ584" i="10" s="1"/>
  <c r="AL2182" i="9"/>
  <c r="K2164"/>
  <c r="O2164"/>
  <c r="R2164"/>
  <c r="S2164"/>
  <c r="T2164"/>
  <c r="U2164"/>
  <c r="V2164"/>
  <c r="W2164"/>
  <c r="Y2164"/>
  <c r="Z2164"/>
  <c r="AA2164"/>
  <c r="AB2164"/>
  <c r="AC2164"/>
  <c r="AD2164"/>
  <c r="AE2164"/>
  <c r="AF2164"/>
  <c r="AG2164"/>
  <c r="AH2164"/>
  <c r="AI2164"/>
  <c r="AJ2164"/>
  <c r="AK2164"/>
  <c r="K2163"/>
  <c r="L2163"/>
  <c r="X2163" s="1"/>
  <c r="O2163"/>
  <c r="R2163"/>
  <c r="S2163"/>
  <c r="T2163"/>
  <c r="T2182" s="1"/>
  <c r="T584" i="10" s="1"/>
  <c r="U2163" i="9"/>
  <c r="V2163"/>
  <c r="W2163"/>
  <c r="Y2163"/>
  <c r="Z2163"/>
  <c r="AA2163"/>
  <c r="AB2163"/>
  <c r="AC2163"/>
  <c r="AD2163"/>
  <c r="AE2163"/>
  <c r="AF2163"/>
  <c r="AF2182" s="1"/>
  <c r="AF584" i="10" s="1"/>
  <c r="AG2163" i="9"/>
  <c r="AH2163"/>
  <c r="AI2163"/>
  <c r="AJ2163"/>
  <c r="AK2163"/>
  <c r="I584" i="10"/>
  <c r="J584" s="1"/>
  <c r="K2162" i="9"/>
  <c r="O2162"/>
  <c r="R2162"/>
  <c r="R2182" s="1"/>
  <c r="R584" i="10" s="1"/>
  <c r="S2162" i="9"/>
  <c r="T2162"/>
  <c r="U2162"/>
  <c r="V2162"/>
  <c r="V2182" s="1"/>
  <c r="V584" i="10" s="1"/>
  <c r="W2162" i="9"/>
  <c r="Y2162"/>
  <c r="Z2162"/>
  <c r="Z2182" s="1"/>
  <c r="Z584" i="10" s="1"/>
  <c r="AA2162" i="9"/>
  <c r="AA2182" s="1"/>
  <c r="AA584" i="10" s="1"/>
  <c r="AB2162" i="9"/>
  <c r="AC2162"/>
  <c r="AD2162"/>
  <c r="AE2162"/>
  <c r="AE2182" s="1"/>
  <c r="AE584" i="10" s="1"/>
  <c r="AF2162" i="9"/>
  <c r="AG2162"/>
  <c r="AH2162"/>
  <c r="AI2162"/>
  <c r="AI2182" s="1"/>
  <c r="AI584" i="10" s="1"/>
  <c r="AJ2162" i="9"/>
  <c r="AK2162"/>
  <c r="AL2160"/>
  <c r="O2143"/>
  <c r="S2143"/>
  <c r="T2143"/>
  <c r="U2143"/>
  <c r="V2143"/>
  <c r="W2143"/>
  <c r="X2143"/>
  <c r="Y2143"/>
  <c r="Z2143"/>
  <c r="AA2143"/>
  <c r="AB2143"/>
  <c r="AC2143"/>
  <c r="AD2143"/>
  <c r="AE2143"/>
  <c r="AF2143"/>
  <c r="AG2143"/>
  <c r="AH2143"/>
  <c r="AI2143"/>
  <c r="AJ2143"/>
  <c r="AK2143"/>
  <c r="O2142"/>
  <c r="S2142"/>
  <c r="T2142"/>
  <c r="U2142"/>
  <c r="V2142"/>
  <c r="W2142"/>
  <c r="X2142"/>
  <c r="Y2142"/>
  <c r="Z2142"/>
  <c r="AA2142"/>
  <c r="AB2142"/>
  <c r="AC2142"/>
  <c r="AD2142"/>
  <c r="AE2142"/>
  <c r="AF2142"/>
  <c r="AG2142"/>
  <c r="AH2142"/>
  <c r="AI2142"/>
  <c r="AJ2142"/>
  <c r="AK2142"/>
  <c r="O2141"/>
  <c r="S2141"/>
  <c r="T2141"/>
  <c r="U2141"/>
  <c r="V2141"/>
  <c r="W2141"/>
  <c r="X2141"/>
  <c r="Y2141"/>
  <c r="Z2141"/>
  <c r="AA2141"/>
  <c r="AB2141"/>
  <c r="AC2141"/>
  <c r="AD2141"/>
  <c r="AE2141"/>
  <c r="AF2141"/>
  <c r="AG2141"/>
  <c r="AH2141"/>
  <c r="AI2141"/>
  <c r="AJ2141"/>
  <c r="AK2141"/>
  <c r="O2140"/>
  <c r="S2140"/>
  <c r="S2160" s="1"/>
  <c r="S583" i="10" s="1"/>
  <c r="T2140" i="9"/>
  <c r="U2140"/>
  <c r="U2160" s="1"/>
  <c r="U583" i="10" s="1"/>
  <c r="V2140" i="9"/>
  <c r="W2140"/>
  <c r="W2160" s="1"/>
  <c r="W583" i="10" s="1"/>
  <c r="X2140" i="9"/>
  <c r="Y2140"/>
  <c r="Y2160" s="1"/>
  <c r="Y583" i="10" s="1"/>
  <c r="Z2140" i="9"/>
  <c r="AA2140"/>
  <c r="AA2160" s="1"/>
  <c r="AA583" i="10" s="1"/>
  <c r="AB2140" i="9"/>
  <c r="AC2140"/>
  <c r="AC2160" s="1"/>
  <c r="AC583" i="10" s="1"/>
  <c r="AD2140" i="9"/>
  <c r="AE2140"/>
  <c r="AE2160" s="1"/>
  <c r="AE583" i="10" s="1"/>
  <c r="AF2140" i="9"/>
  <c r="AG2140"/>
  <c r="AG2160" s="1"/>
  <c r="AG583" i="10" s="1"/>
  <c r="AH2140" i="9"/>
  <c r="AI2140"/>
  <c r="AI2160" s="1"/>
  <c r="AI583" i="10" s="1"/>
  <c r="AJ2140" i="9"/>
  <c r="AK2140"/>
  <c r="AK2160" s="1"/>
  <c r="AK583" i="10" s="1"/>
  <c r="T2138" i="9"/>
  <c r="T582" i="10" s="1"/>
  <c r="AB2138" i="9"/>
  <c r="AB582" i="10" s="1"/>
  <c r="AF2138" i="9"/>
  <c r="AF582" i="10" s="1"/>
  <c r="AL2138" i="9"/>
  <c r="O2120"/>
  <c r="S2120"/>
  <c r="T2120"/>
  <c r="U2120"/>
  <c r="V2120"/>
  <c r="W2120"/>
  <c r="X2120"/>
  <c r="Y2120"/>
  <c r="Z2120"/>
  <c r="AA2120"/>
  <c r="AB2120"/>
  <c r="AC2120"/>
  <c r="AD2120"/>
  <c r="AE2120"/>
  <c r="AF2120"/>
  <c r="AG2120"/>
  <c r="AH2120"/>
  <c r="AI2120"/>
  <c r="AJ2120"/>
  <c r="AK2120"/>
  <c r="O2119"/>
  <c r="S2119"/>
  <c r="T2119"/>
  <c r="U2119"/>
  <c r="V2119"/>
  <c r="W2119"/>
  <c r="X2119"/>
  <c r="Y2119"/>
  <c r="Z2119"/>
  <c r="AA2119"/>
  <c r="AB2119"/>
  <c r="AC2119"/>
  <c r="AD2119"/>
  <c r="AE2119"/>
  <c r="AF2119"/>
  <c r="AG2119"/>
  <c r="AH2119"/>
  <c r="AI2119"/>
  <c r="AJ2119"/>
  <c r="AK2119"/>
  <c r="O2118"/>
  <c r="S2118"/>
  <c r="S2138" s="1"/>
  <c r="S582" i="10" s="1"/>
  <c r="T2118" i="9"/>
  <c r="U2118"/>
  <c r="U2138" s="1"/>
  <c r="U582" i="10" s="1"/>
  <c r="V2118" i="9"/>
  <c r="V2138" s="1"/>
  <c r="V582" i="10" s="1"/>
  <c r="W2118" i="9"/>
  <c r="W2138" s="1"/>
  <c r="W582" i="10" s="1"/>
  <c r="X2118" i="9"/>
  <c r="X2138" s="1"/>
  <c r="X582" i="10" s="1"/>
  <c r="Y2118" i="9"/>
  <c r="Y2138" s="1"/>
  <c r="Y582" i="10" s="1"/>
  <c r="Z2118" i="9"/>
  <c r="Z2138" s="1"/>
  <c r="Z582" i="10" s="1"/>
  <c r="AA2118" i="9"/>
  <c r="AA2138" s="1"/>
  <c r="AA582" i="10" s="1"/>
  <c r="AB2118" i="9"/>
  <c r="AC2118"/>
  <c r="AC2138" s="1"/>
  <c r="AC582" i="10" s="1"/>
  <c r="AD2118" i="9"/>
  <c r="AD2138" s="1"/>
  <c r="AD582" i="10" s="1"/>
  <c r="AE2118" i="9"/>
  <c r="AE2138" s="1"/>
  <c r="AE582" i="10" s="1"/>
  <c r="AF2118" i="9"/>
  <c r="AG2118"/>
  <c r="AG2138" s="1"/>
  <c r="AG582" i="10" s="1"/>
  <c r="AH2118" i="9"/>
  <c r="AH2138" s="1"/>
  <c r="AH582" i="10" s="1"/>
  <c r="AI2118" i="9"/>
  <c r="AI2138" s="1"/>
  <c r="AI582" i="10" s="1"/>
  <c r="AJ2118" i="9"/>
  <c r="AJ2138" s="1"/>
  <c r="AJ582" i="10" s="1"/>
  <c r="AK2118" i="9"/>
  <c r="AK2138" s="1"/>
  <c r="AK582" i="10" s="1"/>
  <c r="S2116" i="9"/>
  <c r="S581" i="10" s="1"/>
  <c r="W2116" i="9"/>
  <c r="W581" i="10" s="1"/>
  <c r="AA2116" i="9"/>
  <c r="AA581" i="10" s="1"/>
  <c r="AI2116" i="9"/>
  <c r="AI581" i="10" s="1"/>
  <c r="AL2116" i="9"/>
  <c r="O2096"/>
  <c r="S2096"/>
  <c r="T2096"/>
  <c r="T2116" s="1"/>
  <c r="T581" i="10" s="1"/>
  <c r="U2096" i="9"/>
  <c r="U2116" s="1"/>
  <c r="U581" i="10" s="1"/>
  <c r="V2096" i="9"/>
  <c r="V2116" s="1"/>
  <c r="V581" i="10" s="1"/>
  <c r="W2096" i="9"/>
  <c r="X2096"/>
  <c r="X2116" s="1"/>
  <c r="X581" i="10" s="1"/>
  <c r="Y2096" i="9"/>
  <c r="Y2116" s="1"/>
  <c r="Y581" i="10" s="1"/>
  <c r="Z2096" i="9"/>
  <c r="Z2116" s="1"/>
  <c r="Z581" i="10" s="1"/>
  <c r="AA2096" i="9"/>
  <c r="AB2096"/>
  <c r="AB2116" s="1"/>
  <c r="AB581" i="10" s="1"/>
  <c r="AC2096" i="9"/>
  <c r="AC2116" s="1"/>
  <c r="AC581" i="10" s="1"/>
  <c r="AD2096" i="9"/>
  <c r="AD2116" s="1"/>
  <c r="AD581" i="10" s="1"/>
  <c r="AE2096" i="9"/>
  <c r="AE2116" s="1"/>
  <c r="AE581" i="10" s="1"/>
  <c r="AF2096" i="9"/>
  <c r="AF2116" s="1"/>
  <c r="AF581" i="10" s="1"/>
  <c r="AG2096" i="9"/>
  <c r="AG2116" s="1"/>
  <c r="AG581" i="10" s="1"/>
  <c r="AH2096" i="9"/>
  <c r="AH2116" s="1"/>
  <c r="AH581" i="10" s="1"/>
  <c r="AI2096" i="9"/>
  <c r="AJ2096"/>
  <c r="AJ2116" s="1"/>
  <c r="AJ581" i="10" s="1"/>
  <c r="AK2096" i="9"/>
  <c r="AK2116" s="1"/>
  <c r="AK581" i="10" s="1"/>
  <c r="AL2094" i="9"/>
  <c r="O2075"/>
  <c r="S2075"/>
  <c r="T2075"/>
  <c r="U2075"/>
  <c r="V2075"/>
  <c r="W2075"/>
  <c r="X2075"/>
  <c r="Y2075"/>
  <c r="Z2075"/>
  <c r="AA2075"/>
  <c r="AB2075"/>
  <c r="AC2075"/>
  <c r="AD2075"/>
  <c r="AE2075"/>
  <c r="AF2075"/>
  <c r="AG2075"/>
  <c r="AH2075"/>
  <c r="AI2075"/>
  <c r="AJ2075"/>
  <c r="AK2075"/>
  <c r="O2074"/>
  <c r="S2074"/>
  <c r="S2094" s="1"/>
  <c r="S580" i="10" s="1"/>
  <c r="T2074" i="9"/>
  <c r="T2094" s="1"/>
  <c r="T580" i="10" s="1"/>
  <c r="U2074" i="9"/>
  <c r="U2094" s="1"/>
  <c r="U580" i="10" s="1"/>
  <c r="V2074" i="9"/>
  <c r="V2094" s="1"/>
  <c r="V580" i="10" s="1"/>
  <c r="W2074" i="9"/>
  <c r="W2094" s="1"/>
  <c r="W580" i="10" s="1"/>
  <c r="X2074" i="9"/>
  <c r="X2094" s="1"/>
  <c r="X580" i="10" s="1"/>
  <c r="Y2074" i="9"/>
  <c r="Y2094" s="1"/>
  <c r="Y580" i="10" s="1"/>
  <c r="Z2074" i="9"/>
  <c r="Z2094" s="1"/>
  <c r="Z580" i="10" s="1"/>
  <c r="AA2074" i="9"/>
  <c r="AA2094" s="1"/>
  <c r="AA580" i="10" s="1"/>
  <c r="AB2074" i="9"/>
  <c r="AB2094" s="1"/>
  <c r="AB580" i="10" s="1"/>
  <c r="AC2074" i="9"/>
  <c r="AC2094" s="1"/>
  <c r="AC580" i="10" s="1"/>
  <c r="AD2074" i="9"/>
  <c r="AD2094" s="1"/>
  <c r="AD580" i="10" s="1"/>
  <c r="AE2074" i="9"/>
  <c r="AE2094" s="1"/>
  <c r="AE580" i="10" s="1"/>
  <c r="AF2074" i="9"/>
  <c r="AF2094" s="1"/>
  <c r="AF580" i="10" s="1"/>
  <c r="AG2074" i="9"/>
  <c r="AG2094" s="1"/>
  <c r="AG580" i="10" s="1"/>
  <c r="AH2074" i="9"/>
  <c r="AH2094" s="1"/>
  <c r="AH580" i="10" s="1"/>
  <c r="AI2074" i="9"/>
  <c r="AI2094" s="1"/>
  <c r="AI580" i="10" s="1"/>
  <c r="AJ2074" i="9"/>
  <c r="AJ2094" s="1"/>
  <c r="AJ580" i="10" s="1"/>
  <c r="AK2074" i="9"/>
  <c r="AK2094" s="1"/>
  <c r="AK580" i="10" s="1"/>
  <c r="AE2072" i="9"/>
  <c r="AE579" i="10" s="1"/>
  <c r="AL2072" i="9"/>
  <c r="O2055"/>
  <c r="S2055"/>
  <c r="T2055"/>
  <c r="U2055"/>
  <c r="V2055"/>
  <c r="W2055"/>
  <c r="X2055"/>
  <c r="Y2055"/>
  <c r="Z2055"/>
  <c r="AA2055"/>
  <c r="AB2055"/>
  <c r="AC2055"/>
  <c r="AD2055"/>
  <c r="AE2055"/>
  <c r="AF2055"/>
  <c r="AG2055"/>
  <c r="AH2055"/>
  <c r="AI2055"/>
  <c r="AJ2055"/>
  <c r="AK2055"/>
  <c r="O2054"/>
  <c r="S2054"/>
  <c r="T2054"/>
  <c r="U2054"/>
  <c r="U2072" s="1"/>
  <c r="U579" i="10" s="1"/>
  <c r="V2054" i="9"/>
  <c r="W2054"/>
  <c r="X2054"/>
  <c r="Y2054"/>
  <c r="Y2072" s="1"/>
  <c r="Y579" i="10" s="1"/>
  <c r="Z2054" i="9"/>
  <c r="AA2054"/>
  <c r="AA2072" s="1"/>
  <c r="AA579" i="10" s="1"/>
  <c r="AB2054" i="9"/>
  <c r="AC2054"/>
  <c r="AC2072" s="1"/>
  <c r="AC579" i="10" s="1"/>
  <c r="AD2054" i="9"/>
  <c r="AE2054"/>
  <c r="AF2054"/>
  <c r="AG2054"/>
  <c r="AG2072" s="1"/>
  <c r="AG579" i="10" s="1"/>
  <c r="AH2054" i="9"/>
  <c r="AI2054"/>
  <c r="AJ2054"/>
  <c r="AK2054"/>
  <c r="AK2072" s="1"/>
  <c r="AK579" i="10" s="1"/>
  <c r="K2053" i="9"/>
  <c r="L2053"/>
  <c r="O2053"/>
  <c r="R2053"/>
  <c r="S2053"/>
  <c r="T2053"/>
  <c r="U2053"/>
  <c r="V2053"/>
  <c r="W2053"/>
  <c r="X2053"/>
  <c r="Y2053"/>
  <c r="Z2053"/>
  <c r="AA2053"/>
  <c r="AB2053"/>
  <c r="AC2053"/>
  <c r="AD2053"/>
  <c r="AE2053"/>
  <c r="AF2053"/>
  <c r="AG2053"/>
  <c r="AH2053"/>
  <c r="AI2053"/>
  <c r="AJ2053"/>
  <c r="AK2053"/>
  <c r="O2052"/>
  <c r="S2052"/>
  <c r="T2052"/>
  <c r="T2072" s="1"/>
  <c r="T579" i="10" s="1"/>
  <c r="U2052" i="9"/>
  <c r="V2052"/>
  <c r="V2072" s="1"/>
  <c r="V579" i="10" s="1"/>
  <c r="W2052" i="9"/>
  <c r="W2072" s="1"/>
  <c r="W579" i="10" s="1"/>
  <c r="X2052" i="9"/>
  <c r="X2072" s="1"/>
  <c r="X579" i="10" s="1"/>
  <c r="Y2052" i="9"/>
  <c r="Z2052"/>
  <c r="Z2072" s="1"/>
  <c r="Z579" i="10" s="1"/>
  <c r="AA2052" i="9"/>
  <c r="AB2052"/>
  <c r="AB2072" s="1"/>
  <c r="AB579" i="10" s="1"/>
  <c r="AC2052" i="9"/>
  <c r="AD2052"/>
  <c r="AD2072" s="1"/>
  <c r="AD579" i="10" s="1"/>
  <c r="AE2052" i="9"/>
  <c r="AF2052"/>
  <c r="AF2072" s="1"/>
  <c r="AF579" i="10" s="1"/>
  <c r="AG2052" i="9"/>
  <c r="AH2052"/>
  <c r="AH2072" s="1"/>
  <c r="AH579" i="10" s="1"/>
  <c r="AI2052" i="9"/>
  <c r="AJ2052"/>
  <c r="AJ2072" s="1"/>
  <c r="AJ579" i="10" s="1"/>
  <c r="AK2052" i="9"/>
  <c r="AL2050"/>
  <c r="L2032"/>
  <c r="R2032"/>
  <c r="O2032"/>
  <c r="S2032"/>
  <c r="T2032"/>
  <c r="U2032"/>
  <c r="V2032"/>
  <c r="W2032"/>
  <c r="X2032"/>
  <c r="Y2032"/>
  <c r="Z2032"/>
  <c r="AA2032"/>
  <c r="AB2032"/>
  <c r="AC2032"/>
  <c r="AD2032"/>
  <c r="AE2032"/>
  <c r="AF2032"/>
  <c r="AG2032"/>
  <c r="AH2032"/>
  <c r="AI2032"/>
  <c r="AJ2032"/>
  <c r="AK2032"/>
  <c r="O2031"/>
  <c r="S2031"/>
  <c r="T2031"/>
  <c r="U2031"/>
  <c r="V2031"/>
  <c r="W2031"/>
  <c r="X2031"/>
  <c r="Y2031"/>
  <c r="Z2031"/>
  <c r="AA2031"/>
  <c r="AB2031"/>
  <c r="AC2031"/>
  <c r="AD2031"/>
  <c r="AE2031"/>
  <c r="AF2031"/>
  <c r="AG2031"/>
  <c r="AH2031"/>
  <c r="AI2031"/>
  <c r="AJ2031"/>
  <c r="AK2031"/>
  <c r="O2030"/>
  <c r="S2030"/>
  <c r="S2050" s="1"/>
  <c r="S578" i="10" s="1"/>
  <c r="T2030" i="9"/>
  <c r="T2050" s="1"/>
  <c r="T578" i="10" s="1"/>
  <c r="U2030" i="9"/>
  <c r="U2050" s="1"/>
  <c r="U578" i="10" s="1"/>
  <c r="V2030" i="9"/>
  <c r="V2050" s="1"/>
  <c r="V578" i="10" s="1"/>
  <c r="W2030" i="9"/>
  <c r="W2050" s="1"/>
  <c r="W578" i="10" s="1"/>
  <c r="X2030" i="9"/>
  <c r="X2050" s="1"/>
  <c r="X578" i="10" s="1"/>
  <c r="Y2030" i="9"/>
  <c r="Y2050" s="1"/>
  <c r="Y578" i="10" s="1"/>
  <c r="Z2030" i="9"/>
  <c r="Z2050" s="1"/>
  <c r="Z578" i="10" s="1"/>
  <c r="AA2030" i="9"/>
  <c r="AA2050" s="1"/>
  <c r="AA578" i="10" s="1"/>
  <c r="AB2030" i="9"/>
  <c r="AB2050" s="1"/>
  <c r="AB578" i="10" s="1"/>
  <c r="AC2030" i="9"/>
  <c r="AC2050" s="1"/>
  <c r="AC578" i="10" s="1"/>
  <c r="AD2030" i="9"/>
  <c r="AD2050" s="1"/>
  <c r="AD578" i="10" s="1"/>
  <c r="AE2030" i="9"/>
  <c r="AE2050" s="1"/>
  <c r="AE578" i="10" s="1"/>
  <c r="AF2030" i="9"/>
  <c r="AF2050" s="1"/>
  <c r="AF578" i="10" s="1"/>
  <c r="AG2030" i="9"/>
  <c r="AG2050" s="1"/>
  <c r="AG578" i="10" s="1"/>
  <c r="AH2030" i="9"/>
  <c r="AH2050" s="1"/>
  <c r="AH578" i="10" s="1"/>
  <c r="AI2030" i="9"/>
  <c r="AI2050" s="1"/>
  <c r="AI578" i="10" s="1"/>
  <c r="AJ2030" i="9"/>
  <c r="AJ2050" s="1"/>
  <c r="AJ578" i="10" s="1"/>
  <c r="AK2030" i="9"/>
  <c r="AK2050" s="1"/>
  <c r="AK578" i="10" s="1"/>
  <c r="AL2028" i="9"/>
  <c r="O2008"/>
  <c r="S2008"/>
  <c r="S2028" s="1"/>
  <c r="S557" i="10" s="1"/>
  <c r="T2008" i="9"/>
  <c r="T2028" s="1"/>
  <c r="T557" i="10" s="1"/>
  <c r="U2008" i="9"/>
  <c r="U2028" s="1"/>
  <c r="U557" i="10" s="1"/>
  <c r="V2008" i="9"/>
  <c r="V2028" s="1"/>
  <c r="V557" i="10" s="1"/>
  <c r="W2008" i="9"/>
  <c r="W2028" s="1"/>
  <c r="W557" i="10" s="1"/>
  <c r="X2008" i="9"/>
  <c r="X2028" s="1"/>
  <c r="X557" i="10" s="1"/>
  <c r="Y2008" i="9"/>
  <c r="Y2028" s="1"/>
  <c r="Y557" i="10" s="1"/>
  <c r="Z2008" i="9"/>
  <c r="Z2028" s="1"/>
  <c r="Z557" i="10" s="1"/>
  <c r="AA2008" i="9"/>
  <c r="AA2028" s="1"/>
  <c r="AA557" i="10" s="1"/>
  <c r="AB2008" i="9"/>
  <c r="AB2028" s="1"/>
  <c r="AB557" i="10" s="1"/>
  <c r="AC2008" i="9"/>
  <c r="AC2028" s="1"/>
  <c r="AC557" i="10" s="1"/>
  <c r="AD2008" i="9"/>
  <c r="AD2028" s="1"/>
  <c r="AD557" i="10" s="1"/>
  <c r="AE2008" i="9"/>
  <c r="AE2028" s="1"/>
  <c r="AE557" i="10" s="1"/>
  <c r="AF2008" i="9"/>
  <c r="AF2028" s="1"/>
  <c r="AF557" i="10" s="1"/>
  <c r="AG2008" i="9"/>
  <c r="AG2028" s="1"/>
  <c r="AG557" i="10" s="1"/>
  <c r="AH2008" i="9"/>
  <c r="AH2028" s="1"/>
  <c r="AH557" i="10" s="1"/>
  <c r="AI2008" i="9"/>
  <c r="AI2028" s="1"/>
  <c r="AI557" i="10" s="1"/>
  <c r="AJ2008" i="9"/>
  <c r="AJ2028" s="1"/>
  <c r="AJ557" i="10" s="1"/>
  <c r="AK2008" i="9"/>
  <c r="AK2028" s="1"/>
  <c r="AK557" i="10" s="1"/>
  <c r="AL2006" i="9"/>
  <c r="O1988"/>
  <c r="S1988"/>
  <c r="T1988"/>
  <c r="U1988"/>
  <c r="V1988"/>
  <c r="W1988"/>
  <c r="X1988"/>
  <c r="Y1988"/>
  <c r="Z1988"/>
  <c r="AA1988"/>
  <c r="AB1988"/>
  <c r="AC1988"/>
  <c r="AD1988"/>
  <c r="AE1988"/>
  <c r="AF1988"/>
  <c r="AG1988"/>
  <c r="AH1988"/>
  <c r="AI1988"/>
  <c r="AJ1988"/>
  <c r="AK1988"/>
  <c r="O1987"/>
  <c r="S1987"/>
  <c r="T1987"/>
  <c r="U1987"/>
  <c r="V1987"/>
  <c r="W1987"/>
  <c r="X1987"/>
  <c r="Y1987"/>
  <c r="Z1987"/>
  <c r="AA1987"/>
  <c r="AB1987"/>
  <c r="AC1987"/>
  <c r="AD1987"/>
  <c r="AE1987"/>
  <c r="AF1987"/>
  <c r="AG1987"/>
  <c r="AH1987"/>
  <c r="AI1987"/>
  <c r="AJ1987"/>
  <c r="AK1987"/>
  <c r="O1986"/>
  <c r="S1986"/>
  <c r="T1986"/>
  <c r="T2006" s="1"/>
  <c r="T556" i="10" s="1"/>
  <c r="U1986" i="9"/>
  <c r="V1986"/>
  <c r="V2006" s="1"/>
  <c r="V556" i="10" s="1"/>
  <c r="W1986" i="9"/>
  <c r="X1986"/>
  <c r="X2006" s="1"/>
  <c r="X556" i="10" s="1"/>
  <c r="Y1986" i="9"/>
  <c r="Z1986"/>
  <c r="Z2006" s="1"/>
  <c r="Z556" i="10" s="1"/>
  <c r="AA1986" i="9"/>
  <c r="AB1986"/>
  <c r="AB2006" s="1"/>
  <c r="AB556" i="10" s="1"/>
  <c r="AC1986" i="9"/>
  <c r="AD1986"/>
  <c r="AD2006" s="1"/>
  <c r="AD556" i="10" s="1"/>
  <c r="AE1986" i="9"/>
  <c r="AF1986"/>
  <c r="AF2006" s="1"/>
  <c r="AF556" i="10" s="1"/>
  <c r="AG1986" i="9"/>
  <c r="AH1986"/>
  <c r="AH2006" s="1"/>
  <c r="AH556" i="10" s="1"/>
  <c r="AI1986" i="9"/>
  <c r="AJ1986"/>
  <c r="AJ2006" s="1"/>
  <c r="AJ556" i="10" s="1"/>
  <c r="AK1986" i="9"/>
  <c r="Y1984"/>
  <c r="Y536" i="10" s="1"/>
  <c r="AG1984" i="9"/>
  <c r="AG536" i="10" s="1"/>
  <c r="AL1984" i="9"/>
  <c r="O1966"/>
  <c r="R1966"/>
  <c r="S1966"/>
  <c r="T1966"/>
  <c r="U1966"/>
  <c r="V1966"/>
  <c r="W1966"/>
  <c r="Y1966"/>
  <c r="Z1966"/>
  <c r="AA1966"/>
  <c r="AB1966"/>
  <c r="AC1966"/>
  <c r="AD1966"/>
  <c r="AE1966"/>
  <c r="AF1966"/>
  <c r="AG1966"/>
  <c r="AH1966"/>
  <c r="AI1966"/>
  <c r="AJ1966"/>
  <c r="AK1966"/>
  <c r="O1965"/>
  <c r="R1965"/>
  <c r="S1965"/>
  <c r="T1965"/>
  <c r="U1965"/>
  <c r="V1965"/>
  <c r="W1965"/>
  <c r="Y1965"/>
  <c r="Z1965"/>
  <c r="AA1965"/>
  <c r="AB1965"/>
  <c r="AC1965"/>
  <c r="AD1965"/>
  <c r="AE1965"/>
  <c r="AF1965"/>
  <c r="AG1965"/>
  <c r="AH1965"/>
  <c r="AI1965"/>
  <c r="AJ1965"/>
  <c r="AK1965"/>
  <c r="O1964"/>
  <c r="R1964"/>
  <c r="R1984" s="1"/>
  <c r="R536" i="10" s="1"/>
  <c r="S1964" i="9"/>
  <c r="S1984" s="1"/>
  <c r="S536" i="10" s="1"/>
  <c r="T1964" i="9"/>
  <c r="T1984" s="1"/>
  <c r="T536" i="10" s="1"/>
  <c r="U1964" i="9"/>
  <c r="U1984" s="1"/>
  <c r="U536" i="10" s="1"/>
  <c r="V1964" i="9"/>
  <c r="V1984" s="1"/>
  <c r="V536" i="10" s="1"/>
  <c r="W1964" i="9"/>
  <c r="W1984" s="1"/>
  <c r="W536" i="10" s="1"/>
  <c r="Y1964" i="9"/>
  <c r="Z1964"/>
  <c r="Z1984" s="1"/>
  <c r="Z536" i="10" s="1"/>
  <c r="AA1964" i="9"/>
  <c r="AA1984" s="1"/>
  <c r="AA536" i="10" s="1"/>
  <c r="AB1964" i="9"/>
  <c r="AC1964"/>
  <c r="AC1984" s="1"/>
  <c r="AC536" i="10" s="1"/>
  <c r="AD1964" i="9"/>
  <c r="AE1964"/>
  <c r="AE1984" s="1"/>
  <c r="AE536" i="10" s="1"/>
  <c r="AF1964" i="9"/>
  <c r="AG1964"/>
  <c r="AH1964"/>
  <c r="AI1964"/>
  <c r="AI1984" s="1"/>
  <c r="AI536" i="10" s="1"/>
  <c r="AJ1964" i="9"/>
  <c r="AK1964"/>
  <c r="AK1984" s="1"/>
  <c r="AK536" i="10" s="1"/>
  <c r="AL1962" i="9"/>
  <c r="O1943"/>
  <c r="S1943"/>
  <c r="T1943"/>
  <c r="U1943"/>
  <c r="V1943"/>
  <c r="W1943"/>
  <c r="X1943"/>
  <c r="Y1943"/>
  <c r="Z1943"/>
  <c r="AA1943"/>
  <c r="AB1943"/>
  <c r="AC1943"/>
  <c r="AD1943"/>
  <c r="AE1943"/>
  <c r="AF1943"/>
  <c r="AG1943"/>
  <c r="AH1943"/>
  <c r="AI1943"/>
  <c r="AJ1943"/>
  <c r="AK1943"/>
  <c r="O1942"/>
  <c r="S1942"/>
  <c r="S1962" s="1"/>
  <c r="S535" i="10" s="1"/>
  <c r="T1942" i="9"/>
  <c r="T1962" s="1"/>
  <c r="T535" i="10" s="1"/>
  <c r="U1942" i="9"/>
  <c r="U1962" s="1"/>
  <c r="U535" i="10" s="1"/>
  <c r="V1942" i="9"/>
  <c r="V1962" s="1"/>
  <c r="V535" i="10" s="1"/>
  <c r="W1942" i="9"/>
  <c r="W1962" s="1"/>
  <c r="W535" i="10" s="1"/>
  <c r="X1942" i="9"/>
  <c r="X1962" s="1"/>
  <c r="X535" i="10" s="1"/>
  <c r="Y1942" i="9"/>
  <c r="Y1962" s="1"/>
  <c r="Y535" i="10" s="1"/>
  <c r="Z1942" i="9"/>
  <c r="Z1962" s="1"/>
  <c r="Z535" i="10" s="1"/>
  <c r="AA1942" i="9"/>
  <c r="AA1962" s="1"/>
  <c r="AA535" i="10" s="1"/>
  <c r="AB1942" i="9"/>
  <c r="AB1962" s="1"/>
  <c r="AB535" i="10" s="1"/>
  <c r="AC1942" i="9"/>
  <c r="AC1962" s="1"/>
  <c r="AC535" i="10" s="1"/>
  <c r="AD1942" i="9"/>
  <c r="AD1962" s="1"/>
  <c r="AD535" i="10" s="1"/>
  <c r="AE1942" i="9"/>
  <c r="AE1962" s="1"/>
  <c r="AE535" i="10" s="1"/>
  <c r="AF1942" i="9"/>
  <c r="AF1962" s="1"/>
  <c r="AF535" i="10" s="1"/>
  <c r="AG1942" i="9"/>
  <c r="AG1962" s="1"/>
  <c r="AG535" i="10" s="1"/>
  <c r="AH1942" i="9"/>
  <c r="AH1962" s="1"/>
  <c r="AH535" i="10" s="1"/>
  <c r="AI1942" i="9"/>
  <c r="AI1962" s="1"/>
  <c r="AI535" i="10" s="1"/>
  <c r="AJ1942" i="9"/>
  <c r="AJ1962" s="1"/>
  <c r="AJ535" i="10" s="1"/>
  <c r="AK1942" i="9"/>
  <c r="AK1962" s="1"/>
  <c r="AK535" i="10" s="1"/>
  <c r="U1940" i="9"/>
  <c r="U534" i="10" s="1"/>
  <c r="Y1940" i="9"/>
  <c r="Y534" i="10" s="1"/>
  <c r="AC1940" i="9"/>
  <c r="AC534" i="10" s="1"/>
  <c r="AG1940" i="9"/>
  <c r="AG534" i="10" s="1"/>
  <c r="AK1940" i="9"/>
  <c r="AK534" i="10" s="1"/>
  <c r="AL1940" i="9"/>
  <c r="O1920"/>
  <c r="S1920"/>
  <c r="S1940" s="1"/>
  <c r="S534" i="10" s="1"/>
  <c r="S554" s="1"/>
  <c r="S27" s="1"/>
  <c r="T1920" i="9"/>
  <c r="T1940" s="1"/>
  <c r="T534" i="10" s="1"/>
  <c r="U1920" i="9"/>
  <c r="V1920"/>
  <c r="V1940" s="1"/>
  <c r="V534" i="10" s="1"/>
  <c r="V554" s="1"/>
  <c r="V27" s="1"/>
  <c r="W1920" i="9"/>
  <c r="W1940" s="1"/>
  <c r="W534" i="10" s="1"/>
  <c r="W554" s="1"/>
  <c r="W27" s="1"/>
  <c r="X1920" i="9"/>
  <c r="X1940" s="1"/>
  <c r="X534" i="10" s="1"/>
  <c r="Y1920" i="9"/>
  <c r="Z1920"/>
  <c r="Z1940" s="1"/>
  <c r="Z534" i="10" s="1"/>
  <c r="Z554" s="1"/>
  <c r="Z27" s="1"/>
  <c r="AA1920" i="9"/>
  <c r="AA1940" s="1"/>
  <c r="AA534" i="10" s="1"/>
  <c r="AB1920" i="9"/>
  <c r="AB1940" s="1"/>
  <c r="AB534" i="10" s="1"/>
  <c r="AC1920" i="9"/>
  <c r="AD1920"/>
  <c r="AD1940" s="1"/>
  <c r="AD534" i="10" s="1"/>
  <c r="AE1920" i="9"/>
  <c r="AE1940" s="1"/>
  <c r="AE534" i="10" s="1"/>
  <c r="AF1920" i="9"/>
  <c r="AF1940" s="1"/>
  <c r="AF534" i="10" s="1"/>
  <c r="AG1920" i="9"/>
  <c r="AH1920"/>
  <c r="AH1940" s="1"/>
  <c r="AH534" i="10" s="1"/>
  <c r="AI1920" i="9"/>
  <c r="AI1940" s="1"/>
  <c r="AI534" i="10" s="1"/>
  <c r="AJ1920" i="9"/>
  <c r="AJ1940" s="1"/>
  <c r="AJ534" i="10" s="1"/>
  <c r="AK1920" i="9"/>
  <c r="AL1918"/>
  <c r="O1900"/>
  <c r="S1900"/>
  <c r="T1900"/>
  <c r="U1900"/>
  <c r="V1900"/>
  <c r="W1900"/>
  <c r="X1900"/>
  <c r="Y1900"/>
  <c r="Z1900"/>
  <c r="AA1900"/>
  <c r="AB1900"/>
  <c r="AC1900"/>
  <c r="AD1900"/>
  <c r="AE1900"/>
  <c r="AF1900"/>
  <c r="AG1900"/>
  <c r="AH1900"/>
  <c r="AI1900"/>
  <c r="AJ1900"/>
  <c r="AK1900"/>
  <c r="O1899"/>
  <c r="S1899"/>
  <c r="T1899"/>
  <c r="U1899"/>
  <c r="V1899"/>
  <c r="W1899"/>
  <c r="X1899"/>
  <c r="Y1899"/>
  <c r="Z1899"/>
  <c r="AA1899"/>
  <c r="AB1899"/>
  <c r="AC1899"/>
  <c r="AD1899"/>
  <c r="AE1899"/>
  <c r="AF1899"/>
  <c r="AG1899"/>
  <c r="AH1899"/>
  <c r="AI1899"/>
  <c r="AJ1899"/>
  <c r="AK1899"/>
  <c r="O1898"/>
  <c r="S1898"/>
  <c r="S1918" s="1"/>
  <c r="S513" i="10" s="1"/>
  <c r="T1898" i="9"/>
  <c r="T1918" s="1"/>
  <c r="T513" i="10" s="1"/>
  <c r="U1898" i="9"/>
  <c r="U1918" s="1"/>
  <c r="U513" i="10" s="1"/>
  <c r="V1898" i="9"/>
  <c r="V1918" s="1"/>
  <c r="V513" i="10" s="1"/>
  <c r="W1898" i="9"/>
  <c r="W1918" s="1"/>
  <c r="W513" i="10" s="1"/>
  <c r="X1898" i="9"/>
  <c r="X1918" s="1"/>
  <c r="X513" i="10" s="1"/>
  <c r="Y1898" i="9"/>
  <c r="Y1918" s="1"/>
  <c r="Y513" i="10" s="1"/>
  <c r="Z1898" i="9"/>
  <c r="Z1918" s="1"/>
  <c r="Z513" i="10" s="1"/>
  <c r="AA1898" i="9"/>
  <c r="AA1918" s="1"/>
  <c r="AA513" i="10" s="1"/>
  <c r="AB1898" i="9"/>
  <c r="AB1918" s="1"/>
  <c r="AB513" i="10" s="1"/>
  <c r="AC1898" i="9"/>
  <c r="AC1918" s="1"/>
  <c r="AC513" i="10" s="1"/>
  <c r="AD1898" i="9"/>
  <c r="AD1918" s="1"/>
  <c r="AD513" i="10" s="1"/>
  <c r="AE1898" i="9"/>
  <c r="AE1918" s="1"/>
  <c r="AE513" i="10" s="1"/>
  <c r="AF1898" i="9"/>
  <c r="AF1918" s="1"/>
  <c r="AF513" i="10" s="1"/>
  <c r="AG1898" i="9"/>
  <c r="AG1918" s="1"/>
  <c r="AG513" i="10" s="1"/>
  <c r="AH1898" i="9"/>
  <c r="AH1918" s="1"/>
  <c r="AH513" i="10" s="1"/>
  <c r="AI1898" i="9"/>
  <c r="AI1918" s="1"/>
  <c r="AI513" i="10" s="1"/>
  <c r="AJ1898" i="9"/>
  <c r="AJ1918" s="1"/>
  <c r="AJ513" i="10" s="1"/>
  <c r="AK1898" i="9"/>
  <c r="AK1918" s="1"/>
  <c r="AK513" i="10" s="1"/>
  <c r="AL1896" i="9"/>
  <c r="O1876"/>
  <c r="S1876"/>
  <c r="S1896" s="1"/>
  <c r="S512" i="10" s="1"/>
  <c r="S532" s="1"/>
  <c r="S26" s="1"/>
  <c r="T1876" i="9"/>
  <c r="T1896" s="1"/>
  <c r="T512" i="10" s="1"/>
  <c r="U1876" i="9"/>
  <c r="U1896" s="1"/>
  <c r="U512" i="10" s="1"/>
  <c r="V1876" i="9"/>
  <c r="V1896" s="1"/>
  <c r="V512" i="10" s="1"/>
  <c r="W1876" i="9"/>
  <c r="W1896" s="1"/>
  <c r="W512" i="10" s="1"/>
  <c r="W532" s="1"/>
  <c r="W26" s="1"/>
  <c r="X1876" i="9"/>
  <c r="X1896" s="1"/>
  <c r="X512" i="10" s="1"/>
  <c r="Y1876" i="9"/>
  <c r="Y1896" s="1"/>
  <c r="Y512" i="10" s="1"/>
  <c r="Z1876" i="9"/>
  <c r="Z1896" s="1"/>
  <c r="Z512" i="10" s="1"/>
  <c r="AA1876" i="9"/>
  <c r="AA1896" s="1"/>
  <c r="AA512" i="10" s="1"/>
  <c r="AA532" s="1"/>
  <c r="AA26" s="1"/>
  <c r="AB1876" i="9"/>
  <c r="AB1896" s="1"/>
  <c r="AB512" i="10" s="1"/>
  <c r="AC1876" i="9"/>
  <c r="AC1896" s="1"/>
  <c r="AC512" i="10" s="1"/>
  <c r="AD1876" i="9"/>
  <c r="AD1896" s="1"/>
  <c r="AD512" i="10" s="1"/>
  <c r="AE1876" i="9"/>
  <c r="AE1896" s="1"/>
  <c r="AE512" i="10" s="1"/>
  <c r="AE532" s="1"/>
  <c r="AE26" s="1"/>
  <c r="AF1876" i="9"/>
  <c r="AF1896" s="1"/>
  <c r="AF512" i="10" s="1"/>
  <c r="AG1876" i="9"/>
  <c r="AG1896" s="1"/>
  <c r="AG512" i="10" s="1"/>
  <c r="AH1876" i="9"/>
  <c r="AH1896" s="1"/>
  <c r="AH512" i="10" s="1"/>
  <c r="AI1876" i="9"/>
  <c r="AI1896" s="1"/>
  <c r="AI512" i="10" s="1"/>
  <c r="AI532" s="1"/>
  <c r="AI26" s="1"/>
  <c r="AJ1876" i="9"/>
  <c r="AJ1896" s="1"/>
  <c r="AJ512" i="10" s="1"/>
  <c r="AK1876" i="9"/>
  <c r="AK1896" s="1"/>
  <c r="AK512" i="10" s="1"/>
  <c r="AL1874" i="9"/>
  <c r="O1857"/>
  <c r="S1857"/>
  <c r="T1857"/>
  <c r="U1857"/>
  <c r="V1857"/>
  <c r="W1857"/>
  <c r="X1857"/>
  <c r="Y1857"/>
  <c r="Z1857"/>
  <c r="AA1857"/>
  <c r="AB1857"/>
  <c r="AC1857"/>
  <c r="AD1857"/>
  <c r="AE1857"/>
  <c r="AF1857"/>
  <c r="AG1857"/>
  <c r="AH1857"/>
  <c r="AI1857"/>
  <c r="AJ1857"/>
  <c r="AK1857"/>
  <c r="O1856"/>
  <c r="S1856"/>
  <c r="T1856"/>
  <c r="U1856"/>
  <c r="V1856"/>
  <c r="W1856"/>
  <c r="X1856"/>
  <c r="Y1856"/>
  <c r="Z1856"/>
  <c r="AA1856"/>
  <c r="AB1856"/>
  <c r="AC1856"/>
  <c r="AD1856"/>
  <c r="AE1856"/>
  <c r="AF1856"/>
  <c r="AG1856"/>
  <c r="AH1856"/>
  <c r="AI1856"/>
  <c r="AJ1856"/>
  <c r="AK1856"/>
  <c r="O1855"/>
  <c r="S1855"/>
  <c r="T1855"/>
  <c r="U1855"/>
  <c r="V1855"/>
  <c r="W1855"/>
  <c r="X1855"/>
  <c r="Y1855"/>
  <c r="Z1855"/>
  <c r="AA1855"/>
  <c r="AB1855"/>
  <c r="AC1855"/>
  <c r="AD1855"/>
  <c r="AE1855"/>
  <c r="AF1855"/>
  <c r="AG1855"/>
  <c r="AH1855"/>
  <c r="AI1855"/>
  <c r="AJ1855"/>
  <c r="AK1855"/>
  <c r="O1854"/>
  <c r="S1854"/>
  <c r="S1874" s="1"/>
  <c r="S494" i="10" s="1"/>
  <c r="T1854" i="9"/>
  <c r="T1874" s="1"/>
  <c r="T494" i="10" s="1"/>
  <c r="U1854" i="9"/>
  <c r="U1874" s="1"/>
  <c r="U494" i="10" s="1"/>
  <c r="V1854" i="9"/>
  <c r="V1874" s="1"/>
  <c r="V494" i="10" s="1"/>
  <c r="W1854" i="9"/>
  <c r="W1874" s="1"/>
  <c r="W494" i="10" s="1"/>
  <c r="X1854" i="9"/>
  <c r="X1874" s="1"/>
  <c r="X494" i="10" s="1"/>
  <c r="Y1854" i="9"/>
  <c r="Y1874" s="1"/>
  <c r="Y494" i="10" s="1"/>
  <c r="Z1854" i="9"/>
  <c r="Z1874" s="1"/>
  <c r="Z494" i="10" s="1"/>
  <c r="AA1854" i="9"/>
  <c r="AA1874" s="1"/>
  <c r="AA494" i="10" s="1"/>
  <c r="AB1854" i="9"/>
  <c r="AB1874" s="1"/>
  <c r="AB494" i="10" s="1"/>
  <c r="AC1854" i="9"/>
  <c r="AC1874" s="1"/>
  <c r="AC494" i="10" s="1"/>
  <c r="AD1854" i="9"/>
  <c r="AD1874" s="1"/>
  <c r="AD494" i="10" s="1"/>
  <c r="AE1854" i="9"/>
  <c r="AE1874" s="1"/>
  <c r="AE494" i="10" s="1"/>
  <c r="AF1854" i="9"/>
  <c r="AF1874" s="1"/>
  <c r="AF494" i="10" s="1"/>
  <c r="AG1854" i="9"/>
  <c r="AG1874" s="1"/>
  <c r="AG494" i="10" s="1"/>
  <c r="AH1854" i="9"/>
  <c r="AH1874" s="1"/>
  <c r="AH494" i="10" s="1"/>
  <c r="AI1854" i="9"/>
  <c r="AI1874" s="1"/>
  <c r="AI494" i="10" s="1"/>
  <c r="AJ1854" i="9"/>
  <c r="AJ1874" s="1"/>
  <c r="AJ494" i="10" s="1"/>
  <c r="AK1854" i="9"/>
  <c r="AK1874" s="1"/>
  <c r="AK494" i="10" s="1"/>
  <c r="AL1852" i="9"/>
  <c r="O1834"/>
  <c r="S1834"/>
  <c r="T1834"/>
  <c r="U1834"/>
  <c r="V1834"/>
  <c r="W1834"/>
  <c r="X1834"/>
  <c r="Y1834"/>
  <c r="Z1834"/>
  <c r="AA1834"/>
  <c r="AB1834"/>
  <c r="AC1834"/>
  <c r="AD1834"/>
  <c r="AE1834"/>
  <c r="AF1834"/>
  <c r="AG1834"/>
  <c r="AH1834"/>
  <c r="AI1834"/>
  <c r="AJ1834"/>
  <c r="AK1834"/>
  <c r="O1833"/>
  <c r="S1833"/>
  <c r="T1833"/>
  <c r="U1833"/>
  <c r="V1833"/>
  <c r="W1833"/>
  <c r="X1833"/>
  <c r="Y1833"/>
  <c r="Z1833"/>
  <c r="AA1833"/>
  <c r="AB1833"/>
  <c r="AC1833"/>
  <c r="AD1833"/>
  <c r="AE1833"/>
  <c r="AF1833"/>
  <c r="AG1833"/>
  <c r="AH1833"/>
  <c r="AI1833"/>
  <c r="AJ1833"/>
  <c r="AK1833"/>
  <c r="O1832"/>
  <c r="S1832"/>
  <c r="S1852" s="1"/>
  <c r="S493" i="10" s="1"/>
  <c r="T1832" i="9"/>
  <c r="T1852" s="1"/>
  <c r="T493" i="10" s="1"/>
  <c r="U1832" i="9"/>
  <c r="U1852" s="1"/>
  <c r="U493" i="10" s="1"/>
  <c r="V1832" i="9"/>
  <c r="V1852" s="1"/>
  <c r="V493" i="10" s="1"/>
  <c r="W1832" i="9"/>
  <c r="W1852" s="1"/>
  <c r="W493" i="10" s="1"/>
  <c r="X1832" i="9"/>
  <c r="X1852" s="1"/>
  <c r="X493" i="10" s="1"/>
  <c r="Y1832" i="9"/>
  <c r="Y1852" s="1"/>
  <c r="Y493" i="10" s="1"/>
  <c r="Z1832" i="9"/>
  <c r="Z1852" s="1"/>
  <c r="Z493" i="10" s="1"/>
  <c r="AA1832" i="9"/>
  <c r="AA1852" s="1"/>
  <c r="AA493" i="10" s="1"/>
  <c r="AB1832" i="9"/>
  <c r="AB1852" s="1"/>
  <c r="AB493" i="10" s="1"/>
  <c r="AC1832" i="9"/>
  <c r="AC1852" s="1"/>
  <c r="AC493" i="10" s="1"/>
  <c r="AD1832" i="9"/>
  <c r="AD1852" s="1"/>
  <c r="AD493" i="10" s="1"/>
  <c r="AE1832" i="9"/>
  <c r="AE1852" s="1"/>
  <c r="AE493" i="10" s="1"/>
  <c r="AF1832" i="9"/>
  <c r="AF1852" s="1"/>
  <c r="AF493" i="10" s="1"/>
  <c r="AG1832" i="9"/>
  <c r="AG1852" s="1"/>
  <c r="AG493" i="10" s="1"/>
  <c r="AH1832" i="9"/>
  <c r="AH1852" s="1"/>
  <c r="AH493" i="10" s="1"/>
  <c r="AI1832" i="9"/>
  <c r="AI1852" s="1"/>
  <c r="AI493" i="10" s="1"/>
  <c r="AJ1832" i="9"/>
  <c r="AJ1852" s="1"/>
  <c r="AJ493" i="10" s="1"/>
  <c r="AK1832" i="9"/>
  <c r="AK1852" s="1"/>
  <c r="AK493" i="10" s="1"/>
  <c r="V1830" i="9"/>
  <c r="V492" i="10" s="1"/>
  <c r="AL1830" i="9"/>
  <c r="O1810"/>
  <c r="S1810"/>
  <c r="S1830" s="1"/>
  <c r="S492" i="10" s="1"/>
  <c r="T1810" i="9"/>
  <c r="T1830" s="1"/>
  <c r="T492" i="10" s="1"/>
  <c r="U1810" i="9"/>
  <c r="U1830" s="1"/>
  <c r="U492" i="10" s="1"/>
  <c r="V1810" i="9"/>
  <c r="W1810"/>
  <c r="W1830" s="1"/>
  <c r="W492" i="10" s="1"/>
  <c r="X1810" i="9"/>
  <c r="X1830" s="1"/>
  <c r="X492" i="10" s="1"/>
  <c r="Y1810" i="9"/>
  <c r="Y1830" s="1"/>
  <c r="Y492" i="10" s="1"/>
  <c r="Z1810" i="9"/>
  <c r="Z1830" s="1"/>
  <c r="Z492" i="10" s="1"/>
  <c r="AA1810" i="9"/>
  <c r="AA1830" s="1"/>
  <c r="AA492" i="10" s="1"/>
  <c r="AB1810" i="9"/>
  <c r="AB1830" s="1"/>
  <c r="AB492" i="10" s="1"/>
  <c r="AC1810" i="9"/>
  <c r="AC1830" s="1"/>
  <c r="AC492" i="10" s="1"/>
  <c r="AD1810" i="9"/>
  <c r="AD1830" s="1"/>
  <c r="AD492" i="10" s="1"/>
  <c r="AE1810" i="9"/>
  <c r="AE1830" s="1"/>
  <c r="AE492" i="10" s="1"/>
  <c r="AF1810" i="9"/>
  <c r="AF1830" s="1"/>
  <c r="AF492" i="10" s="1"/>
  <c r="AG1810" i="9"/>
  <c r="AG1830" s="1"/>
  <c r="AG492" i="10" s="1"/>
  <c r="AH1810" i="9"/>
  <c r="AH1830" s="1"/>
  <c r="AH492" i="10" s="1"/>
  <c r="AI1810" i="9"/>
  <c r="AI1830" s="1"/>
  <c r="AI492" i="10" s="1"/>
  <c r="AJ1810" i="9"/>
  <c r="AJ1830" s="1"/>
  <c r="AJ492" i="10" s="1"/>
  <c r="AK1810" i="9"/>
  <c r="AK1830" s="1"/>
  <c r="AK492" i="10" s="1"/>
  <c r="AL1808" i="9"/>
  <c r="O1791"/>
  <c r="S1791"/>
  <c r="T1791"/>
  <c r="U1791"/>
  <c r="V1791"/>
  <c r="W1791"/>
  <c r="X1791"/>
  <c r="Y1791"/>
  <c r="Z1791"/>
  <c r="AA1791"/>
  <c r="AB1791"/>
  <c r="AC1791"/>
  <c r="AD1791"/>
  <c r="AE1791"/>
  <c r="AF1791"/>
  <c r="AG1791"/>
  <c r="AH1791"/>
  <c r="AI1791"/>
  <c r="AJ1791"/>
  <c r="AK1791"/>
  <c r="O1790"/>
  <c r="S1790"/>
  <c r="T1790"/>
  <c r="U1790"/>
  <c r="V1790"/>
  <c r="W1790"/>
  <c r="X1790"/>
  <c r="Y1790"/>
  <c r="Z1790"/>
  <c r="AA1790"/>
  <c r="AB1790"/>
  <c r="AC1790"/>
  <c r="AD1790"/>
  <c r="AE1790"/>
  <c r="AF1790"/>
  <c r="AG1790"/>
  <c r="AH1790"/>
  <c r="AI1790"/>
  <c r="AJ1790"/>
  <c r="AK1790"/>
  <c r="K1789"/>
  <c r="L1789"/>
  <c r="O1789"/>
  <c r="R1789"/>
  <c r="S1789"/>
  <c r="T1789"/>
  <c r="U1789"/>
  <c r="V1789"/>
  <c r="W1789"/>
  <c r="X1789"/>
  <c r="Y1789"/>
  <c r="Z1789"/>
  <c r="AA1789"/>
  <c r="AB1789"/>
  <c r="AC1789"/>
  <c r="AD1789"/>
  <c r="AE1789"/>
  <c r="AF1789"/>
  <c r="AG1789"/>
  <c r="AH1789"/>
  <c r="AI1789"/>
  <c r="AJ1789"/>
  <c r="AK1789"/>
  <c r="O1788"/>
  <c r="S1788"/>
  <c r="T1788"/>
  <c r="U1788"/>
  <c r="V1788"/>
  <c r="V1808" s="1"/>
  <c r="V491" i="10" s="1"/>
  <c r="W1788" i="9"/>
  <c r="X1788"/>
  <c r="Y1788"/>
  <c r="Z1788"/>
  <c r="Z1808" s="1"/>
  <c r="Z491" i="10" s="1"/>
  <c r="AA1788" i="9"/>
  <c r="AB1788"/>
  <c r="AC1788"/>
  <c r="AD1788"/>
  <c r="AD1808" s="1"/>
  <c r="AD491" i="10" s="1"/>
  <c r="AE1788" i="9"/>
  <c r="AF1788"/>
  <c r="AG1788"/>
  <c r="AH1788"/>
  <c r="AH1808" s="1"/>
  <c r="AH491" i="10" s="1"/>
  <c r="AI1788" i="9"/>
  <c r="AJ1788"/>
  <c r="AK1788"/>
  <c r="AL1786"/>
  <c r="L1767"/>
  <c r="K1767"/>
  <c r="O1767"/>
  <c r="R1767"/>
  <c r="S1767"/>
  <c r="T1767"/>
  <c r="U1767"/>
  <c r="V1767"/>
  <c r="W1767"/>
  <c r="X1767"/>
  <c r="Y1767"/>
  <c r="Z1767"/>
  <c r="AA1767"/>
  <c r="AB1767"/>
  <c r="AC1767"/>
  <c r="AD1767"/>
  <c r="AE1767"/>
  <c r="AF1767"/>
  <c r="AG1767"/>
  <c r="AH1767"/>
  <c r="AI1767"/>
  <c r="AJ1767"/>
  <c r="AK1767"/>
  <c r="O1766"/>
  <c r="S1766"/>
  <c r="S1786" s="1"/>
  <c r="S490" i="10" s="1"/>
  <c r="T1766" i="9"/>
  <c r="T1786" s="1"/>
  <c r="T490" i="10" s="1"/>
  <c r="U1766" i="9"/>
  <c r="U1786" s="1"/>
  <c r="U490" i="10" s="1"/>
  <c r="V1766" i="9"/>
  <c r="V1786" s="1"/>
  <c r="V490" i="10" s="1"/>
  <c r="V510" s="1"/>
  <c r="V25" s="1"/>
  <c r="W1766" i="9"/>
  <c r="W1786" s="1"/>
  <c r="W490" i="10" s="1"/>
  <c r="X1766" i="9"/>
  <c r="X1786" s="1"/>
  <c r="X490" i="10" s="1"/>
  <c r="Y1766" i="9"/>
  <c r="Y1786" s="1"/>
  <c r="Y490" i="10" s="1"/>
  <c r="Z1766" i="9"/>
  <c r="Z1786" s="1"/>
  <c r="Z490" i="10" s="1"/>
  <c r="Z510" s="1"/>
  <c r="Z25" s="1"/>
  <c r="AA1766" i="9"/>
  <c r="AA1786" s="1"/>
  <c r="AA490" i="10" s="1"/>
  <c r="AB1766" i="9"/>
  <c r="AB1786" s="1"/>
  <c r="AB490" i="10" s="1"/>
  <c r="AC1766" i="9"/>
  <c r="AC1786" s="1"/>
  <c r="AC490" i="10" s="1"/>
  <c r="AD1766" i="9"/>
  <c r="AD1786" s="1"/>
  <c r="AD490" i="10" s="1"/>
  <c r="AD510" s="1"/>
  <c r="AD25" s="1"/>
  <c r="AE1766" i="9"/>
  <c r="AE1786" s="1"/>
  <c r="AE490" i="10" s="1"/>
  <c r="AF1766" i="9"/>
  <c r="AF1786" s="1"/>
  <c r="AF490" i="10" s="1"/>
  <c r="AG1766" i="9"/>
  <c r="AG1786" s="1"/>
  <c r="AG490" i="10" s="1"/>
  <c r="AH1766" i="9"/>
  <c r="AH1786" s="1"/>
  <c r="AH490" i="10" s="1"/>
  <c r="AH510" s="1"/>
  <c r="AH25" s="1"/>
  <c r="AI1766" i="9"/>
  <c r="AI1786" s="1"/>
  <c r="AI490" i="10" s="1"/>
  <c r="AJ1766" i="9"/>
  <c r="AJ1786" s="1"/>
  <c r="AJ490" i="10" s="1"/>
  <c r="AK1766" i="9"/>
  <c r="AK1786" s="1"/>
  <c r="AK490" i="10" s="1"/>
  <c r="AL1764" i="9"/>
  <c r="O1747"/>
  <c r="S1747"/>
  <c r="T1747"/>
  <c r="U1747"/>
  <c r="V1747"/>
  <c r="W1747"/>
  <c r="X1747"/>
  <c r="Y1747"/>
  <c r="Z1747"/>
  <c r="AA1747"/>
  <c r="AB1747"/>
  <c r="AC1747"/>
  <c r="AD1747"/>
  <c r="AE1747"/>
  <c r="AF1747"/>
  <c r="AG1747"/>
  <c r="AH1747"/>
  <c r="AI1747"/>
  <c r="AJ1747"/>
  <c r="AK1747"/>
  <c r="O1746"/>
  <c r="S1746"/>
  <c r="T1746"/>
  <c r="U1746"/>
  <c r="V1746"/>
  <c r="W1746"/>
  <c r="X1746"/>
  <c r="Y1746"/>
  <c r="Z1746"/>
  <c r="AA1746"/>
  <c r="AB1746"/>
  <c r="AC1746"/>
  <c r="AD1746"/>
  <c r="AE1746"/>
  <c r="AF1746"/>
  <c r="AG1746"/>
  <c r="AH1746"/>
  <c r="AI1746"/>
  <c r="AJ1746"/>
  <c r="AK1746"/>
  <c r="O1745"/>
  <c r="S1745"/>
  <c r="T1745"/>
  <c r="U1745"/>
  <c r="V1745"/>
  <c r="W1745"/>
  <c r="X1745"/>
  <c r="Y1745"/>
  <c r="Z1745"/>
  <c r="AA1745"/>
  <c r="AB1745"/>
  <c r="AC1745"/>
  <c r="AD1745"/>
  <c r="AE1745"/>
  <c r="AF1745"/>
  <c r="AG1745"/>
  <c r="AH1745"/>
  <c r="AI1745"/>
  <c r="AJ1745"/>
  <c r="AK1745"/>
  <c r="O1744"/>
  <c r="S1744"/>
  <c r="S1764" s="1"/>
  <c r="S472" i="10" s="1"/>
  <c r="T1744" i="9"/>
  <c r="T1764" s="1"/>
  <c r="T472" i="10" s="1"/>
  <c r="U1744" i="9"/>
  <c r="U1764" s="1"/>
  <c r="U472" i="10" s="1"/>
  <c r="V1744" i="9"/>
  <c r="V1764" s="1"/>
  <c r="V472" i="10" s="1"/>
  <c r="W1744" i="9"/>
  <c r="W1764" s="1"/>
  <c r="W472" i="10" s="1"/>
  <c r="X1744" i="9"/>
  <c r="X1764" s="1"/>
  <c r="X472" i="10" s="1"/>
  <c r="Y1744" i="9"/>
  <c r="Y1764" s="1"/>
  <c r="Y472" i="10" s="1"/>
  <c r="Z1744" i="9"/>
  <c r="Z1764" s="1"/>
  <c r="Z472" i="10" s="1"/>
  <c r="AA1744" i="9"/>
  <c r="AA1764" s="1"/>
  <c r="AA472" i="10" s="1"/>
  <c r="AB1744" i="9"/>
  <c r="AB1764" s="1"/>
  <c r="AB472" i="10" s="1"/>
  <c r="AC1744" i="9"/>
  <c r="AC1764" s="1"/>
  <c r="AC472" i="10" s="1"/>
  <c r="AD1744" i="9"/>
  <c r="AD1764" s="1"/>
  <c r="AD472" i="10" s="1"/>
  <c r="AE1744" i="9"/>
  <c r="AE1764" s="1"/>
  <c r="AE472" i="10" s="1"/>
  <c r="AF1744" i="9"/>
  <c r="AF1764" s="1"/>
  <c r="AF472" i="10" s="1"/>
  <c r="AG1744" i="9"/>
  <c r="AG1764" s="1"/>
  <c r="AG472" i="10" s="1"/>
  <c r="AH1744" i="9"/>
  <c r="AH1764" s="1"/>
  <c r="AH472" i="10" s="1"/>
  <c r="AI1744" i="9"/>
  <c r="AI1764" s="1"/>
  <c r="AI472" i="10" s="1"/>
  <c r="AJ1744" i="9"/>
  <c r="AJ1764" s="1"/>
  <c r="AJ472" i="10" s="1"/>
  <c r="AK1744" i="9"/>
  <c r="AK1764" s="1"/>
  <c r="AK472" i="10" s="1"/>
  <c r="AL1742" i="9"/>
  <c r="O1724"/>
  <c r="S1724"/>
  <c r="T1724"/>
  <c r="U1724"/>
  <c r="V1724"/>
  <c r="W1724"/>
  <c r="X1724"/>
  <c r="Y1724"/>
  <c r="Z1724"/>
  <c r="AA1724"/>
  <c r="AB1724"/>
  <c r="AC1724"/>
  <c r="AD1724"/>
  <c r="AE1724"/>
  <c r="AF1724"/>
  <c r="AG1724"/>
  <c r="AH1724"/>
  <c r="AI1724"/>
  <c r="AJ1724"/>
  <c r="AK1724"/>
  <c r="O1723"/>
  <c r="S1723"/>
  <c r="T1723"/>
  <c r="U1723"/>
  <c r="V1723"/>
  <c r="W1723"/>
  <c r="X1723"/>
  <c r="Y1723"/>
  <c r="Z1723"/>
  <c r="AA1723"/>
  <c r="AB1723"/>
  <c r="AC1723"/>
  <c r="AD1723"/>
  <c r="AE1723"/>
  <c r="AF1723"/>
  <c r="AG1723"/>
  <c r="AH1723"/>
  <c r="AI1723"/>
  <c r="AJ1723"/>
  <c r="AK1723"/>
  <c r="O1722"/>
  <c r="S1722"/>
  <c r="S1742" s="1"/>
  <c r="S471" i="10" s="1"/>
  <c r="T1722" i="9"/>
  <c r="T1742" s="1"/>
  <c r="T471" i="10" s="1"/>
  <c r="U1722" i="9"/>
  <c r="U1742" s="1"/>
  <c r="U471" i="10" s="1"/>
  <c r="V1722" i="9"/>
  <c r="V1742" s="1"/>
  <c r="V471" i="10" s="1"/>
  <c r="W1722" i="9"/>
  <c r="W1742" s="1"/>
  <c r="W471" i="10" s="1"/>
  <c r="X1722" i="9"/>
  <c r="X1742" s="1"/>
  <c r="X471" i="10" s="1"/>
  <c r="Y1722" i="9"/>
  <c r="Y1742" s="1"/>
  <c r="Y471" i="10" s="1"/>
  <c r="Z1722" i="9"/>
  <c r="Z1742" s="1"/>
  <c r="Z471" i="10" s="1"/>
  <c r="AA1722" i="9"/>
  <c r="AA1742" s="1"/>
  <c r="AA471" i="10" s="1"/>
  <c r="AB1722" i="9"/>
  <c r="AB1742" s="1"/>
  <c r="AB471" i="10" s="1"/>
  <c r="AC1722" i="9"/>
  <c r="AC1742" s="1"/>
  <c r="AC471" i="10" s="1"/>
  <c r="AD1722" i="9"/>
  <c r="AD1742" s="1"/>
  <c r="AD471" i="10" s="1"/>
  <c r="AE1722" i="9"/>
  <c r="AE1742" s="1"/>
  <c r="AE471" i="10" s="1"/>
  <c r="AF1722" i="9"/>
  <c r="AF1742" s="1"/>
  <c r="AF471" i="10" s="1"/>
  <c r="AG1722" i="9"/>
  <c r="AG1742" s="1"/>
  <c r="AG471" i="10" s="1"/>
  <c r="AH1722" i="9"/>
  <c r="AH1742" s="1"/>
  <c r="AH471" i="10" s="1"/>
  <c r="AI1722" i="9"/>
  <c r="AI1742" s="1"/>
  <c r="AI471" i="10" s="1"/>
  <c r="AJ1722" i="9"/>
  <c r="AJ1742" s="1"/>
  <c r="AJ471" i="10" s="1"/>
  <c r="AK1722" i="9"/>
  <c r="AK1742" s="1"/>
  <c r="AK471" i="10" s="1"/>
  <c r="Y1720" i="9"/>
  <c r="Y470" i="10" s="1"/>
  <c r="AC1720" i="9"/>
  <c r="AC470" i="10" s="1"/>
  <c r="AK1720" i="9"/>
  <c r="AK470" i="10" s="1"/>
  <c r="AL1720" i="9"/>
  <c r="O1700"/>
  <c r="S1700"/>
  <c r="S1720" s="1"/>
  <c r="S470" i="10" s="1"/>
  <c r="T1700" i="9"/>
  <c r="T1720" s="1"/>
  <c r="T470" i="10" s="1"/>
  <c r="U1700" i="9"/>
  <c r="U1720" s="1"/>
  <c r="U470" i="10" s="1"/>
  <c r="V1700" i="9"/>
  <c r="V1720" s="1"/>
  <c r="V470" i="10" s="1"/>
  <c r="W1700" i="9"/>
  <c r="W1720" s="1"/>
  <c r="W470" i="10" s="1"/>
  <c r="X1700" i="9"/>
  <c r="X1720" s="1"/>
  <c r="X470" i="10" s="1"/>
  <c r="Y1700" i="9"/>
  <c r="Z1700"/>
  <c r="Z1720" s="1"/>
  <c r="Z470" i="10" s="1"/>
  <c r="AA1700" i="9"/>
  <c r="AA1720" s="1"/>
  <c r="AA470" i="10" s="1"/>
  <c r="AB1700" i="9"/>
  <c r="AB1720" s="1"/>
  <c r="AB470" i="10" s="1"/>
  <c r="AC1700" i="9"/>
  <c r="AD1700"/>
  <c r="AD1720" s="1"/>
  <c r="AD470" i="10" s="1"/>
  <c r="AE1700" i="9"/>
  <c r="AE1720" s="1"/>
  <c r="AE470" i="10" s="1"/>
  <c r="AF1700" i="9"/>
  <c r="AF1720" s="1"/>
  <c r="AF470" i="10" s="1"/>
  <c r="AG1700" i="9"/>
  <c r="AG1720" s="1"/>
  <c r="AG470" i="10" s="1"/>
  <c r="AH1700" i="9"/>
  <c r="AH1720" s="1"/>
  <c r="AH470" i="10" s="1"/>
  <c r="AI1700" i="9"/>
  <c r="AI1720" s="1"/>
  <c r="AI470" i="10" s="1"/>
  <c r="AJ1700" i="9"/>
  <c r="AJ1720" s="1"/>
  <c r="AJ470" i="10" s="1"/>
  <c r="AK1700" i="9"/>
  <c r="AL1698"/>
  <c r="O1681"/>
  <c r="S1681"/>
  <c r="T1681"/>
  <c r="U1681"/>
  <c r="V1681"/>
  <c r="W1681"/>
  <c r="X1681"/>
  <c r="Y1681"/>
  <c r="Z1681"/>
  <c r="AA1681"/>
  <c r="AB1681"/>
  <c r="AC1681"/>
  <c r="AD1681"/>
  <c r="AE1681"/>
  <c r="AF1681"/>
  <c r="AG1681"/>
  <c r="AH1681"/>
  <c r="AI1681"/>
  <c r="AJ1681"/>
  <c r="AK1681"/>
  <c r="O1680"/>
  <c r="S1680"/>
  <c r="T1680"/>
  <c r="U1680"/>
  <c r="V1680"/>
  <c r="W1680"/>
  <c r="X1680"/>
  <c r="Y1680"/>
  <c r="Z1680"/>
  <c r="AA1680"/>
  <c r="AB1680"/>
  <c r="AC1680"/>
  <c r="AD1680"/>
  <c r="AE1680"/>
  <c r="AF1680"/>
  <c r="AG1680"/>
  <c r="AH1680"/>
  <c r="AI1680"/>
  <c r="AJ1680"/>
  <c r="AK1680"/>
  <c r="R1679"/>
  <c r="O1679"/>
  <c r="S1679"/>
  <c r="T1679"/>
  <c r="U1679"/>
  <c r="V1679"/>
  <c r="W1679"/>
  <c r="X1679"/>
  <c r="Y1679"/>
  <c r="Z1679"/>
  <c r="AA1679"/>
  <c r="AB1679"/>
  <c r="AC1679"/>
  <c r="AD1679"/>
  <c r="AE1679"/>
  <c r="AF1679"/>
  <c r="AG1679"/>
  <c r="AH1679"/>
  <c r="AI1679"/>
  <c r="AJ1679"/>
  <c r="AK1679"/>
  <c r="O1678"/>
  <c r="S1678"/>
  <c r="T1678"/>
  <c r="T1698" s="1"/>
  <c r="T469" i="10" s="1"/>
  <c r="U1678" i="9"/>
  <c r="V1678"/>
  <c r="V1698" s="1"/>
  <c r="V469" i="10" s="1"/>
  <c r="W1678" i="9"/>
  <c r="X1678"/>
  <c r="X1698" s="1"/>
  <c r="X469" i="10" s="1"/>
  <c r="Y1678" i="9"/>
  <c r="Z1678"/>
  <c r="Z1698" s="1"/>
  <c r="Z469" i="10" s="1"/>
  <c r="AA1678" i="9"/>
  <c r="AB1678"/>
  <c r="AB1698" s="1"/>
  <c r="AB469" i="10" s="1"/>
  <c r="AC1678" i="9"/>
  <c r="AD1678"/>
  <c r="AD1698" s="1"/>
  <c r="AD469" i="10" s="1"/>
  <c r="AE1678" i="9"/>
  <c r="AF1678"/>
  <c r="AF1698" s="1"/>
  <c r="AF469" i="10" s="1"/>
  <c r="AG1678" i="9"/>
  <c r="AH1678"/>
  <c r="AH1698" s="1"/>
  <c r="AH469" i="10" s="1"/>
  <c r="AI1678" i="9"/>
  <c r="AJ1678"/>
  <c r="AJ1698" s="1"/>
  <c r="AJ469" i="10" s="1"/>
  <c r="AK1678" i="9"/>
  <c r="AL1676"/>
  <c r="K1657"/>
  <c r="L1657"/>
  <c r="R1657"/>
  <c r="O1657"/>
  <c r="S1657"/>
  <c r="T1657"/>
  <c r="U1657"/>
  <c r="V1657"/>
  <c r="W1657"/>
  <c r="X1657"/>
  <c r="Y1657"/>
  <c r="Z1657"/>
  <c r="AA1657"/>
  <c r="AB1657"/>
  <c r="AC1657"/>
  <c r="AD1657"/>
  <c r="AE1657"/>
  <c r="AF1657"/>
  <c r="AG1657"/>
  <c r="AH1657"/>
  <c r="AI1657"/>
  <c r="AJ1657"/>
  <c r="AK1657"/>
  <c r="O1656"/>
  <c r="S1656"/>
  <c r="S1676" s="1"/>
  <c r="S468" i="10" s="1"/>
  <c r="T1656" i="9"/>
  <c r="T1676" s="1"/>
  <c r="T468" i="10" s="1"/>
  <c r="U1656" i="9"/>
  <c r="U1676" s="1"/>
  <c r="U468" i="10" s="1"/>
  <c r="V1656" i="9"/>
  <c r="V1676" s="1"/>
  <c r="V468" i="10" s="1"/>
  <c r="W1656" i="9"/>
  <c r="W1676" s="1"/>
  <c r="W468" i="10" s="1"/>
  <c r="X1656" i="9"/>
  <c r="X1676" s="1"/>
  <c r="X468" i="10" s="1"/>
  <c r="Y1656" i="9"/>
  <c r="Y1676" s="1"/>
  <c r="Y468" i="10" s="1"/>
  <c r="Z1656" i="9"/>
  <c r="Z1676" s="1"/>
  <c r="Z468" i="10" s="1"/>
  <c r="AA1656" i="9"/>
  <c r="AA1676" s="1"/>
  <c r="AA468" i="10" s="1"/>
  <c r="AB1656" i="9"/>
  <c r="AB1676" s="1"/>
  <c r="AB468" i="10" s="1"/>
  <c r="AC1656" i="9"/>
  <c r="AC1676" s="1"/>
  <c r="AC468" i="10" s="1"/>
  <c r="AD1656" i="9"/>
  <c r="AD1676" s="1"/>
  <c r="AD468" i="10" s="1"/>
  <c r="AE1656" i="9"/>
  <c r="AE1676" s="1"/>
  <c r="AE468" i="10" s="1"/>
  <c r="AF1656" i="9"/>
  <c r="AF1676" s="1"/>
  <c r="AF468" i="10" s="1"/>
  <c r="AG1656" i="9"/>
  <c r="AG1676" s="1"/>
  <c r="AG468" i="10" s="1"/>
  <c r="AH1656" i="9"/>
  <c r="AH1676" s="1"/>
  <c r="AH468" i="10" s="1"/>
  <c r="AI1656" i="9"/>
  <c r="AI1676" s="1"/>
  <c r="AI468" i="10" s="1"/>
  <c r="AJ1656" i="9"/>
  <c r="AJ1676" s="1"/>
  <c r="AJ468" i="10" s="1"/>
  <c r="AK1656" i="9"/>
  <c r="AK1676" s="1"/>
  <c r="AK468" i="10" s="1"/>
  <c r="AL1654" i="9"/>
  <c r="O1636"/>
  <c r="R1636"/>
  <c r="S1636"/>
  <c r="T1636"/>
  <c r="U1636"/>
  <c r="V1636"/>
  <c r="W1636"/>
  <c r="Y1636"/>
  <c r="Z1636"/>
  <c r="AA1636"/>
  <c r="AB1636"/>
  <c r="AC1636"/>
  <c r="AD1636"/>
  <c r="AE1636"/>
  <c r="AF1636"/>
  <c r="AG1636"/>
  <c r="AH1636"/>
  <c r="AI1636"/>
  <c r="AJ1636"/>
  <c r="AK1636"/>
  <c r="K1635"/>
  <c r="L1635"/>
  <c r="X1635" s="1"/>
  <c r="O1635"/>
  <c r="R1635"/>
  <c r="S1635"/>
  <c r="T1635"/>
  <c r="U1635"/>
  <c r="U1654" s="1"/>
  <c r="V1635"/>
  <c r="W1635"/>
  <c r="Y1635"/>
  <c r="Z1635"/>
  <c r="Z1654" s="1"/>
  <c r="Z451" i="10" s="1"/>
  <c r="AA1635" i="9"/>
  <c r="AB1635"/>
  <c r="AC1635"/>
  <c r="AD1635"/>
  <c r="AE1635"/>
  <c r="AF1635"/>
  <c r="AG1635"/>
  <c r="AH1635"/>
  <c r="AI1635"/>
  <c r="AJ1635"/>
  <c r="AK1635"/>
  <c r="I451" i="10"/>
  <c r="J451" s="1"/>
  <c r="O1634" i="9"/>
  <c r="R1634"/>
  <c r="R1654" s="1"/>
  <c r="R451" i="10" s="1"/>
  <c r="S1634" i="9"/>
  <c r="T1634"/>
  <c r="T1654" s="1"/>
  <c r="T451" i="10" s="1"/>
  <c r="U1634" i="9"/>
  <c r="V1634"/>
  <c r="V1654" s="1"/>
  <c r="V451" i="10" s="1"/>
  <c r="W1634" i="9"/>
  <c r="Y1634"/>
  <c r="Y1654" s="1"/>
  <c r="Y451" i="10" s="1"/>
  <c r="Z1634" i="9"/>
  <c r="AA1634"/>
  <c r="AA1654" s="1"/>
  <c r="AA451" i="10" s="1"/>
  <c r="AB1634" i="9"/>
  <c r="AC1634"/>
  <c r="AC1654" s="1"/>
  <c r="AC451" i="10" s="1"/>
  <c r="AD1634" i="9"/>
  <c r="AE1634"/>
  <c r="AE1654" s="1"/>
  <c r="AE451" i="10" s="1"/>
  <c r="AF1634" i="9"/>
  <c r="AG1634"/>
  <c r="AG1654" s="1"/>
  <c r="AG451" i="10" s="1"/>
  <c r="AH1634" i="9"/>
  <c r="AI1634"/>
  <c r="AI1654" s="1"/>
  <c r="AI451" i="10" s="1"/>
  <c r="AJ1634" i="9"/>
  <c r="AK1634"/>
  <c r="AK1654" s="1"/>
  <c r="AK451" i="10" s="1"/>
  <c r="AL1632" i="9"/>
  <c r="O1614"/>
  <c r="S1614"/>
  <c r="T1614"/>
  <c r="U1614"/>
  <c r="V1614"/>
  <c r="W1614"/>
  <c r="X1614"/>
  <c r="Y1614"/>
  <c r="Z1614"/>
  <c r="AA1614"/>
  <c r="AB1614"/>
  <c r="AC1614"/>
  <c r="AD1614"/>
  <c r="AE1614"/>
  <c r="AF1614"/>
  <c r="AG1614"/>
  <c r="AH1614"/>
  <c r="AI1614"/>
  <c r="AJ1614"/>
  <c r="AK1614"/>
  <c r="O1613"/>
  <c r="S1613"/>
  <c r="T1613"/>
  <c r="U1613"/>
  <c r="V1613"/>
  <c r="W1613"/>
  <c r="X1613"/>
  <c r="Y1613"/>
  <c r="Z1613"/>
  <c r="AA1613"/>
  <c r="AB1613"/>
  <c r="AC1613"/>
  <c r="AD1613"/>
  <c r="AE1613"/>
  <c r="AF1613"/>
  <c r="AG1613"/>
  <c r="AH1613"/>
  <c r="AI1613"/>
  <c r="AJ1613"/>
  <c r="AK1613"/>
  <c r="O1612"/>
  <c r="S1612"/>
  <c r="S1632" s="1"/>
  <c r="S450" i="10" s="1"/>
  <c r="T1612" i="9"/>
  <c r="T1632" s="1"/>
  <c r="T450" i="10" s="1"/>
  <c r="U1612" i="9"/>
  <c r="U1632" s="1"/>
  <c r="U450" i="10" s="1"/>
  <c r="V1612" i="9"/>
  <c r="V1632" s="1"/>
  <c r="V450" i="10" s="1"/>
  <c r="W1612" i="9"/>
  <c r="W1632" s="1"/>
  <c r="W450" i="10" s="1"/>
  <c r="X1612" i="9"/>
  <c r="X1632" s="1"/>
  <c r="X450" i="10" s="1"/>
  <c r="Y1612" i="9"/>
  <c r="Y1632" s="1"/>
  <c r="Y450" i="10" s="1"/>
  <c r="Z1612" i="9"/>
  <c r="Z1632" s="1"/>
  <c r="Z450" i="10" s="1"/>
  <c r="AA1612" i="9"/>
  <c r="AA1632" s="1"/>
  <c r="AA450" i="10" s="1"/>
  <c r="AB1612" i="9"/>
  <c r="AB1632" s="1"/>
  <c r="AB450" i="10" s="1"/>
  <c r="AC1612" i="9"/>
  <c r="AC1632" s="1"/>
  <c r="AC450" i="10" s="1"/>
  <c r="AD1612" i="9"/>
  <c r="AD1632" s="1"/>
  <c r="AD450" i="10" s="1"/>
  <c r="AE1612" i="9"/>
  <c r="AE1632" s="1"/>
  <c r="AE450" i="10" s="1"/>
  <c r="AF1612" i="9"/>
  <c r="AF1632" s="1"/>
  <c r="AF450" i="10" s="1"/>
  <c r="AG1612" i="9"/>
  <c r="AG1632" s="1"/>
  <c r="AG450" i="10" s="1"/>
  <c r="AH1612" i="9"/>
  <c r="AH1632" s="1"/>
  <c r="AH450" i="10" s="1"/>
  <c r="AI1612" i="9"/>
  <c r="AI1632" s="1"/>
  <c r="AI450" i="10" s="1"/>
  <c r="AJ1612" i="9"/>
  <c r="AJ1632" s="1"/>
  <c r="AJ450" i="10" s="1"/>
  <c r="AK1612" i="9"/>
  <c r="AK1632" s="1"/>
  <c r="AK450" i="10" s="1"/>
  <c r="AA1610" i="9"/>
  <c r="AA449" i="10" s="1"/>
  <c r="AK1610" i="9"/>
  <c r="AK449" i="10" s="1"/>
  <c r="AL1610" i="9"/>
  <c r="O1590"/>
  <c r="S1590"/>
  <c r="S1610" s="1"/>
  <c r="S449" i="10" s="1"/>
  <c r="T1590" i="9"/>
  <c r="T1610" s="1"/>
  <c r="T449" i="10" s="1"/>
  <c r="U1590" i="9"/>
  <c r="U1610" s="1"/>
  <c r="U449" i="10" s="1"/>
  <c r="V1590" i="9"/>
  <c r="V1610" s="1"/>
  <c r="V449" i="10" s="1"/>
  <c r="W1590" i="9"/>
  <c r="W1610" s="1"/>
  <c r="W449" i="10" s="1"/>
  <c r="X1590" i="9"/>
  <c r="X1610" s="1"/>
  <c r="X449" i="10" s="1"/>
  <c r="Y1590" i="9"/>
  <c r="Y1610" s="1"/>
  <c r="Y449" i="10" s="1"/>
  <c r="Z1590" i="9"/>
  <c r="Z1610" s="1"/>
  <c r="Z449" i="10" s="1"/>
  <c r="AA1590" i="9"/>
  <c r="AB1590"/>
  <c r="AB1610" s="1"/>
  <c r="AB449" i="10" s="1"/>
  <c r="AC1590" i="9"/>
  <c r="AC1610" s="1"/>
  <c r="AC449" i="10" s="1"/>
  <c r="AD1590" i="9"/>
  <c r="AD1610" s="1"/>
  <c r="AD449" i="10" s="1"/>
  <c r="AE1590" i="9"/>
  <c r="AE1610" s="1"/>
  <c r="AE449" i="10" s="1"/>
  <c r="AF1590" i="9"/>
  <c r="AF1610" s="1"/>
  <c r="AF449" i="10" s="1"/>
  <c r="AG1590" i="9"/>
  <c r="AG1610" s="1"/>
  <c r="AG449" i="10" s="1"/>
  <c r="AH1590" i="9"/>
  <c r="AH1610" s="1"/>
  <c r="AH449" i="10" s="1"/>
  <c r="AI1590" i="9"/>
  <c r="AI1610" s="1"/>
  <c r="AI449" i="10" s="1"/>
  <c r="AJ1590" i="9"/>
  <c r="AJ1610" s="1"/>
  <c r="AJ449" i="10" s="1"/>
  <c r="AK1590" i="9"/>
  <c r="W1588"/>
  <c r="W448" i="10" s="1"/>
  <c r="Y1588" i="9"/>
  <c r="Y448" i="10" s="1"/>
  <c r="AE1588" i="9"/>
  <c r="AE448" i="10" s="1"/>
  <c r="AG1588" i="9"/>
  <c r="AG448" i="10" s="1"/>
  <c r="AK1588" i="9"/>
  <c r="AK448" i="10" s="1"/>
  <c r="AL1588" i="9"/>
  <c r="O1569"/>
  <c r="S1569"/>
  <c r="T1569"/>
  <c r="U1569"/>
  <c r="V1569"/>
  <c r="W1569"/>
  <c r="X1569"/>
  <c r="Y1569"/>
  <c r="Z1569"/>
  <c r="AA1569"/>
  <c r="AB1569"/>
  <c r="AC1569"/>
  <c r="AD1569"/>
  <c r="AE1569"/>
  <c r="AF1569"/>
  <c r="AG1569"/>
  <c r="AH1569"/>
  <c r="AI1569"/>
  <c r="AJ1569"/>
  <c r="AK1569"/>
  <c r="O1568"/>
  <c r="S1568"/>
  <c r="S1588" s="1"/>
  <c r="S448" i="10" s="1"/>
  <c r="T1568" i="9"/>
  <c r="T1588" s="1"/>
  <c r="T448" i="10" s="1"/>
  <c r="U1568" i="9"/>
  <c r="U1588" s="1"/>
  <c r="U448" i="10" s="1"/>
  <c r="V1568" i="9"/>
  <c r="V1588" s="1"/>
  <c r="V448" i="10" s="1"/>
  <c r="W1568" i="9"/>
  <c r="X1568"/>
  <c r="X1588" s="1"/>
  <c r="X448" i="10" s="1"/>
  <c r="Y1568" i="9"/>
  <c r="Z1568"/>
  <c r="Z1588" s="1"/>
  <c r="Z448" i="10" s="1"/>
  <c r="AA1568" i="9"/>
  <c r="AA1588" s="1"/>
  <c r="AA448" i="10" s="1"/>
  <c r="AB1568" i="9"/>
  <c r="AB1588" s="1"/>
  <c r="AB448" i="10" s="1"/>
  <c r="AC1568" i="9"/>
  <c r="AC1588" s="1"/>
  <c r="AC448" i="10" s="1"/>
  <c r="AD1568" i="9"/>
  <c r="AD1588" s="1"/>
  <c r="AD448" i="10" s="1"/>
  <c r="AE1568" i="9"/>
  <c r="AF1568"/>
  <c r="AF1588" s="1"/>
  <c r="AF448" i="10" s="1"/>
  <c r="AG1568" i="9"/>
  <c r="AH1568"/>
  <c r="AH1588" s="1"/>
  <c r="AH448" i="10" s="1"/>
  <c r="AI1568" i="9"/>
  <c r="AI1588" s="1"/>
  <c r="AI448" i="10" s="1"/>
  <c r="AJ1568" i="9"/>
  <c r="AJ1588" s="1"/>
  <c r="AJ448" i="10" s="1"/>
  <c r="AK1568" i="9"/>
  <c r="AL1566"/>
  <c r="O1549"/>
  <c r="S1549"/>
  <c r="T1549"/>
  <c r="U1549"/>
  <c r="V1549"/>
  <c r="W1549"/>
  <c r="X1549"/>
  <c r="Y1549"/>
  <c r="Z1549"/>
  <c r="AA1549"/>
  <c r="AB1549"/>
  <c r="AC1549"/>
  <c r="AD1549"/>
  <c r="AE1549"/>
  <c r="AF1549"/>
  <c r="AG1549"/>
  <c r="AH1549"/>
  <c r="AI1549"/>
  <c r="AJ1549"/>
  <c r="AK1549"/>
  <c r="O1548"/>
  <c r="S1548"/>
  <c r="T1548"/>
  <c r="U1548"/>
  <c r="V1548"/>
  <c r="W1548"/>
  <c r="X1548"/>
  <c r="Y1548"/>
  <c r="Z1548"/>
  <c r="AA1548"/>
  <c r="AB1548"/>
  <c r="AC1548"/>
  <c r="AD1548"/>
  <c r="AE1548"/>
  <c r="AF1548"/>
  <c r="AG1548"/>
  <c r="AH1548"/>
  <c r="AI1548"/>
  <c r="AJ1548"/>
  <c r="AK1548"/>
  <c r="K1547"/>
  <c r="O1547"/>
  <c r="R1547"/>
  <c r="S1547"/>
  <c r="T1547"/>
  <c r="U1547"/>
  <c r="V1547"/>
  <c r="W1547"/>
  <c r="X1547"/>
  <c r="Y1547"/>
  <c r="Z1547"/>
  <c r="AA1547"/>
  <c r="AB1547"/>
  <c r="AC1547"/>
  <c r="AD1547"/>
  <c r="AE1547"/>
  <c r="AF1547"/>
  <c r="AG1547"/>
  <c r="AH1547"/>
  <c r="AI1547"/>
  <c r="AJ1547"/>
  <c r="AK1547"/>
  <c r="O1546"/>
  <c r="S1546"/>
  <c r="T1546"/>
  <c r="U1546"/>
  <c r="U1566" s="1"/>
  <c r="U447" i="10" s="1"/>
  <c r="V1546" i="9"/>
  <c r="V1566" s="1"/>
  <c r="V447" i="10" s="1"/>
  <c r="W1546" i="9"/>
  <c r="X1546"/>
  <c r="Y1546"/>
  <c r="Y1566" s="1"/>
  <c r="Y447" i="10" s="1"/>
  <c r="Z1546" i="9"/>
  <c r="Z1566" s="1"/>
  <c r="Z447" i="10" s="1"/>
  <c r="AA1546" i="9"/>
  <c r="AB1546"/>
  <c r="AC1546"/>
  <c r="AC1566" s="1"/>
  <c r="AC447" i="10" s="1"/>
  <c r="AD1546" i="9"/>
  <c r="AD1566" s="1"/>
  <c r="AD447" i="10" s="1"/>
  <c r="AE1546" i="9"/>
  <c r="AF1546"/>
  <c r="AG1546"/>
  <c r="AG1566" s="1"/>
  <c r="AG447" i="10" s="1"/>
  <c r="AH1546" i="9"/>
  <c r="AH1566" s="1"/>
  <c r="AH447" i="10" s="1"/>
  <c r="AI1546" i="9"/>
  <c r="AJ1546"/>
  <c r="AK1546"/>
  <c r="AK1566" s="1"/>
  <c r="AK447" i="10" s="1"/>
  <c r="AL1544" i="9"/>
  <c r="K1526"/>
  <c r="O1526"/>
  <c r="R1526"/>
  <c r="S1526"/>
  <c r="T1526"/>
  <c r="U1526"/>
  <c r="V1526"/>
  <c r="W1526"/>
  <c r="X1526"/>
  <c r="Y1526"/>
  <c r="Z1526"/>
  <c r="AA1526"/>
  <c r="AB1526"/>
  <c r="AC1526"/>
  <c r="AD1526"/>
  <c r="AE1526"/>
  <c r="AF1526"/>
  <c r="AG1526"/>
  <c r="AH1526"/>
  <c r="AI1526"/>
  <c r="AJ1526"/>
  <c r="AK1526"/>
  <c r="O1525"/>
  <c r="S1525"/>
  <c r="T1525"/>
  <c r="U1525"/>
  <c r="V1525"/>
  <c r="W1525"/>
  <c r="X1525"/>
  <c r="Y1525"/>
  <c r="Z1525"/>
  <c r="AA1525"/>
  <c r="AB1525"/>
  <c r="AC1525"/>
  <c r="AD1525"/>
  <c r="AE1525"/>
  <c r="AF1525"/>
  <c r="AG1525"/>
  <c r="AH1525"/>
  <c r="AI1525"/>
  <c r="AJ1525"/>
  <c r="AK1525"/>
  <c r="O1524"/>
  <c r="S1524"/>
  <c r="S1544" s="1"/>
  <c r="S446" i="10" s="1"/>
  <c r="T1524" i="9"/>
  <c r="T1544" s="1"/>
  <c r="T446" i="10" s="1"/>
  <c r="U1524" i="9"/>
  <c r="U1544" s="1"/>
  <c r="U446" i="10" s="1"/>
  <c r="V1524" i="9"/>
  <c r="V1544" s="1"/>
  <c r="V446" i="10" s="1"/>
  <c r="V466" s="1"/>
  <c r="V23" s="1"/>
  <c r="W1524" i="9"/>
  <c r="W1544" s="1"/>
  <c r="W446" i="10" s="1"/>
  <c r="X1524" i="9"/>
  <c r="X1544" s="1"/>
  <c r="X446" i="10" s="1"/>
  <c r="Y1524" i="9"/>
  <c r="Y1544" s="1"/>
  <c r="Y446" i="10" s="1"/>
  <c r="Z1524" i="9"/>
  <c r="Z1544" s="1"/>
  <c r="Z446" i="10" s="1"/>
  <c r="Z466" s="1"/>
  <c r="Z23" s="1"/>
  <c r="AA1524" i="9"/>
  <c r="AA1544" s="1"/>
  <c r="AA446" i="10" s="1"/>
  <c r="AB1524" i="9"/>
  <c r="AB1544" s="1"/>
  <c r="AB446" i="10" s="1"/>
  <c r="AC1524" i="9"/>
  <c r="AC1544" s="1"/>
  <c r="AC446" i="10" s="1"/>
  <c r="AD1524" i="9"/>
  <c r="AD1544" s="1"/>
  <c r="AD446" i="10" s="1"/>
  <c r="AE1524" i="9"/>
  <c r="AE1544" s="1"/>
  <c r="AE446" i="10" s="1"/>
  <c r="AF1524" i="9"/>
  <c r="AF1544" s="1"/>
  <c r="AF446" i="10" s="1"/>
  <c r="AG1524" i="9"/>
  <c r="AG1544" s="1"/>
  <c r="AG446" i="10" s="1"/>
  <c r="AH1524" i="9"/>
  <c r="AH1544" s="1"/>
  <c r="AH446" i="10" s="1"/>
  <c r="AI1524" i="9"/>
  <c r="AI1544" s="1"/>
  <c r="AI446" i="10" s="1"/>
  <c r="AJ1524" i="9"/>
  <c r="AJ1544" s="1"/>
  <c r="AJ446" i="10" s="1"/>
  <c r="AK1524" i="9"/>
  <c r="AK1544" s="1"/>
  <c r="AK446" i="10" s="1"/>
  <c r="T1522" i="9"/>
  <c r="T426" i="10" s="1"/>
  <c r="AL1522" i="9"/>
  <c r="L1504"/>
  <c r="X1504" s="1"/>
  <c r="K1504"/>
  <c r="O1504"/>
  <c r="R1504"/>
  <c r="S1504"/>
  <c r="T1504"/>
  <c r="U1504"/>
  <c r="V1504"/>
  <c r="W1504"/>
  <c r="Y1504"/>
  <c r="Z1504"/>
  <c r="AA1504"/>
  <c r="AB1504"/>
  <c r="AC1504"/>
  <c r="AD1504"/>
  <c r="AE1504"/>
  <c r="AF1504"/>
  <c r="AG1504"/>
  <c r="AH1504"/>
  <c r="AI1504"/>
  <c r="AJ1504"/>
  <c r="AK1504"/>
  <c r="K1503"/>
  <c r="O1503"/>
  <c r="R1503"/>
  <c r="S1503"/>
  <c r="T1503"/>
  <c r="U1503"/>
  <c r="V1503"/>
  <c r="W1503"/>
  <c r="Y1503"/>
  <c r="Z1503"/>
  <c r="AA1503"/>
  <c r="AB1503"/>
  <c r="AC1503"/>
  <c r="AD1503"/>
  <c r="AE1503"/>
  <c r="AF1503"/>
  <c r="AG1503"/>
  <c r="AH1503"/>
  <c r="AI1503"/>
  <c r="AJ1503"/>
  <c r="AK1503"/>
  <c r="I426" i="10"/>
  <c r="J426" s="1"/>
  <c r="O1502" i="9"/>
  <c r="R1502"/>
  <c r="S1502"/>
  <c r="T1502"/>
  <c r="U1502"/>
  <c r="U1522" s="1"/>
  <c r="U426" i="10" s="1"/>
  <c r="V1502" i="9"/>
  <c r="W1502"/>
  <c r="Y1502"/>
  <c r="Z1502"/>
  <c r="Z1522" s="1"/>
  <c r="Z426" i="10" s="1"/>
  <c r="AA1502" i="9"/>
  <c r="AB1502"/>
  <c r="AC1502"/>
  <c r="AD1502"/>
  <c r="AD1522" s="1"/>
  <c r="AD426" i="10" s="1"/>
  <c r="AE1502" i="9"/>
  <c r="AF1502"/>
  <c r="AG1502"/>
  <c r="AH1502"/>
  <c r="AH1522" s="1"/>
  <c r="AH426" i="10" s="1"/>
  <c r="AI1502" i="9"/>
  <c r="AJ1502"/>
  <c r="AK1502"/>
  <c r="S1500"/>
  <c r="S425" i="10" s="1"/>
  <c r="AC1500" i="9"/>
  <c r="AC425" i="10" s="1"/>
  <c r="AK1500" i="9"/>
  <c r="AK425" i="10" s="1"/>
  <c r="AL1500" i="9"/>
  <c r="O1481"/>
  <c r="S1481"/>
  <c r="T1481"/>
  <c r="U1481"/>
  <c r="V1481"/>
  <c r="W1481"/>
  <c r="X1481"/>
  <c r="Y1481"/>
  <c r="Z1481"/>
  <c r="AA1481"/>
  <c r="AB1481"/>
  <c r="AC1481"/>
  <c r="AD1481"/>
  <c r="AE1481"/>
  <c r="AF1481"/>
  <c r="AG1481"/>
  <c r="AH1481"/>
  <c r="AI1481"/>
  <c r="AJ1481"/>
  <c r="AK1481"/>
  <c r="O1480"/>
  <c r="S1480"/>
  <c r="T1480"/>
  <c r="T1500" s="1"/>
  <c r="T425" i="10" s="1"/>
  <c r="U1480" i="9"/>
  <c r="U1500" s="1"/>
  <c r="U425" i="10" s="1"/>
  <c r="V1480" i="9"/>
  <c r="V1500" s="1"/>
  <c r="V425" i="10" s="1"/>
  <c r="W1480" i="9"/>
  <c r="W1500" s="1"/>
  <c r="W425" i="10" s="1"/>
  <c r="X1480" i="9"/>
  <c r="X1500" s="1"/>
  <c r="X425" i="10" s="1"/>
  <c r="Y1480" i="9"/>
  <c r="Y1500" s="1"/>
  <c r="Y425" i="10" s="1"/>
  <c r="Z1480" i="9"/>
  <c r="Z1500" s="1"/>
  <c r="Z425" i="10" s="1"/>
  <c r="AA1480" i="9"/>
  <c r="AA1500" s="1"/>
  <c r="AA425" i="10" s="1"/>
  <c r="AB1480" i="9"/>
  <c r="AB1500" s="1"/>
  <c r="AB425" i="10" s="1"/>
  <c r="AC1480" i="9"/>
  <c r="AD1480"/>
  <c r="AD1500" s="1"/>
  <c r="AD425" i="10" s="1"/>
  <c r="AE1480" i="9"/>
  <c r="AE1500" s="1"/>
  <c r="AE425" i="10" s="1"/>
  <c r="AF1480" i="9"/>
  <c r="AF1500" s="1"/>
  <c r="AF425" i="10" s="1"/>
  <c r="AG1480" i="9"/>
  <c r="AG1500" s="1"/>
  <c r="AG425" i="10" s="1"/>
  <c r="AH1480" i="9"/>
  <c r="AH1500" s="1"/>
  <c r="AH425" i="10" s="1"/>
  <c r="AI1480" i="9"/>
  <c r="AI1500" s="1"/>
  <c r="AI425" i="10" s="1"/>
  <c r="AJ1480" i="9"/>
  <c r="AJ1500" s="1"/>
  <c r="AJ425" i="10" s="1"/>
  <c r="AK1480" i="9"/>
  <c r="W1478"/>
  <c r="W424" i="10" s="1"/>
  <c r="AE1478" i="9"/>
  <c r="AE424" i="10" s="1"/>
  <c r="AL1478" i="9"/>
  <c r="O1458"/>
  <c r="S1458"/>
  <c r="S1478" s="1"/>
  <c r="S424" i="10" s="1"/>
  <c r="T1458" i="9"/>
  <c r="T1478" s="1"/>
  <c r="T424" i="10" s="1"/>
  <c r="U1458" i="9"/>
  <c r="U1478" s="1"/>
  <c r="U424" i="10" s="1"/>
  <c r="V1458" i="9"/>
  <c r="V1478" s="1"/>
  <c r="V424" i="10" s="1"/>
  <c r="W1458" i="9"/>
  <c r="X1458"/>
  <c r="X1478" s="1"/>
  <c r="X424" i="10" s="1"/>
  <c r="Y1458" i="9"/>
  <c r="Y1478" s="1"/>
  <c r="Y424" i="10" s="1"/>
  <c r="Z1458" i="9"/>
  <c r="Z1478" s="1"/>
  <c r="Z424" i="10" s="1"/>
  <c r="AA1458" i="9"/>
  <c r="AA1478" s="1"/>
  <c r="AA424" i="10" s="1"/>
  <c r="AB1458" i="9"/>
  <c r="AB1478" s="1"/>
  <c r="AB424" i="10" s="1"/>
  <c r="AC1458" i="9"/>
  <c r="AC1478" s="1"/>
  <c r="AC424" i="10" s="1"/>
  <c r="AD1458" i="9"/>
  <c r="AD1478" s="1"/>
  <c r="AD424" i="10" s="1"/>
  <c r="AE1458" i="9"/>
  <c r="AF1458"/>
  <c r="AF1478" s="1"/>
  <c r="AF424" i="10" s="1"/>
  <c r="AG1458" i="9"/>
  <c r="AG1478" s="1"/>
  <c r="AG424" i="10" s="1"/>
  <c r="AH1458" i="9"/>
  <c r="AH1478" s="1"/>
  <c r="AH424" i="10" s="1"/>
  <c r="AI1458" i="9"/>
  <c r="AI1478" s="1"/>
  <c r="AI424" i="10" s="1"/>
  <c r="AJ1458" i="9"/>
  <c r="AJ1478" s="1"/>
  <c r="AJ424" i="10" s="1"/>
  <c r="AK1458" i="9"/>
  <c r="AK1478" s="1"/>
  <c r="AK424" i="10" s="1"/>
  <c r="AL1456" i="9"/>
  <c r="O1439"/>
  <c r="S1439"/>
  <c r="T1439"/>
  <c r="U1439"/>
  <c r="V1439"/>
  <c r="W1439"/>
  <c r="X1439"/>
  <c r="Y1439"/>
  <c r="Z1439"/>
  <c r="AA1439"/>
  <c r="AB1439"/>
  <c r="AC1439"/>
  <c r="AD1439"/>
  <c r="AE1439"/>
  <c r="AF1439"/>
  <c r="AG1439"/>
  <c r="AH1439"/>
  <c r="AI1439"/>
  <c r="AJ1439"/>
  <c r="AK1439"/>
  <c r="O1438"/>
  <c r="S1438"/>
  <c r="T1438"/>
  <c r="U1438"/>
  <c r="V1438"/>
  <c r="W1438"/>
  <c r="X1438"/>
  <c r="Y1438"/>
  <c r="Z1438"/>
  <c r="AA1438"/>
  <c r="AB1438"/>
  <c r="AC1438"/>
  <c r="AD1438"/>
  <c r="AE1438"/>
  <c r="AF1438"/>
  <c r="AG1438"/>
  <c r="AH1438"/>
  <c r="AI1438"/>
  <c r="AJ1438"/>
  <c r="AK1438"/>
  <c r="O1437"/>
  <c r="S1437"/>
  <c r="T1437"/>
  <c r="U1437"/>
  <c r="V1437"/>
  <c r="W1437"/>
  <c r="X1437"/>
  <c r="Y1437"/>
  <c r="Z1437"/>
  <c r="AA1437"/>
  <c r="AB1437"/>
  <c r="AC1437"/>
  <c r="AD1437"/>
  <c r="AE1437"/>
  <c r="AF1437"/>
  <c r="AG1437"/>
  <c r="AH1437"/>
  <c r="AI1437"/>
  <c r="AJ1437"/>
  <c r="AK1437"/>
  <c r="O1436"/>
  <c r="S1436"/>
  <c r="S1456" s="1"/>
  <c r="S406" i="10" s="1"/>
  <c r="T1436" i="9"/>
  <c r="T1456" s="1"/>
  <c r="T406" i="10" s="1"/>
  <c r="U1436" i="9"/>
  <c r="U1456" s="1"/>
  <c r="U406" i="10" s="1"/>
  <c r="V1436" i="9"/>
  <c r="V1456" s="1"/>
  <c r="V406" i="10" s="1"/>
  <c r="W1436" i="9"/>
  <c r="W1456" s="1"/>
  <c r="W406" i="10" s="1"/>
  <c r="X1436" i="9"/>
  <c r="X1456" s="1"/>
  <c r="X406" i="10" s="1"/>
  <c r="Y1436" i="9"/>
  <c r="Y1456" s="1"/>
  <c r="Y406" i="10" s="1"/>
  <c r="Z1436" i="9"/>
  <c r="Z1456" s="1"/>
  <c r="Z406" i="10" s="1"/>
  <c r="AA1436" i="9"/>
  <c r="AA1456" s="1"/>
  <c r="AA406" i="10" s="1"/>
  <c r="AB1436" i="9"/>
  <c r="AB1456" s="1"/>
  <c r="AB406" i="10" s="1"/>
  <c r="AC1436" i="9"/>
  <c r="AC1456" s="1"/>
  <c r="AC406" i="10" s="1"/>
  <c r="AD1436" i="9"/>
  <c r="AD1456" s="1"/>
  <c r="AD406" i="10" s="1"/>
  <c r="AE1436" i="9"/>
  <c r="AE1456" s="1"/>
  <c r="AE406" i="10" s="1"/>
  <c r="AF1436" i="9"/>
  <c r="AF1456" s="1"/>
  <c r="AF406" i="10" s="1"/>
  <c r="AG1436" i="9"/>
  <c r="AG1456" s="1"/>
  <c r="AG406" i="10" s="1"/>
  <c r="AH1436" i="9"/>
  <c r="AH1456" s="1"/>
  <c r="AH406" i="10" s="1"/>
  <c r="AI1436" i="9"/>
  <c r="AI1456" s="1"/>
  <c r="AI406" i="10" s="1"/>
  <c r="AJ1436" i="9"/>
  <c r="AJ1456" s="1"/>
  <c r="AJ406" i="10" s="1"/>
  <c r="AK1436" i="9"/>
  <c r="AK1456" s="1"/>
  <c r="AK406" i="10" s="1"/>
  <c r="W1434" i="9"/>
  <c r="W405" i="10" s="1"/>
  <c r="AE1434" i="9"/>
  <c r="AE405" i="10" s="1"/>
  <c r="AL1434" i="9"/>
  <c r="O1416"/>
  <c r="S1416"/>
  <c r="T1416"/>
  <c r="U1416"/>
  <c r="V1416"/>
  <c r="W1416"/>
  <c r="X1416"/>
  <c r="Y1416"/>
  <c r="Z1416"/>
  <c r="AA1416"/>
  <c r="AB1416"/>
  <c r="AC1416"/>
  <c r="AD1416"/>
  <c r="AE1416"/>
  <c r="AF1416"/>
  <c r="AG1416"/>
  <c r="AH1416"/>
  <c r="AI1416"/>
  <c r="AJ1416"/>
  <c r="AK1416"/>
  <c r="O1415"/>
  <c r="S1415"/>
  <c r="T1415"/>
  <c r="U1415"/>
  <c r="V1415"/>
  <c r="W1415"/>
  <c r="X1415"/>
  <c r="Y1415"/>
  <c r="Z1415"/>
  <c r="AA1415"/>
  <c r="AB1415"/>
  <c r="AC1415"/>
  <c r="AD1415"/>
  <c r="AE1415"/>
  <c r="AF1415"/>
  <c r="AG1415"/>
  <c r="AH1415"/>
  <c r="AI1415"/>
  <c r="AJ1415"/>
  <c r="AK1415"/>
  <c r="O1414"/>
  <c r="S1414"/>
  <c r="S1434" s="1"/>
  <c r="S405" i="10" s="1"/>
  <c r="T1414" i="9"/>
  <c r="T1434" s="1"/>
  <c r="T405" i="10" s="1"/>
  <c r="U1414" i="9"/>
  <c r="U1434" s="1"/>
  <c r="U405" i="10" s="1"/>
  <c r="V1414" i="9"/>
  <c r="V1434" s="1"/>
  <c r="V405" i="10" s="1"/>
  <c r="W1414" i="9"/>
  <c r="X1414"/>
  <c r="X1434" s="1"/>
  <c r="X405" i="10" s="1"/>
  <c r="Y1414" i="9"/>
  <c r="Y1434" s="1"/>
  <c r="Y405" i="10" s="1"/>
  <c r="Z1414" i="9"/>
  <c r="Z1434" s="1"/>
  <c r="Z405" i="10" s="1"/>
  <c r="AA1414" i="9"/>
  <c r="AA1434" s="1"/>
  <c r="AA405" i="10" s="1"/>
  <c r="AB1414" i="9"/>
  <c r="AB1434" s="1"/>
  <c r="AB405" i="10" s="1"/>
  <c r="AC1414" i="9"/>
  <c r="AC1434" s="1"/>
  <c r="AC405" i="10" s="1"/>
  <c r="AD1414" i="9"/>
  <c r="AD1434" s="1"/>
  <c r="AD405" i="10" s="1"/>
  <c r="AE1414" i="9"/>
  <c r="AF1414"/>
  <c r="AF1434" s="1"/>
  <c r="AF405" i="10" s="1"/>
  <c r="AG1414" i="9"/>
  <c r="AG1434" s="1"/>
  <c r="AG405" i="10" s="1"/>
  <c r="AH1414" i="9"/>
  <c r="AH1434" s="1"/>
  <c r="AH405" i="10" s="1"/>
  <c r="AI1414" i="9"/>
  <c r="AI1434" s="1"/>
  <c r="AI405" i="10" s="1"/>
  <c r="AJ1414" i="9"/>
  <c r="AJ1434" s="1"/>
  <c r="AJ405" i="10" s="1"/>
  <c r="AK1414" i="9"/>
  <c r="AK1434" s="1"/>
  <c r="AK405" i="10" s="1"/>
  <c r="AL1412" i="9"/>
  <c r="O1392"/>
  <c r="S1392"/>
  <c r="S1412" s="1"/>
  <c r="S404" i="10" s="1"/>
  <c r="T1392" i="9"/>
  <c r="T1412" s="1"/>
  <c r="T404" i="10" s="1"/>
  <c r="U1392" i="9"/>
  <c r="U1412" s="1"/>
  <c r="U404" i="10" s="1"/>
  <c r="V1392" i="9"/>
  <c r="V1412" s="1"/>
  <c r="V404" i="10" s="1"/>
  <c r="W1392" i="9"/>
  <c r="W1412" s="1"/>
  <c r="W404" i="10" s="1"/>
  <c r="X1392" i="9"/>
  <c r="X1412" s="1"/>
  <c r="X404" i="10" s="1"/>
  <c r="Y1392" i="9"/>
  <c r="Y1412" s="1"/>
  <c r="Y404" i="10" s="1"/>
  <c r="Z1392" i="9"/>
  <c r="Z1412" s="1"/>
  <c r="Z404" i="10" s="1"/>
  <c r="AA1392" i="9"/>
  <c r="AA1412" s="1"/>
  <c r="AA404" i="10" s="1"/>
  <c r="AB1392" i="9"/>
  <c r="AB1412" s="1"/>
  <c r="AB404" i="10" s="1"/>
  <c r="AC1392" i="9"/>
  <c r="AC1412" s="1"/>
  <c r="AC404" i="10" s="1"/>
  <c r="AD1392" i="9"/>
  <c r="AD1412" s="1"/>
  <c r="AD404" i="10" s="1"/>
  <c r="AE1392" i="9"/>
  <c r="AE1412" s="1"/>
  <c r="AE404" i="10" s="1"/>
  <c r="AF1392" i="9"/>
  <c r="AF1412" s="1"/>
  <c r="AF404" i="10" s="1"/>
  <c r="AG1392" i="9"/>
  <c r="AG1412" s="1"/>
  <c r="AG404" i="10" s="1"/>
  <c r="AH1392" i="9"/>
  <c r="AH1412" s="1"/>
  <c r="AH404" i="10" s="1"/>
  <c r="AI1392" i="9"/>
  <c r="AI1412" s="1"/>
  <c r="AI404" i="10" s="1"/>
  <c r="AJ1392" i="9"/>
  <c r="AJ1412" s="1"/>
  <c r="AJ404" i="10" s="1"/>
  <c r="AK1392" i="9"/>
  <c r="AK1412" s="1"/>
  <c r="AK404" i="10" s="1"/>
  <c r="AL1390" i="9"/>
  <c r="O1373"/>
  <c r="S1373"/>
  <c r="T1373"/>
  <c r="U1373"/>
  <c r="V1373"/>
  <c r="W1373"/>
  <c r="X1373"/>
  <c r="Y1373"/>
  <c r="Z1373"/>
  <c r="AA1373"/>
  <c r="AB1373"/>
  <c r="AC1373"/>
  <c r="AD1373"/>
  <c r="AE1373"/>
  <c r="AF1373"/>
  <c r="AG1373"/>
  <c r="AH1373"/>
  <c r="AI1373"/>
  <c r="AJ1373"/>
  <c r="AK1373"/>
  <c r="O1372"/>
  <c r="S1372"/>
  <c r="T1372"/>
  <c r="U1372"/>
  <c r="V1372"/>
  <c r="W1372"/>
  <c r="X1372"/>
  <c r="Y1372"/>
  <c r="Z1372"/>
  <c r="AA1372"/>
  <c r="AB1372"/>
  <c r="AC1372"/>
  <c r="AD1372"/>
  <c r="AE1372"/>
  <c r="AF1372"/>
  <c r="AG1372"/>
  <c r="AH1372"/>
  <c r="AI1372"/>
  <c r="AJ1372"/>
  <c r="AK1372"/>
  <c r="K1371"/>
  <c r="O1371"/>
  <c r="R1371"/>
  <c r="S1371"/>
  <c r="T1371"/>
  <c r="U1371"/>
  <c r="V1371"/>
  <c r="W1371"/>
  <c r="X1371"/>
  <c r="Y1371"/>
  <c r="Z1371"/>
  <c r="AA1371"/>
  <c r="AB1371"/>
  <c r="AC1371"/>
  <c r="AD1371"/>
  <c r="AE1371"/>
  <c r="AF1371"/>
  <c r="AG1371"/>
  <c r="AH1371"/>
  <c r="AI1371"/>
  <c r="AJ1371"/>
  <c r="AK1371"/>
  <c r="O1370"/>
  <c r="S1370"/>
  <c r="T1370"/>
  <c r="T1390" s="1"/>
  <c r="T403" i="10" s="1"/>
  <c r="U1370" i="9"/>
  <c r="U1390" s="1"/>
  <c r="U403" i="10" s="1"/>
  <c r="V1370" i="9"/>
  <c r="W1370"/>
  <c r="X1370"/>
  <c r="X1390" s="1"/>
  <c r="X403" i="10" s="1"/>
  <c r="Y1370" i="9"/>
  <c r="Y1390" s="1"/>
  <c r="Y403" i="10" s="1"/>
  <c r="Z1370" i="9"/>
  <c r="AA1370"/>
  <c r="AB1370"/>
  <c r="AB1390" s="1"/>
  <c r="AB403" i="10" s="1"/>
  <c r="AC1370" i="9"/>
  <c r="AC1390" s="1"/>
  <c r="AC403" i="10" s="1"/>
  <c r="AD1370" i="9"/>
  <c r="AE1370"/>
  <c r="AF1370"/>
  <c r="AF1390" s="1"/>
  <c r="AF403" i="10" s="1"/>
  <c r="AG1370" i="9"/>
  <c r="AG1390" s="1"/>
  <c r="AG403" i="10" s="1"/>
  <c r="AH1370" i="9"/>
  <c r="AI1370"/>
  <c r="AJ1370"/>
  <c r="AJ1390" s="1"/>
  <c r="AJ403" i="10" s="1"/>
  <c r="AK1370" i="9"/>
  <c r="AK1390" s="1"/>
  <c r="AK403" i="10" s="1"/>
  <c r="AL1368" i="9"/>
  <c r="L1349"/>
  <c r="O1349"/>
  <c r="R1349"/>
  <c r="S1349"/>
  <c r="T1349"/>
  <c r="U1349"/>
  <c r="V1349"/>
  <c r="W1349"/>
  <c r="X1349"/>
  <c r="Y1349"/>
  <c r="Z1349"/>
  <c r="AA1349"/>
  <c r="AB1349"/>
  <c r="AC1349"/>
  <c r="AD1349"/>
  <c r="AE1349"/>
  <c r="AF1349"/>
  <c r="AG1349"/>
  <c r="AH1349"/>
  <c r="AI1349"/>
  <c r="AJ1349"/>
  <c r="AK1349"/>
  <c r="O1348"/>
  <c r="S1348"/>
  <c r="S1368" s="1"/>
  <c r="S402" i="10" s="1"/>
  <c r="T1348" i="9"/>
  <c r="T1368" s="1"/>
  <c r="T402" i="10" s="1"/>
  <c r="U1348" i="9"/>
  <c r="U1368" s="1"/>
  <c r="U402" i="10" s="1"/>
  <c r="V1348" i="9"/>
  <c r="V1368" s="1"/>
  <c r="V402" i="10" s="1"/>
  <c r="W1348" i="9"/>
  <c r="W1368" s="1"/>
  <c r="W402" i="10" s="1"/>
  <c r="X1348" i="9"/>
  <c r="X1368" s="1"/>
  <c r="X402" i="10" s="1"/>
  <c r="Y1348" i="9"/>
  <c r="Y1368" s="1"/>
  <c r="Y402" i="10" s="1"/>
  <c r="Z1348" i="9"/>
  <c r="Z1368" s="1"/>
  <c r="Z402" i="10" s="1"/>
  <c r="AA1348" i="9"/>
  <c r="AA1368" s="1"/>
  <c r="AA402" i="10" s="1"/>
  <c r="AB1348" i="9"/>
  <c r="AB1368" s="1"/>
  <c r="AB402" i="10" s="1"/>
  <c r="AC1348" i="9"/>
  <c r="AC1368" s="1"/>
  <c r="AC402" i="10" s="1"/>
  <c r="AD1348" i="9"/>
  <c r="AD1368" s="1"/>
  <c r="AD402" i="10" s="1"/>
  <c r="AE1348" i="9"/>
  <c r="AE1368" s="1"/>
  <c r="AE402" i="10" s="1"/>
  <c r="AF1348" i="9"/>
  <c r="AF1368" s="1"/>
  <c r="AF402" i="10" s="1"/>
  <c r="AG1348" i="9"/>
  <c r="AG1368" s="1"/>
  <c r="AG402" i="10" s="1"/>
  <c r="AH1348" i="9"/>
  <c r="AH1368" s="1"/>
  <c r="AH402" i="10" s="1"/>
  <c r="AI1348" i="9"/>
  <c r="AI1368" s="1"/>
  <c r="AI402" i="10" s="1"/>
  <c r="AJ1348" i="9"/>
  <c r="AJ1368" s="1"/>
  <c r="AJ402" i="10" s="1"/>
  <c r="AK1348" i="9"/>
  <c r="AK1368" s="1"/>
  <c r="AK402" i="10" s="1"/>
  <c r="T1346" i="9"/>
  <c r="T385" i="10" s="1"/>
  <c r="AL1346" i="9"/>
  <c r="K1328"/>
  <c r="O1328"/>
  <c r="R1328"/>
  <c r="S1328"/>
  <c r="T1328"/>
  <c r="U1328"/>
  <c r="V1328"/>
  <c r="W1328"/>
  <c r="Y1328"/>
  <c r="Z1328"/>
  <c r="AA1328"/>
  <c r="AB1328"/>
  <c r="AC1328"/>
  <c r="AD1328"/>
  <c r="AE1328"/>
  <c r="AF1328"/>
  <c r="AG1328"/>
  <c r="AH1328"/>
  <c r="AI1328"/>
  <c r="AJ1328"/>
  <c r="AK1328"/>
  <c r="L1327"/>
  <c r="X1327" s="1"/>
  <c r="O1327"/>
  <c r="R1327"/>
  <c r="S1327"/>
  <c r="T1327"/>
  <c r="U1327"/>
  <c r="V1327"/>
  <c r="W1327"/>
  <c r="Y1327"/>
  <c r="Z1327"/>
  <c r="AA1327"/>
  <c r="AB1327"/>
  <c r="AB1346" s="1"/>
  <c r="AB385" i="10" s="1"/>
  <c r="AC1327" i="9"/>
  <c r="AD1327"/>
  <c r="AE1327"/>
  <c r="AF1327"/>
  <c r="AF1346" s="1"/>
  <c r="AF385" i="10" s="1"/>
  <c r="AG1327" i="9"/>
  <c r="AH1327"/>
  <c r="AI1327"/>
  <c r="AJ1327"/>
  <c r="AJ1346" s="1"/>
  <c r="AJ385" i="10" s="1"/>
  <c r="AK1327" i="9"/>
  <c r="L1326"/>
  <c r="X1326" s="1"/>
  <c r="O1326"/>
  <c r="R1326"/>
  <c r="R1346" s="1"/>
  <c r="R385" i="10" s="1"/>
  <c r="S1326" i="9"/>
  <c r="T1326"/>
  <c r="U1326"/>
  <c r="U1346" s="1"/>
  <c r="U385" i="10" s="1"/>
  <c r="V1326" i="9"/>
  <c r="V1346" s="1"/>
  <c r="V385" i="10" s="1"/>
  <c r="W1326" i="9"/>
  <c r="Y1326"/>
  <c r="Z1326"/>
  <c r="Z1346" s="1"/>
  <c r="Z385" i="10" s="1"/>
  <c r="AA1326" i="9"/>
  <c r="AA1346" s="1"/>
  <c r="AA385" i="10" s="1"/>
  <c r="AB1326" i="9"/>
  <c r="AC1326"/>
  <c r="AD1326"/>
  <c r="AE1326"/>
  <c r="AE1346" s="1"/>
  <c r="AE385" i="10" s="1"/>
  <c r="AF1326" i="9"/>
  <c r="AG1326"/>
  <c r="AH1326"/>
  <c r="AI1326"/>
  <c r="AI1346" s="1"/>
  <c r="AI385" i="10" s="1"/>
  <c r="AJ1326" i="9"/>
  <c r="AK1326"/>
  <c r="AL1324"/>
  <c r="O1306"/>
  <c r="S1306"/>
  <c r="T1306"/>
  <c r="U1306"/>
  <c r="V1306"/>
  <c r="W1306"/>
  <c r="X1306"/>
  <c r="Y1306"/>
  <c r="Z1306"/>
  <c r="AA1306"/>
  <c r="AB1306"/>
  <c r="AC1306"/>
  <c r="AD1306"/>
  <c r="AE1306"/>
  <c r="AF1306"/>
  <c r="AG1306"/>
  <c r="AH1306"/>
  <c r="AI1306"/>
  <c r="AJ1306"/>
  <c r="AK1306"/>
  <c r="O1305"/>
  <c r="S1305"/>
  <c r="T1305"/>
  <c r="U1305"/>
  <c r="V1305"/>
  <c r="W1305"/>
  <c r="X1305"/>
  <c r="Y1305"/>
  <c r="Z1305"/>
  <c r="AA1305"/>
  <c r="AB1305"/>
  <c r="AC1305"/>
  <c r="AD1305"/>
  <c r="AE1305"/>
  <c r="AF1305"/>
  <c r="AG1305"/>
  <c r="AH1305"/>
  <c r="AI1305"/>
  <c r="AJ1305"/>
  <c r="AK1305"/>
  <c r="O1304"/>
  <c r="S1304"/>
  <c r="S1324" s="1"/>
  <c r="S384" i="10" s="1"/>
  <c r="T1304" i="9"/>
  <c r="U1304"/>
  <c r="U1324" s="1"/>
  <c r="U384" i="10" s="1"/>
  <c r="V1304" i="9"/>
  <c r="W1304"/>
  <c r="W1324" s="1"/>
  <c r="W384" i="10" s="1"/>
  <c r="X1304" i="9"/>
  <c r="Y1304"/>
  <c r="Y1324" s="1"/>
  <c r="Y384" i="10" s="1"/>
  <c r="Z1304" i="9"/>
  <c r="AA1304"/>
  <c r="AA1324" s="1"/>
  <c r="AA384" i="10" s="1"/>
  <c r="AB1304" i="9"/>
  <c r="AC1304"/>
  <c r="AC1324" s="1"/>
  <c r="AC384" i="10" s="1"/>
  <c r="AD1304" i="9"/>
  <c r="AE1304"/>
  <c r="AE1324" s="1"/>
  <c r="AE384" i="10" s="1"/>
  <c r="AF1304" i="9"/>
  <c r="AG1304"/>
  <c r="AG1324" s="1"/>
  <c r="AG384" i="10" s="1"/>
  <c r="AH1304" i="9"/>
  <c r="AI1304"/>
  <c r="AI1324" s="1"/>
  <c r="AI384" i="10" s="1"/>
  <c r="AJ1304" i="9"/>
  <c r="AK1304"/>
  <c r="AK1324" s="1"/>
  <c r="AK384" i="10" s="1"/>
  <c r="V1302" i="9"/>
  <c r="V383" i="10" s="1"/>
  <c r="Z1302" i="9"/>
  <c r="Z383" i="10" s="1"/>
  <c r="AB1302" i="9"/>
  <c r="AB383" i="10" s="1"/>
  <c r="AD1302" i="9"/>
  <c r="AD383" i="10" s="1"/>
  <c r="AH1302" i="9"/>
  <c r="AH383" i="10" s="1"/>
  <c r="AL1302" i="9"/>
  <c r="O1282"/>
  <c r="S1282"/>
  <c r="S1302" s="1"/>
  <c r="S383" i="10" s="1"/>
  <c r="T1282" i="9"/>
  <c r="T1302" s="1"/>
  <c r="T383" i="10" s="1"/>
  <c r="U1282" i="9"/>
  <c r="U1302" s="1"/>
  <c r="U383" i="10" s="1"/>
  <c r="V1282" i="9"/>
  <c r="W1282"/>
  <c r="W1302" s="1"/>
  <c r="W383" i="10" s="1"/>
  <c r="X1282" i="9"/>
  <c r="X1302" s="1"/>
  <c r="X383" i="10" s="1"/>
  <c r="Y1282" i="9"/>
  <c r="Y1302" s="1"/>
  <c r="Y383" i="10" s="1"/>
  <c r="Z1282" i="9"/>
  <c r="AA1282"/>
  <c r="AA1302" s="1"/>
  <c r="AA383" i="10" s="1"/>
  <c r="AB1282" i="9"/>
  <c r="AC1282"/>
  <c r="AC1302" s="1"/>
  <c r="AC383" i="10" s="1"/>
  <c r="AD1282" i="9"/>
  <c r="AE1282"/>
  <c r="AE1302" s="1"/>
  <c r="AE383" i="10" s="1"/>
  <c r="AF1282" i="9"/>
  <c r="AF1302" s="1"/>
  <c r="AF383" i="10" s="1"/>
  <c r="AG1282" i="9"/>
  <c r="AG1302" s="1"/>
  <c r="AG383" i="10" s="1"/>
  <c r="AH1282" i="9"/>
  <c r="AI1282"/>
  <c r="AI1302" s="1"/>
  <c r="AI383" i="10" s="1"/>
  <c r="AJ1282" i="9"/>
  <c r="AJ1302" s="1"/>
  <c r="AJ383" i="10" s="1"/>
  <c r="AK1282" i="9"/>
  <c r="AK1302" s="1"/>
  <c r="AK383" i="10" s="1"/>
  <c r="AL1280" i="9"/>
  <c r="O1261"/>
  <c r="S1261"/>
  <c r="T1261"/>
  <c r="U1261"/>
  <c r="V1261"/>
  <c r="W1261"/>
  <c r="X1261"/>
  <c r="Y1261"/>
  <c r="Z1261"/>
  <c r="AA1261"/>
  <c r="AB1261"/>
  <c r="AC1261"/>
  <c r="AD1261"/>
  <c r="AE1261"/>
  <c r="AF1261"/>
  <c r="AG1261"/>
  <c r="AH1261"/>
  <c r="AI1261"/>
  <c r="AJ1261"/>
  <c r="AK1261"/>
  <c r="O1260"/>
  <c r="S1260"/>
  <c r="S1280" s="1"/>
  <c r="S382" i="10" s="1"/>
  <c r="T1260" i="9"/>
  <c r="T1280" s="1"/>
  <c r="T382" i="10" s="1"/>
  <c r="U1260" i="9"/>
  <c r="U1280" s="1"/>
  <c r="U382" i="10" s="1"/>
  <c r="V1260" i="9"/>
  <c r="V1280" s="1"/>
  <c r="V382" i="10" s="1"/>
  <c r="W1260" i="9"/>
  <c r="W1280" s="1"/>
  <c r="W382" i="10" s="1"/>
  <c r="X1260" i="9"/>
  <c r="X1280" s="1"/>
  <c r="X382" i="10" s="1"/>
  <c r="Y1260" i="9"/>
  <c r="Y1280" s="1"/>
  <c r="Y382" i="10" s="1"/>
  <c r="Z1260" i="9"/>
  <c r="Z1280" s="1"/>
  <c r="Z382" i="10" s="1"/>
  <c r="AA1260" i="9"/>
  <c r="AA1280" s="1"/>
  <c r="AA382" i="10" s="1"/>
  <c r="AB1260" i="9"/>
  <c r="AB1280" s="1"/>
  <c r="AB382" i="10" s="1"/>
  <c r="AC1260" i="9"/>
  <c r="AC1280" s="1"/>
  <c r="AC382" i="10" s="1"/>
  <c r="AD1260" i="9"/>
  <c r="AD1280" s="1"/>
  <c r="AD382" i="10" s="1"/>
  <c r="AE1260" i="9"/>
  <c r="AE1280" s="1"/>
  <c r="AE382" i="10" s="1"/>
  <c r="AF1260" i="9"/>
  <c r="AF1280" s="1"/>
  <c r="AF382" i="10" s="1"/>
  <c r="AG1260" i="9"/>
  <c r="AG1280" s="1"/>
  <c r="AG382" i="10" s="1"/>
  <c r="AH1260" i="9"/>
  <c r="AH1280" s="1"/>
  <c r="AH382" i="10" s="1"/>
  <c r="AI1260" i="9"/>
  <c r="AI1280" s="1"/>
  <c r="AI382" i="10" s="1"/>
  <c r="AJ1260" i="9"/>
  <c r="AJ1280" s="1"/>
  <c r="AJ382" i="10" s="1"/>
  <c r="AK1260" i="9"/>
  <c r="AK1280" s="1"/>
  <c r="AK382" i="10" s="1"/>
  <c r="AL1258" i="9"/>
  <c r="O1241"/>
  <c r="S1241"/>
  <c r="T1241"/>
  <c r="U1241"/>
  <c r="V1241"/>
  <c r="W1241"/>
  <c r="X1241"/>
  <c r="Y1241"/>
  <c r="Z1241"/>
  <c r="AA1241"/>
  <c r="AB1241"/>
  <c r="AC1241"/>
  <c r="AD1241"/>
  <c r="AE1241"/>
  <c r="AF1241"/>
  <c r="AG1241"/>
  <c r="AH1241"/>
  <c r="AI1241"/>
  <c r="AJ1241"/>
  <c r="AK1241"/>
  <c r="O1240"/>
  <c r="S1240"/>
  <c r="T1240"/>
  <c r="U1240"/>
  <c r="V1240"/>
  <c r="W1240"/>
  <c r="X1240"/>
  <c r="Y1240"/>
  <c r="Z1240"/>
  <c r="AA1240"/>
  <c r="AB1240"/>
  <c r="AC1240"/>
  <c r="AD1240"/>
  <c r="AE1240"/>
  <c r="AF1240"/>
  <c r="AG1240"/>
  <c r="AH1240"/>
  <c r="AI1240"/>
  <c r="AJ1240"/>
  <c r="AK1240"/>
  <c r="L1239"/>
  <c r="R1239"/>
  <c r="K1239"/>
  <c r="O1239"/>
  <c r="S1239"/>
  <c r="T1239"/>
  <c r="U1239"/>
  <c r="V1239"/>
  <c r="W1239"/>
  <c r="X1239"/>
  <c r="Y1239"/>
  <c r="Z1239"/>
  <c r="AA1239"/>
  <c r="AB1239"/>
  <c r="AC1239"/>
  <c r="AD1239"/>
  <c r="AE1239"/>
  <c r="AF1239"/>
  <c r="AG1239"/>
  <c r="AH1239"/>
  <c r="AI1239"/>
  <c r="AJ1239"/>
  <c r="AK1239"/>
  <c r="O1238"/>
  <c r="S1238"/>
  <c r="S1258" s="1"/>
  <c r="S381" i="10" s="1"/>
  <c r="T1238" i="9"/>
  <c r="T1258" s="1"/>
  <c r="T381" i="10" s="1"/>
  <c r="U1238" i="9"/>
  <c r="V1238"/>
  <c r="W1238"/>
  <c r="W1258" s="1"/>
  <c r="W381" i="10" s="1"/>
  <c r="X1238" i="9"/>
  <c r="X1258" s="1"/>
  <c r="X381" i="10" s="1"/>
  <c r="Y1238" i="9"/>
  <c r="Z1238"/>
  <c r="AA1238"/>
  <c r="AA1258" s="1"/>
  <c r="AA381" i="10" s="1"/>
  <c r="AB1238" i="9"/>
  <c r="AB1258" s="1"/>
  <c r="AB381" i="10" s="1"/>
  <c r="AC1238" i="9"/>
  <c r="AD1238"/>
  <c r="AE1238"/>
  <c r="AE1258" s="1"/>
  <c r="AE381" i="10" s="1"/>
  <c r="AF1238" i="9"/>
  <c r="AF1258" s="1"/>
  <c r="AF381" i="10" s="1"/>
  <c r="AG1238" i="9"/>
  <c r="AH1238"/>
  <c r="AI1238"/>
  <c r="AI1258" s="1"/>
  <c r="AI381" i="10" s="1"/>
  <c r="AJ1238" i="9"/>
  <c r="AJ1258" s="1"/>
  <c r="AJ381" i="10" s="1"/>
  <c r="AK1238" i="9"/>
  <c r="V1236"/>
  <c r="V380" i="10" s="1"/>
  <c r="X1236" i="9"/>
  <c r="X380" i="10" s="1"/>
  <c r="AL1236" i="9"/>
  <c r="K1218"/>
  <c r="L1218"/>
  <c r="O1218"/>
  <c r="R1218"/>
  <c r="S1218"/>
  <c r="T1218"/>
  <c r="U1218"/>
  <c r="V1218"/>
  <c r="W1218"/>
  <c r="X1218"/>
  <c r="Y1218"/>
  <c r="Z1218"/>
  <c r="AA1218"/>
  <c r="AB1218"/>
  <c r="AC1218"/>
  <c r="AD1218"/>
  <c r="AE1218"/>
  <c r="AF1218"/>
  <c r="AG1218"/>
  <c r="AH1218"/>
  <c r="AI1218"/>
  <c r="AJ1218"/>
  <c r="AK1218"/>
  <c r="O1217"/>
  <c r="S1217"/>
  <c r="T1217"/>
  <c r="U1217"/>
  <c r="V1217"/>
  <c r="W1217"/>
  <c r="X1217"/>
  <c r="Y1217"/>
  <c r="Z1217"/>
  <c r="AA1217"/>
  <c r="AB1217"/>
  <c r="AC1217"/>
  <c r="AD1217"/>
  <c r="AE1217"/>
  <c r="AF1217"/>
  <c r="AG1217"/>
  <c r="AH1217"/>
  <c r="AI1217"/>
  <c r="AJ1217"/>
  <c r="AK1217"/>
  <c r="O1216"/>
  <c r="S1216"/>
  <c r="S1236" s="1"/>
  <c r="S380" i="10" s="1"/>
  <c r="T1216" i="9"/>
  <c r="U1216"/>
  <c r="U1236" s="1"/>
  <c r="U380" i="10" s="1"/>
  <c r="V1216" i="9"/>
  <c r="W1216"/>
  <c r="W1236" s="1"/>
  <c r="W380" i="10" s="1"/>
  <c r="X1216" i="9"/>
  <c r="Y1216"/>
  <c r="Y1236" s="1"/>
  <c r="Y380" i="10" s="1"/>
  <c r="Z1216" i="9"/>
  <c r="AA1216"/>
  <c r="AA1236" s="1"/>
  <c r="AA380" i="10" s="1"/>
  <c r="AB1216" i="9"/>
  <c r="AC1216"/>
  <c r="AC1236" s="1"/>
  <c r="AC380" i="10" s="1"/>
  <c r="AD1216" i="9"/>
  <c r="AE1216"/>
  <c r="AE1236" s="1"/>
  <c r="AE380" i="10" s="1"/>
  <c r="AF1216" i="9"/>
  <c r="AG1216"/>
  <c r="AG1236" s="1"/>
  <c r="AG380" i="10" s="1"/>
  <c r="AH1216" i="9"/>
  <c r="AI1216"/>
  <c r="AI1236" s="1"/>
  <c r="AI380" i="10" s="1"/>
  <c r="AJ1216" i="9"/>
  <c r="AK1216"/>
  <c r="AK1236" s="1"/>
  <c r="AK380" i="10" s="1"/>
  <c r="AL1214" i="9"/>
  <c r="O1197"/>
  <c r="S1197"/>
  <c r="T1197"/>
  <c r="U1197"/>
  <c r="V1197"/>
  <c r="W1197"/>
  <c r="X1197"/>
  <c r="Y1197"/>
  <c r="Z1197"/>
  <c r="AA1197"/>
  <c r="AB1197"/>
  <c r="AC1197"/>
  <c r="AD1197"/>
  <c r="AE1197"/>
  <c r="AF1197"/>
  <c r="AG1197"/>
  <c r="AH1197"/>
  <c r="AI1197"/>
  <c r="AJ1197"/>
  <c r="AK1197"/>
  <c r="O1196"/>
  <c r="S1196"/>
  <c r="T1196"/>
  <c r="U1196"/>
  <c r="V1196"/>
  <c r="W1196"/>
  <c r="X1196"/>
  <c r="Y1196"/>
  <c r="Z1196"/>
  <c r="AA1196"/>
  <c r="AB1196"/>
  <c r="AC1196"/>
  <c r="AD1196"/>
  <c r="AE1196"/>
  <c r="AF1196"/>
  <c r="AG1196"/>
  <c r="AH1196"/>
  <c r="AI1196"/>
  <c r="AJ1196"/>
  <c r="AK1196"/>
  <c r="O1195"/>
  <c r="S1195"/>
  <c r="T1195"/>
  <c r="U1195"/>
  <c r="V1195"/>
  <c r="W1195"/>
  <c r="X1195"/>
  <c r="Y1195"/>
  <c r="Z1195"/>
  <c r="AA1195"/>
  <c r="AB1195"/>
  <c r="AC1195"/>
  <c r="AD1195"/>
  <c r="AE1195"/>
  <c r="AF1195"/>
  <c r="AG1195"/>
  <c r="AH1195"/>
  <c r="AI1195"/>
  <c r="AJ1195"/>
  <c r="AK1195"/>
  <c r="O1194"/>
  <c r="S1194"/>
  <c r="S1214" s="1"/>
  <c r="S359" i="10" s="1"/>
  <c r="T1194" i="9"/>
  <c r="T1214" s="1"/>
  <c r="T359" i="10" s="1"/>
  <c r="U1194" i="9"/>
  <c r="U1214" s="1"/>
  <c r="U359" i="10" s="1"/>
  <c r="V1194" i="9"/>
  <c r="V1214" s="1"/>
  <c r="V359" i="10" s="1"/>
  <c r="W1194" i="9"/>
  <c r="W1214" s="1"/>
  <c r="W359" i="10" s="1"/>
  <c r="X1194" i="9"/>
  <c r="X1214" s="1"/>
  <c r="X359" i="10" s="1"/>
  <c r="Y1194" i="9"/>
  <c r="Y1214" s="1"/>
  <c r="Y359" i="10" s="1"/>
  <c r="Z1194" i="9"/>
  <c r="Z1214" s="1"/>
  <c r="Z359" i="10" s="1"/>
  <c r="AA1194" i="9"/>
  <c r="AA1214" s="1"/>
  <c r="AA359" i="10" s="1"/>
  <c r="AB1194" i="9"/>
  <c r="AB1214" s="1"/>
  <c r="AB359" i="10" s="1"/>
  <c r="AC1194" i="9"/>
  <c r="AC1214" s="1"/>
  <c r="AC359" i="10" s="1"/>
  <c r="AD1194" i="9"/>
  <c r="AD1214" s="1"/>
  <c r="AD359" i="10" s="1"/>
  <c r="AE1194" i="9"/>
  <c r="AE1214" s="1"/>
  <c r="AE359" i="10" s="1"/>
  <c r="AF1194" i="9"/>
  <c r="AF1214" s="1"/>
  <c r="AF359" i="10" s="1"/>
  <c r="AG1194" i="9"/>
  <c r="AG1214" s="1"/>
  <c r="AG359" i="10" s="1"/>
  <c r="AH1194" i="9"/>
  <c r="AH1214" s="1"/>
  <c r="AH359" i="10" s="1"/>
  <c r="AI1194" i="9"/>
  <c r="AI1214" s="1"/>
  <c r="AI359" i="10" s="1"/>
  <c r="AJ1194" i="9"/>
  <c r="AJ1214" s="1"/>
  <c r="AJ359" i="10" s="1"/>
  <c r="AK1194" i="9"/>
  <c r="AK1214" s="1"/>
  <c r="AK359" i="10" s="1"/>
  <c r="AL1192" i="9"/>
  <c r="O1174"/>
  <c r="S1174"/>
  <c r="T1174"/>
  <c r="U1174"/>
  <c r="V1174"/>
  <c r="W1174"/>
  <c r="X1174"/>
  <c r="Y1174"/>
  <c r="Z1174"/>
  <c r="AA1174"/>
  <c r="AB1174"/>
  <c r="AC1174"/>
  <c r="AD1174"/>
  <c r="AE1174"/>
  <c r="AF1174"/>
  <c r="AG1174"/>
  <c r="AH1174"/>
  <c r="AI1174"/>
  <c r="AJ1174"/>
  <c r="AK1174"/>
  <c r="O1173"/>
  <c r="S1173"/>
  <c r="T1173"/>
  <c r="U1173"/>
  <c r="V1173"/>
  <c r="W1173"/>
  <c r="X1173"/>
  <c r="Y1173"/>
  <c r="Z1173"/>
  <c r="AA1173"/>
  <c r="AB1173"/>
  <c r="AC1173"/>
  <c r="AD1173"/>
  <c r="AE1173"/>
  <c r="AF1173"/>
  <c r="AG1173"/>
  <c r="AH1173"/>
  <c r="AI1173"/>
  <c r="AJ1173"/>
  <c r="AK1173"/>
  <c r="O1172"/>
  <c r="S1172"/>
  <c r="S1192" s="1"/>
  <c r="S358" i="10" s="1"/>
  <c r="S378" s="1"/>
  <c r="S19" s="1"/>
  <c r="T1172" i="9"/>
  <c r="T1192" s="1"/>
  <c r="T358" i="10" s="1"/>
  <c r="U1172" i="9"/>
  <c r="U1192" s="1"/>
  <c r="U358" i="10" s="1"/>
  <c r="V1172" i="9"/>
  <c r="V1192" s="1"/>
  <c r="V358" i="10" s="1"/>
  <c r="V378" s="1"/>
  <c r="V19" s="1"/>
  <c r="W1172" i="9"/>
  <c r="W1192" s="1"/>
  <c r="W358" i="10" s="1"/>
  <c r="W378" s="1"/>
  <c r="W19" s="1"/>
  <c r="X1172" i="9"/>
  <c r="X1192" s="1"/>
  <c r="X358" i="10" s="1"/>
  <c r="Y1172" i="9"/>
  <c r="Y1192" s="1"/>
  <c r="Y358" i="10" s="1"/>
  <c r="Z1172" i="9"/>
  <c r="Z1192" s="1"/>
  <c r="Z358" i="10" s="1"/>
  <c r="Z378" s="1"/>
  <c r="Z19" s="1"/>
  <c r="AA1172" i="9"/>
  <c r="AA1192" s="1"/>
  <c r="AA358" i="10" s="1"/>
  <c r="AA378" s="1"/>
  <c r="AA19" s="1"/>
  <c r="AB1172" i="9"/>
  <c r="AB1192" s="1"/>
  <c r="AB358" i="10" s="1"/>
  <c r="AC1172" i="9"/>
  <c r="AC1192" s="1"/>
  <c r="AC358" i="10" s="1"/>
  <c r="AD1172" i="9"/>
  <c r="AD1192" s="1"/>
  <c r="AD358" i="10" s="1"/>
  <c r="AD378" s="1"/>
  <c r="AD19" s="1"/>
  <c r="AE1172" i="9"/>
  <c r="AE1192" s="1"/>
  <c r="AE358" i="10" s="1"/>
  <c r="AE378" s="1"/>
  <c r="AE19" s="1"/>
  <c r="AF1172" i="9"/>
  <c r="AF1192" s="1"/>
  <c r="AF358" i="10" s="1"/>
  <c r="AG1172" i="9"/>
  <c r="AG1192" s="1"/>
  <c r="AG358" i="10" s="1"/>
  <c r="AH1172" i="9"/>
  <c r="AH1192" s="1"/>
  <c r="AH358" i="10" s="1"/>
  <c r="AH378" s="1"/>
  <c r="AH19" s="1"/>
  <c r="AI1172" i="9"/>
  <c r="AI1192" s="1"/>
  <c r="AI358" i="10" s="1"/>
  <c r="AI378" s="1"/>
  <c r="AI19" s="1"/>
  <c r="AJ1172" i="9"/>
  <c r="AJ1192" s="1"/>
  <c r="AJ358" i="10" s="1"/>
  <c r="AK1172" i="9"/>
  <c r="AK1192" s="1"/>
  <c r="AK358" i="10" s="1"/>
  <c r="U1170" i="9"/>
  <c r="U338" i="10" s="1"/>
  <c r="AL1170" i="9"/>
  <c r="K1152"/>
  <c r="O1152"/>
  <c r="R1152"/>
  <c r="S1152"/>
  <c r="T1152"/>
  <c r="U1152"/>
  <c r="V1152"/>
  <c r="W1152"/>
  <c r="Y1152"/>
  <c r="Z1152"/>
  <c r="AA1152"/>
  <c r="AB1152"/>
  <c r="AC1152"/>
  <c r="AD1152"/>
  <c r="AE1152"/>
  <c r="AF1152"/>
  <c r="AG1152"/>
  <c r="AH1152"/>
  <c r="AI1152"/>
  <c r="AJ1152"/>
  <c r="AK1152"/>
  <c r="O1151"/>
  <c r="R1151"/>
  <c r="S1151"/>
  <c r="T1151"/>
  <c r="T1170" s="1"/>
  <c r="T338" i="10" s="1"/>
  <c r="U1151" i="9"/>
  <c r="V1151"/>
  <c r="W1151"/>
  <c r="Y1151"/>
  <c r="Z1151"/>
  <c r="Z1170" s="1"/>
  <c r="Z338" i="10" s="1"/>
  <c r="AA1151" i="9"/>
  <c r="AB1151"/>
  <c r="AC1151"/>
  <c r="AD1151"/>
  <c r="AD1170" s="1"/>
  <c r="AD338" i="10" s="1"/>
  <c r="AE1151" i="9"/>
  <c r="AF1151"/>
  <c r="AG1151"/>
  <c r="AH1151"/>
  <c r="AH1170" s="1"/>
  <c r="AH338" i="10" s="1"/>
  <c r="AI1151" i="9"/>
  <c r="AJ1151"/>
  <c r="AK1151"/>
  <c r="I338" i="10"/>
  <c r="K1150" i="9"/>
  <c r="O1150"/>
  <c r="R1150"/>
  <c r="R1170" s="1"/>
  <c r="R338" i="10" s="1"/>
  <c r="S1150" i="9"/>
  <c r="S1170" s="1"/>
  <c r="S338" i="10" s="1"/>
  <c r="T1150" i="9"/>
  <c r="U1150"/>
  <c r="V1150"/>
  <c r="V1170" s="1"/>
  <c r="V338" i="10" s="1"/>
  <c r="W1150" i="9"/>
  <c r="W1170" s="1"/>
  <c r="W338" i="10" s="1"/>
  <c r="Y1150" i="9"/>
  <c r="Z1150"/>
  <c r="AA1150"/>
  <c r="AA1170" s="1"/>
  <c r="AA338" i="10" s="1"/>
  <c r="AB1150" i="9"/>
  <c r="AB1170" s="1"/>
  <c r="AB338" i="10" s="1"/>
  <c r="AC1150" i="9"/>
  <c r="AD1150"/>
  <c r="AE1150"/>
  <c r="AE1170" s="1"/>
  <c r="AE338" i="10" s="1"/>
  <c r="AF1150" i="9"/>
  <c r="AF1170" s="1"/>
  <c r="AF338" i="10" s="1"/>
  <c r="AG1150" i="9"/>
  <c r="AH1150"/>
  <c r="AI1150"/>
  <c r="AI1170" s="1"/>
  <c r="AI338" i="10" s="1"/>
  <c r="AJ1150" i="9"/>
  <c r="AJ1170" s="1"/>
  <c r="AJ338" i="10" s="1"/>
  <c r="AK1150" i="9"/>
  <c r="V1148"/>
  <c r="V337" i="10" s="1"/>
  <c r="X1148" i="9"/>
  <c r="X337" i="10" s="1"/>
  <c r="AF1148" i="9"/>
  <c r="AF337" i="10" s="1"/>
  <c r="AL1148" i="9"/>
  <c r="O1129"/>
  <c r="S1129"/>
  <c r="T1129"/>
  <c r="U1129"/>
  <c r="V1129"/>
  <c r="W1129"/>
  <c r="X1129"/>
  <c r="Y1129"/>
  <c r="Z1129"/>
  <c r="AA1129"/>
  <c r="AB1129"/>
  <c r="AC1129"/>
  <c r="AD1129"/>
  <c r="AE1129"/>
  <c r="AF1129"/>
  <c r="AG1129"/>
  <c r="AH1129"/>
  <c r="AI1129"/>
  <c r="AJ1129"/>
  <c r="AK1129"/>
  <c r="O1128"/>
  <c r="S1128"/>
  <c r="S1148" s="1"/>
  <c r="S337" i="10" s="1"/>
  <c r="T1128" i="9"/>
  <c r="T1148" s="1"/>
  <c r="T337" i="10" s="1"/>
  <c r="U1128" i="9"/>
  <c r="U1148" s="1"/>
  <c r="U337" i="10" s="1"/>
  <c r="V1128" i="9"/>
  <c r="W1128"/>
  <c r="W1148" s="1"/>
  <c r="W337" i="10" s="1"/>
  <c r="X1128" i="9"/>
  <c r="Y1128"/>
  <c r="Y1148" s="1"/>
  <c r="Y337" i="10" s="1"/>
  <c r="Z1128" i="9"/>
  <c r="Z1148" s="1"/>
  <c r="Z337" i="10" s="1"/>
  <c r="AA1128" i="9"/>
  <c r="AA1148" s="1"/>
  <c r="AA337" i="10" s="1"/>
  <c r="AB1128" i="9"/>
  <c r="AB1148" s="1"/>
  <c r="AB337" i="10" s="1"/>
  <c r="AC1128" i="9"/>
  <c r="AC1148" s="1"/>
  <c r="AC337" i="10" s="1"/>
  <c r="AD1128" i="9"/>
  <c r="AD1148" s="1"/>
  <c r="AD337" i="10" s="1"/>
  <c r="AE1128" i="9"/>
  <c r="AE1148" s="1"/>
  <c r="AE337" i="10" s="1"/>
  <c r="AF1128" i="9"/>
  <c r="AG1128"/>
  <c r="AG1148" s="1"/>
  <c r="AG337" i="10" s="1"/>
  <c r="AH1128" i="9"/>
  <c r="AH1148" s="1"/>
  <c r="AH337" i="10" s="1"/>
  <c r="AI1128" i="9"/>
  <c r="AI1148" s="1"/>
  <c r="AI337" i="10" s="1"/>
  <c r="AJ1128" i="9"/>
  <c r="AJ1148" s="1"/>
  <c r="AJ337" i="10" s="1"/>
  <c r="AK1128" i="9"/>
  <c r="AK1148" s="1"/>
  <c r="AK337" i="10" s="1"/>
  <c r="AL1126" i="9"/>
  <c r="O1106"/>
  <c r="S1106"/>
  <c r="S1126" s="1"/>
  <c r="S336" i="10" s="1"/>
  <c r="T1106" i="9"/>
  <c r="T1126" s="1"/>
  <c r="T336" i="10" s="1"/>
  <c r="U1106" i="9"/>
  <c r="U1126" s="1"/>
  <c r="U336" i="10" s="1"/>
  <c r="V1106" i="9"/>
  <c r="V1126" s="1"/>
  <c r="V336" i="10" s="1"/>
  <c r="W1106" i="9"/>
  <c r="W1126" s="1"/>
  <c r="W336" i="10" s="1"/>
  <c r="X1106" i="9"/>
  <c r="X1126" s="1"/>
  <c r="X336" i="10" s="1"/>
  <c r="Y1106" i="9"/>
  <c r="Y1126" s="1"/>
  <c r="Y336" i="10" s="1"/>
  <c r="Z1106" i="9"/>
  <c r="Z1126" s="1"/>
  <c r="Z336" i="10" s="1"/>
  <c r="AA1106" i="9"/>
  <c r="AA1126" s="1"/>
  <c r="AA336" i="10" s="1"/>
  <c r="AB1106" i="9"/>
  <c r="AB1126" s="1"/>
  <c r="AB336" i="10" s="1"/>
  <c r="AB356" s="1"/>
  <c r="AB18" s="1"/>
  <c r="AC1106" i="9"/>
  <c r="AC1126" s="1"/>
  <c r="AC336" i="10" s="1"/>
  <c r="AD1106" i="9"/>
  <c r="AD1126" s="1"/>
  <c r="AD336" i="10" s="1"/>
  <c r="AE1106" i="9"/>
  <c r="AE1126" s="1"/>
  <c r="AE336" i="10" s="1"/>
  <c r="AF1106" i="9"/>
  <c r="AF1126" s="1"/>
  <c r="AF336" i="10" s="1"/>
  <c r="AF356" s="1"/>
  <c r="AF18" s="1"/>
  <c r="AG1106" i="9"/>
  <c r="AG1126" s="1"/>
  <c r="AG336" i="10" s="1"/>
  <c r="AH1106" i="9"/>
  <c r="AH1126" s="1"/>
  <c r="AH336" i="10" s="1"/>
  <c r="AI1106" i="9"/>
  <c r="AI1126" s="1"/>
  <c r="AI336" i="10" s="1"/>
  <c r="AJ1106" i="9"/>
  <c r="AJ1126" s="1"/>
  <c r="AJ336" i="10" s="1"/>
  <c r="AJ356" s="1"/>
  <c r="AJ18" s="1"/>
  <c r="AK1106" i="9"/>
  <c r="AK1126" s="1"/>
  <c r="AK336" i="10" s="1"/>
  <c r="AL1104" i="9"/>
  <c r="K1086"/>
  <c r="O1086"/>
  <c r="R1086"/>
  <c r="S1086"/>
  <c r="T1086"/>
  <c r="U1086"/>
  <c r="V1086"/>
  <c r="W1086"/>
  <c r="Y1086"/>
  <c r="Z1086"/>
  <c r="AA1086"/>
  <c r="AB1086"/>
  <c r="AC1086"/>
  <c r="AD1086"/>
  <c r="AE1086"/>
  <c r="AF1086"/>
  <c r="AG1086"/>
  <c r="AH1086"/>
  <c r="AI1086"/>
  <c r="AJ1086"/>
  <c r="AK1086"/>
  <c r="L1085"/>
  <c r="X1085" s="1"/>
  <c r="K1085"/>
  <c r="O1085"/>
  <c r="R1085"/>
  <c r="S1085"/>
  <c r="T1085"/>
  <c r="U1085"/>
  <c r="V1085"/>
  <c r="W1085"/>
  <c r="Y1085"/>
  <c r="Z1085"/>
  <c r="Z1104" s="1"/>
  <c r="Z319" i="10" s="1"/>
  <c r="AA1085" i="9"/>
  <c r="AB1085"/>
  <c r="AC1085"/>
  <c r="AD1085"/>
  <c r="AE1085"/>
  <c r="AF1085"/>
  <c r="AG1085"/>
  <c r="AH1085"/>
  <c r="AI1085"/>
  <c r="AJ1085"/>
  <c r="AK1085"/>
  <c r="K1084"/>
  <c r="O1084"/>
  <c r="R1084"/>
  <c r="S1084"/>
  <c r="T1084"/>
  <c r="T1104" s="1"/>
  <c r="T319" i="10" s="1"/>
  <c r="U1084" i="9"/>
  <c r="U1104" s="1"/>
  <c r="U319" i="10" s="1"/>
  <c r="V1084" i="9"/>
  <c r="W1084"/>
  <c r="Y1084"/>
  <c r="Y1104" s="1"/>
  <c r="Y319" i="10" s="1"/>
  <c r="Z1084" i="9"/>
  <c r="AA1084"/>
  <c r="AB1084"/>
  <c r="AC1084"/>
  <c r="AC1104" s="1"/>
  <c r="AC319" i="10" s="1"/>
  <c r="AD1084" i="9"/>
  <c r="AE1084"/>
  <c r="AF1084"/>
  <c r="AG1084"/>
  <c r="AG1104" s="1"/>
  <c r="AG319" i="10" s="1"/>
  <c r="AH1084" i="9"/>
  <c r="AI1084"/>
  <c r="AJ1084"/>
  <c r="AK1084"/>
  <c r="AK1104" s="1"/>
  <c r="AK319" i="10" s="1"/>
  <c r="U1082" i="9"/>
  <c r="U318" i="10" s="1"/>
  <c r="Y1082" i="9"/>
  <c r="Y318" i="10" s="1"/>
  <c r="AC1082" i="9"/>
  <c r="AC318" i="10" s="1"/>
  <c r="AG1082" i="9"/>
  <c r="AG318" i="10" s="1"/>
  <c r="AK1082" i="9"/>
  <c r="AK318" i="10" s="1"/>
  <c r="AL1082" i="9"/>
  <c r="O1062"/>
  <c r="S1062"/>
  <c r="S1082" s="1"/>
  <c r="S318" i="10" s="1"/>
  <c r="T1062" i="9"/>
  <c r="T1082" s="1"/>
  <c r="T318" i="10" s="1"/>
  <c r="U1062" i="9"/>
  <c r="V1062"/>
  <c r="V1082" s="1"/>
  <c r="V318" i="10" s="1"/>
  <c r="W1062" i="9"/>
  <c r="W1082" s="1"/>
  <c r="W318" i="10" s="1"/>
  <c r="X1062" i="9"/>
  <c r="X1082" s="1"/>
  <c r="X318" i="10" s="1"/>
  <c r="Y1062" i="9"/>
  <c r="Z1062"/>
  <c r="Z1082" s="1"/>
  <c r="Z318" i="10" s="1"/>
  <c r="AA1062" i="9"/>
  <c r="AA1082" s="1"/>
  <c r="AA318" i="10" s="1"/>
  <c r="AB1062" i="9"/>
  <c r="AB1082" s="1"/>
  <c r="AB318" i="10" s="1"/>
  <c r="AC1062" i="9"/>
  <c r="AD1062"/>
  <c r="AD1082" s="1"/>
  <c r="AD318" i="10" s="1"/>
  <c r="AE1062" i="9"/>
  <c r="AE1082" s="1"/>
  <c r="AE318" i="10" s="1"/>
  <c r="AF1062" i="9"/>
  <c r="AF1082" s="1"/>
  <c r="AF318" i="10" s="1"/>
  <c r="AG1062" i="9"/>
  <c r="AH1062"/>
  <c r="AH1082" s="1"/>
  <c r="AH318" i="10" s="1"/>
  <c r="AI1062" i="9"/>
  <c r="AI1082" s="1"/>
  <c r="AI318" i="10" s="1"/>
  <c r="AJ1062" i="9"/>
  <c r="AJ1082" s="1"/>
  <c r="AJ318" i="10" s="1"/>
  <c r="AK1062" i="9"/>
  <c r="T1060"/>
  <c r="T317" i="10" s="1"/>
  <c r="U1060" i="9"/>
  <c r="U317" i="10" s="1"/>
  <c r="AC1060" i="9"/>
  <c r="AC317" i="10" s="1"/>
  <c r="AJ1060" i="9"/>
  <c r="AJ317" i="10" s="1"/>
  <c r="AK1060" i="9"/>
  <c r="AK317" i="10" s="1"/>
  <c r="AL1060" i="9"/>
  <c r="O1040"/>
  <c r="S1040"/>
  <c r="S1060" s="1"/>
  <c r="S317" i="10" s="1"/>
  <c r="T1040" i="9"/>
  <c r="U1040"/>
  <c r="V1040"/>
  <c r="V1060" s="1"/>
  <c r="V317" i="10" s="1"/>
  <c r="W1040" i="9"/>
  <c r="W1060" s="1"/>
  <c r="W317" i="10" s="1"/>
  <c r="X1040" i="9"/>
  <c r="X1060" s="1"/>
  <c r="X317" i="10" s="1"/>
  <c r="Y1040" i="9"/>
  <c r="Y1060" s="1"/>
  <c r="Y317" i="10" s="1"/>
  <c r="Z1040" i="9"/>
  <c r="Z1060" s="1"/>
  <c r="Z317" i="10" s="1"/>
  <c r="AA1040" i="9"/>
  <c r="AA1060" s="1"/>
  <c r="AA317" i="10" s="1"/>
  <c r="AB1040" i="9"/>
  <c r="AB1060" s="1"/>
  <c r="AB317" i="10" s="1"/>
  <c r="AC1040" i="9"/>
  <c r="AD1040"/>
  <c r="AD1060" s="1"/>
  <c r="AD317" i="10" s="1"/>
  <c r="AE1040" i="9"/>
  <c r="AE1060" s="1"/>
  <c r="AE317" i="10" s="1"/>
  <c r="AF1040" i="9"/>
  <c r="AF1060" s="1"/>
  <c r="AF317" i="10" s="1"/>
  <c r="AG1040" i="9"/>
  <c r="AG1060" s="1"/>
  <c r="AG317" i="10" s="1"/>
  <c r="AH1040" i="9"/>
  <c r="AH1060" s="1"/>
  <c r="AH317" i="10" s="1"/>
  <c r="AI1040" i="9"/>
  <c r="AI1060" s="1"/>
  <c r="AI317" i="10" s="1"/>
  <c r="AJ1040" i="9"/>
  <c r="AK1040"/>
  <c r="AL1038"/>
  <c r="O1019"/>
  <c r="S1019"/>
  <c r="T1019"/>
  <c r="U1019"/>
  <c r="V1019"/>
  <c r="W1019"/>
  <c r="X1019"/>
  <c r="Y1019"/>
  <c r="Z1019"/>
  <c r="AA1019"/>
  <c r="AB1019"/>
  <c r="AC1019"/>
  <c r="AD1019"/>
  <c r="AE1019"/>
  <c r="AF1019"/>
  <c r="AG1019"/>
  <c r="AH1019"/>
  <c r="AI1019"/>
  <c r="AJ1019"/>
  <c r="AK1019"/>
  <c r="O1018"/>
  <c r="S1018"/>
  <c r="T1018"/>
  <c r="T1038" s="1"/>
  <c r="T316" i="10" s="1"/>
  <c r="U1018" i="9"/>
  <c r="U1038" s="1"/>
  <c r="U316" i="10" s="1"/>
  <c r="V1018" i="9"/>
  <c r="V1038" s="1"/>
  <c r="V316" i="10" s="1"/>
  <c r="W1018" i="9"/>
  <c r="X1018"/>
  <c r="X1038" s="1"/>
  <c r="X316" i="10" s="1"/>
  <c r="Y1018" i="9"/>
  <c r="Y1038" s="1"/>
  <c r="Y316" i="10" s="1"/>
  <c r="Z1018" i="9"/>
  <c r="Z1038" s="1"/>
  <c r="Z316" i="10" s="1"/>
  <c r="AA1018" i="9"/>
  <c r="AB1018"/>
  <c r="AB1038" s="1"/>
  <c r="AB316" i="10" s="1"/>
  <c r="AC1018" i="9"/>
  <c r="AC1038" s="1"/>
  <c r="AC316" i="10" s="1"/>
  <c r="AD1018" i="9"/>
  <c r="AD1038" s="1"/>
  <c r="AD316" i="10" s="1"/>
  <c r="AE1018" i="9"/>
  <c r="AF1018"/>
  <c r="AF1038" s="1"/>
  <c r="AF316" i="10" s="1"/>
  <c r="AG1018" i="9"/>
  <c r="AG1038" s="1"/>
  <c r="AG316" i="10" s="1"/>
  <c r="AH1018" i="9"/>
  <c r="AH1038" s="1"/>
  <c r="AH316" i="10" s="1"/>
  <c r="AI1018" i="9"/>
  <c r="AJ1018"/>
  <c r="AJ1038" s="1"/>
  <c r="AJ316" i="10" s="1"/>
  <c r="AK1018" i="9"/>
  <c r="AK1038" s="1"/>
  <c r="AK316" i="10" s="1"/>
  <c r="U1016" i="9"/>
  <c r="U315" i="10" s="1"/>
  <c r="AL1016" i="9"/>
  <c r="O998"/>
  <c r="S998"/>
  <c r="T998"/>
  <c r="U998"/>
  <c r="V998"/>
  <c r="W998"/>
  <c r="X998"/>
  <c r="Y998"/>
  <c r="Z998"/>
  <c r="AA998"/>
  <c r="AB998"/>
  <c r="AC998"/>
  <c r="AD998"/>
  <c r="AE998"/>
  <c r="AF998"/>
  <c r="AG998"/>
  <c r="AH998"/>
  <c r="AI998"/>
  <c r="AJ998"/>
  <c r="AK998"/>
  <c r="O997"/>
  <c r="S997"/>
  <c r="T997"/>
  <c r="U997"/>
  <c r="V997"/>
  <c r="W997"/>
  <c r="X997"/>
  <c r="Y997"/>
  <c r="Z997"/>
  <c r="AA997"/>
  <c r="AB997"/>
  <c r="AC997"/>
  <c r="AD997"/>
  <c r="AE997"/>
  <c r="AF997"/>
  <c r="AG997"/>
  <c r="AH997"/>
  <c r="AI997"/>
  <c r="AJ997"/>
  <c r="AK997"/>
  <c r="O996"/>
  <c r="S996"/>
  <c r="S1016" s="1"/>
  <c r="S315" i="10" s="1"/>
  <c r="T996" i="9"/>
  <c r="T1016" s="1"/>
  <c r="T315" i="10" s="1"/>
  <c r="U996" i="9"/>
  <c r="V996"/>
  <c r="W996"/>
  <c r="W1016" s="1"/>
  <c r="W315" i="10" s="1"/>
  <c r="X996" i="9"/>
  <c r="X1016" s="1"/>
  <c r="X315" i="10" s="1"/>
  <c r="Y996" i="9"/>
  <c r="Y1016" s="1"/>
  <c r="Y315" i="10" s="1"/>
  <c r="Z996" i="9"/>
  <c r="AA996"/>
  <c r="AA1016" s="1"/>
  <c r="AA315" i="10" s="1"/>
  <c r="AB996" i="9"/>
  <c r="AB1016" s="1"/>
  <c r="AB315" i="10" s="1"/>
  <c r="AC996" i="9"/>
  <c r="AC1016" s="1"/>
  <c r="AC315" i="10" s="1"/>
  <c r="AD996" i="9"/>
  <c r="AE996"/>
  <c r="AE1016" s="1"/>
  <c r="AE315" i="10" s="1"/>
  <c r="AF996" i="9"/>
  <c r="AF1016" s="1"/>
  <c r="AF315" i="10" s="1"/>
  <c r="AG996" i="9"/>
  <c r="AG1016" s="1"/>
  <c r="AG315" i="10" s="1"/>
  <c r="AH996" i="9"/>
  <c r="AI996"/>
  <c r="AI1016" s="1"/>
  <c r="AI315" i="10" s="1"/>
  <c r="AJ996" i="9"/>
  <c r="AJ1016" s="1"/>
  <c r="AJ315" i="10" s="1"/>
  <c r="AK996" i="9"/>
  <c r="AK1016" s="1"/>
  <c r="AK315" i="10" s="1"/>
  <c r="AL994" i="9"/>
  <c r="O976"/>
  <c r="S976"/>
  <c r="T976"/>
  <c r="U976"/>
  <c r="V976"/>
  <c r="W976"/>
  <c r="X976"/>
  <c r="Y976"/>
  <c r="Z976"/>
  <c r="AA976"/>
  <c r="AB976"/>
  <c r="AC976"/>
  <c r="AD976"/>
  <c r="AE976"/>
  <c r="AF976"/>
  <c r="AG976"/>
  <c r="AH976"/>
  <c r="AI976"/>
  <c r="AJ976"/>
  <c r="AK976"/>
  <c r="O975"/>
  <c r="S975"/>
  <c r="T975"/>
  <c r="U975"/>
  <c r="V975"/>
  <c r="W975"/>
  <c r="X975"/>
  <c r="Y975"/>
  <c r="Z975"/>
  <c r="AA975"/>
  <c r="AB975"/>
  <c r="AC975"/>
  <c r="AD975"/>
  <c r="AE975"/>
  <c r="AF975"/>
  <c r="AG975"/>
  <c r="AH975"/>
  <c r="AI975"/>
  <c r="AJ975"/>
  <c r="AK975"/>
  <c r="O974"/>
  <c r="S974"/>
  <c r="S994" s="1"/>
  <c r="S314" i="10" s="1"/>
  <c r="T974" i="9"/>
  <c r="U974"/>
  <c r="U994" s="1"/>
  <c r="U314" i="10" s="1"/>
  <c r="V974" i="9"/>
  <c r="V994" s="1"/>
  <c r="V314" i="10" s="1"/>
  <c r="W974" i="9"/>
  <c r="W994" s="1"/>
  <c r="W314" i="10" s="1"/>
  <c r="X974" i="9"/>
  <c r="Y974"/>
  <c r="Y994" s="1"/>
  <c r="Y314" i="10" s="1"/>
  <c r="Z974" i="9"/>
  <c r="Z994" s="1"/>
  <c r="Z314" i="10" s="1"/>
  <c r="AA974" i="9"/>
  <c r="AA994" s="1"/>
  <c r="AA314" i="10" s="1"/>
  <c r="AB974" i="9"/>
  <c r="AC974"/>
  <c r="AC994" s="1"/>
  <c r="AC314" i="10" s="1"/>
  <c r="AD974" i="9"/>
  <c r="AD994" s="1"/>
  <c r="AD314" i="10" s="1"/>
  <c r="AE974" i="9"/>
  <c r="AE994" s="1"/>
  <c r="AE314" i="10" s="1"/>
  <c r="AF974" i="9"/>
  <c r="AG974"/>
  <c r="AG994" s="1"/>
  <c r="AG314" i="10" s="1"/>
  <c r="AH974" i="9"/>
  <c r="AH994" s="1"/>
  <c r="AH314" i="10" s="1"/>
  <c r="AI974" i="9"/>
  <c r="AI994" s="1"/>
  <c r="AI314" i="10" s="1"/>
  <c r="AJ974" i="9"/>
  <c r="AK974"/>
  <c r="AK994" s="1"/>
  <c r="AK314" i="10" s="1"/>
  <c r="AE972" i="9"/>
  <c r="AE293" i="10" s="1"/>
  <c r="AL972" i="9"/>
  <c r="O955"/>
  <c r="S955"/>
  <c r="T955"/>
  <c r="U955"/>
  <c r="V955"/>
  <c r="W955"/>
  <c r="X955"/>
  <c r="Y955"/>
  <c r="Z955"/>
  <c r="AA955"/>
  <c r="AB955"/>
  <c r="AC955"/>
  <c r="AD955"/>
  <c r="AE955"/>
  <c r="AF955"/>
  <c r="AG955"/>
  <c r="AH955"/>
  <c r="AI955"/>
  <c r="AJ955"/>
  <c r="AK955"/>
  <c r="O954"/>
  <c r="S954"/>
  <c r="T954"/>
  <c r="U954"/>
  <c r="V954"/>
  <c r="W954"/>
  <c r="X954"/>
  <c r="Y954"/>
  <c r="Z954"/>
  <c r="AA954"/>
  <c r="AB954"/>
  <c r="AC954"/>
  <c r="AD954"/>
  <c r="AE954"/>
  <c r="AF954"/>
  <c r="AG954"/>
  <c r="AH954"/>
  <c r="AI954"/>
  <c r="AJ954"/>
  <c r="AK954"/>
  <c r="O953"/>
  <c r="S953"/>
  <c r="T953"/>
  <c r="U953"/>
  <c r="V953"/>
  <c r="W953"/>
  <c r="X953"/>
  <c r="Y953"/>
  <c r="Z953"/>
  <c r="AA953"/>
  <c r="AB953"/>
  <c r="AC953"/>
  <c r="AD953"/>
  <c r="AE953"/>
  <c r="AF953"/>
  <c r="AG953"/>
  <c r="AH953"/>
  <c r="AI953"/>
  <c r="AJ953"/>
  <c r="AK953"/>
  <c r="O952"/>
  <c r="S952"/>
  <c r="S972" s="1"/>
  <c r="S293" i="10" s="1"/>
  <c r="T952" i="9"/>
  <c r="T972" s="1"/>
  <c r="T293" i="10" s="1"/>
  <c r="U952" i="9"/>
  <c r="U972" s="1"/>
  <c r="U293" i="10" s="1"/>
  <c r="V952" i="9"/>
  <c r="V972" s="1"/>
  <c r="V293" i="10" s="1"/>
  <c r="W952" i="9"/>
  <c r="W972" s="1"/>
  <c r="W293" i="10" s="1"/>
  <c r="X952" i="9"/>
  <c r="X972" s="1"/>
  <c r="X293" i="10" s="1"/>
  <c r="Y952" i="9"/>
  <c r="Y972" s="1"/>
  <c r="Y293" i="10" s="1"/>
  <c r="Z952" i="9"/>
  <c r="Z972" s="1"/>
  <c r="Z293" i="10" s="1"/>
  <c r="AA952" i="9"/>
  <c r="AA972" s="1"/>
  <c r="AA293" i="10" s="1"/>
  <c r="AB952" i="9"/>
  <c r="AB972" s="1"/>
  <c r="AB293" i="10" s="1"/>
  <c r="AC952" i="9"/>
  <c r="AC972" s="1"/>
  <c r="AC293" i="10" s="1"/>
  <c r="AD952" i="9"/>
  <c r="AD972" s="1"/>
  <c r="AD293" i="10" s="1"/>
  <c r="AE952" i="9"/>
  <c r="AF952"/>
  <c r="AF972" s="1"/>
  <c r="AF293" i="10" s="1"/>
  <c r="AG952" i="9"/>
  <c r="AG972" s="1"/>
  <c r="AG293" i="10" s="1"/>
  <c r="AH952" i="9"/>
  <c r="AH972" s="1"/>
  <c r="AH293" i="10" s="1"/>
  <c r="AI952" i="9"/>
  <c r="AI972" s="1"/>
  <c r="AI293" i="10" s="1"/>
  <c r="AJ952" i="9"/>
  <c r="AJ972" s="1"/>
  <c r="AJ293" i="10" s="1"/>
  <c r="AK952" i="9"/>
  <c r="AK972" s="1"/>
  <c r="AK293" i="10" s="1"/>
  <c r="AB950" i="9"/>
  <c r="AB292" i="10" s="1"/>
  <c r="AF950" i="9"/>
  <c r="AF292" i="10" s="1"/>
  <c r="AL950" i="9"/>
  <c r="O932"/>
  <c r="S932"/>
  <c r="T932"/>
  <c r="U932"/>
  <c r="V932"/>
  <c r="W932"/>
  <c r="X932"/>
  <c r="Y932"/>
  <c r="Z932"/>
  <c r="AA932"/>
  <c r="AB932"/>
  <c r="AC932"/>
  <c r="AD932"/>
  <c r="AE932"/>
  <c r="AF932"/>
  <c r="AG932"/>
  <c r="AH932"/>
  <c r="AI932"/>
  <c r="AJ932"/>
  <c r="AK932"/>
  <c r="O931"/>
  <c r="S931"/>
  <c r="T931"/>
  <c r="U931"/>
  <c r="V931"/>
  <c r="W931"/>
  <c r="X931"/>
  <c r="Y931"/>
  <c r="Z931"/>
  <c r="AA931"/>
  <c r="AB931"/>
  <c r="AC931"/>
  <c r="AD931"/>
  <c r="AE931"/>
  <c r="AF931"/>
  <c r="AG931"/>
  <c r="AH931"/>
  <c r="AI931"/>
  <c r="AJ931"/>
  <c r="AK931"/>
  <c r="O930"/>
  <c r="S930"/>
  <c r="S950" s="1"/>
  <c r="S292" i="10" s="1"/>
  <c r="T930" i="9"/>
  <c r="T950" s="1"/>
  <c r="T292" i="10" s="1"/>
  <c r="U930" i="9"/>
  <c r="U950" s="1"/>
  <c r="U292" i="10" s="1"/>
  <c r="V930" i="9"/>
  <c r="W930"/>
  <c r="W950" s="1"/>
  <c r="W292" i="10" s="1"/>
  <c r="X930" i="9"/>
  <c r="X950" s="1"/>
  <c r="X292" i="10" s="1"/>
  <c r="Y930" i="9"/>
  <c r="Y950" s="1"/>
  <c r="Y292" i="10" s="1"/>
  <c r="Z930" i="9"/>
  <c r="AA930"/>
  <c r="AA950" s="1"/>
  <c r="AA292" i="10" s="1"/>
  <c r="AB930" i="9"/>
  <c r="AC930"/>
  <c r="AC950" s="1"/>
  <c r="AC292" i="10" s="1"/>
  <c r="AD930" i="9"/>
  <c r="AE930"/>
  <c r="AE950" s="1"/>
  <c r="AE292" i="10" s="1"/>
  <c r="AF930" i="9"/>
  <c r="AG930"/>
  <c r="AG950" s="1"/>
  <c r="AG292" i="10" s="1"/>
  <c r="AH930" i="9"/>
  <c r="AI930"/>
  <c r="AI950" s="1"/>
  <c r="AI292" i="10" s="1"/>
  <c r="AJ930" i="9"/>
  <c r="AJ950" s="1"/>
  <c r="AJ292" i="10" s="1"/>
  <c r="AK930" i="9"/>
  <c r="AK950" s="1"/>
  <c r="AK292" i="10" s="1"/>
  <c r="T928" i="9"/>
  <c r="T273" i="10" s="1"/>
  <c r="AL928" i="9"/>
  <c r="O910"/>
  <c r="R910"/>
  <c r="S910"/>
  <c r="T910"/>
  <c r="U910"/>
  <c r="V910"/>
  <c r="W910"/>
  <c r="Y910"/>
  <c r="Z910"/>
  <c r="AA910"/>
  <c r="AB910"/>
  <c r="AC910"/>
  <c r="AD910"/>
  <c r="AE910"/>
  <c r="AF910"/>
  <c r="AG910"/>
  <c r="AH910"/>
  <c r="AI910"/>
  <c r="AJ910"/>
  <c r="AK910"/>
  <c r="O909"/>
  <c r="R909"/>
  <c r="R928" s="1"/>
  <c r="R273" i="10" s="1"/>
  <c r="S909" i="9"/>
  <c r="T909"/>
  <c r="U909"/>
  <c r="V909"/>
  <c r="V928" s="1"/>
  <c r="V273" i="10" s="1"/>
  <c r="W909" i="9"/>
  <c r="Y909"/>
  <c r="Z909"/>
  <c r="AA909"/>
  <c r="AA928" s="1"/>
  <c r="AA273" i="10" s="1"/>
  <c r="AB909" i="9"/>
  <c r="AC909"/>
  <c r="AD909"/>
  <c r="AE909"/>
  <c r="AE928" s="1"/>
  <c r="AE273" i="10" s="1"/>
  <c r="AF909" i="9"/>
  <c r="AG909"/>
  <c r="AH909"/>
  <c r="AI909"/>
  <c r="AI928" s="1"/>
  <c r="AI273" i="10" s="1"/>
  <c r="AJ909" i="9"/>
  <c r="AK909"/>
  <c r="L908"/>
  <c r="X908" s="1"/>
  <c r="O908"/>
  <c r="R908"/>
  <c r="S908"/>
  <c r="T908"/>
  <c r="U908"/>
  <c r="U928" s="1"/>
  <c r="U273" i="10" s="1"/>
  <c r="V908" i="9"/>
  <c r="W908"/>
  <c r="Y908"/>
  <c r="Y928" s="1"/>
  <c r="Y273" i="10" s="1"/>
  <c r="Z908" i="9"/>
  <c r="Z928" s="1"/>
  <c r="Z273" i="10" s="1"/>
  <c r="AA908" i="9"/>
  <c r="AB908"/>
  <c r="AC908"/>
  <c r="AC928" s="1"/>
  <c r="AC273" i="10" s="1"/>
  <c r="AD908" i="9"/>
  <c r="AE908"/>
  <c r="AF908"/>
  <c r="AG908"/>
  <c r="AG928" s="1"/>
  <c r="AG273" i="10" s="1"/>
  <c r="AH908" i="9"/>
  <c r="AI908"/>
  <c r="AJ908"/>
  <c r="AK908"/>
  <c r="AK928" s="1"/>
  <c r="AK273" i="10" s="1"/>
  <c r="AL906" i="9"/>
  <c r="O888"/>
  <c r="S888"/>
  <c r="T888"/>
  <c r="U888"/>
  <c r="V888"/>
  <c r="W888"/>
  <c r="X888"/>
  <c r="Y888"/>
  <c r="Z888"/>
  <c r="AA888"/>
  <c r="AB888"/>
  <c r="AC888"/>
  <c r="AD888"/>
  <c r="AE888"/>
  <c r="AF888"/>
  <c r="AG888"/>
  <c r="AH888"/>
  <c r="AI888"/>
  <c r="AJ888"/>
  <c r="AK888"/>
  <c r="O887"/>
  <c r="S887"/>
  <c r="T887"/>
  <c r="U887"/>
  <c r="V887"/>
  <c r="W887"/>
  <c r="X887"/>
  <c r="Y887"/>
  <c r="Z887"/>
  <c r="AA887"/>
  <c r="AB887"/>
  <c r="AC887"/>
  <c r="AD887"/>
  <c r="AE887"/>
  <c r="AF887"/>
  <c r="AG887"/>
  <c r="AH887"/>
  <c r="AI887"/>
  <c r="AJ887"/>
  <c r="AK887"/>
  <c r="O886"/>
  <c r="S886"/>
  <c r="S906" s="1"/>
  <c r="S272" i="10" s="1"/>
  <c r="T886" i="9"/>
  <c r="U886"/>
  <c r="U906" s="1"/>
  <c r="U272" i="10" s="1"/>
  <c r="V886" i="9"/>
  <c r="W886"/>
  <c r="W906" s="1"/>
  <c r="W272" i="10" s="1"/>
  <c r="X886" i="9"/>
  <c r="Y886"/>
  <c r="Y906" s="1"/>
  <c r="Y272" i="10" s="1"/>
  <c r="Z886" i="9"/>
  <c r="AA886"/>
  <c r="AA906" s="1"/>
  <c r="AA272" i="10" s="1"/>
  <c r="AB886" i="9"/>
  <c r="AC886"/>
  <c r="AC906" s="1"/>
  <c r="AC272" i="10" s="1"/>
  <c r="AD886" i="9"/>
  <c r="AE886"/>
  <c r="AE906" s="1"/>
  <c r="AE272" i="10" s="1"/>
  <c r="AF886" i="9"/>
  <c r="AG886"/>
  <c r="AG906" s="1"/>
  <c r="AG272" i="10" s="1"/>
  <c r="AH886" i="9"/>
  <c r="AI886"/>
  <c r="AI906" s="1"/>
  <c r="AI272" i="10" s="1"/>
  <c r="AJ886" i="9"/>
  <c r="AK886"/>
  <c r="AK906" s="1"/>
  <c r="AK272" i="10" s="1"/>
  <c r="W884" i="9"/>
  <c r="W271" i="10" s="1"/>
  <c r="AE884" i="9"/>
  <c r="AE271" i="10" s="1"/>
  <c r="AL884" i="9"/>
  <c r="O865"/>
  <c r="S865"/>
  <c r="T865"/>
  <c r="U865"/>
  <c r="V865"/>
  <c r="W865"/>
  <c r="X865"/>
  <c r="Y865"/>
  <c r="Z865"/>
  <c r="AA865"/>
  <c r="AB865"/>
  <c r="AC865"/>
  <c r="AD865"/>
  <c r="AE865"/>
  <c r="AF865"/>
  <c r="AG865"/>
  <c r="AH865"/>
  <c r="AI865"/>
  <c r="AJ865"/>
  <c r="AK865"/>
  <c r="O864"/>
  <c r="S864"/>
  <c r="S884" s="1"/>
  <c r="S271" i="10" s="1"/>
  <c r="T864" i="9"/>
  <c r="U864"/>
  <c r="U884" s="1"/>
  <c r="U271" i="10" s="1"/>
  <c r="V864" i="9"/>
  <c r="V884" s="1"/>
  <c r="V271" i="10" s="1"/>
  <c r="W864" i="9"/>
  <c r="X864"/>
  <c r="Y864"/>
  <c r="Y884" s="1"/>
  <c r="Y271" i="10" s="1"/>
  <c r="Z864" i="9"/>
  <c r="Z884" s="1"/>
  <c r="Z271" i="10" s="1"/>
  <c r="AA864" i="9"/>
  <c r="AA884" s="1"/>
  <c r="AA271" i="10" s="1"/>
  <c r="AB864" i="9"/>
  <c r="AC864"/>
  <c r="AC884" s="1"/>
  <c r="AC271" i="10" s="1"/>
  <c r="AD864" i="9"/>
  <c r="AD884" s="1"/>
  <c r="AD271" i="10" s="1"/>
  <c r="AE864" i="9"/>
  <c r="AF864"/>
  <c r="AG864"/>
  <c r="AG884" s="1"/>
  <c r="AG271" i="10" s="1"/>
  <c r="AH864" i="9"/>
  <c r="AH884" s="1"/>
  <c r="AH271" i="10" s="1"/>
  <c r="AI864" i="9"/>
  <c r="AI884" s="1"/>
  <c r="AI271" i="10" s="1"/>
  <c r="AJ864" i="9"/>
  <c r="AK864"/>
  <c r="AK884" s="1"/>
  <c r="AK271" i="10" s="1"/>
  <c r="S862" i="9"/>
  <c r="S270" i="10" s="1"/>
  <c r="V862" i="9"/>
  <c r="V270" i="10" s="1"/>
  <c r="Z862" i="9"/>
  <c r="Z270" i="10" s="1"/>
  <c r="AA862" i="9"/>
  <c r="AA270" i="10" s="1"/>
  <c r="AD862" i="9"/>
  <c r="AD270" i="10" s="1"/>
  <c r="AH862" i="9"/>
  <c r="AH270" i="10" s="1"/>
  <c r="AI862" i="9"/>
  <c r="AI270" i="10" s="1"/>
  <c r="AL862" i="9"/>
  <c r="O842"/>
  <c r="S842"/>
  <c r="T842"/>
  <c r="T862" s="1"/>
  <c r="T270" i="10" s="1"/>
  <c r="U842" i="9"/>
  <c r="U862" s="1"/>
  <c r="U270" i="10" s="1"/>
  <c r="V842" i="9"/>
  <c r="W842"/>
  <c r="W862" s="1"/>
  <c r="W270" i="10" s="1"/>
  <c r="X842" i="9"/>
  <c r="X862" s="1"/>
  <c r="X270" i="10" s="1"/>
  <c r="Y842" i="9"/>
  <c r="Y862" s="1"/>
  <c r="Y270" i="10" s="1"/>
  <c r="Z842" i="9"/>
  <c r="AA842"/>
  <c r="AB842"/>
  <c r="AB862" s="1"/>
  <c r="AB270" i="10" s="1"/>
  <c r="AC842" i="9"/>
  <c r="AC862" s="1"/>
  <c r="AC270" i="10" s="1"/>
  <c r="AC290" s="1"/>
  <c r="AC15" s="1"/>
  <c r="AD842" i="9"/>
  <c r="AE842"/>
  <c r="AE862" s="1"/>
  <c r="AE270" i="10" s="1"/>
  <c r="AF842" i="9"/>
  <c r="AF862" s="1"/>
  <c r="AF270" i="10" s="1"/>
  <c r="AG842" i="9"/>
  <c r="AG862" s="1"/>
  <c r="AG270" i="10" s="1"/>
  <c r="AH842" i="9"/>
  <c r="AI842"/>
  <c r="AJ842"/>
  <c r="AJ862" s="1"/>
  <c r="AJ270" i="10" s="1"/>
  <c r="AK842" i="9"/>
  <c r="AK862" s="1"/>
  <c r="AK270" i="10" s="1"/>
  <c r="AL840" i="9"/>
  <c r="O822"/>
  <c r="S822"/>
  <c r="T822"/>
  <c r="U822"/>
  <c r="V822"/>
  <c r="W822"/>
  <c r="X822"/>
  <c r="Y822"/>
  <c r="Z822"/>
  <c r="AA822"/>
  <c r="AB822"/>
  <c r="AC822"/>
  <c r="AD822"/>
  <c r="AE822"/>
  <c r="AF822"/>
  <c r="AG822"/>
  <c r="AH822"/>
  <c r="AI822"/>
  <c r="AJ822"/>
  <c r="AK822"/>
  <c r="O821"/>
  <c r="S821"/>
  <c r="T821"/>
  <c r="U821"/>
  <c r="V821"/>
  <c r="W821"/>
  <c r="X821"/>
  <c r="Y821"/>
  <c r="Z821"/>
  <c r="AA821"/>
  <c r="AB821"/>
  <c r="AC821"/>
  <c r="AD821"/>
  <c r="AE821"/>
  <c r="AF821"/>
  <c r="AG821"/>
  <c r="AH821"/>
  <c r="AI821"/>
  <c r="AJ821"/>
  <c r="AK821"/>
  <c r="O820"/>
  <c r="S820"/>
  <c r="T820"/>
  <c r="T840" s="1"/>
  <c r="T248" i="10" s="1"/>
  <c r="T268" s="1"/>
  <c r="T14" s="1"/>
  <c r="U820" i="9"/>
  <c r="U840" s="1"/>
  <c r="U248" i="10" s="1"/>
  <c r="U268" s="1"/>
  <c r="U14" s="1"/>
  <c r="V820" i="9"/>
  <c r="V840" s="1"/>
  <c r="V248" i="10" s="1"/>
  <c r="V268" s="1"/>
  <c r="V14" s="1"/>
  <c r="W820" i="9"/>
  <c r="X820"/>
  <c r="X840" s="1"/>
  <c r="X248" i="10" s="1"/>
  <c r="X268" s="1"/>
  <c r="X14" s="1"/>
  <c r="Y820" i="9"/>
  <c r="Y840" s="1"/>
  <c r="Y248" i="10" s="1"/>
  <c r="Y268" s="1"/>
  <c r="Y14" s="1"/>
  <c r="Z820" i="9"/>
  <c r="Z840" s="1"/>
  <c r="Z248" i="10" s="1"/>
  <c r="Z268" s="1"/>
  <c r="Z14" s="1"/>
  <c r="AA820" i="9"/>
  <c r="AB820"/>
  <c r="AB840" s="1"/>
  <c r="AB248" i="10" s="1"/>
  <c r="AB268" s="1"/>
  <c r="AB14" s="1"/>
  <c r="AC820" i="9"/>
  <c r="AC840" s="1"/>
  <c r="AC248" i="10" s="1"/>
  <c r="AC268" s="1"/>
  <c r="AC14" s="1"/>
  <c r="AD820" i="9"/>
  <c r="AD840" s="1"/>
  <c r="AD248" i="10" s="1"/>
  <c r="AD268" s="1"/>
  <c r="AD14" s="1"/>
  <c r="AE820" i="9"/>
  <c r="AF820"/>
  <c r="AF840" s="1"/>
  <c r="AF248" i="10" s="1"/>
  <c r="AF268" s="1"/>
  <c r="AF14" s="1"/>
  <c r="AG820" i="9"/>
  <c r="AG840" s="1"/>
  <c r="AG248" i="10" s="1"/>
  <c r="AG268" s="1"/>
  <c r="AG14" s="1"/>
  <c r="AH820" i="9"/>
  <c r="AH840" s="1"/>
  <c r="AH248" i="10" s="1"/>
  <c r="AH268" s="1"/>
  <c r="AH14" s="1"/>
  <c r="AI820" i="9"/>
  <c r="AJ820"/>
  <c r="AJ840" s="1"/>
  <c r="AJ248" i="10" s="1"/>
  <c r="AJ268" s="1"/>
  <c r="AJ14" s="1"/>
  <c r="AK820" i="9"/>
  <c r="AK840" s="1"/>
  <c r="AK248" i="10" s="1"/>
  <c r="AK268" s="1"/>
  <c r="AK14" s="1"/>
  <c r="L818" i="9"/>
  <c r="S818"/>
  <c r="S229" i="10" s="1"/>
  <c r="AL818" i="9"/>
  <c r="L800"/>
  <c r="X800" s="1"/>
  <c r="K800"/>
  <c r="O800"/>
  <c r="R800"/>
  <c r="S800"/>
  <c r="T800"/>
  <c r="U800"/>
  <c r="V800"/>
  <c r="W800"/>
  <c r="Y800"/>
  <c r="Z800"/>
  <c r="AA800"/>
  <c r="AB800"/>
  <c r="AC800"/>
  <c r="AD800"/>
  <c r="AE800"/>
  <c r="AE818" s="1"/>
  <c r="AE229" i="10" s="1"/>
  <c r="AF800" i="9"/>
  <c r="AG800"/>
  <c r="AH800"/>
  <c r="AI800"/>
  <c r="AJ800"/>
  <c r="AK800"/>
  <c r="K799"/>
  <c r="O799"/>
  <c r="R799"/>
  <c r="S799"/>
  <c r="T799"/>
  <c r="U799"/>
  <c r="V799"/>
  <c r="W799"/>
  <c r="Y799"/>
  <c r="Z799"/>
  <c r="AA799"/>
  <c r="AB799"/>
  <c r="AC799"/>
  <c r="AD799"/>
  <c r="AE799"/>
  <c r="AF799"/>
  <c r="AG799"/>
  <c r="AH799"/>
  <c r="AI799"/>
  <c r="AJ799"/>
  <c r="AK799"/>
  <c r="I229" i="10"/>
  <c r="J229" s="1"/>
  <c r="O798" i="9"/>
  <c r="R798"/>
  <c r="S798"/>
  <c r="T798"/>
  <c r="T818" s="1"/>
  <c r="T229" i="10" s="1"/>
  <c r="U798" i="9"/>
  <c r="V798"/>
  <c r="W798"/>
  <c r="Y798"/>
  <c r="Y818" s="1"/>
  <c r="Y229" i="10" s="1"/>
  <c r="Z798" i="9"/>
  <c r="Z818" s="1"/>
  <c r="Z229" i="10" s="1"/>
  <c r="AA798" i="9"/>
  <c r="AA818" s="1"/>
  <c r="AA229" i="10" s="1"/>
  <c r="AB798" i="9"/>
  <c r="AC798"/>
  <c r="AC818" s="1"/>
  <c r="AC229" i="10" s="1"/>
  <c r="AD798" i="9"/>
  <c r="AE798"/>
  <c r="AF798"/>
  <c r="AG798"/>
  <c r="AG818" s="1"/>
  <c r="AG229" i="10" s="1"/>
  <c r="AH798" i="9"/>
  <c r="AI798"/>
  <c r="AJ798"/>
  <c r="AK798"/>
  <c r="AK818" s="1"/>
  <c r="AK229" i="10" s="1"/>
  <c r="AH796" i="9"/>
  <c r="AH228" i="10" s="1"/>
  <c r="AL796" i="9"/>
  <c r="O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O777"/>
  <c r="S777"/>
  <c r="T777"/>
  <c r="U777"/>
  <c r="V777"/>
  <c r="W777"/>
  <c r="X777"/>
  <c r="Y777"/>
  <c r="Z777"/>
  <c r="AA777"/>
  <c r="AB777"/>
  <c r="AC777"/>
  <c r="AD777"/>
  <c r="AE777"/>
  <c r="AF777"/>
  <c r="AG777"/>
  <c r="AH777"/>
  <c r="AI777"/>
  <c r="AJ777"/>
  <c r="AK777"/>
  <c r="O776"/>
  <c r="S776"/>
  <c r="T776"/>
  <c r="T796" s="1"/>
  <c r="T228" i="10" s="1"/>
  <c r="U776" i="9"/>
  <c r="U796" s="1"/>
  <c r="U228" i="10" s="1"/>
  <c r="V776" i="9"/>
  <c r="V796" s="1"/>
  <c r="V228" i="10" s="1"/>
  <c r="W776" i="9"/>
  <c r="X776"/>
  <c r="X796" s="1"/>
  <c r="X228" i="10" s="1"/>
  <c r="Y776" i="9"/>
  <c r="Y796" s="1"/>
  <c r="Y228" i="10" s="1"/>
  <c r="Z776" i="9"/>
  <c r="Z796" s="1"/>
  <c r="Z228" i="10" s="1"/>
  <c r="AA776" i="9"/>
  <c r="AB776"/>
  <c r="AB796" s="1"/>
  <c r="AB228" i="10" s="1"/>
  <c r="AC776" i="9"/>
  <c r="AC796" s="1"/>
  <c r="AC228" i="10" s="1"/>
  <c r="AD776" i="9"/>
  <c r="AD796" s="1"/>
  <c r="AD228" i="10" s="1"/>
  <c r="AE776" i="9"/>
  <c r="AF776"/>
  <c r="AF796" s="1"/>
  <c r="AF228" i="10" s="1"/>
  <c r="AG776" i="9"/>
  <c r="AG796" s="1"/>
  <c r="AG228" i="10" s="1"/>
  <c r="AH776" i="9"/>
  <c r="AI776"/>
  <c r="AJ776"/>
  <c r="AJ796" s="1"/>
  <c r="AJ228" i="10" s="1"/>
  <c r="AK776" i="9"/>
  <c r="AK796" s="1"/>
  <c r="AK228" i="10" s="1"/>
  <c r="U774" i="9"/>
  <c r="U227" i="10" s="1"/>
  <c r="Y774" i="9"/>
  <c r="Y227" i="10" s="1"/>
  <c r="Z774" i="9"/>
  <c r="Z227" i="10" s="1"/>
  <c r="AC774" i="9"/>
  <c r="AC227" i="10" s="1"/>
  <c r="AG774" i="9"/>
  <c r="AG227" i="10" s="1"/>
  <c r="AK774" i="9"/>
  <c r="AK227" i="10" s="1"/>
  <c r="AL774" i="9"/>
  <c r="O755"/>
  <c r="S755"/>
  <c r="T755"/>
  <c r="U755"/>
  <c r="V755"/>
  <c r="W755"/>
  <c r="X755"/>
  <c r="Y755"/>
  <c r="Z755"/>
  <c r="AA755"/>
  <c r="AB755"/>
  <c r="AC755"/>
  <c r="AD755"/>
  <c r="AE755"/>
  <c r="AF755"/>
  <c r="AG755"/>
  <c r="AH755"/>
  <c r="AI755"/>
  <c r="AJ755"/>
  <c r="AK755"/>
  <c r="O754"/>
  <c r="S754"/>
  <c r="T754"/>
  <c r="T774" s="1"/>
  <c r="T227" i="10" s="1"/>
  <c r="U754" i="9"/>
  <c r="V754"/>
  <c r="V774" s="1"/>
  <c r="V227" i="10" s="1"/>
  <c r="W754" i="9"/>
  <c r="X754"/>
  <c r="X774" s="1"/>
  <c r="X227" i="10" s="1"/>
  <c r="Y754" i="9"/>
  <c r="Z754"/>
  <c r="AA754"/>
  <c r="AB754"/>
  <c r="AB774" s="1"/>
  <c r="AB227" i="10" s="1"/>
  <c r="AC754" i="9"/>
  <c r="AD754"/>
  <c r="AD774" s="1"/>
  <c r="AD227" i="10" s="1"/>
  <c r="AE754" i="9"/>
  <c r="AF754"/>
  <c r="AF774" s="1"/>
  <c r="AF227" i="10" s="1"/>
  <c r="AG754" i="9"/>
  <c r="AH754"/>
  <c r="AH774" s="1"/>
  <c r="AH227" i="10" s="1"/>
  <c r="AI754" i="9"/>
  <c r="AJ754"/>
  <c r="AJ774" s="1"/>
  <c r="AJ227" i="10" s="1"/>
  <c r="AK754" i="9"/>
  <c r="AA752"/>
  <c r="AA226" i="10" s="1"/>
  <c r="AL752" i="9"/>
  <c r="O732"/>
  <c r="S732"/>
  <c r="S752" s="1"/>
  <c r="S226" i="10" s="1"/>
  <c r="T732" i="9"/>
  <c r="T752" s="1"/>
  <c r="T226" i="10" s="1"/>
  <c r="U732" i="9"/>
  <c r="U752" s="1"/>
  <c r="U226" i="10" s="1"/>
  <c r="V732" i="9"/>
  <c r="V752" s="1"/>
  <c r="V226" i="10" s="1"/>
  <c r="W732" i="9"/>
  <c r="W752" s="1"/>
  <c r="W226" i="10" s="1"/>
  <c r="X732" i="9"/>
  <c r="X752" s="1"/>
  <c r="X226" i="10" s="1"/>
  <c r="Y732" i="9"/>
  <c r="Y752" s="1"/>
  <c r="Y226" i="10" s="1"/>
  <c r="Z732" i="9"/>
  <c r="Z752" s="1"/>
  <c r="Z226" i="10" s="1"/>
  <c r="AA732" i="9"/>
  <c r="AB732"/>
  <c r="AB752" s="1"/>
  <c r="AB226" i="10" s="1"/>
  <c r="AC732" i="9"/>
  <c r="AC752" s="1"/>
  <c r="AC226" i="10" s="1"/>
  <c r="AD732" i="9"/>
  <c r="AD752" s="1"/>
  <c r="AD226" i="10" s="1"/>
  <c r="AE732" i="9"/>
  <c r="AE752" s="1"/>
  <c r="AE226" i="10" s="1"/>
  <c r="AF732" i="9"/>
  <c r="AF752" s="1"/>
  <c r="AF226" i="10" s="1"/>
  <c r="AG732" i="9"/>
  <c r="AG752" s="1"/>
  <c r="AG226" i="10" s="1"/>
  <c r="AH732" i="9"/>
  <c r="AH752" s="1"/>
  <c r="AH226" i="10" s="1"/>
  <c r="AI732" i="9"/>
  <c r="AI752" s="1"/>
  <c r="AI226" i="10" s="1"/>
  <c r="AJ732" i="9"/>
  <c r="AJ752" s="1"/>
  <c r="AJ226" i="10" s="1"/>
  <c r="AK732" i="9"/>
  <c r="AK752" s="1"/>
  <c r="AK226" i="10" s="1"/>
  <c r="U730" i="9"/>
  <c r="U208" i="10" s="1"/>
  <c r="AD730" i="9"/>
  <c r="AD208" i="10" s="1"/>
  <c r="AL730" i="9"/>
  <c r="K712"/>
  <c r="O712"/>
  <c r="R712"/>
  <c r="S712"/>
  <c r="T712"/>
  <c r="U712"/>
  <c r="V712"/>
  <c r="W712"/>
  <c r="Y712"/>
  <c r="Z712"/>
  <c r="AA712"/>
  <c r="AB712"/>
  <c r="AC712"/>
  <c r="AD712"/>
  <c r="AE712"/>
  <c r="AF712"/>
  <c r="AG712"/>
  <c r="AH712"/>
  <c r="AI712"/>
  <c r="AJ712"/>
  <c r="AK712"/>
  <c r="O711"/>
  <c r="R711"/>
  <c r="S711"/>
  <c r="T711"/>
  <c r="U711"/>
  <c r="V711"/>
  <c r="W711"/>
  <c r="Y711"/>
  <c r="Z711"/>
  <c r="AA711"/>
  <c r="AB711"/>
  <c r="AC711"/>
  <c r="AD711"/>
  <c r="AE711"/>
  <c r="AF711"/>
  <c r="AG711"/>
  <c r="AH711"/>
  <c r="AI711"/>
  <c r="AJ711"/>
  <c r="AK711"/>
  <c r="O710"/>
  <c r="R710"/>
  <c r="R730" s="1"/>
  <c r="R208" i="10" s="1"/>
  <c r="S710" i="9"/>
  <c r="T710"/>
  <c r="T730" s="1"/>
  <c r="T208" i="10" s="1"/>
  <c r="U710" i="9"/>
  <c r="V710"/>
  <c r="V730" s="1"/>
  <c r="V208" i="10" s="1"/>
  <c r="W710" i="9"/>
  <c r="Y710"/>
  <c r="Y730" s="1"/>
  <c r="Y208" i="10" s="1"/>
  <c r="Z710" i="9"/>
  <c r="Z730" s="1"/>
  <c r="Z208" i="10" s="1"/>
  <c r="AA710" i="9"/>
  <c r="AA730" s="1"/>
  <c r="AA208" i="10" s="1"/>
  <c r="AB710" i="9"/>
  <c r="AB730" s="1"/>
  <c r="AB208" i="10" s="1"/>
  <c r="AC710" i="9"/>
  <c r="AC730" s="1"/>
  <c r="AC208" i="10" s="1"/>
  <c r="AD710" i="9"/>
  <c r="AE710"/>
  <c r="AE730" s="1"/>
  <c r="AE208" i="10" s="1"/>
  <c r="AF710" i="9"/>
  <c r="AF730" s="1"/>
  <c r="AF208" i="10" s="1"/>
  <c r="AG710" i="9"/>
  <c r="AG730" s="1"/>
  <c r="AG208" i="10" s="1"/>
  <c r="AH710" i="9"/>
  <c r="AH730" s="1"/>
  <c r="AH208" i="10" s="1"/>
  <c r="AI710" i="9"/>
  <c r="AI730" s="1"/>
  <c r="AI208" i="10" s="1"/>
  <c r="AJ710" i="9"/>
  <c r="AJ730" s="1"/>
  <c r="AJ208" i="10" s="1"/>
  <c r="AK710" i="9"/>
  <c r="AK730" s="1"/>
  <c r="AK208" i="10" s="1"/>
  <c r="V708" i="9"/>
  <c r="V207" i="10" s="1"/>
  <c r="W708" i="9"/>
  <c r="W207" i="10" s="1"/>
  <c r="Z708" i="9"/>
  <c r="Z207" i="10" s="1"/>
  <c r="AH708" i="9"/>
  <c r="AH207" i="10" s="1"/>
  <c r="AL708" i="9"/>
  <c r="O689"/>
  <c r="S689"/>
  <c r="T689"/>
  <c r="U689"/>
  <c r="V689"/>
  <c r="W689"/>
  <c r="X689"/>
  <c r="Y689"/>
  <c r="Z689"/>
  <c r="AA689"/>
  <c r="AB689"/>
  <c r="AC689"/>
  <c r="AD689"/>
  <c r="AE689"/>
  <c r="AF689"/>
  <c r="AG689"/>
  <c r="AH689"/>
  <c r="AI689"/>
  <c r="AJ689"/>
  <c r="AK689"/>
  <c r="O688"/>
  <c r="S688"/>
  <c r="S708" s="1"/>
  <c r="S207" i="10" s="1"/>
  <c r="T688" i="9"/>
  <c r="T708" s="1"/>
  <c r="T207" i="10" s="1"/>
  <c r="U688" i="9"/>
  <c r="U708" s="1"/>
  <c r="U207" i="10" s="1"/>
  <c r="V688" i="9"/>
  <c r="W688"/>
  <c r="X688"/>
  <c r="X708" s="1"/>
  <c r="X207" i="10" s="1"/>
  <c r="Y688" i="9"/>
  <c r="Y708" s="1"/>
  <c r="Y207" i="10" s="1"/>
  <c r="Z688" i="9"/>
  <c r="AA688"/>
  <c r="AA708" s="1"/>
  <c r="AA207" i="10" s="1"/>
  <c r="AB688" i="9"/>
  <c r="AB708" s="1"/>
  <c r="AB207" i="10" s="1"/>
  <c r="AC688" i="9"/>
  <c r="AC708" s="1"/>
  <c r="AC207" i="10" s="1"/>
  <c r="AD688" i="9"/>
  <c r="AD708" s="1"/>
  <c r="AD207" i="10" s="1"/>
  <c r="AE688" i="9"/>
  <c r="AE708" s="1"/>
  <c r="AE207" i="10" s="1"/>
  <c r="AF688" i="9"/>
  <c r="AF708" s="1"/>
  <c r="AF207" i="10" s="1"/>
  <c r="AG688" i="9"/>
  <c r="AG708" s="1"/>
  <c r="AG207" i="10" s="1"/>
  <c r="AH688" i="9"/>
  <c r="AI688"/>
  <c r="AI708" s="1"/>
  <c r="AI207" i="10" s="1"/>
  <c r="AJ688" i="9"/>
  <c r="AJ708" s="1"/>
  <c r="AJ207" i="10" s="1"/>
  <c r="AK688" i="9"/>
  <c r="AK708" s="1"/>
  <c r="AK207" i="10" s="1"/>
  <c r="V686" i="9"/>
  <c r="V206" i="10" s="1"/>
  <c r="Z686" i="9"/>
  <c r="Z206" i="10" s="1"/>
  <c r="AD686" i="9"/>
  <c r="AD206" i="10" s="1"/>
  <c r="AH686" i="9"/>
  <c r="AH206" i="10" s="1"/>
  <c r="AI686" i="9"/>
  <c r="AI206" i="10" s="1"/>
  <c r="AL686" i="9"/>
  <c r="O666"/>
  <c r="S666"/>
  <c r="S686" s="1"/>
  <c r="S206" i="10" s="1"/>
  <c r="T666" i="9"/>
  <c r="T686" s="1"/>
  <c r="T206" i="10" s="1"/>
  <c r="U666" i="9"/>
  <c r="U686" s="1"/>
  <c r="U206" i="10" s="1"/>
  <c r="V666" i="9"/>
  <c r="W666"/>
  <c r="W686" s="1"/>
  <c r="W206" i="10" s="1"/>
  <c r="X666" i="9"/>
  <c r="X686" s="1"/>
  <c r="X206" i="10" s="1"/>
  <c r="Y666" i="9"/>
  <c r="Y686" s="1"/>
  <c r="Y206" i="10" s="1"/>
  <c r="Z666" i="9"/>
  <c r="AA666"/>
  <c r="AA686" s="1"/>
  <c r="AA206" i="10" s="1"/>
  <c r="AB666" i="9"/>
  <c r="AB686" s="1"/>
  <c r="AB206" i="10" s="1"/>
  <c r="AC666" i="9"/>
  <c r="AC686" s="1"/>
  <c r="AC206" i="10" s="1"/>
  <c r="AD666" i="9"/>
  <c r="AE666"/>
  <c r="AE686" s="1"/>
  <c r="AE206" i="10" s="1"/>
  <c r="AF666" i="9"/>
  <c r="AF686" s="1"/>
  <c r="AF206" i="10" s="1"/>
  <c r="AG666" i="9"/>
  <c r="AG686" s="1"/>
  <c r="AG206" i="10" s="1"/>
  <c r="AH666" i="9"/>
  <c r="AI666"/>
  <c r="AJ666"/>
  <c r="AJ686" s="1"/>
  <c r="AJ206" i="10" s="1"/>
  <c r="AK666" i="9"/>
  <c r="AK686" s="1"/>
  <c r="AK206" i="10" s="1"/>
  <c r="AL664" i="9"/>
  <c r="L648"/>
  <c r="R648"/>
  <c r="O648"/>
  <c r="S648"/>
  <c r="T648"/>
  <c r="U648"/>
  <c r="V648"/>
  <c r="W648"/>
  <c r="X648"/>
  <c r="Y648"/>
  <c r="Z648"/>
  <c r="AA648"/>
  <c r="AB648"/>
  <c r="AC648"/>
  <c r="AD648"/>
  <c r="AE648"/>
  <c r="AF648"/>
  <c r="AG648"/>
  <c r="AH648"/>
  <c r="AI648"/>
  <c r="AJ648"/>
  <c r="AK648"/>
  <c r="L647"/>
  <c r="K647"/>
  <c r="O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K646"/>
  <c r="L646"/>
  <c r="R646"/>
  <c r="O646"/>
  <c r="S646"/>
  <c r="T646"/>
  <c r="U646"/>
  <c r="V646"/>
  <c r="W646"/>
  <c r="X646"/>
  <c r="Y646"/>
  <c r="Z646"/>
  <c r="AA646"/>
  <c r="AB646"/>
  <c r="AC646"/>
  <c r="AD646"/>
  <c r="AE646"/>
  <c r="AF646"/>
  <c r="AG646"/>
  <c r="AH646"/>
  <c r="AI646"/>
  <c r="AJ646"/>
  <c r="AK646"/>
  <c r="L645"/>
  <c r="K645"/>
  <c r="O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O644"/>
  <c r="S644"/>
  <c r="S664" s="1"/>
  <c r="S205" i="10" s="1"/>
  <c r="T644" i="9"/>
  <c r="U644"/>
  <c r="V644"/>
  <c r="W644"/>
  <c r="W664" s="1"/>
  <c r="W205" i="10" s="1"/>
  <c r="X644" i="9"/>
  <c r="Y644"/>
  <c r="Z644"/>
  <c r="AA644"/>
  <c r="AB644"/>
  <c r="AC644"/>
  <c r="AC664" s="1"/>
  <c r="AC205" i="10" s="1"/>
  <c r="AD644" i="9"/>
  <c r="AE644"/>
  <c r="AF644"/>
  <c r="AG644"/>
  <c r="AH644"/>
  <c r="AI644"/>
  <c r="AJ644"/>
  <c r="AK644"/>
  <c r="AB642"/>
  <c r="AB204" i="10" s="1"/>
  <c r="AL642" i="9"/>
  <c r="K624"/>
  <c r="L624"/>
  <c r="R624"/>
  <c r="O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O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O622"/>
  <c r="S622"/>
  <c r="S642" s="1"/>
  <c r="S204" i="10" s="1"/>
  <c r="T622" i="9"/>
  <c r="T642" s="1"/>
  <c r="T204" i="10" s="1"/>
  <c r="U622" i="9"/>
  <c r="V622"/>
  <c r="V642" s="1"/>
  <c r="V204" i="10" s="1"/>
  <c r="W622" i="9"/>
  <c r="W642" s="1"/>
  <c r="W204" i="10" s="1"/>
  <c r="X622" i="9"/>
  <c r="X642" s="1"/>
  <c r="X204" i="10" s="1"/>
  <c r="Y622" i="9"/>
  <c r="Z622"/>
  <c r="Z642" s="1"/>
  <c r="Z204" i="10" s="1"/>
  <c r="AA622" i="9"/>
  <c r="AB622"/>
  <c r="AC622"/>
  <c r="AD622"/>
  <c r="AD642" s="1"/>
  <c r="AD204" i="10" s="1"/>
  <c r="AE622" i="9"/>
  <c r="AF622"/>
  <c r="AF642" s="1"/>
  <c r="AF204" i="10" s="1"/>
  <c r="AG622" i="9"/>
  <c r="AH622"/>
  <c r="AH642" s="1"/>
  <c r="AH204" i="10" s="1"/>
  <c r="AI622" i="9"/>
  <c r="AJ622"/>
  <c r="AJ642" s="1"/>
  <c r="AJ204" i="10" s="1"/>
  <c r="AK622" i="9"/>
  <c r="W620"/>
  <c r="W186" i="10" s="1"/>
  <c r="AL620" i="9"/>
  <c r="O602"/>
  <c r="R602"/>
  <c r="S602"/>
  <c r="T602"/>
  <c r="T620" s="1"/>
  <c r="T186" i="10" s="1"/>
  <c r="U602" i="9"/>
  <c r="V602"/>
  <c r="W602"/>
  <c r="Y602"/>
  <c r="Z602"/>
  <c r="AA602"/>
  <c r="AB602"/>
  <c r="AC602"/>
  <c r="AD602"/>
  <c r="AE602"/>
  <c r="AF602"/>
  <c r="AG602"/>
  <c r="AH602"/>
  <c r="AI602"/>
  <c r="AJ602"/>
  <c r="AK602"/>
  <c r="L601"/>
  <c r="X601" s="1"/>
  <c r="K601"/>
  <c r="O601"/>
  <c r="R601"/>
  <c r="S601"/>
  <c r="T601"/>
  <c r="U601"/>
  <c r="V601"/>
  <c r="W601"/>
  <c r="Y601"/>
  <c r="Z601"/>
  <c r="AA601"/>
  <c r="AB601"/>
  <c r="AC601"/>
  <c r="AD601"/>
  <c r="AE601"/>
  <c r="AF601"/>
  <c r="AG601"/>
  <c r="AH601"/>
  <c r="AI601"/>
  <c r="AJ601"/>
  <c r="AK601"/>
  <c r="I186" i="10"/>
  <c r="J186" s="1"/>
  <c r="O600" i="9"/>
  <c r="R600"/>
  <c r="S600"/>
  <c r="T600"/>
  <c r="U600"/>
  <c r="U620" s="1"/>
  <c r="U186" i="10" s="1"/>
  <c r="V600" i="9"/>
  <c r="W600"/>
  <c r="Y600"/>
  <c r="Z600"/>
  <c r="Z620" s="1"/>
  <c r="Z186" i="10" s="1"/>
  <c r="AA600" i="9"/>
  <c r="AB600"/>
  <c r="AC600"/>
  <c r="AD600"/>
  <c r="AD620" s="1"/>
  <c r="AD186" i="10" s="1"/>
  <c r="AE600" i="9"/>
  <c r="AF600"/>
  <c r="AG600"/>
  <c r="AH600"/>
  <c r="AH620" s="1"/>
  <c r="AH186" i="10" s="1"/>
  <c r="AI600" i="9"/>
  <c r="AJ600"/>
  <c r="AK600"/>
  <c r="AL598"/>
  <c r="O580"/>
  <c r="S580"/>
  <c r="T580"/>
  <c r="U580"/>
  <c r="V580"/>
  <c r="W580"/>
  <c r="X580"/>
  <c r="Y580"/>
  <c r="Z580"/>
  <c r="AA580"/>
  <c r="AB580"/>
  <c r="AC580"/>
  <c r="AD580"/>
  <c r="AE580"/>
  <c r="AF580"/>
  <c r="AG580"/>
  <c r="AH580"/>
  <c r="AI580"/>
  <c r="AJ580"/>
  <c r="AK580"/>
  <c r="O579"/>
  <c r="S579"/>
  <c r="T579"/>
  <c r="U579"/>
  <c r="V579"/>
  <c r="W579"/>
  <c r="X579"/>
  <c r="Y579"/>
  <c r="Z579"/>
  <c r="AA579"/>
  <c r="AB579"/>
  <c r="AC579"/>
  <c r="AD579"/>
  <c r="AE579"/>
  <c r="AF579"/>
  <c r="AG579"/>
  <c r="AH579"/>
  <c r="AI579"/>
  <c r="AJ579"/>
  <c r="AK579"/>
  <c r="O578"/>
  <c r="S578"/>
  <c r="S598" s="1"/>
  <c r="S185" i="10" s="1"/>
  <c r="T578" i="9"/>
  <c r="U578"/>
  <c r="U598" s="1"/>
  <c r="U185" i="10" s="1"/>
  <c r="V578" i="9"/>
  <c r="V598" s="1"/>
  <c r="V185" i="10" s="1"/>
  <c r="W578" i="9"/>
  <c r="W598" s="1"/>
  <c r="W185" i="10" s="1"/>
  <c r="X578" i="9"/>
  <c r="Y578"/>
  <c r="Y598" s="1"/>
  <c r="Y185" i="10" s="1"/>
  <c r="Z578" i="9"/>
  <c r="Z598" s="1"/>
  <c r="Z185" i="10" s="1"/>
  <c r="AA578" i="9"/>
  <c r="AA598" s="1"/>
  <c r="AA185" i="10" s="1"/>
  <c r="AB578" i="9"/>
  <c r="AC578"/>
  <c r="AC598" s="1"/>
  <c r="AC185" i="10" s="1"/>
  <c r="AD578" i="9"/>
  <c r="AD598" s="1"/>
  <c r="AD185" i="10" s="1"/>
  <c r="AE578" i="9"/>
  <c r="AE598" s="1"/>
  <c r="AE185" i="10" s="1"/>
  <c r="AF578" i="9"/>
  <c r="AG578"/>
  <c r="AG598" s="1"/>
  <c r="AG185" i="10" s="1"/>
  <c r="AH578" i="9"/>
  <c r="AH598" s="1"/>
  <c r="AH185" i="10" s="1"/>
  <c r="AI578" i="9"/>
  <c r="AI598" s="1"/>
  <c r="AI185" i="10" s="1"/>
  <c r="AJ578" i="9"/>
  <c r="AK578"/>
  <c r="AK598" s="1"/>
  <c r="AK185" i="10" s="1"/>
  <c r="AL576" i="9"/>
  <c r="O556"/>
  <c r="S556"/>
  <c r="S576" s="1"/>
  <c r="S184" i="10" s="1"/>
  <c r="T556" i="9"/>
  <c r="T576" s="1"/>
  <c r="T184" i="10" s="1"/>
  <c r="U556" i="9"/>
  <c r="U576" s="1"/>
  <c r="U184" i="10" s="1"/>
  <c r="V556" i="9"/>
  <c r="V576" s="1"/>
  <c r="V184" i="10" s="1"/>
  <c r="W556" i="9"/>
  <c r="W576" s="1"/>
  <c r="W184" i="10" s="1"/>
  <c r="X556" i="9"/>
  <c r="X576" s="1"/>
  <c r="X184" i="10" s="1"/>
  <c r="Y556" i="9"/>
  <c r="Y576" s="1"/>
  <c r="Y184" i="10" s="1"/>
  <c r="Z556" i="9"/>
  <c r="Z576" s="1"/>
  <c r="Z184" i="10" s="1"/>
  <c r="AA556" i="9"/>
  <c r="AA576" s="1"/>
  <c r="AA184" i="10" s="1"/>
  <c r="AB556" i="9"/>
  <c r="AB576" s="1"/>
  <c r="AB184" i="10" s="1"/>
  <c r="AC556" i="9"/>
  <c r="AC576" s="1"/>
  <c r="AC184" i="10" s="1"/>
  <c r="AD556" i="9"/>
  <c r="AD576" s="1"/>
  <c r="AD184" i="10" s="1"/>
  <c r="AE556" i="9"/>
  <c r="AE576" s="1"/>
  <c r="AE184" i="10" s="1"/>
  <c r="AF556" i="9"/>
  <c r="AF576" s="1"/>
  <c r="AF184" i="10" s="1"/>
  <c r="AG556" i="9"/>
  <c r="AG576" s="1"/>
  <c r="AG184" i="10" s="1"/>
  <c r="AH556" i="9"/>
  <c r="AH576" s="1"/>
  <c r="AH184" i="10" s="1"/>
  <c r="AI556" i="9"/>
  <c r="AI576" s="1"/>
  <c r="AI184" i="10" s="1"/>
  <c r="AJ556" i="9"/>
  <c r="AJ576" s="1"/>
  <c r="AJ184" i="10" s="1"/>
  <c r="AK556" i="9"/>
  <c r="AK576" s="1"/>
  <c r="AK184" i="10" s="1"/>
  <c r="AL554" i="9"/>
  <c r="O535"/>
  <c r="S535"/>
  <c r="T535"/>
  <c r="U535"/>
  <c r="V535"/>
  <c r="W535"/>
  <c r="X535"/>
  <c r="Y535"/>
  <c r="Z535"/>
  <c r="AA535"/>
  <c r="AB535"/>
  <c r="AC535"/>
  <c r="AD535"/>
  <c r="AE535"/>
  <c r="AF535"/>
  <c r="AG535"/>
  <c r="AH535"/>
  <c r="AI535"/>
  <c r="AJ535"/>
  <c r="AK535"/>
  <c r="O534"/>
  <c r="S534"/>
  <c r="S554" s="1"/>
  <c r="S183" i="10" s="1"/>
  <c r="T534" i="9"/>
  <c r="T554" s="1"/>
  <c r="T183" i="10" s="1"/>
  <c r="U534" i="9"/>
  <c r="U554" s="1"/>
  <c r="U183" i="10" s="1"/>
  <c r="V534" i="9"/>
  <c r="V554" s="1"/>
  <c r="V183" i="10" s="1"/>
  <c r="W534" i="9"/>
  <c r="W554" s="1"/>
  <c r="W183" i="10" s="1"/>
  <c r="X534" i="9"/>
  <c r="Y534"/>
  <c r="Y554" s="1"/>
  <c r="Y183" i="10" s="1"/>
  <c r="Z534" i="9"/>
  <c r="Z554" s="1"/>
  <c r="Z183" i="10" s="1"/>
  <c r="AA534" i="9"/>
  <c r="AA554" s="1"/>
  <c r="AA183" i="10" s="1"/>
  <c r="AB534" i="9"/>
  <c r="AB554" s="1"/>
  <c r="AB183" i="10" s="1"/>
  <c r="AC534" i="9"/>
  <c r="AC554" s="1"/>
  <c r="AC183" i="10" s="1"/>
  <c r="AD534" i="9"/>
  <c r="AD554" s="1"/>
  <c r="AD183" i="10" s="1"/>
  <c r="AE534" i="9"/>
  <c r="AE554" s="1"/>
  <c r="AE183" i="10" s="1"/>
  <c r="AF534" i="9"/>
  <c r="AG534"/>
  <c r="AG554" s="1"/>
  <c r="AG183" i="10" s="1"/>
  <c r="AH534" i="9"/>
  <c r="AH554" s="1"/>
  <c r="AH183" i="10" s="1"/>
  <c r="AI534" i="9"/>
  <c r="AI554" s="1"/>
  <c r="AI183" i="10" s="1"/>
  <c r="AJ534" i="9"/>
  <c r="AJ554" s="1"/>
  <c r="AJ183" i="10" s="1"/>
  <c r="AK534" i="9"/>
  <c r="AK554" s="1"/>
  <c r="AK183" i="10" s="1"/>
  <c r="AL532" i="9"/>
  <c r="O512"/>
  <c r="S512"/>
  <c r="S532" s="1"/>
  <c r="S182" i="10" s="1"/>
  <c r="T512" i="9"/>
  <c r="T532" s="1"/>
  <c r="T182" i="10" s="1"/>
  <c r="U512" i="9"/>
  <c r="U532" s="1"/>
  <c r="U182" i="10" s="1"/>
  <c r="V512" i="9"/>
  <c r="V532" s="1"/>
  <c r="V182" i="10" s="1"/>
  <c r="W512" i="9"/>
  <c r="W532" s="1"/>
  <c r="W182" i="10" s="1"/>
  <c r="X512" i="9"/>
  <c r="X532" s="1"/>
  <c r="X182" i="10" s="1"/>
  <c r="Y512" i="9"/>
  <c r="Y532" s="1"/>
  <c r="Y182" i="10" s="1"/>
  <c r="Z512" i="9"/>
  <c r="Z532" s="1"/>
  <c r="Z182" i="10" s="1"/>
  <c r="AA512" i="9"/>
  <c r="AA532" s="1"/>
  <c r="AA182" i="10" s="1"/>
  <c r="AB512" i="9"/>
  <c r="AB532" s="1"/>
  <c r="AB182" i="10" s="1"/>
  <c r="AC512" i="9"/>
  <c r="AC532" s="1"/>
  <c r="AC182" i="10" s="1"/>
  <c r="AD512" i="9"/>
  <c r="AD532" s="1"/>
  <c r="AD182" i="10" s="1"/>
  <c r="AE512" i="9"/>
  <c r="AE532" s="1"/>
  <c r="AE182" i="10" s="1"/>
  <c r="AF512" i="9"/>
  <c r="AF532" s="1"/>
  <c r="AF182" i="10" s="1"/>
  <c r="AG512" i="9"/>
  <c r="AG532" s="1"/>
  <c r="AG182" i="10" s="1"/>
  <c r="AH512" i="9"/>
  <c r="AH532" s="1"/>
  <c r="AH182" i="10" s="1"/>
  <c r="AI512" i="9"/>
  <c r="AI532" s="1"/>
  <c r="AI182" i="10" s="1"/>
  <c r="AJ512" i="9"/>
  <c r="AJ532" s="1"/>
  <c r="AJ182" i="10" s="1"/>
  <c r="AK512" i="9"/>
  <c r="AK532" s="1"/>
  <c r="AK182" i="10" s="1"/>
  <c r="AL510" i="9"/>
  <c r="O493"/>
  <c r="S493"/>
  <c r="T493"/>
  <c r="U493"/>
  <c r="V493"/>
  <c r="W493"/>
  <c r="X493"/>
  <c r="Y493"/>
  <c r="Z493"/>
  <c r="AA493"/>
  <c r="AB493"/>
  <c r="AC493"/>
  <c r="AD493"/>
  <c r="AE493"/>
  <c r="AF493"/>
  <c r="AG493"/>
  <c r="AH493"/>
  <c r="AI493"/>
  <c r="AJ493"/>
  <c r="AK493"/>
  <c r="O492"/>
  <c r="S492"/>
  <c r="T492"/>
  <c r="U492"/>
  <c r="V492"/>
  <c r="W492"/>
  <c r="X492"/>
  <c r="Y492"/>
  <c r="Z492"/>
  <c r="AA492"/>
  <c r="AB492"/>
  <c r="AC492"/>
  <c r="AD492"/>
  <c r="AE492"/>
  <c r="AF492"/>
  <c r="AG492"/>
  <c r="AH492"/>
  <c r="AI492"/>
  <c r="AJ492"/>
  <c r="AK492"/>
  <c r="O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O490"/>
  <c r="S490"/>
  <c r="S510" s="1"/>
  <c r="S161" i="10" s="1"/>
  <c r="T490" i="9"/>
  <c r="T510" s="1"/>
  <c r="T161" i="10" s="1"/>
  <c r="U490" i="9"/>
  <c r="U510" s="1"/>
  <c r="U161" i="10" s="1"/>
  <c r="V490" i="9"/>
  <c r="V510" s="1"/>
  <c r="V161" i="10" s="1"/>
  <c r="W490" i="9"/>
  <c r="W510" s="1"/>
  <c r="W161" i="10" s="1"/>
  <c r="X490" i="9"/>
  <c r="X510" s="1"/>
  <c r="X161" i="10" s="1"/>
  <c r="Y490" i="9"/>
  <c r="Y510" s="1"/>
  <c r="Y161" i="10" s="1"/>
  <c r="Z490" i="9"/>
  <c r="Z510" s="1"/>
  <c r="Z161" i="10" s="1"/>
  <c r="AA490" i="9"/>
  <c r="AA510" s="1"/>
  <c r="AA161" i="10" s="1"/>
  <c r="AB490" i="9"/>
  <c r="AB510" s="1"/>
  <c r="AB161" i="10" s="1"/>
  <c r="AC490" i="9"/>
  <c r="AD490"/>
  <c r="AD510" s="1"/>
  <c r="AD161" i="10" s="1"/>
  <c r="AE490" i="9"/>
  <c r="AE510" s="1"/>
  <c r="AE161" i="10" s="1"/>
  <c r="AF490" i="9"/>
  <c r="AF510" s="1"/>
  <c r="AF161" i="10" s="1"/>
  <c r="AG490" i="9"/>
  <c r="AG510" s="1"/>
  <c r="AG161" i="10" s="1"/>
  <c r="AH490" i="9"/>
  <c r="AH510" s="1"/>
  <c r="AH161" i="10" s="1"/>
  <c r="AI490" i="9"/>
  <c r="AI510" s="1"/>
  <c r="AI161" i="10" s="1"/>
  <c r="AJ490" i="9"/>
  <c r="AJ510" s="1"/>
  <c r="AJ161" i="10" s="1"/>
  <c r="AK490" i="9"/>
  <c r="AK510" s="1"/>
  <c r="AK161" i="10" s="1"/>
  <c r="AL488" i="9"/>
  <c r="O470"/>
  <c r="S470"/>
  <c r="T470"/>
  <c r="U470"/>
  <c r="V470"/>
  <c r="W470"/>
  <c r="X470"/>
  <c r="Y470"/>
  <c r="Z470"/>
  <c r="AA470"/>
  <c r="AB470"/>
  <c r="AC470"/>
  <c r="AD470"/>
  <c r="AE470"/>
  <c r="AF470"/>
  <c r="AG470"/>
  <c r="AH470"/>
  <c r="AI470"/>
  <c r="AJ470"/>
  <c r="AK470"/>
  <c r="O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O468"/>
  <c r="S468"/>
  <c r="S488" s="1"/>
  <c r="S160" i="10" s="1"/>
  <c r="T468" i="9"/>
  <c r="U468"/>
  <c r="U488" s="1"/>
  <c r="U160" i="10" s="1"/>
  <c r="V468" i="9"/>
  <c r="W468"/>
  <c r="W488" s="1"/>
  <c r="W160" i="10" s="1"/>
  <c r="X468" i="9"/>
  <c r="Y468"/>
  <c r="Y488" s="1"/>
  <c r="Y160" i="10" s="1"/>
  <c r="Z468" i="9"/>
  <c r="AA468"/>
  <c r="AA488" s="1"/>
  <c r="AA160" i="10" s="1"/>
  <c r="AB468" i="9"/>
  <c r="AC468"/>
  <c r="AC488" s="1"/>
  <c r="AC160" i="10" s="1"/>
  <c r="AD468" i="9"/>
  <c r="AE468"/>
  <c r="AE488" s="1"/>
  <c r="AE160" i="10" s="1"/>
  <c r="AF468" i="9"/>
  <c r="AG468"/>
  <c r="AG488" s="1"/>
  <c r="AG160" i="10" s="1"/>
  <c r="AH468" i="9"/>
  <c r="AI468"/>
  <c r="AI488" s="1"/>
  <c r="AI160" i="10" s="1"/>
  <c r="AJ468" i="9"/>
  <c r="AK468"/>
  <c r="AK488" s="1"/>
  <c r="AK160" i="10" s="1"/>
  <c r="G141"/>
  <c r="H141" s="1"/>
  <c r="AL466" i="9"/>
  <c r="L448"/>
  <c r="X448" s="1"/>
  <c r="O448"/>
  <c r="R448"/>
  <c r="S448"/>
  <c r="T448"/>
  <c r="U448"/>
  <c r="V448"/>
  <c r="W448"/>
  <c r="Y448"/>
  <c r="Z448"/>
  <c r="AA448"/>
  <c r="AB448"/>
  <c r="AC448"/>
  <c r="AD448"/>
  <c r="AE448"/>
  <c r="AF448"/>
  <c r="AG448"/>
  <c r="AH448"/>
  <c r="AI448"/>
  <c r="AJ448"/>
  <c r="AK448"/>
  <c r="L447"/>
  <c r="X447" s="1"/>
  <c r="O447"/>
  <c r="R447"/>
  <c r="S447"/>
  <c r="T447"/>
  <c r="U447"/>
  <c r="U466" s="1"/>
  <c r="U141" i="10" s="1"/>
  <c r="V447" i="9"/>
  <c r="W447"/>
  <c r="Y447"/>
  <c r="Z447"/>
  <c r="Z466" s="1"/>
  <c r="Z141" i="10" s="1"/>
  <c r="AA447" i="9"/>
  <c r="AB447"/>
  <c r="AC447"/>
  <c r="AD447"/>
  <c r="AE447"/>
  <c r="AF447"/>
  <c r="AG447"/>
  <c r="AH447"/>
  <c r="AI447"/>
  <c r="AJ447"/>
  <c r="AK447"/>
  <c r="L446"/>
  <c r="X446" s="1"/>
  <c r="O446"/>
  <c r="R446"/>
  <c r="S446"/>
  <c r="S466" s="1"/>
  <c r="S141" i="10" s="1"/>
  <c r="T446" i="9"/>
  <c r="T466" s="1"/>
  <c r="T141" i="10" s="1"/>
  <c r="U446" i="9"/>
  <c r="V446"/>
  <c r="W446"/>
  <c r="W466" s="1"/>
  <c r="W141" i="10" s="1"/>
  <c r="Y446" i="9"/>
  <c r="Z446"/>
  <c r="AA446"/>
  <c r="AB446"/>
  <c r="AC446"/>
  <c r="AD446"/>
  <c r="AE446"/>
  <c r="AF446"/>
  <c r="AG446"/>
  <c r="AH446"/>
  <c r="AI446"/>
  <c r="AJ446"/>
  <c r="AK446"/>
  <c r="AL444"/>
  <c r="O426"/>
  <c r="S426"/>
  <c r="T426"/>
  <c r="U426"/>
  <c r="V426"/>
  <c r="W426"/>
  <c r="X426"/>
  <c r="Y426"/>
  <c r="Z426"/>
  <c r="AA426"/>
  <c r="AB426"/>
  <c r="AC426"/>
  <c r="AD426"/>
  <c r="AE426"/>
  <c r="AF426"/>
  <c r="AG426"/>
  <c r="AH426"/>
  <c r="AI426"/>
  <c r="AJ426"/>
  <c r="AK426"/>
  <c r="O425"/>
  <c r="S425"/>
  <c r="T425"/>
  <c r="U425"/>
  <c r="V425"/>
  <c r="W425"/>
  <c r="X425"/>
  <c r="Y425"/>
  <c r="Z425"/>
  <c r="AA425"/>
  <c r="AB425"/>
  <c r="AC425"/>
  <c r="AD425"/>
  <c r="AE425"/>
  <c r="AF425"/>
  <c r="AG425"/>
  <c r="AH425"/>
  <c r="AI425"/>
  <c r="AJ425"/>
  <c r="AK425"/>
  <c r="O424"/>
  <c r="S424"/>
  <c r="T424"/>
  <c r="U424"/>
  <c r="U444" s="1"/>
  <c r="U140" i="10" s="1"/>
  <c r="V424" i="9"/>
  <c r="V444" s="1"/>
  <c r="V140" i="10" s="1"/>
  <c r="W424" i="9"/>
  <c r="X424"/>
  <c r="X444" s="1"/>
  <c r="X140" i="10" s="1"/>
  <c r="Y424" i="9"/>
  <c r="Y444" s="1"/>
  <c r="Y140" i="10" s="1"/>
  <c r="Z424" i="9"/>
  <c r="Z444" s="1"/>
  <c r="Z140" i="10" s="1"/>
  <c r="AA424" i="9"/>
  <c r="AB424"/>
  <c r="AB444" s="1"/>
  <c r="AB140" i="10" s="1"/>
  <c r="AC424" i="9"/>
  <c r="AC444" s="1"/>
  <c r="AC140" i="10" s="1"/>
  <c r="AD424" i="9"/>
  <c r="AD444" s="1"/>
  <c r="AD140" i="10" s="1"/>
  <c r="AE424" i="9"/>
  <c r="AF424"/>
  <c r="AF444" s="1"/>
  <c r="AF140" i="10" s="1"/>
  <c r="AG424" i="9"/>
  <c r="AG444" s="1"/>
  <c r="AG140" i="10" s="1"/>
  <c r="AH424" i="9"/>
  <c r="AH444" s="1"/>
  <c r="AH140" i="10" s="1"/>
  <c r="AI424" i="9"/>
  <c r="AJ424"/>
  <c r="AJ444" s="1"/>
  <c r="AJ140" i="10" s="1"/>
  <c r="AK424" i="9"/>
  <c r="AK444" s="1"/>
  <c r="AK140" i="10" s="1"/>
  <c r="AL422" i="9"/>
  <c r="O403"/>
  <c r="S403"/>
  <c r="T403"/>
  <c r="U403"/>
  <c r="V403"/>
  <c r="W403"/>
  <c r="X403"/>
  <c r="Y403"/>
  <c r="Z403"/>
  <c r="AA403"/>
  <c r="AB403"/>
  <c r="AC403"/>
  <c r="AD403"/>
  <c r="AE403"/>
  <c r="AF403"/>
  <c r="AG403"/>
  <c r="AH403"/>
  <c r="AI403"/>
  <c r="AJ403"/>
  <c r="AK403"/>
  <c r="O402"/>
  <c r="S402"/>
  <c r="S422" s="1"/>
  <c r="S139" i="10" s="1"/>
  <c r="T402" i="9"/>
  <c r="T422" s="1"/>
  <c r="T139" i="10" s="1"/>
  <c r="U402" i="9"/>
  <c r="U422" s="1"/>
  <c r="U139" i="10" s="1"/>
  <c r="V402" i="9"/>
  <c r="V422" s="1"/>
  <c r="V139" i="10" s="1"/>
  <c r="W402" i="9"/>
  <c r="W422" s="1"/>
  <c r="W139" i="10" s="1"/>
  <c r="X402" i="9"/>
  <c r="X422" s="1"/>
  <c r="X139" i="10" s="1"/>
  <c r="Y402" i="9"/>
  <c r="Y422" s="1"/>
  <c r="Y139" i="10" s="1"/>
  <c r="Z402" i="9"/>
  <c r="Z422" s="1"/>
  <c r="Z139" i="10" s="1"/>
  <c r="AA402" i="9"/>
  <c r="AA422" s="1"/>
  <c r="AA139" i="10" s="1"/>
  <c r="AB402" i="9"/>
  <c r="AB422" s="1"/>
  <c r="AB139" i="10" s="1"/>
  <c r="AC402" i="9"/>
  <c r="AC422" s="1"/>
  <c r="AC139" i="10" s="1"/>
  <c r="AD402" i="9"/>
  <c r="AD422" s="1"/>
  <c r="AD139" i="10" s="1"/>
  <c r="AE402" i="9"/>
  <c r="AE422" s="1"/>
  <c r="AE139" i="10" s="1"/>
  <c r="AF402" i="9"/>
  <c r="AF422" s="1"/>
  <c r="AF139" i="10" s="1"/>
  <c r="AG402" i="9"/>
  <c r="AG422" s="1"/>
  <c r="AG139" i="10" s="1"/>
  <c r="AH402" i="9"/>
  <c r="AH422" s="1"/>
  <c r="AH139" i="10" s="1"/>
  <c r="AI402" i="9"/>
  <c r="AI422" s="1"/>
  <c r="AI139" i="10" s="1"/>
  <c r="AJ402" i="9"/>
  <c r="AJ422" s="1"/>
  <c r="AJ139" i="10" s="1"/>
  <c r="AK402" i="9"/>
  <c r="AK422" s="1"/>
  <c r="AK139" i="10" s="1"/>
  <c r="U400" i="9"/>
  <c r="U138" i="10" s="1"/>
  <c r="AC400" i="9"/>
  <c r="AC138" i="10" s="1"/>
  <c r="AK400" i="9"/>
  <c r="AK138" i="10" s="1"/>
  <c r="AL400" i="9"/>
  <c r="O380"/>
  <c r="S380"/>
  <c r="S400" s="1"/>
  <c r="S138" i="10" s="1"/>
  <c r="T380" i="9"/>
  <c r="T400" s="1"/>
  <c r="T138" i="10" s="1"/>
  <c r="U380" i="9"/>
  <c r="V380"/>
  <c r="V400" s="1"/>
  <c r="V138" i="10" s="1"/>
  <c r="W380" i="9"/>
  <c r="W400" s="1"/>
  <c r="W138" i="10" s="1"/>
  <c r="X380" i="9"/>
  <c r="X400" s="1"/>
  <c r="X138" i="10" s="1"/>
  <c r="Y380" i="9"/>
  <c r="Y400" s="1"/>
  <c r="Y138" i="10" s="1"/>
  <c r="Z380" i="9"/>
  <c r="Z400" s="1"/>
  <c r="Z138" i="10" s="1"/>
  <c r="AA380" i="9"/>
  <c r="AA400" s="1"/>
  <c r="AA138" i="10" s="1"/>
  <c r="AB380" i="9"/>
  <c r="AB400" s="1"/>
  <c r="AB138" i="10" s="1"/>
  <c r="AC380" i="9"/>
  <c r="AD380"/>
  <c r="AD400" s="1"/>
  <c r="AD138" i="10" s="1"/>
  <c r="AE380" i="9"/>
  <c r="AE400" s="1"/>
  <c r="AE138" i="10" s="1"/>
  <c r="AF380" i="9"/>
  <c r="AF400" s="1"/>
  <c r="AF138" i="10" s="1"/>
  <c r="AG380" i="9"/>
  <c r="AG400" s="1"/>
  <c r="AG138" i="10" s="1"/>
  <c r="AH380" i="9"/>
  <c r="AH400" s="1"/>
  <c r="AH138" i="10" s="1"/>
  <c r="AI380" i="9"/>
  <c r="AI400" s="1"/>
  <c r="AI138" i="10" s="1"/>
  <c r="AJ380" i="9"/>
  <c r="AJ400" s="1"/>
  <c r="AJ138" i="10" s="1"/>
  <c r="AK380" i="9"/>
  <c r="AA378"/>
  <c r="AA121" i="10" s="1"/>
  <c r="AL378" i="9"/>
  <c r="O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O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O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O358"/>
  <c r="S358"/>
  <c r="S378" s="1"/>
  <c r="S121" i="10" s="1"/>
  <c r="T358" i="9"/>
  <c r="T378" s="1"/>
  <c r="T121" i="10" s="1"/>
  <c r="U358" i="9"/>
  <c r="U378" s="1"/>
  <c r="U121" i="10" s="1"/>
  <c r="V358" i="9"/>
  <c r="V378" s="1"/>
  <c r="V121" i="10" s="1"/>
  <c r="W358" i="9"/>
  <c r="W378" s="1"/>
  <c r="W121" i="10" s="1"/>
  <c r="X358" i="9"/>
  <c r="X378" s="1"/>
  <c r="X121" i="10" s="1"/>
  <c r="Y358" i="9"/>
  <c r="Y378" s="1"/>
  <c r="Y121" i="10" s="1"/>
  <c r="Z358" i="9"/>
  <c r="Z378" s="1"/>
  <c r="Z121" i="10" s="1"/>
  <c r="AA358" i="9"/>
  <c r="AB358"/>
  <c r="AB378" s="1"/>
  <c r="AB121" i="10" s="1"/>
  <c r="AC358" i="9"/>
  <c r="AC378" s="1"/>
  <c r="AC121" i="10" s="1"/>
  <c r="AD358" i="9"/>
  <c r="AD378" s="1"/>
  <c r="AD121" i="10" s="1"/>
  <c r="AE358" i="9"/>
  <c r="AE378" s="1"/>
  <c r="AE121" i="10" s="1"/>
  <c r="AF358" i="9"/>
  <c r="AF378" s="1"/>
  <c r="AF121" i="10" s="1"/>
  <c r="AG358" i="9"/>
  <c r="AG378" s="1"/>
  <c r="AG121" i="10" s="1"/>
  <c r="AH358" i="9"/>
  <c r="AH378" s="1"/>
  <c r="AH121" i="10" s="1"/>
  <c r="AI358" i="9"/>
  <c r="AI378" s="1"/>
  <c r="AI121" i="10" s="1"/>
  <c r="AJ358" i="9"/>
  <c r="AJ378" s="1"/>
  <c r="AJ121" i="10" s="1"/>
  <c r="AK358" i="9"/>
  <c r="AK378" s="1"/>
  <c r="AK121" i="10" s="1"/>
  <c r="AL356" i="9"/>
  <c r="O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O336"/>
  <c r="S336"/>
  <c r="T336"/>
  <c r="T356" s="1"/>
  <c r="T120" i="10" s="1"/>
  <c r="U336" i="9"/>
  <c r="V336"/>
  <c r="V356" s="1"/>
  <c r="V120" i="10" s="1"/>
  <c r="W336" i="9"/>
  <c r="X336"/>
  <c r="X356" s="1"/>
  <c r="X120" i="10" s="1"/>
  <c r="Y336" i="9"/>
  <c r="Z336"/>
  <c r="Z356" s="1"/>
  <c r="Z120" i="10" s="1"/>
  <c r="AA336" i="9"/>
  <c r="AB336"/>
  <c r="AB356" s="1"/>
  <c r="AB120" i="10" s="1"/>
  <c r="AC336" i="9"/>
  <c r="AD336"/>
  <c r="AD356" s="1"/>
  <c r="AD120" i="10" s="1"/>
  <c r="AE336" i="9"/>
  <c r="AF336"/>
  <c r="AF356" s="1"/>
  <c r="AF120" i="10" s="1"/>
  <c r="AG336" i="9"/>
  <c r="AH336"/>
  <c r="AH356" s="1"/>
  <c r="AH120" i="10" s="1"/>
  <c r="AI336" i="9"/>
  <c r="AJ336"/>
  <c r="AJ356" s="1"/>
  <c r="AJ120" i="10" s="1"/>
  <c r="AK336" i="9"/>
  <c r="AL334"/>
  <c r="O316"/>
  <c r="S316"/>
  <c r="T316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O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O314"/>
  <c r="S314"/>
  <c r="S334" s="1"/>
  <c r="S119" i="10" s="1"/>
  <c r="T314" i="9"/>
  <c r="T334" s="1"/>
  <c r="T119" i="10" s="1"/>
  <c r="U314" i="9"/>
  <c r="U334" s="1"/>
  <c r="U119" i="10" s="1"/>
  <c r="V314" i="9"/>
  <c r="V334" s="1"/>
  <c r="V119" i="10" s="1"/>
  <c r="W314" i="9"/>
  <c r="W334" s="1"/>
  <c r="W119" i="10" s="1"/>
  <c r="X314" i="9"/>
  <c r="X334" s="1"/>
  <c r="X119" i="10" s="1"/>
  <c r="Y314" i="9"/>
  <c r="Y334" s="1"/>
  <c r="Y119" i="10" s="1"/>
  <c r="Z314" i="9"/>
  <c r="Z334" s="1"/>
  <c r="Z119" i="10" s="1"/>
  <c r="AA314" i="9"/>
  <c r="AA334" s="1"/>
  <c r="AA119" i="10" s="1"/>
  <c r="AB314" i="9"/>
  <c r="AB334" s="1"/>
  <c r="AB119" i="10" s="1"/>
  <c r="AC314" i="9"/>
  <c r="AC334" s="1"/>
  <c r="AC119" i="10" s="1"/>
  <c r="AD314" i="9"/>
  <c r="AD334" s="1"/>
  <c r="AD119" i="10" s="1"/>
  <c r="AE314" i="9"/>
  <c r="AE334" s="1"/>
  <c r="AE119" i="10" s="1"/>
  <c r="AF314" i="9"/>
  <c r="AF334" s="1"/>
  <c r="AF119" i="10" s="1"/>
  <c r="AG314" i="9"/>
  <c r="AG334" s="1"/>
  <c r="AG119" i="10" s="1"/>
  <c r="AH314" i="9"/>
  <c r="AH334" s="1"/>
  <c r="AH119" i="10" s="1"/>
  <c r="AI314" i="9"/>
  <c r="AI334" s="1"/>
  <c r="AI119" i="10" s="1"/>
  <c r="AJ314" i="9"/>
  <c r="AJ334" s="1"/>
  <c r="AJ119" i="10" s="1"/>
  <c r="AK314" i="9"/>
  <c r="AK334" s="1"/>
  <c r="AK119" i="10" s="1"/>
  <c r="X312" i="9"/>
  <c r="X118" i="10" s="1"/>
  <c r="AL312" i="9"/>
  <c r="O292"/>
  <c r="S292"/>
  <c r="S312" s="1"/>
  <c r="S118" i="10" s="1"/>
  <c r="T292" i="9"/>
  <c r="T312" s="1"/>
  <c r="T118" i="10" s="1"/>
  <c r="U292" i="9"/>
  <c r="U312" s="1"/>
  <c r="U118" i="10" s="1"/>
  <c r="V292" i="9"/>
  <c r="V312" s="1"/>
  <c r="V118" i="10" s="1"/>
  <c r="W292" i="9"/>
  <c r="W312" s="1"/>
  <c r="W118" i="10" s="1"/>
  <c r="X292" i="9"/>
  <c r="Y292"/>
  <c r="Y312" s="1"/>
  <c r="Y118" i="10" s="1"/>
  <c r="Z292" i="9"/>
  <c r="Z312" s="1"/>
  <c r="Z118" i="10" s="1"/>
  <c r="AA292" i="9"/>
  <c r="AA312" s="1"/>
  <c r="AA118" i="10" s="1"/>
  <c r="AB292" i="9"/>
  <c r="AB312" s="1"/>
  <c r="AB118" i="10" s="1"/>
  <c r="AC292" i="9"/>
  <c r="AC312" s="1"/>
  <c r="AC118" i="10" s="1"/>
  <c r="AD292" i="9"/>
  <c r="AD312" s="1"/>
  <c r="AD118" i="10" s="1"/>
  <c r="AE292" i="9"/>
  <c r="AE312" s="1"/>
  <c r="AE118" i="10" s="1"/>
  <c r="AF292" i="9"/>
  <c r="AF312" s="1"/>
  <c r="AF118" i="10" s="1"/>
  <c r="AG292" i="9"/>
  <c r="AG312" s="1"/>
  <c r="AG118" i="10" s="1"/>
  <c r="AH292" i="9"/>
  <c r="AH312" s="1"/>
  <c r="AH118" i="10" s="1"/>
  <c r="AI292" i="9"/>
  <c r="AI312" s="1"/>
  <c r="AI118" i="10" s="1"/>
  <c r="AJ292" i="9"/>
  <c r="AJ312" s="1"/>
  <c r="AJ118" i="10" s="1"/>
  <c r="AK292" i="9"/>
  <c r="AK312" s="1"/>
  <c r="AK118" i="10" s="1"/>
  <c r="AL290" i="9"/>
  <c r="O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O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O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O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O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D268"/>
  <c r="AD116" i="10" s="1"/>
  <c r="AL268" i="9"/>
  <c r="K251"/>
  <c r="L251"/>
  <c r="R251"/>
  <c r="O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O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O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O248"/>
  <c r="S248"/>
  <c r="S268" s="1"/>
  <c r="S116" i="10" s="1"/>
  <c r="T248" i="9"/>
  <c r="T268" s="1"/>
  <c r="T116" i="10" s="1"/>
  <c r="U248" i="9"/>
  <c r="U268" s="1"/>
  <c r="U116" i="10" s="1"/>
  <c r="V248" i="9"/>
  <c r="V268" s="1"/>
  <c r="V116" i="10" s="1"/>
  <c r="W248" i="9"/>
  <c r="W268" s="1"/>
  <c r="W116" i="10" s="1"/>
  <c r="X248" i="9"/>
  <c r="X268" s="1"/>
  <c r="X116" i="10" s="1"/>
  <c r="Y248" i="9"/>
  <c r="Y268" s="1"/>
  <c r="Y116" i="10" s="1"/>
  <c r="Z248" i="9"/>
  <c r="Z268" s="1"/>
  <c r="Z116" i="10" s="1"/>
  <c r="AA248" i="9"/>
  <c r="AA268" s="1"/>
  <c r="AA116" i="10" s="1"/>
  <c r="AB248" i="9"/>
  <c r="AB268" s="1"/>
  <c r="AB116" i="10" s="1"/>
  <c r="AC248" i="9"/>
  <c r="AC268" s="1"/>
  <c r="AC116" i="10" s="1"/>
  <c r="AD248" i="9"/>
  <c r="AE248"/>
  <c r="AE268" s="1"/>
  <c r="AE116" i="10" s="1"/>
  <c r="AF248" i="9"/>
  <c r="AF268" s="1"/>
  <c r="AF116" i="10" s="1"/>
  <c r="AG248" i="9"/>
  <c r="AG268" s="1"/>
  <c r="AG116" i="10" s="1"/>
  <c r="AH248" i="9"/>
  <c r="AH268" s="1"/>
  <c r="AH116" i="10" s="1"/>
  <c r="AI248" i="9"/>
  <c r="AI268" s="1"/>
  <c r="AI116" i="10" s="1"/>
  <c r="AJ248" i="9"/>
  <c r="AJ268" s="1"/>
  <c r="AJ116" i="10" s="1"/>
  <c r="AK248" i="9"/>
  <c r="AK268" s="1"/>
  <c r="AK116" i="10" s="1"/>
  <c r="X246" i="9"/>
  <c r="X98" i="10" s="1"/>
  <c r="AD246" i="9"/>
  <c r="AD98" i="10" s="1"/>
  <c r="AL246" i="9"/>
  <c r="O226"/>
  <c r="S226"/>
  <c r="S246" s="1"/>
  <c r="S98" i="10" s="1"/>
  <c r="T226" i="9"/>
  <c r="T246" s="1"/>
  <c r="T98" i="10" s="1"/>
  <c r="U226" i="9"/>
  <c r="U246" s="1"/>
  <c r="U98" i="10" s="1"/>
  <c r="V226" i="9"/>
  <c r="V246" s="1"/>
  <c r="V98" i="10" s="1"/>
  <c r="W226" i="9"/>
  <c r="W246" s="1"/>
  <c r="W98" i="10" s="1"/>
  <c r="X226" i="9"/>
  <c r="Y226"/>
  <c r="Y246" s="1"/>
  <c r="Y98" i="10" s="1"/>
  <c r="Z226" i="9"/>
  <c r="Z246" s="1"/>
  <c r="Z98" i="10" s="1"/>
  <c r="AA226" i="9"/>
  <c r="AA246" s="1"/>
  <c r="AA98" i="10" s="1"/>
  <c r="AB226" i="9"/>
  <c r="AB246" s="1"/>
  <c r="AB98" i="10" s="1"/>
  <c r="AC226" i="9"/>
  <c r="AC246" s="1"/>
  <c r="AC98" i="10" s="1"/>
  <c r="AD226" i="9"/>
  <c r="AE226"/>
  <c r="AE246" s="1"/>
  <c r="AE98" i="10" s="1"/>
  <c r="AF226" i="9"/>
  <c r="AF246" s="1"/>
  <c r="AF98" i="10" s="1"/>
  <c r="AG226" i="9"/>
  <c r="AG246" s="1"/>
  <c r="AG98" i="10" s="1"/>
  <c r="AH226" i="9"/>
  <c r="AH246" s="1"/>
  <c r="AH98" i="10" s="1"/>
  <c r="AI226" i="9"/>
  <c r="AI246" s="1"/>
  <c r="AI98" i="10" s="1"/>
  <c r="AJ226" i="9"/>
  <c r="AJ246" s="1"/>
  <c r="AJ98" i="10" s="1"/>
  <c r="AK226" i="9"/>
  <c r="AK246" s="1"/>
  <c r="AK98" i="10" s="1"/>
  <c r="AL224" i="9"/>
  <c r="O204"/>
  <c r="S204"/>
  <c r="S224" s="1"/>
  <c r="S97" i="10" s="1"/>
  <c r="T204" i="9"/>
  <c r="T224" s="1"/>
  <c r="T97" i="10" s="1"/>
  <c r="U204" i="9"/>
  <c r="U224" s="1"/>
  <c r="U97" i="10" s="1"/>
  <c r="V204" i="9"/>
  <c r="V224" s="1"/>
  <c r="V97" i="10" s="1"/>
  <c r="W204" i="9"/>
  <c r="W224" s="1"/>
  <c r="W97" i="10" s="1"/>
  <c r="X204" i="9"/>
  <c r="X224" s="1"/>
  <c r="X97" i="10" s="1"/>
  <c r="Y204" i="9"/>
  <c r="Y224" s="1"/>
  <c r="Y97" i="10" s="1"/>
  <c r="Z204" i="9"/>
  <c r="Z224" s="1"/>
  <c r="Z97" i="10" s="1"/>
  <c r="AA204" i="9"/>
  <c r="AA224" s="1"/>
  <c r="AA97" i="10" s="1"/>
  <c r="AB204" i="9"/>
  <c r="AB224" s="1"/>
  <c r="AB97" i="10" s="1"/>
  <c r="AC204" i="9"/>
  <c r="AC224" s="1"/>
  <c r="AC97" i="10" s="1"/>
  <c r="AD204" i="9"/>
  <c r="AD224" s="1"/>
  <c r="AD97" i="10" s="1"/>
  <c r="AE204" i="9"/>
  <c r="AE224" s="1"/>
  <c r="AE97" i="10" s="1"/>
  <c r="AF204" i="9"/>
  <c r="AF224" s="1"/>
  <c r="AF97" i="10" s="1"/>
  <c r="AG204" i="9"/>
  <c r="AG224" s="1"/>
  <c r="AG97" i="10" s="1"/>
  <c r="AH204" i="9"/>
  <c r="AH224" s="1"/>
  <c r="AH97" i="10" s="1"/>
  <c r="AI204" i="9"/>
  <c r="AI224" s="1"/>
  <c r="AI97" i="10" s="1"/>
  <c r="AJ204" i="9"/>
  <c r="AJ224" s="1"/>
  <c r="AJ97" i="10" s="1"/>
  <c r="AK204" i="9"/>
  <c r="AK224" s="1"/>
  <c r="AK97" i="10" s="1"/>
  <c r="AL202" i="9"/>
  <c r="O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O182"/>
  <c r="S182"/>
  <c r="S202" s="1"/>
  <c r="S96" i="10" s="1"/>
  <c r="T182" i="9"/>
  <c r="T202" s="1"/>
  <c r="T96" i="10" s="1"/>
  <c r="U182" i="9"/>
  <c r="U202" s="1"/>
  <c r="U96" i="10" s="1"/>
  <c r="V182" i="9"/>
  <c r="V202" s="1"/>
  <c r="V96" i="10" s="1"/>
  <c r="W182" i="9"/>
  <c r="W202" s="1"/>
  <c r="W96" i="10" s="1"/>
  <c r="X182" i="9"/>
  <c r="X202" s="1"/>
  <c r="X96" i="10" s="1"/>
  <c r="Y182" i="9"/>
  <c r="Y202" s="1"/>
  <c r="Y96" i="10" s="1"/>
  <c r="Z182" i="9"/>
  <c r="Z202" s="1"/>
  <c r="Z96" i="10" s="1"/>
  <c r="AA182" i="9"/>
  <c r="AA202" s="1"/>
  <c r="AA96" i="10" s="1"/>
  <c r="AB182" i="9"/>
  <c r="AB202" s="1"/>
  <c r="AB96" i="10" s="1"/>
  <c r="AC182" i="9"/>
  <c r="AC202" s="1"/>
  <c r="AC96" i="10" s="1"/>
  <c r="AD182" i="9"/>
  <c r="AD202" s="1"/>
  <c r="AD96" i="10" s="1"/>
  <c r="AE182" i="9"/>
  <c r="AE202" s="1"/>
  <c r="AE96" i="10" s="1"/>
  <c r="AF182" i="9"/>
  <c r="AF202" s="1"/>
  <c r="AF96" i="10" s="1"/>
  <c r="AG182" i="9"/>
  <c r="AG202" s="1"/>
  <c r="AG96" i="10" s="1"/>
  <c r="AH182" i="9"/>
  <c r="AH202" s="1"/>
  <c r="AH96" i="10" s="1"/>
  <c r="AI182" i="9"/>
  <c r="AI202" s="1"/>
  <c r="AI96" i="10" s="1"/>
  <c r="AJ182" i="9"/>
  <c r="AJ202" s="1"/>
  <c r="AJ96" i="10" s="1"/>
  <c r="AK182" i="9"/>
  <c r="AK202" s="1"/>
  <c r="AK96" i="10" s="1"/>
  <c r="AL180" i="9"/>
  <c r="O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O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O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O161"/>
  <c r="S161"/>
  <c r="T161"/>
  <c r="U161"/>
  <c r="V161"/>
  <c r="W161"/>
  <c r="X161"/>
  <c r="Y161"/>
  <c r="Y180" s="1"/>
  <c r="Y95" i="10" s="1"/>
  <c r="Z161" i="9"/>
  <c r="AA161"/>
  <c r="AB161"/>
  <c r="AC161"/>
  <c r="AD161"/>
  <c r="AE161"/>
  <c r="AF161"/>
  <c r="AG161"/>
  <c r="AH161"/>
  <c r="AI161"/>
  <c r="AJ161"/>
  <c r="AK161"/>
  <c r="L160"/>
  <c r="K160"/>
  <c r="O160"/>
  <c r="R160"/>
  <c r="S160"/>
  <c r="T160"/>
  <c r="U160"/>
  <c r="V160"/>
  <c r="W160"/>
  <c r="X160"/>
  <c r="Y160"/>
  <c r="Z160"/>
  <c r="Z180" s="1"/>
  <c r="Z95" i="10" s="1"/>
  <c r="AA160" i="9"/>
  <c r="AB160"/>
  <c r="AC160"/>
  <c r="AD160"/>
  <c r="AD180" s="1"/>
  <c r="AD95" i="10" s="1"/>
  <c r="AE160" i="9"/>
  <c r="AF160"/>
  <c r="AG160"/>
  <c r="AH160"/>
  <c r="AH180" s="1"/>
  <c r="AH95" i="10" s="1"/>
  <c r="AI160" i="9"/>
  <c r="AJ160"/>
  <c r="AK160"/>
  <c r="AL158"/>
  <c r="O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O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O139"/>
  <c r="S139"/>
  <c r="S158" s="1"/>
  <c r="S94" i="10" s="1"/>
  <c r="T139" i="9"/>
  <c r="U139"/>
  <c r="V139"/>
  <c r="V158" s="1"/>
  <c r="V94" i="10" s="1"/>
  <c r="W139" i="9"/>
  <c r="W158" s="1"/>
  <c r="W94" i="10" s="1"/>
  <c r="X139" i="9"/>
  <c r="Y139"/>
  <c r="Z139"/>
  <c r="AA139"/>
  <c r="AB139"/>
  <c r="AC139"/>
  <c r="AD139"/>
  <c r="AE139"/>
  <c r="AF139"/>
  <c r="AG139"/>
  <c r="AH139"/>
  <c r="AI139"/>
  <c r="AJ139"/>
  <c r="AK139"/>
  <c r="L138"/>
  <c r="O138"/>
  <c r="R138"/>
  <c r="S138"/>
  <c r="T138"/>
  <c r="U138"/>
  <c r="U158" s="1"/>
  <c r="U94" i="10" s="1"/>
  <c r="V138" i="9"/>
  <c r="W138"/>
  <c r="X138"/>
  <c r="Y138"/>
  <c r="Z138"/>
  <c r="AA138"/>
  <c r="AB138"/>
  <c r="AC138"/>
  <c r="AC158" s="1"/>
  <c r="AC94" i="10" s="1"/>
  <c r="AD138" i="9"/>
  <c r="AE138"/>
  <c r="AF138"/>
  <c r="AG138"/>
  <c r="AG158" s="1"/>
  <c r="AG94" i="10" s="1"/>
  <c r="AH138" i="9"/>
  <c r="AI138"/>
  <c r="AJ138"/>
  <c r="AK138"/>
  <c r="AK158" s="1"/>
  <c r="AK94" i="10" s="1"/>
  <c r="AL136" i="9"/>
  <c r="K118"/>
  <c r="O118"/>
  <c r="R118"/>
  <c r="S118"/>
  <c r="T118"/>
  <c r="U118"/>
  <c r="U136" s="1"/>
  <c r="U76" i="10" s="1"/>
  <c r="V118" i="9"/>
  <c r="W118"/>
  <c r="Y118"/>
  <c r="Z118"/>
  <c r="AA118"/>
  <c r="AB118"/>
  <c r="AC118"/>
  <c r="AD118"/>
  <c r="AE118"/>
  <c r="AF118"/>
  <c r="AG118"/>
  <c r="AH118"/>
  <c r="AI118"/>
  <c r="AJ118"/>
  <c r="AK118"/>
  <c r="K117"/>
  <c r="O117"/>
  <c r="R117"/>
  <c r="S117"/>
  <c r="T117"/>
  <c r="U117"/>
  <c r="V117"/>
  <c r="W117"/>
  <c r="Y117"/>
  <c r="Z117"/>
  <c r="Z136" s="1"/>
  <c r="Z76" i="10" s="1"/>
  <c r="AA117" i="9"/>
  <c r="AB117"/>
  <c r="AC117"/>
  <c r="AD117"/>
  <c r="AE117"/>
  <c r="AF117"/>
  <c r="AG117"/>
  <c r="AH117"/>
  <c r="AI117"/>
  <c r="AJ117"/>
  <c r="AK117"/>
  <c r="L116"/>
  <c r="X116" s="1"/>
  <c r="O116"/>
  <c r="R116"/>
  <c r="S116"/>
  <c r="S136" s="1"/>
  <c r="S76" i="10" s="1"/>
  <c r="T116" i="9"/>
  <c r="U116"/>
  <c r="V116"/>
  <c r="W116"/>
  <c r="W136" s="1"/>
  <c r="W76" i="10" s="1"/>
  <c r="Y116" i="9"/>
  <c r="Z116"/>
  <c r="AA116"/>
  <c r="AB116"/>
  <c r="AB136" s="1"/>
  <c r="AB76" i="10" s="1"/>
  <c r="AC116" i="9"/>
  <c r="AD116"/>
  <c r="AE116"/>
  <c r="AF116"/>
  <c r="AF136" s="1"/>
  <c r="AF76" i="10" s="1"/>
  <c r="AG116" i="9"/>
  <c r="AH116"/>
  <c r="AI116"/>
  <c r="AJ116"/>
  <c r="AJ136" s="1"/>
  <c r="AJ76" i="10" s="1"/>
  <c r="AK116" i="9"/>
  <c r="X114"/>
  <c r="X75" i="10" s="1"/>
  <c r="AL114" i="9"/>
  <c r="O94"/>
  <c r="S94"/>
  <c r="S114" s="1"/>
  <c r="S75" i="10" s="1"/>
  <c r="T94" i="9"/>
  <c r="T114" s="1"/>
  <c r="T75" i="10" s="1"/>
  <c r="U94" i="9"/>
  <c r="U114" s="1"/>
  <c r="U75" i="10" s="1"/>
  <c r="V94" i="9"/>
  <c r="V114" s="1"/>
  <c r="V75" i="10" s="1"/>
  <c r="W94" i="9"/>
  <c r="W114" s="1"/>
  <c r="W75" i="10" s="1"/>
  <c r="X94" i="9"/>
  <c r="Y94"/>
  <c r="Y114" s="1"/>
  <c r="Y75" i="10" s="1"/>
  <c r="Z94" i="9"/>
  <c r="Z114" s="1"/>
  <c r="Z75" i="10" s="1"/>
  <c r="AA94" i="9"/>
  <c r="AA114" s="1"/>
  <c r="AA75" i="10" s="1"/>
  <c r="AB94" i="9"/>
  <c r="AB114" s="1"/>
  <c r="AB75" i="10" s="1"/>
  <c r="AC94" i="9"/>
  <c r="AC114" s="1"/>
  <c r="AC75" i="10" s="1"/>
  <c r="AD94" i="9"/>
  <c r="AD114" s="1"/>
  <c r="AD75" i="10" s="1"/>
  <c r="AE94" i="9"/>
  <c r="AE114" s="1"/>
  <c r="AE75" i="10" s="1"/>
  <c r="AF94" i="9"/>
  <c r="AF114" s="1"/>
  <c r="AF75" i="10" s="1"/>
  <c r="AG94" i="9"/>
  <c r="AG114" s="1"/>
  <c r="AG75" i="10" s="1"/>
  <c r="AH94" i="9"/>
  <c r="AH114" s="1"/>
  <c r="AH75" i="10" s="1"/>
  <c r="AI94" i="9"/>
  <c r="AI114" s="1"/>
  <c r="AI75" i="10" s="1"/>
  <c r="AJ94" i="9"/>
  <c r="AJ114" s="1"/>
  <c r="AJ75" i="10" s="1"/>
  <c r="AK94" i="9"/>
  <c r="AK114" s="1"/>
  <c r="AK75" i="10" s="1"/>
  <c r="G74"/>
  <c r="H74" s="1"/>
  <c r="AL92" i="9"/>
  <c r="O72"/>
  <c r="S72"/>
  <c r="S92" s="1"/>
  <c r="S74" i="10" s="1"/>
  <c r="T72" i="9"/>
  <c r="T92" s="1"/>
  <c r="T74" i="10" s="1"/>
  <c r="U72" i="9"/>
  <c r="U92" s="1"/>
  <c r="U74" i="10" s="1"/>
  <c r="V72" i="9"/>
  <c r="V92" s="1"/>
  <c r="V74" i="10" s="1"/>
  <c r="W72" i="9"/>
  <c r="W92" s="1"/>
  <c r="W74" i="10" s="1"/>
  <c r="X72" i="9"/>
  <c r="X92" s="1"/>
  <c r="X74" i="10" s="1"/>
  <c r="Y72" i="9"/>
  <c r="Y92" s="1"/>
  <c r="Y74" i="10" s="1"/>
  <c r="Z72" i="9"/>
  <c r="Z92" s="1"/>
  <c r="Z74" i="10" s="1"/>
  <c r="AA72" i="9"/>
  <c r="AA92" s="1"/>
  <c r="AA74" i="10" s="1"/>
  <c r="AB72" i="9"/>
  <c r="AB92" s="1"/>
  <c r="AB74" i="10" s="1"/>
  <c r="AC72" i="9"/>
  <c r="AC92" s="1"/>
  <c r="AC74" i="10" s="1"/>
  <c r="AD72" i="9"/>
  <c r="AD92" s="1"/>
  <c r="AD74" i="10" s="1"/>
  <c r="AE72" i="9"/>
  <c r="AE92" s="1"/>
  <c r="AE74" i="10" s="1"/>
  <c r="AF72" i="9"/>
  <c r="AF92" s="1"/>
  <c r="AF74" i="10" s="1"/>
  <c r="AG72" i="9"/>
  <c r="AG92" s="1"/>
  <c r="AG74" i="10" s="1"/>
  <c r="AH72" i="9"/>
  <c r="AH92" s="1"/>
  <c r="AH74" i="10" s="1"/>
  <c r="AI72" i="9"/>
  <c r="AI92" s="1"/>
  <c r="AI74" i="10" s="1"/>
  <c r="AJ72" i="9"/>
  <c r="AJ92" s="1"/>
  <c r="AJ74" i="10" s="1"/>
  <c r="AK72" i="9"/>
  <c r="AK92" s="1"/>
  <c r="AK74" i="10" s="1"/>
  <c r="L70" i="9"/>
  <c r="G73" i="10"/>
  <c r="H73" s="1"/>
  <c r="AL70" i="9"/>
  <c r="L55"/>
  <c r="K55"/>
  <c r="O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L54"/>
  <c r="K54"/>
  <c r="O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L53"/>
  <c r="K53"/>
  <c r="O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L52"/>
  <c r="K52"/>
  <c r="O52"/>
  <c r="R52"/>
  <c r="S52"/>
  <c r="T52"/>
  <c r="U52"/>
  <c r="V52"/>
  <c r="W52"/>
  <c r="X52"/>
  <c r="Y52"/>
  <c r="Y70" s="1"/>
  <c r="Y73" i="10" s="1"/>
  <c r="Z52" i="9"/>
  <c r="AA52"/>
  <c r="AB52"/>
  <c r="AC52"/>
  <c r="AD52"/>
  <c r="AE52"/>
  <c r="AF52"/>
  <c r="AG52"/>
  <c r="AH52"/>
  <c r="AI52"/>
  <c r="AJ52"/>
  <c r="AK52"/>
  <c r="L51"/>
  <c r="K51"/>
  <c r="O51"/>
  <c r="R51"/>
  <c r="R70" s="1"/>
  <c r="R73" i="10" s="1"/>
  <c r="S51" i="9"/>
  <c r="T51"/>
  <c r="U51"/>
  <c r="V51"/>
  <c r="V70" s="1"/>
  <c r="V73" i="10" s="1"/>
  <c r="W51" i="9"/>
  <c r="X51"/>
  <c r="Y51"/>
  <c r="Z51"/>
  <c r="Z70" s="1"/>
  <c r="Z73" i="10" s="1"/>
  <c r="AA51" i="9"/>
  <c r="AB51"/>
  <c r="AC51"/>
  <c r="AD51"/>
  <c r="AD70" s="1"/>
  <c r="AD73" i="10" s="1"/>
  <c r="AE51" i="9"/>
  <c r="AF51"/>
  <c r="AG51"/>
  <c r="AH51"/>
  <c r="AH70" s="1"/>
  <c r="AH73" i="10" s="1"/>
  <c r="AI51" i="9"/>
  <c r="AJ51"/>
  <c r="AK51"/>
  <c r="L50"/>
  <c r="K50"/>
  <c r="O50"/>
  <c r="R50"/>
  <c r="S50"/>
  <c r="S70" s="1"/>
  <c r="S73" i="10" s="1"/>
  <c r="T50" i="9"/>
  <c r="U50"/>
  <c r="V50"/>
  <c r="W50"/>
  <c r="W70" s="1"/>
  <c r="W73" i="10" s="1"/>
  <c r="X50" i="9"/>
  <c r="X70" s="1"/>
  <c r="X73" i="10" s="1"/>
  <c r="Y50" i="9"/>
  <c r="Z50"/>
  <c r="AA50"/>
  <c r="AA70" s="1"/>
  <c r="AA73" i="10" s="1"/>
  <c r="AB50" i="9"/>
  <c r="AC50"/>
  <c r="AD50"/>
  <c r="AE50"/>
  <c r="AE70" s="1"/>
  <c r="AE73" i="10" s="1"/>
  <c r="AF50" i="9"/>
  <c r="AG50"/>
  <c r="AH50"/>
  <c r="AI50"/>
  <c r="AI70" s="1"/>
  <c r="AI73" i="10" s="1"/>
  <c r="AJ50" i="9"/>
  <c r="AK50"/>
  <c r="G72" i="10"/>
  <c r="H72" s="1"/>
  <c r="AL48" i="9"/>
  <c r="L33"/>
  <c r="K33"/>
  <c r="O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L32"/>
  <c r="R32"/>
  <c r="O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K31"/>
  <c r="L31"/>
  <c r="O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L30"/>
  <c r="K30"/>
  <c r="O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R29"/>
  <c r="O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L28"/>
  <c r="K28"/>
  <c r="O28"/>
  <c r="R28"/>
  <c r="R48" s="1"/>
  <c r="R72" i="10" s="1"/>
  <c r="S28" i="9"/>
  <c r="S48" s="1"/>
  <c r="S72" i="10" s="1"/>
  <c r="T28" i="9"/>
  <c r="U28"/>
  <c r="V28"/>
  <c r="V48" s="1"/>
  <c r="V72" i="10" s="1"/>
  <c r="W28" i="9"/>
  <c r="W48" s="1"/>
  <c r="W72" i="10" s="1"/>
  <c r="X28" i="9"/>
  <c r="Y28"/>
  <c r="Z28"/>
  <c r="Z48" s="1"/>
  <c r="Z72" i="10" s="1"/>
  <c r="AA28" i="9"/>
  <c r="AA48" s="1"/>
  <c r="AA72" i="10" s="1"/>
  <c r="AB28" i="9"/>
  <c r="AC28"/>
  <c r="AD28"/>
  <c r="AD48" s="1"/>
  <c r="AD72" i="10" s="1"/>
  <c r="AE28" i="9"/>
  <c r="AE48" s="1"/>
  <c r="AE72" i="10" s="1"/>
  <c r="AF28" i="9"/>
  <c r="AG28"/>
  <c r="AH28"/>
  <c r="AH48" s="1"/>
  <c r="AH72" i="10" s="1"/>
  <c r="AI28" i="9"/>
  <c r="AI48" s="1"/>
  <c r="AI72" i="10" s="1"/>
  <c r="AJ28" i="9"/>
  <c r="AK28"/>
  <c r="AL26"/>
  <c r="K8"/>
  <c r="R8"/>
  <c r="O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K7"/>
  <c r="R7"/>
  <c r="O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L6"/>
  <c r="O6"/>
  <c r="R6"/>
  <c r="S6"/>
  <c r="S26" s="1"/>
  <c r="S50" i="10" s="1"/>
  <c r="S70" s="1"/>
  <c r="S5" s="1"/>
  <c r="T6" i="9"/>
  <c r="T26" s="1"/>
  <c r="T50" i="10" s="1"/>
  <c r="T70" s="1"/>
  <c r="T5" s="1"/>
  <c r="U6" i="9"/>
  <c r="V6"/>
  <c r="W6"/>
  <c r="W26" s="1"/>
  <c r="W50" i="10" s="1"/>
  <c r="W70" s="1"/>
  <c r="W5" s="1"/>
  <c r="X6" i="9"/>
  <c r="X26" s="1"/>
  <c r="X50" i="10" s="1"/>
  <c r="X70" s="1"/>
  <c r="X5" s="1"/>
  <c r="Y6" i="9"/>
  <c r="Z6"/>
  <c r="AA6"/>
  <c r="AA26" s="1"/>
  <c r="AA50" i="10" s="1"/>
  <c r="AA70" s="1"/>
  <c r="AA5" s="1"/>
  <c r="AB6" i="9"/>
  <c r="AB26" s="1"/>
  <c r="AB50" i="10" s="1"/>
  <c r="AB70" s="1"/>
  <c r="AB5" s="1"/>
  <c r="AC6" i="9"/>
  <c r="AD6"/>
  <c r="AE6"/>
  <c r="AE26" s="1"/>
  <c r="AE50" i="10" s="1"/>
  <c r="AE70" s="1"/>
  <c r="AE5" s="1"/>
  <c r="AF6" i="9"/>
  <c r="AF26" s="1"/>
  <c r="AF50" i="10" s="1"/>
  <c r="AF70" s="1"/>
  <c r="AF5" s="1"/>
  <c r="AG6" i="9"/>
  <c r="AH6"/>
  <c r="AI6"/>
  <c r="AI26" s="1"/>
  <c r="AI50" i="10" s="1"/>
  <c r="AI70" s="1"/>
  <c r="AI5" s="1"/>
  <c r="AJ6" i="9"/>
  <c r="AJ26" s="1"/>
  <c r="AJ50" i="10" s="1"/>
  <c r="AJ70" s="1"/>
  <c r="AJ5" s="1"/>
  <c r="AK6" i="9"/>
  <c r="R3551"/>
  <c r="R3199"/>
  <c r="R3197"/>
  <c r="R361"/>
  <c r="R249"/>
  <c r="R141"/>
  <c r="R3373"/>
  <c r="G644" i="10"/>
  <c r="H644" s="1"/>
  <c r="R359" i="9"/>
  <c r="AG290" i="10" l="1"/>
  <c r="AG15" s="1"/>
  <c r="Y290"/>
  <c r="Y15" s="1"/>
  <c r="AJ70" i="9"/>
  <c r="AJ73" i="10" s="1"/>
  <c r="T70" i="9"/>
  <c r="T73" i="10" s="1"/>
  <c r="AG136" i="9"/>
  <c r="AG76" i="10" s="1"/>
  <c r="AG92" s="1"/>
  <c r="AG6" s="1"/>
  <c r="T136" i="9"/>
  <c r="T76" i="10" s="1"/>
  <c r="Z290" i="9"/>
  <c r="Z117" i="10" s="1"/>
  <c r="V620" i="9"/>
  <c r="V186" i="10" s="1"/>
  <c r="R620" i="9"/>
  <c r="R186" i="10" s="1"/>
  <c r="AG246"/>
  <c r="AG13" s="1"/>
  <c r="AH818" i="9"/>
  <c r="AH229" i="10" s="1"/>
  <c r="AD818" i="9"/>
  <c r="AD229" i="10" s="1"/>
  <c r="U818" i="9"/>
  <c r="U229" i="10" s="1"/>
  <c r="AE312"/>
  <c r="AE16" s="1"/>
  <c r="AB312"/>
  <c r="AB16" s="1"/>
  <c r="AG356"/>
  <c r="AG18" s="1"/>
  <c r="U356"/>
  <c r="U18" s="1"/>
  <c r="AH1324" i="9"/>
  <c r="AH384" i="10" s="1"/>
  <c r="AD1324" i="9"/>
  <c r="AD384" i="10" s="1"/>
  <c r="Z1324" i="9"/>
  <c r="Z384" i="10" s="1"/>
  <c r="V1324" i="9"/>
  <c r="V384" i="10" s="1"/>
  <c r="AI620"/>
  <c r="AI30" s="1"/>
  <c r="S620"/>
  <c r="S30" s="1"/>
  <c r="AK290"/>
  <c r="AK15" s="1"/>
  <c r="U290"/>
  <c r="U15" s="1"/>
  <c r="T356"/>
  <c r="T18" s="1"/>
  <c r="AF70" i="9"/>
  <c r="AF73" i="10" s="1"/>
  <c r="AB70" i="9"/>
  <c r="AB73" i="10" s="1"/>
  <c r="AK136" i="9"/>
  <c r="AK76" i="10" s="1"/>
  <c r="AC136" i="9"/>
  <c r="AC76" i="10" s="1"/>
  <c r="Y136" i="9"/>
  <c r="Y76" i="10" s="1"/>
  <c r="Y92" s="1"/>
  <c r="Y6" s="1"/>
  <c r="AH290" i="9"/>
  <c r="AH117" i="10" s="1"/>
  <c r="AD290" i="9"/>
  <c r="AD117" i="10" s="1"/>
  <c r="V290" i="9"/>
  <c r="V117" i="10" s="1"/>
  <c r="AK26" i="9"/>
  <c r="AK50" i="10" s="1"/>
  <c r="AK70" s="1"/>
  <c r="AK5" s="1"/>
  <c r="AG26" i="9"/>
  <c r="AG50" i="10" s="1"/>
  <c r="AG70" s="1"/>
  <c r="AG5" s="1"/>
  <c r="AC26" i="9"/>
  <c r="AC50" i="10" s="1"/>
  <c r="AC70" s="1"/>
  <c r="AC5" s="1"/>
  <c r="Y26" i="9"/>
  <c r="Y50" i="10" s="1"/>
  <c r="Y70" s="1"/>
  <c r="Y5" s="1"/>
  <c r="U26" i="9"/>
  <c r="U50" i="10" s="1"/>
  <c r="U70" s="1"/>
  <c r="U5" s="1"/>
  <c r="AJ48" i="9"/>
  <c r="AJ72" i="10" s="1"/>
  <c r="AF48" i="9"/>
  <c r="AF72" i="10" s="1"/>
  <c r="AB48" i="9"/>
  <c r="AB72" i="10" s="1"/>
  <c r="X48" i="9"/>
  <c r="X72" i="10" s="1"/>
  <c r="T48" i="9"/>
  <c r="T72" i="10" s="1"/>
  <c r="AK70" i="9"/>
  <c r="AK73" i="10" s="1"/>
  <c r="AG70" i="9"/>
  <c r="AG73" i="10" s="1"/>
  <c r="AC70" i="9"/>
  <c r="AC73" i="10" s="1"/>
  <c r="AC92" s="1"/>
  <c r="AC6" s="1"/>
  <c r="U70" i="9"/>
  <c r="U73" i="10" s="1"/>
  <c r="AI180" i="9"/>
  <c r="AI95" i="10" s="1"/>
  <c r="AE180" i="9"/>
  <c r="AE95" i="10" s="1"/>
  <c r="AA180" i="9"/>
  <c r="AA95" i="10" s="1"/>
  <c r="V488" i="9"/>
  <c r="V160" i="10" s="1"/>
  <c r="S620" i="9"/>
  <c r="S186" i="10" s="1"/>
  <c r="Y664" i="9"/>
  <c r="Y205" i="10" s="1"/>
  <c r="AI818" i="9"/>
  <c r="AI229" i="10" s="1"/>
  <c r="V818" i="9"/>
  <c r="V229" i="10" s="1"/>
  <c r="R818" i="9"/>
  <c r="R229" i="10" s="1"/>
  <c r="AJ818" i="9"/>
  <c r="AJ229" i="10" s="1"/>
  <c r="AF818" i="9"/>
  <c r="AF229" i="10" s="1"/>
  <c r="AF246" s="1"/>
  <c r="AF13" s="1"/>
  <c r="AB818" i="9"/>
  <c r="AB229" i="10" s="1"/>
  <c r="W818" i="9"/>
  <c r="W229" i="10" s="1"/>
  <c r="AJ312"/>
  <c r="AJ16" s="1"/>
  <c r="X312"/>
  <c r="X16" s="1"/>
  <c r="T312"/>
  <c r="T16" s="1"/>
  <c r="AF312"/>
  <c r="AF16" s="1"/>
  <c r="AJ1104" i="9"/>
  <c r="AJ319" i="10" s="1"/>
  <c r="AF1104" i="9"/>
  <c r="AF319" i="10" s="1"/>
  <c r="AF334" s="1"/>
  <c r="AF17" s="1"/>
  <c r="AB1104" i="9"/>
  <c r="AB319" i="10" s="1"/>
  <c r="W1104" i="9"/>
  <c r="W319" i="10" s="1"/>
  <c r="S1104" i="9"/>
  <c r="S319" i="10" s="1"/>
  <c r="X488" i="9"/>
  <c r="X160" i="10" s="1"/>
  <c r="X180" s="1"/>
  <c r="X10" s="1"/>
  <c r="Z158"/>
  <c r="Z9" s="1"/>
  <c r="X466" i="9"/>
  <c r="X141" i="10" s="1"/>
  <c r="AH664" i="9"/>
  <c r="AH205" i="10" s="1"/>
  <c r="AD664" i="9"/>
  <c r="AD205" i="10" s="1"/>
  <c r="Z664" i="9"/>
  <c r="Z205" i="10" s="1"/>
  <c r="V664" i="9"/>
  <c r="V205" i="10" s="1"/>
  <c r="AH928" i="9"/>
  <c r="AH273" i="10" s="1"/>
  <c r="AD928" i="9"/>
  <c r="AD273" i="10" s="1"/>
  <c r="U444"/>
  <c r="U22" s="1"/>
  <c r="AH466"/>
  <c r="AH23" s="1"/>
  <c r="U774"/>
  <c r="U37" s="1"/>
  <c r="AJ994" i="9"/>
  <c r="AJ314" i="10" s="1"/>
  <c r="AF994" i="9"/>
  <c r="AF314" i="10" s="1"/>
  <c r="AB994" i="9"/>
  <c r="AB314" i="10" s="1"/>
  <c r="X994" i="9"/>
  <c r="X314" i="10" s="1"/>
  <c r="T994" i="9"/>
  <c r="T314" i="10" s="1"/>
  <c r="AH1104" i="9"/>
  <c r="AH319" i="10" s="1"/>
  <c r="AD1104" i="9"/>
  <c r="AD319" i="10" s="1"/>
  <c r="AH356"/>
  <c r="AH18" s="1"/>
  <c r="AD356"/>
  <c r="AD18" s="1"/>
  <c r="Z356"/>
  <c r="Z18" s="1"/>
  <c r="V356"/>
  <c r="V18" s="1"/>
  <c r="AK1170" i="9"/>
  <c r="AK338" i="10" s="1"/>
  <c r="AK356" s="1"/>
  <c r="AK18" s="1"/>
  <c r="AG1170" i="9"/>
  <c r="AG338" i="10" s="1"/>
  <c r="AC1170" i="9"/>
  <c r="AC338" i="10" s="1"/>
  <c r="AC356" s="1"/>
  <c r="AC18" s="1"/>
  <c r="Y1170" i="9"/>
  <c r="Y338" i="10" s="1"/>
  <c r="Y356" s="1"/>
  <c r="Y18" s="1"/>
  <c r="AJ378"/>
  <c r="AJ19" s="1"/>
  <c r="AF378"/>
  <c r="AF19" s="1"/>
  <c r="AB378"/>
  <c r="AB19" s="1"/>
  <c r="X378"/>
  <c r="X19" s="1"/>
  <c r="T378"/>
  <c r="T19" s="1"/>
  <c r="AH1236" i="9"/>
  <c r="AH380" i="10" s="1"/>
  <c r="AD1236" i="9"/>
  <c r="AD380" i="10" s="1"/>
  <c r="Z1236" i="9"/>
  <c r="Z380" i="10" s="1"/>
  <c r="W1346" i="9"/>
  <c r="W385" i="10" s="1"/>
  <c r="W400" s="1"/>
  <c r="W20" s="1"/>
  <c r="S1346" i="9"/>
  <c r="S385" i="10" s="1"/>
  <c r="AA422"/>
  <c r="AA21" s="1"/>
  <c r="AH1390" i="9"/>
  <c r="AH403" i="10" s="1"/>
  <c r="AH422" s="1"/>
  <c r="AH21" s="1"/>
  <c r="AD1390" i="9"/>
  <c r="AD403" i="10" s="1"/>
  <c r="AD422" s="1"/>
  <c r="AD21" s="1"/>
  <c r="Z1390" i="9"/>
  <c r="Z403" i="10" s="1"/>
  <c r="Z422" s="1"/>
  <c r="Z21" s="1"/>
  <c r="V1390" i="9"/>
  <c r="V403" i="10" s="1"/>
  <c r="V422" s="1"/>
  <c r="V21" s="1"/>
  <c r="AI1522" i="9"/>
  <c r="AI426" i="10" s="1"/>
  <c r="AE1522" i="9"/>
  <c r="AE426" i="10" s="1"/>
  <c r="AE444" s="1"/>
  <c r="AE22" s="1"/>
  <c r="AA1522" i="9"/>
  <c r="AA426" i="10" s="1"/>
  <c r="V1522" i="9"/>
  <c r="V426" i="10" s="1"/>
  <c r="R1522" i="9"/>
  <c r="R426" i="10" s="1"/>
  <c r="AI466"/>
  <c r="AI23" s="1"/>
  <c r="S466"/>
  <c r="S23" s="1"/>
  <c r="AH488"/>
  <c r="AH24" s="1"/>
  <c r="AD488"/>
  <c r="AD24" s="1"/>
  <c r="Z488"/>
  <c r="Z24" s="1"/>
  <c r="V488"/>
  <c r="V24" s="1"/>
  <c r="AK532"/>
  <c r="AK26" s="1"/>
  <c r="AG532"/>
  <c r="AG26" s="1"/>
  <c r="AC532"/>
  <c r="AC26" s="1"/>
  <c r="Y532"/>
  <c r="Y26" s="1"/>
  <c r="U532"/>
  <c r="U26" s="1"/>
  <c r="AI554"/>
  <c r="AI27" s="1"/>
  <c r="AE554"/>
  <c r="AE27" s="1"/>
  <c r="AA554"/>
  <c r="AA27" s="1"/>
  <c r="AK2006" i="9"/>
  <c r="AK556" i="10" s="1"/>
  <c r="AG2006" i="9"/>
  <c r="AG556" i="10" s="1"/>
  <c r="AC2006" i="9"/>
  <c r="AC556" i="10" s="1"/>
  <c r="Y2006" i="9"/>
  <c r="Y556" i="10" s="1"/>
  <c r="U2006" i="9"/>
  <c r="U556" i="10" s="1"/>
  <c r="AE598"/>
  <c r="AE29" s="1"/>
  <c r="AA598"/>
  <c r="AA29" s="1"/>
  <c r="AJ2160" i="9"/>
  <c r="AJ583" i="10" s="1"/>
  <c r="AF2160" i="9"/>
  <c r="AF583" i="10" s="1"/>
  <c r="AF598" s="1"/>
  <c r="AF29" s="1"/>
  <c r="AB2160" i="9"/>
  <c r="AB583" i="10" s="1"/>
  <c r="X2160" i="9"/>
  <c r="X583" i="10" s="1"/>
  <c r="T2160" i="9"/>
  <c r="T583" i="10" s="1"/>
  <c r="AK2182" i="9"/>
  <c r="AK584" i="10" s="1"/>
  <c r="AK598" s="1"/>
  <c r="AK29" s="1"/>
  <c r="AG2182" i="9"/>
  <c r="AG584" i="10" s="1"/>
  <c r="AC2182" i="9"/>
  <c r="AC584" i="10" s="1"/>
  <c r="Y2182" i="9"/>
  <c r="Y584" i="10" s="1"/>
  <c r="AH2358" i="9"/>
  <c r="AH623" i="10" s="1"/>
  <c r="AH642" s="1"/>
  <c r="AH31" s="1"/>
  <c r="AD2358" i="9"/>
  <c r="AD623" i="10" s="1"/>
  <c r="Z2358" i="9"/>
  <c r="Z623" i="10" s="1"/>
  <c r="V2358" i="9"/>
  <c r="V623" i="10" s="1"/>
  <c r="R2358" i="9"/>
  <c r="R623" i="10" s="1"/>
  <c r="T2776" i="9"/>
  <c r="T734" i="10" s="1"/>
  <c r="AA862"/>
  <c r="AA41" s="1"/>
  <c r="W862"/>
  <c r="W41" s="1"/>
  <c r="AH26" i="9"/>
  <c r="AH50" i="10" s="1"/>
  <c r="AH70" s="1"/>
  <c r="AH5" s="1"/>
  <c r="AD26" i="9"/>
  <c r="AD50" i="10" s="1"/>
  <c r="AD70" s="1"/>
  <c r="AD5" s="1"/>
  <c r="Z26" i="9"/>
  <c r="Z50" i="10" s="1"/>
  <c r="Z70" s="1"/>
  <c r="Z5" s="1"/>
  <c r="V26" i="9"/>
  <c r="V50" i="10" s="1"/>
  <c r="V70" s="1"/>
  <c r="V5" s="1"/>
  <c r="R26" i="9"/>
  <c r="R50" i="10" s="1"/>
  <c r="R70" s="1"/>
  <c r="R5" s="1"/>
  <c r="AK48" i="9"/>
  <c r="AK72" i="10" s="1"/>
  <c r="AK92" s="1"/>
  <c r="AK6" s="1"/>
  <c r="AG48" i="9"/>
  <c r="AG72" i="10" s="1"/>
  <c r="AC48" i="9"/>
  <c r="AC72" i="10" s="1"/>
  <c r="Y48" i="9"/>
  <c r="Y72" i="10" s="1"/>
  <c r="U48" i="9"/>
  <c r="U72" i="10" s="1"/>
  <c r="AI290" i="9"/>
  <c r="AI117" i="10" s="1"/>
  <c r="AE290" i="9"/>
  <c r="AE117" i="10" s="1"/>
  <c r="AA290" i="9"/>
  <c r="AA117" i="10" s="1"/>
  <c r="W290" i="9"/>
  <c r="W117" i="10" s="1"/>
  <c r="W136" s="1"/>
  <c r="W8" s="1"/>
  <c r="S290" i="9"/>
  <c r="S117" i="10" s="1"/>
  <c r="AI466" i="9"/>
  <c r="AI141" i="10" s="1"/>
  <c r="AE466" i="9"/>
  <c r="AE141" i="10" s="1"/>
  <c r="AA466" i="9"/>
  <c r="AA141" i="10" s="1"/>
  <c r="V466" i="9"/>
  <c r="V141" i="10" s="1"/>
  <c r="R466" i="9"/>
  <c r="R141" i="10" s="1"/>
  <c r="AI180"/>
  <c r="AI10" s="1"/>
  <c r="AE180"/>
  <c r="AE10" s="1"/>
  <c r="AA180"/>
  <c r="AA10" s="1"/>
  <c r="W180"/>
  <c r="W10" s="1"/>
  <c r="S180"/>
  <c r="S10" s="1"/>
  <c r="AK620" i="9"/>
  <c r="AK186" i="10" s="1"/>
  <c r="AK202" s="1"/>
  <c r="AK11" s="1"/>
  <c r="AG620" i="9"/>
  <c r="AG186" i="10" s="1"/>
  <c r="AC620" i="9"/>
  <c r="AC186" i="10" s="1"/>
  <c r="Y620" i="9"/>
  <c r="Y186" i="10" s="1"/>
  <c r="AH224"/>
  <c r="AH12" s="1"/>
  <c r="AD224"/>
  <c r="AD12" s="1"/>
  <c r="Z224"/>
  <c r="Z12" s="1"/>
  <c r="V224"/>
  <c r="V12" s="1"/>
  <c r="AJ664" i="9"/>
  <c r="AJ205" i="10" s="1"/>
  <c r="AJ224" s="1"/>
  <c r="AJ12" s="1"/>
  <c r="AF664" i="9"/>
  <c r="AF205" i="10" s="1"/>
  <c r="AF224" s="1"/>
  <c r="AF12" s="1"/>
  <c r="AB664" i="9"/>
  <c r="AB205" i="10" s="1"/>
  <c r="X664" i="9"/>
  <c r="X205" i="10" s="1"/>
  <c r="T664" i="9"/>
  <c r="T205" i="10" s="1"/>
  <c r="T224" s="1"/>
  <c r="T12" s="1"/>
  <c r="AK664" i="9"/>
  <c r="AK205" i="10" s="1"/>
  <c r="AG664" i="9"/>
  <c r="AG205" i="10" s="1"/>
  <c r="U664" i="9"/>
  <c r="U205" i="10" s="1"/>
  <c r="AH246"/>
  <c r="AH13" s="1"/>
  <c r="AD246"/>
  <c r="AD13" s="1"/>
  <c r="Z246"/>
  <c r="Z13" s="1"/>
  <c r="V246"/>
  <c r="V13" s="1"/>
  <c r="AI796" i="9"/>
  <c r="AI228" i="10" s="1"/>
  <c r="AE796" i="9"/>
  <c r="AE228" i="10" s="1"/>
  <c r="AA796" i="9"/>
  <c r="AA228" i="10" s="1"/>
  <c r="W796" i="9"/>
  <c r="W228" i="10" s="1"/>
  <c r="S796" i="9"/>
  <c r="S228" i="10" s="1"/>
  <c r="S246" s="1"/>
  <c r="S13" s="1"/>
  <c r="AJ884" i="9"/>
  <c r="AJ271" i="10" s="1"/>
  <c r="AF884" i="9"/>
  <c r="AF271" i="10" s="1"/>
  <c r="AB884" i="9"/>
  <c r="AB271" i="10" s="1"/>
  <c r="X884" i="9"/>
  <c r="X271" i="10" s="1"/>
  <c r="T884" i="9"/>
  <c r="T271" i="10" s="1"/>
  <c r="AJ928" i="9"/>
  <c r="AJ273" i="10" s="1"/>
  <c r="AF928" i="9"/>
  <c r="AF273" i="10" s="1"/>
  <c r="AB928" i="9"/>
  <c r="AB273" i="10" s="1"/>
  <c r="AB290" s="1"/>
  <c r="AB15" s="1"/>
  <c r="W928" i="9"/>
  <c r="W273" i="10" s="1"/>
  <c r="S928" i="9"/>
  <c r="S273" i="10" s="1"/>
  <c r="AK312"/>
  <c r="AK16" s="1"/>
  <c r="AG312"/>
  <c r="AG16" s="1"/>
  <c r="AC312"/>
  <c r="AC16" s="1"/>
  <c r="Y312"/>
  <c r="Y16" s="1"/>
  <c r="U312"/>
  <c r="U16" s="1"/>
  <c r="AK334"/>
  <c r="AK17" s="1"/>
  <c r="AG334"/>
  <c r="AG17" s="1"/>
  <c r="AC334"/>
  <c r="AC17" s="1"/>
  <c r="Y334"/>
  <c r="Y17" s="1"/>
  <c r="U334"/>
  <c r="U17" s="1"/>
  <c r="AI1104" i="9"/>
  <c r="AI319" i="10" s="1"/>
  <c r="AE1104" i="9"/>
  <c r="AE319" i="10" s="1"/>
  <c r="AA1104" i="9"/>
  <c r="AA319" i="10" s="1"/>
  <c r="V1104" i="9"/>
  <c r="V319" i="10" s="1"/>
  <c r="R1104" i="9"/>
  <c r="R319" i="10" s="1"/>
  <c r="AI356"/>
  <c r="AI18" s="1"/>
  <c r="AE356"/>
  <c r="AE18" s="1"/>
  <c r="AA356"/>
  <c r="AA18" s="1"/>
  <c r="W356"/>
  <c r="W18" s="1"/>
  <c r="AK378"/>
  <c r="AK19" s="1"/>
  <c r="AG378"/>
  <c r="AG19" s="1"/>
  <c r="AC378"/>
  <c r="AC19" s="1"/>
  <c r="Y378"/>
  <c r="Y19" s="1"/>
  <c r="U378"/>
  <c r="U19" s="1"/>
  <c r="AI400"/>
  <c r="AI20" s="1"/>
  <c r="AE400"/>
  <c r="AE20" s="1"/>
  <c r="AA400"/>
  <c r="AA20" s="1"/>
  <c r="S400"/>
  <c r="S20" s="1"/>
  <c r="AK1258" i="9"/>
  <c r="AK381" i="10" s="1"/>
  <c r="AK400" s="1"/>
  <c r="AK20" s="1"/>
  <c r="AG1258" i="9"/>
  <c r="AG381" i="10" s="1"/>
  <c r="AG400" s="1"/>
  <c r="AG20" s="1"/>
  <c r="AC1258" i="9"/>
  <c r="AC381" i="10" s="1"/>
  <c r="Y1258" i="9"/>
  <c r="Y381" i="10" s="1"/>
  <c r="Y400" s="1"/>
  <c r="Y20" s="1"/>
  <c r="U1258" i="9"/>
  <c r="U381" i="10" s="1"/>
  <c r="U400" s="1"/>
  <c r="U20" s="1"/>
  <c r="AJ1324" i="9"/>
  <c r="AJ384" i="10" s="1"/>
  <c r="AF1324" i="9"/>
  <c r="AF384" i="10" s="1"/>
  <c r="AB1324" i="9"/>
  <c r="AB384" i="10" s="1"/>
  <c r="X1324" i="9"/>
  <c r="X384" i="10" s="1"/>
  <c r="T1324" i="9"/>
  <c r="T384" i="10" s="1"/>
  <c r="AK1346" i="9"/>
  <c r="AK385" i="10" s="1"/>
  <c r="AG1346" i="9"/>
  <c r="AG385" i="10" s="1"/>
  <c r="AC1346" i="9"/>
  <c r="AC385" i="10" s="1"/>
  <c r="AC400" s="1"/>
  <c r="AC20" s="1"/>
  <c r="Y1346" i="9"/>
  <c r="Y385" i="10" s="1"/>
  <c r="AH1346" i="9"/>
  <c r="AH385" i="10" s="1"/>
  <c r="AD1346" i="9"/>
  <c r="AD385" i="10" s="1"/>
  <c r="AJ422"/>
  <c r="AJ21" s="1"/>
  <c r="AF422"/>
  <c r="AF21" s="1"/>
  <c r="AB422"/>
  <c r="AB21" s="1"/>
  <c r="X422"/>
  <c r="X21" s="1"/>
  <c r="T422"/>
  <c r="T21" s="1"/>
  <c r="AI1390" i="9"/>
  <c r="AI403" i="10" s="1"/>
  <c r="AI422" s="1"/>
  <c r="AI21" s="1"/>
  <c r="AE1390" i="9"/>
  <c r="AE403" i="10" s="1"/>
  <c r="AE422" s="1"/>
  <c r="AE21" s="1"/>
  <c r="AA1390" i="9"/>
  <c r="AA403" i="10" s="1"/>
  <c r="W1390" i="9"/>
  <c r="W403" i="10" s="1"/>
  <c r="W422" s="1"/>
  <c r="W21" s="1"/>
  <c r="S1390" i="9"/>
  <c r="S403" i="10" s="1"/>
  <c r="S422" s="1"/>
  <c r="S21" s="1"/>
  <c r="AJ1522" i="9"/>
  <c r="AJ426" i="10" s="1"/>
  <c r="AF1522" i="9"/>
  <c r="AF426" i="10" s="1"/>
  <c r="AB1522" i="9"/>
  <c r="AB426" i="10" s="1"/>
  <c r="AB444" s="1"/>
  <c r="AB22" s="1"/>
  <c r="W1522" i="9"/>
  <c r="W426" i="10" s="1"/>
  <c r="S1522" i="9"/>
  <c r="S426" i="10" s="1"/>
  <c r="AF466"/>
  <c r="AF23" s="1"/>
  <c r="AI1566" i="9"/>
  <c r="AI447" i="10" s="1"/>
  <c r="AE1566" i="9"/>
  <c r="AE447" i="10" s="1"/>
  <c r="AE466" s="1"/>
  <c r="AE23" s="1"/>
  <c r="AA1566" i="9"/>
  <c r="AA447" i="10" s="1"/>
  <c r="AA466" s="1"/>
  <c r="AA23" s="1"/>
  <c r="W1566" i="9"/>
  <c r="W447" i="10" s="1"/>
  <c r="W466" s="1"/>
  <c r="W23" s="1"/>
  <c r="S1566" i="9"/>
  <c r="S447" i="10" s="1"/>
  <c r="AJ1654" i="9"/>
  <c r="AJ451" i="10" s="1"/>
  <c r="AF1654" i="9"/>
  <c r="AF451" i="10" s="1"/>
  <c r="AB1654" i="9"/>
  <c r="AB451" i="10" s="1"/>
  <c r="W1654" i="9"/>
  <c r="W451" i="10" s="1"/>
  <c r="S1654" i="9"/>
  <c r="S451" i="10" s="1"/>
  <c r="AI488"/>
  <c r="AI24" s="1"/>
  <c r="W488"/>
  <c r="W24" s="1"/>
  <c r="S488"/>
  <c r="S24" s="1"/>
  <c r="AI1698" i="9"/>
  <c r="AI469" i="10" s="1"/>
  <c r="AE1698" i="9"/>
  <c r="AE469" i="10" s="1"/>
  <c r="AE488" s="1"/>
  <c r="AE24" s="1"/>
  <c r="AA1698" i="9"/>
  <c r="AA469" i="10" s="1"/>
  <c r="AA488" s="1"/>
  <c r="AA24" s="1"/>
  <c r="W1698" i="9"/>
  <c r="W469" i="10" s="1"/>
  <c r="S1698" i="9"/>
  <c r="S469" i="10" s="1"/>
  <c r="AF510"/>
  <c r="AF25" s="1"/>
  <c r="AB510"/>
  <c r="AB25" s="1"/>
  <c r="AJ1808" i="9"/>
  <c r="AJ491" i="10" s="1"/>
  <c r="AJ510" s="1"/>
  <c r="AJ25" s="1"/>
  <c r="AF1808" i="9"/>
  <c r="AF491" i="10" s="1"/>
  <c r="AB1808" i="9"/>
  <c r="AB491" i="10" s="1"/>
  <c r="X1808" i="9"/>
  <c r="X491" i="10" s="1"/>
  <c r="X510" s="1"/>
  <c r="X25" s="1"/>
  <c r="T1808" i="9"/>
  <c r="T491" i="10" s="1"/>
  <c r="T510" s="1"/>
  <c r="T25" s="1"/>
  <c r="T554"/>
  <c r="T27" s="1"/>
  <c r="AH576"/>
  <c r="AH28" s="1"/>
  <c r="AD576"/>
  <c r="AD28" s="1"/>
  <c r="Z576"/>
  <c r="Z28" s="1"/>
  <c r="V576"/>
  <c r="V28" s="1"/>
  <c r="AJ598"/>
  <c r="AJ29" s="1"/>
  <c r="AB598"/>
  <c r="AB29" s="1"/>
  <c r="T598"/>
  <c r="T29" s="1"/>
  <c r="AI2072" i="9"/>
  <c r="AI579" i="10" s="1"/>
  <c r="AI598" s="1"/>
  <c r="AI29" s="1"/>
  <c r="S2072" i="9"/>
  <c r="S579" i="10" s="1"/>
  <c r="S598" s="1"/>
  <c r="S29" s="1"/>
  <c r="AK2226" i="9"/>
  <c r="AK601" i="10" s="1"/>
  <c r="AK620" s="1"/>
  <c r="AK30" s="1"/>
  <c r="AG2226" i="9"/>
  <c r="AG601" i="10" s="1"/>
  <c r="AC2226" i="9"/>
  <c r="AC601" i="10" s="1"/>
  <c r="Y2226" i="9"/>
  <c r="Y601" i="10" s="1"/>
  <c r="U2226" i="9"/>
  <c r="U601" i="10" s="1"/>
  <c r="U620" s="1"/>
  <c r="U30" s="1"/>
  <c r="AI2358" i="9"/>
  <c r="AI623" i="10" s="1"/>
  <c r="AE2358" i="9"/>
  <c r="AE623" i="10" s="1"/>
  <c r="AA2358" i="9"/>
  <c r="AA623" i="10" s="1"/>
  <c r="W2358" i="9"/>
  <c r="W623" i="10" s="1"/>
  <c r="W642" s="1"/>
  <c r="W31" s="1"/>
  <c r="S2358" i="9"/>
  <c r="S623" i="10" s="1"/>
  <c r="W708"/>
  <c r="W34" s="1"/>
  <c r="S708"/>
  <c r="S34" s="1"/>
  <c r="S3238" i="9"/>
  <c r="S843" i="10" s="1"/>
  <c r="S862" s="1"/>
  <c r="S41" s="1"/>
  <c r="W3700" i="9"/>
  <c r="W46" i="10" s="1"/>
  <c r="S3700" i="9"/>
  <c r="S46" i="10" s="1"/>
  <c r="AJ1236" i="9"/>
  <c r="AJ380" i="10" s="1"/>
  <c r="AJ400" s="1"/>
  <c r="AJ20" s="1"/>
  <c r="AF1236" i="9"/>
  <c r="AF380" i="10" s="1"/>
  <c r="AF400" s="1"/>
  <c r="AF20" s="1"/>
  <c r="AB1236" i="9"/>
  <c r="AB380" i="10" s="1"/>
  <c r="AB400" s="1"/>
  <c r="AB20" s="1"/>
  <c r="T1236" i="9"/>
  <c r="T380" i="10" s="1"/>
  <c r="T400" s="1"/>
  <c r="T20" s="1"/>
  <c r="AH1258" i="9"/>
  <c r="AH381" i="10" s="1"/>
  <c r="AD1258" i="9"/>
  <c r="AD381" i="10" s="1"/>
  <c r="Z1258" i="9"/>
  <c r="Z381" i="10" s="1"/>
  <c r="V1258" i="9"/>
  <c r="V381" i="10" s="1"/>
  <c r="AK422"/>
  <c r="AK21" s="1"/>
  <c r="AG422"/>
  <c r="AG21" s="1"/>
  <c r="AC422"/>
  <c r="AC21" s="1"/>
  <c r="Y422"/>
  <c r="Y21" s="1"/>
  <c r="U422"/>
  <c r="U21" s="1"/>
  <c r="AJ488"/>
  <c r="AJ24" s="1"/>
  <c r="AF488"/>
  <c r="AF24" s="1"/>
  <c r="AB488"/>
  <c r="AB24" s="1"/>
  <c r="X488"/>
  <c r="X24" s="1"/>
  <c r="T488"/>
  <c r="T24" s="1"/>
  <c r="AK510"/>
  <c r="AK25" s="1"/>
  <c r="Y510"/>
  <c r="Y25" s="1"/>
  <c r="U510"/>
  <c r="U25" s="1"/>
  <c r="AK1808" i="9"/>
  <c r="AK491" i="10" s="1"/>
  <c r="AG1808" i="9"/>
  <c r="AG491" i="10" s="1"/>
  <c r="AG510" s="1"/>
  <c r="AG25" s="1"/>
  <c r="AC1808" i="9"/>
  <c r="AC491" i="10" s="1"/>
  <c r="AC510" s="1"/>
  <c r="AC25" s="1"/>
  <c r="Y1808" i="9"/>
  <c r="Y491" i="10" s="1"/>
  <c r="U1808" i="9"/>
  <c r="U491" i="10" s="1"/>
  <c r="AI2006" i="9"/>
  <c r="AI556" i="10" s="1"/>
  <c r="AE2006" i="9"/>
  <c r="AE556" i="10" s="1"/>
  <c r="AE576" s="1"/>
  <c r="AE28" s="1"/>
  <c r="AA2006" i="9"/>
  <c r="AA556" i="10" s="1"/>
  <c r="W2006" i="9"/>
  <c r="W556" i="10" s="1"/>
  <c r="S2006" i="9"/>
  <c r="S556" i="10" s="1"/>
  <c r="AH2160" i="9"/>
  <c r="AH583" i="10" s="1"/>
  <c r="AH598" s="1"/>
  <c r="AH29" s="1"/>
  <c r="AD2160" i="9"/>
  <c r="AD583" i="10" s="1"/>
  <c r="Z2160" i="9"/>
  <c r="Z583" i="10" s="1"/>
  <c r="V2160" i="9"/>
  <c r="V583" i="10" s="1"/>
  <c r="AH2204" i="9"/>
  <c r="AH600" i="10" s="1"/>
  <c r="AD2204" i="9"/>
  <c r="AD600" i="10" s="1"/>
  <c r="Z2204" i="9"/>
  <c r="Z600" i="10" s="1"/>
  <c r="U642"/>
  <c r="U31" s="1"/>
  <c r="W796"/>
  <c r="W38" s="1"/>
  <c r="Z3524" i="9"/>
  <c r="Z890" i="10" s="1"/>
  <c r="AK1522" i="9"/>
  <c r="AK426" i="10" s="1"/>
  <c r="AG1522" i="9"/>
  <c r="AG426" i="10" s="1"/>
  <c r="AC1522" i="9"/>
  <c r="AC426" i="10" s="1"/>
  <c r="Y1522" i="9"/>
  <c r="Y426" i="10" s="1"/>
  <c r="AK466"/>
  <c r="AK23" s="1"/>
  <c r="AG466"/>
  <c r="AG23" s="1"/>
  <c r="AC466"/>
  <c r="AC23" s="1"/>
  <c r="Y466"/>
  <c r="Y23" s="1"/>
  <c r="U466"/>
  <c r="U23" s="1"/>
  <c r="AJ1566" i="9"/>
  <c r="AJ447" i="10" s="1"/>
  <c r="AJ466" s="1"/>
  <c r="AJ23" s="1"/>
  <c r="AF1566" i="9"/>
  <c r="AF447" i="10" s="1"/>
  <c r="AB1566" i="9"/>
  <c r="AB447" i="10" s="1"/>
  <c r="AB466" s="1"/>
  <c r="AB23" s="1"/>
  <c r="X1566" i="9"/>
  <c r="X447" i="10" s="1"/>
  <c r="T1566" i="9"/>
  <c r="T447" i="10" s="1"/>
  <c r="T466" s="1"/>
  <c r="T23" s="1"/>
  <c r="AH1654" i="9"/>
  <c r="AH451" i="10" s="1"/>
  <c r="AD1654" i="9"/>
  <c r="AD451" i="10" s="1"/>
  <c r="AD466" s="1"/>
  <c r="AD23" s="1"/>
  <c r="AK488"/>
  <c r="AK24" s="1"/>
  <c r="Y488"/>
  <c r="Y24" s="1"/>
  <c r="U488"/>
  <c r="U24" s="1"/>
  <c r="AK1698" i="9"/>
  <c r="AK469" i="10" s="1"/>
  <c r="AG1698" i="9"/>
  <c r="AG469" i="10" s="1"/>
  <c r="AG488" s="1"/>
  <c r="AG24" s="1"/>
  <c r="AC1698" i="9"/>
  <c r="AC469" i="10" s="1"/>
  <c r="AC488" s="1"/>
  <c r="AC24" s="1"/>
  <c r="Y1698" i="9"/>
  <c r="Y469" i="10" s="1"/>
  <c r="U1698" i="9"/>
  <c r="U469" i="10" s="1"/>
  <c r="AE510"/>
  <c r="AE25" s="1"/>
  <c r="AA510"/>
  <c r="AA25" s="1"/>
  <c r="AI1808" i="9"/>
  <c r="AI491" i="10" s="1"/>
  <c r="AI510" s="1"/>
  <c r="AI25" s="1"/>
  <c r="AE1808" i="9"/>
  <c r="AE491" i="10" s="1"/>
  <c r="AA1808" i="9"/>
  <c r="AA491" i="10" s="1"/>
  <c r="W1808" i="9"/>
  <c r="W491" i="10" s="1"/>
  <c r="W510" s="1"/>
  <c r="W25" s="1"/>
  <c r="S1808" i="9"/>
  <c r="S491" i="10" s="1"/>
  <c r="S510" s="1"/>
  <c r="S25" s="1"/>
  <c r="AH532"/>
  <c r="AH26" s="1"/>
  <c r="AD532"/>
  <c r="AD26" s="1"/>
  <c r="Z532"/>
  <c r="Z26" s="1"/>
  <c r="V532"/>
  <c r="V26" s="1"/>
  <c r="AJ576"/>
  <c r="AJ28" s="1"/>
  <c r="AF576"/>
  <c r="AF28" s="1"/>
  <c r="AB576"/>
  <c r="AB28" s="1"/>
  <c r="X576"/>
  <c r="X28" s="1"/>
  <c r="T576"/>
  <c r="T28" s="1"/>
  <c r="Z598"/>
  <c r="Z29" s="1"/>
  <c r="V598"/>
  <c r="V29" s="1"/>
  <c r="W2182" i="9"/>
  <c r="W584" i="10" s="1"/>
  <c r="W598" s="1"/>
  <c r="W29" s="1"/>
  <c r="S2182" i="9"/>
  <c r="S584" i="10" s="1"/>
  <c r="AH2182" i="9"/>
  <c r="AH584" i="10" s="1"/>
  <c r="AD2182" i="9"/>
  <c r="AD584" i="10" s="1"/>
  <c r="AD598" s="1"/>
  <c r="AD29" s="1"/>
  <c r="T2204" i="9"/>
  <c r="T600" i="10" s="1"/>
  <c r="T620" s="1"/>
  <c r="T30" s="1"/>
  <c r="AJ2226" i="9"/>
  <c r="AJ601" i="10" s="1"/>
  <c r="AJ620" s="1"/>
  <c r="AJ30" s="1"/>
  <c r="AF2226" i="9"/>
  <c r="AF601" i="10" s="1"/>
  <c r="AF620" s="1"/>
  <c r="AF30" s="1"/>
  <c r="AB2226" i="9"/>
  <c r="AB601" i="10" s="1"/>
  <c r="AB620" s="1"/>
  <c r="AB30" s="1"/>
  <c r="X2226" i="9"/>
  <c r="X601" i="10" s="1"/>
  <c r="T2226" i="9"/>
  <c r="T601" i="10" s="1"/>
  <c r="AD642"/>
  <c r="AD31" s="1"/>
  <c r="Z642"/>
  <c r="Z31" s="1"/>
  <c r="V2424" i="9"/>
  <c r="V626" i="10" s="1"/>
  <c r="V642" s="1"/>
  <c r="V31" s="1"/>
  <c r="R2424" i="9"/>
  <c r="R626" i="10" s="1"/>
  <c r="AK2468" i="9"/>
  <c r="AK645" i="10" s="1"/>
  <c r="AG2468" i="9"/>
  <c r="AG645" i="10" s="1"/>
  <c r="AC2468" i="9"/>
  <c r="AC645" i="10" s="1"/>
  <c r="Y2468" i="9"/>
  <c r="Y645" i="10" s="1"/>
  <c r="Y664" s="1"/>
  <c r="Y32" s="1"/>
  <c r="U2468" i="9"/>
  <c r="U645" i="10" s="1"/>
  <c r="AK2622" i="9"/>
  <c r="AK691" i="10" s="1"/>
  <c r="AG2622" i="9"/>
  <c r="AG691" i="10" s="1"/>
  <c r="AC2622" i="9"/>
  <c r="AC691" i="10" s="1"/>
  <c r="AC708" s="1"/>
  <c r="AC34" s="1"/>
  <c r="Y2622" i="9"/>
  <c r="Y691" i="10" s="1"/>
  <c r="AK2688" i="9"/>
  <c r="AK712" i="10" s="1"/>
  <c r="AK730" s="1"/>
  <c r="AK35" s="1"/>
  <c r="AG2688" i="9"/>
  <c r="AG712" i="10" s="1"/>
  <c r="AG730" s="1"/>
  <c r="AG35" s="1"/>
  <c r="AC2688" i="9"/>
  <c r="AC712" i="10" s="1"/>
  <c r="AC730" s="1"/>
  <c r="AC35" s="1"/>
  <c r="Y2688" i="9"/>
  <c r="Y712" i="10" s="1"/>
  <c r="Y730" s="1"/>
  <c r="Y35" s="1"/>
  <c r="U2688" i="9"/>
  <c r="U712" i="10" s="1"/>
  <c r="U752"/>
  <c r="U36" s="1"/>
  <c r="W2776" i="9"/>
  <c r="W734" i="10" s="1"/>
  <c r="S2776" i="9"/>
  <c r="S734" i="10" s="1"/>
  <c r="AI2886" i="9"/>
  <c r="AI758" i="10" s="1"/>
  <c r="AE2886" i="9"/>
  <c r="AE758" i="10" s="1"/>
  <c r="AA2886" i="9"/>
  <c r="AA758" i="10" s="1"/>
  <c r="V2886" i="9"/>
  <c r="V758" i="10" s="1"/>
  <c r="R2886" i="9"/>
  <c r="R758" i="10" s="1"/>
  <c r="AJ2996" i="9"/>
  <c r="AJ780" i="10" s="1"/>
  <c r="AJ796" s="1"/>
  <c r="AJ38" s="1"/>
  <c r="AF2996" i="9"/>
  <c r="AF780" i="10" s="1"/>
  <c r="AB2996" i="9"/>
  <c r="AB780" i="10" s="1"/>
  <c r="W2996" i="9"/>
  <c r="W780" i="10" s="1"/>
  <c r="S2996" i="9"/>
  <c r="S780" i="10" s="1"/>
  <c r="S796" s="1"/>
  <c r="S38" s="1"/>
  <c r="W818"/>
  <c r="W39" s="1"/>
  <c r="S818"/>
  <c r="S39" s="1"/>
  <c r="AH3084" i="9"/>
  <c r="AH801" i="10" s="1"/>
  <c r="AD3084" i="9"/>
  <c r="AD801" i="10" s="1"/>
  <c r="AJ840"/>
  <c r="AJ40" s="1"/>
  <c r="AF840"/>
  <c r="AF40" s="1"/>
  <c r="AB840"/>
  <c r="AB40" s="1"/>
  <c r="T840"/>
  <c r="T40" s="1"/>
  <c r="AK3194" i="9"/>
  <c r="AK824" i="10" s="1"/>
  <c r="AK840" s="1"/>
  <c r="AK40" s="1"/>
  <c r="AG3194" i="9"/>
  <c r="AG824" i="10" s="1"/>
  <c r="AC3194" i="9"/>
  <c r="AC824" i="10" s="1"/>
  <c r="Y3194" i="9"/>
  <c r="Y824" i="10" s="1"/>
  <c r="AJ862"/>
  <c r="AJ41" s="1"/>
  <c r="AI3238" i="9"/>
  <c r="AI843" i="10" s="1"/>
  <c r="AI862" s="1"/>
  <c r="AI41" s="1"/>
  <c r="AE3238" i="9"/>
  <c r="AE843" i="10" s="1"/>
  <c r="AE862" s="1"/>
  <c r="AE41" s="1"/>
  <c r="AA3238" i="9"/>
  <c r="AA843" i="10" s="1"/>
  <c r="AH3304" i="9"/>
  <c r="AH846" i="10" s="1"/>
  <c r="AD3304" i="9"/>
  <c r="AD846" i="10" s="1"/>
  <c r="AD862" s="1"/>
  <c r="AD41" s="1"/>
  <c r="T884"/>
  <c r="T42" s="1"/>
  <c r="AJ3414" i="9"/>
  <c r="AJ868" i="10" s="1"/>
  <c r="AJ884" s="1"/>
  <c r="AJ42" s="1"/>
  <c r="AF3414" i="9"/>
  <c r="AF868" i="10" s="1"/>
  <c r="AF884" s="1"/>
  <c r="AF42" s="1"/>
  <c r="AB3414" i="9"/>
  <c r="AB868" i="10" s="1"/>
  <c r="AB884" s="1"/>
  <c r="AB42" s="1"/>
  <c r="W3414" i="9"/>
  <c r="W868" i="10" s="1"/>
  <c r="W884" s="1"/>
  <c r="W42" s="1"/>
  <c r="S3414" i="9"/>
  <c r="S868" i="10" s="1"/>
  <c r="S884" s="1"/>
  <c r="S42" s="1"/>
  <c r="Z906"/>
  <c r="Z43" s="1"/>
  <c r="AH3524" i="9"/>
  <c r="AH890" i="10" s="1"/>
  <c r="AH906" s="1"/>
  <c r="AH43" s="1"/>
  <c r="AD3524" i="9"/>
  <c r="AD890" i="10" s="1"/>
  <c r="AD906" s="1"/>
  <c r="AD43" s="1"/>
  <c r="AK3568" i="9"/>
  <c r="AK909" i="10" s="1"/>
  <c r="AG3568" i="9"/>
  <c r="AG909" i="10" s="1"/>
  <c r="AG928" s="1"/>
  <c r="AG44" s="1"/>
  <c r="AC3568" i="9"/>
  <c r="AC909" i="10" s="1"/>
  <c r="Y3568" i="9"/>
  <c r="Y909" i="10" s="1"/>
  <c r="U3568" i="9"/>
  <c r="U909" i="10" s="1"/>
  <c r="AJ3656" i="9"/>
  <c r="AJ913" i="10" s="1"/>
  <c r="AJ928" s="1"/>
  <c r="AJ44" s="1"/>
  <c r="AF3656" i="9"/>
  <c r="AF913" i="10" s="1"/>
  <c r="AF928" s="1"/>
  <c r="AF44" s="1"/>
  <c r="AB3656" i="9"/>
  <c r="AB913" i="10" s="1"/>
  <c r="AB928" s="1"/>
  <c r="AB44" s="1"/>
  <c r="W3656" i="9"/>
  <c r="W913" i="10" s="1"/>
  <c r="W928" s="1"/>
  <c r="W44" s="1"/>
  <c r="S3656" i="9"/>
  <c r="S913" i="10" s="1"/>
  <c r="S928" s="1"/>
  <c r="S44" s="1"/>
  <c r="AI2314" i="9"/>
  <c r="AI605" i="10" s="1"/>
  <c r="AE2314" i="9"/>
  <c r="AE605" i="10" s="1"/>
  <c r="AE620" s="1"/>
  <c r="AE30" s="1"/>
  <c r="AA2314" i="9"/>
  <c r="AA605" i="10" s="1"/>
  <c r="AA620" s="1"/>
  <c r="AA30" s="1"/>
  <c r="V2314" i="9"/>
  <c r="V605" i="10" s="1"/>
  <c r="V620" s="1"/>
  <c r="V30" s="1"/>
  <c r="R2314" i="9"/>
  <c r="R605" i="10" s="1"/>
  <c r="AH2314" i="9"/>
  <c r="AH605" i="10" s="1"/>
  <c r="AD2314" i="9"/>
  <c r="AD605" i="10" s="1"/>
  <c r="AI642"/>
  <c r="AI31" s="1"/>
  <c r="AE642"/>
  <c r="AE31" s="1"/>
  <c r="AA642"/>
  <c r="AA31" s="1"/>
  <c r="S642"/>
  <c r="S31" s="1"/>
  <c r="AJ2424" i="9"/>
  <c r="AJ626" i="10" s="1"/>
  <c r="AF2424" i="9"/>
  <c r="AF626" i="10" s="1"/>
  <c r="AB2424" i="9"/>
  <c r="AB626" i="10" s="1"/>
  <c r="AH2468" i="9"/>
  <c r="AH645" i="10" s="1"/>
  <c r="AH664" s="1"/>
  <c r="AH32" s="1"/>
  <c r="AD2468" i="9"/>
  <c r="AD645" i="10" s="1"/>
  <c r="Z2468" i="9"/>
  <c r="Z645" i="10" s="1"/>
  <c r="V2468" i="9"/>
  <c r="V645" i="10" s="1"/>
  <c r="V664" s="1"/>
  <c r="V32" s="1"/>
  <c r="AH2512" i="9"/>
  <c r="AH647" i="10" s="1"/>
  <c r="AD2512" i="9"/>
  <c r="AD647" i="10" s="1"/>
  <c r="Z2512" i="9"/>
  <c r="Z647" i="10" s="1"/>
  <c r="V2512" i="9"/>
  <c r="V647" i="10" s="1"/>
  <c r="U708"/>
  <c r="U34" s="1"/>
  <c r="AK2600" i="9"/>
  <c r="AK690" i="10" s="1"/>
  <c r="AG2600" i="9"/>
  <c r="AG690" i="10" s="1"/>
  <c r="AC2600" i="9"/>
  <c r="AC690" i="10" s="1"/>
  <c r="Y2600" i="9"/>
  <c r="Y690" i="10" s="1"/>
  <c r="Y708" s="1"/>
  <c r="Y34" s="1"/>
  <c r="U2600" i="9"/>
  <c r="U690" i="10" s="1"/>
  <c r="V2622" i="9"/>
  <c r="V691" i="10" s="1"/>
  <c r="R2622" i="9"/>
  <c r="R691" i="10" s="1"/>
  <c r="V2710" i="9"/>
  <c r="V713" i="10" s="1"/>
  <c r="V730" s="1"/>
  <c r="V35" s="1"/>
  <c r="R2710" i="9"/>
  <c r="R713" i="10" s="1"/>
  <c r="AK2776" i="9"/>
  <c r="AK734" i="10" s="1"/>
  <c r="AG2776" i="9"/>
  <c r="AG734" i="10" s="1"/>
  <c r="AC2776" i="9"/>
  <c r="AC734" i="10" s="1"/>
  <c r="AC752" s="1"/>
  <c r="AC36" s="1"/>
  <c r="Y2776" i="9"/>
  <c r="Y734" i="10" s="1"/>
  <c r="AI774"/>
  <c r="AI37" s="1"/>
  <c r="AE774"/>
  <c r="AE37" s="1"/>
  <c r="AA774"/>
  <c r="AA37" s="1"/>
  <c r="W774"/>
  <c r="W37" s="1"/>
  <c r="S774"/>
  <c r="S37" s="1"/>
  <c r="AK796"/>
  <c r="AK38" s="1"/>
  <c r="AG796"/>
  <c r="AG38" s="1"/>
  <c r="AC796"/>
  <c r="AC38" s="1"/>
  <c r="Y796"/>
  <c r="Y38" s="1"/>
  <c r="U796"/>
  <c r="U38" s="1"/>
  <c r="AJ818"/>
  <c r="AJ39" s="1"/>
  <c r="AF818"/>
  <c r="AF39" s="1"/>
  <c r="AB818"/>
  <c r="AB39" s="1"/>
  <c r="T818"/>
  <c r="T39" s="1"/>
  <c r="AD3062" i="9"/>
  <c r="AD800" i="10" s="1"/>
  <c r="AD818" s="1"/>
  <c r="AD39" s="1"/>
  <c r="Z3062" i="9"/>
  <c r="Z800" i="10" s="1"/>
  <c r="V3062" i="9"/>
  <c r="V800" i="10" s="1"/>
  <c r="AI3084" i="9"/>
  <c r="AI801" i="10" s="1"/>
  <c r="AI818" s="1"/>
  <c r="AI39" s="1"/>
  <c r="AE3084" i="9"/>
  <c r="AE801" i="10" s="1"/>
  <c r="AE818" s="1"/>
  <c r="AE39" s="1"/>
  <c r="AA3084" i="9"/>
  <c r="AA801" i="10" s="1"/>
  <c r="AA818" s="1"/>
  <c r="AA39" s="1"/>
  <c r="V3084" i="9"/>
  <c r="V801" i="10" s="1"/>
  <c r="R3084" i="9"/>
  <c r="R801" i="10" s="1"/>
  <c r="AH3194" i="9"/>
  <c r="AH824" i="10" s="1"/>
  <c r="AD3194" i="9"/>
  <c r="AD824" i="10" s="1"/>
  <c r="AC862"/>
  <c r="AC41" s="1"/>
  <c r="Y862"/>
  <c r="Y41" s="1"/>
  <c r="AJ3238" i="9"/>
  <c r="AJ843" i="10" s="1"/>
  <c r="AF3238" i="9"/>
  <c r="AF843" i="10" s="1"/>
  <c r="AF862" s="1"/>
  <c r="AF41" s="1"/>
  <c r="AB3238" i="9"/>
  <c r="AB843" i="10" s="1"/>
  <c r="AB862" s="1"/>
  <c r="AB41" s="1"/>
  <c r="T3238" i="9"/>
  <c r="T843" i="10" s="1"/>
  <c r="T862" s="1"/>
  <c r="T41" s="1"/>
  <c r="AG884"/>
  <c r="AG42" s="1"/>
  <c r="AC884"/>
  <c r="AC42" s="1"/>
  <c r="U884"/>
  <c r="U42" s="1"/>
  <c r="AK3414" i="9"/>
  <c r="AK868" i="10" s="1"/>
  <c r="AK884" s="1"/>
  <c r="AK42" s="1"/>
  <c r="AG3414" i="9"/>
  <c r="AG868" i="10" s="1"/>
  <c r="AC3414" i="9"/>
  <c r="AC868" i="10" s="1"/>
  <c r="Y3414" i="9"/>
  <c r="Y868" i="10" s="1"/>
  <c r="Y884" s="1"/>
  <c r="Y42" s="1"/>
  <c r="AI906"/>
  <c r="AI43" s="1"/>
  <c r="AE906"/>
  <c r="AE43" s="1"/>
  <c r="W906"/>
  <c r="W43" s="1"/>
  <c r="S906"/>
  <c r="S43" s="1"/>
  <c r="AI3524" i="9"/>
  <c r="AI890" i="10" s="1"/>
  <c r="AE3524" i="9"/>
  <c r="AE890" i="10" s="1"/>
  <c r="AA3524" i="9"/>
  <c r="AA890" i="10" s="1"/>
  <c r="AA906" s="1"/>
  <c r="AA43" s="1"/>
  <c r="V3524" i="9"/>
  <c r="V890" i="10" s="1"/>
  <c r="V906" s="1"/>
  <c r="V43" s="1"/>
  <c r="R3524" i="9"/>
  <c r="R890" i="10" s="1"/>
  <c r="AC928"/>
  <c r="AC44" s="1"/>
  <c r="Y928"/>
  <c r="Y44" s="1"/>
  <c r="U928"/>
  <c r="U44" s="1"/>
  <c r="AH3568" i="9"/>
  <c r="AH909" i="10" s="1"/>
  <c r="AD3568" i="9"/>
  <c r="AD909" i="10" s="1"/>
  <c r="AD928" s="1"/>
  <c r="AD44" s="1"/>
  <c r="Z3568" i="9"/>
  <c r="Z909" i="10" s="1"/>
  <c r="Z928" s="1"/>
  <c r="Z44" s="1"/>
  <c r="V3568" i="9"/>
  <c r="V909" i="10" s="1"/>
  <c r="AK3656" i="9"/>
  <c r="AK913" i="10" s="1"/>
  <c r="AK928" s="1"/>
  <c r="AK44" s="1"/>
  <c r="AG3656" i="9"/>
  <c r="AG913" i="10" s="1"/>
  <c r="AC3656" i="9"/>
  <c r="AC913" i="10" s="1"/>
  <c r="Y3656" i="9"/>
  <c r="Y913" i="10" s="1"/>
  <c r="AI3700" i="9"/>
  <c r="AI46" i="10" s="1"/>
  <c r="AE3700" i="9"/>
  <c r="AE46" i="10" s="1"/>
  <c r="AA3700" i="9"/>
  <c r="AA46" i="10" s="1"/>
  <c r="AJ2314" i="9"/>
  <c r="AJ605" i="10" s="1"/>
  <c r="AF2314" i="9"/>
  <c r="AF605" i="10" s="1"/>
  <c r="AB2314" i="9"/>
  <c r="AB605" i="10" s="1"/>
  <c r="W2314" i="9"/>
  <c r="W605" i="10" s="1"/>
  <c r="W620" s="1"/>
  <c r="W30" s="1"/>
  <c r="S2314" i="9"/>
  <c r="S605" i="10" s="1"/>
  <c r="AJ642"/>
  <c r="AJ31" s="1"/>
  <c r="AF642"/>
  <c r="AF31" s="1"/>
  <c r="AB642"/>
  <c r="AB31" s="1"/>
  <c r="T642"/>
  <c r="T31" s="1"/>
  <c r="AK2424" i="9"/>
  <c r="AK626" i="10" s="1"/>
  <c r="AK642" s="1"/>
  <c r="AK31" s="1"/>
  <c r="AG2424" i="9"/>
  <c r="AG626" i="10" s="1"/>
  <c r="AG642" s="1"/>
  <c r="AG31" s="1"/>
  <c r="AC2424" i="9"/>
  <c r="AC626" i="10" s="1"/>
  <c r="AC642" s="1"/>
  <c r="AC31" s="1"/>
  <c r="Y2424" i="9"/>
  <c r="Y626" i="10" s="1"/>
  <c r="Y642" s="1"/>
  <c r="Y31" s="1"/>
  <c r="AD664"/>
  <c r="AD32" s="1"/>
  <c r="Z664"/>
  <c r="Z32" s="1"/>
  <c r="AH708"/>
  <c r="AH34" s="1"/>
  <c r="AD708"/>
  <c r="AD34" s="1"/>
  <c r="Z708"/>
  <c r="Z34" s="1"/>
  <c r="V708"/>
  <c r="V34" s="1"/>
  <c r="AK818"/>
  <c r="AK39" s="1"/>
  <c r="AG818"/>
  <c r="AG39" s="1"/>
  <c r="AC818"/>
  <c r="AC39" s="1"/>
  <c r="Y818"/>
  <c r="Y39" s="1"/>
  <c r="U818"/>
  <c r="U39" s="1"/>
  <c r="AH840"/>
  <c r="AH40" s="1"/>
  <c r="AD840"/>
  <c r="AD40" s="1"/>
  <c r="Z840"/>
  <c r="Z40" s="1"/>
  <c r="V840"/>
  <c r="V40" s="1"/>
  <c r="AH862"/>
  <c r="AH41" s="1"/>
  <c r="Z862"/>
  <c r="Z41" s="1"/>
  <c r="V862"/>
  <c r="V41" s="1"/>
  <c r="AK3238" i="9"/>
  <c r="AK843" i="10" s="1"/>
  <c r="AK862" s="1"/>
  <c r="AK41" s="1"/>
  <c r="AG3238" i="9"/>
  <c r="AG843" i="10" s="1"/>
  <c r="AG862" s="1"/>
  <c r="AG41" s="1"/>
  <c r="AC3238" i="9"/>
  <c r="AC843" i="10" s="1"/>
  <c r="U3238" i="9"/>
  <c r="U843" i="10" s="1"/>
  <c r="U862" s="1"/>
  <c r="U41" s="1"/>
  <c r="AH884"/>
  <c r="AH42" s="1"/>
  <c r="AD884"/>
  <c r="AD42" s="1"/>
  <c r="Z884"/>
  <c r="Z42" s="1"/>
  <c r="V884"/>
  <c r="V42" s="1"/>
  <c r="AJ906"/>
  <c r="AJ43" s="1"/>
  <c r="AF906"/>
  <c r="AF43" s="1"/>
  <c r="AB906"/>
  <c r="AB43" s="1"/>
  <c r="T906"/>
  <c r="T43" s="1"/>
  <c r="V928"/>
  <c r="V44" s="1"/>
  <c r="AH3656" i="9"/>
  <c r="AH913" i="10" s="1"/>
  <c r="AH928" s="1"/>
  <c r="AH44" s="1"/>
  <c r="AD3656" i="9"/>
  <c r="AD913" i="10" s="1"/>
  <c r="K623"/>
  <c r="AI620" i="9"/>
  <c r="AI186" i="10" s="1"/>
  <c r="AI202" s="1"/>
  <c r="AI11" s="1"/>
  <c r="AE620" i="9"/>
  <c r="AE186" i="10" s="1"/>
  <c r="AE202" s="1"/>
  <c r="AE11" s="1"/>
  <c r="AA620" i="9"/>
  <c r="AA186" i="10" s="1"/>
  <c r="AJ620" i="9"/>
  <c r="AJ186" i="10" s="1"/>
  <c r="AF620" i="9"/>
  <c r="AF186" i="10" s="1"/>
  <c r="AB620" i="9"/>
  <c r="AB186" i="10" s="1"/>
  <c r="AC202"/>
  <c r="AC11" s="1"/>
  <c r="Y202"/>
  <c r="Y11" s="1"/>
  <c r="AG202"/>
  <c r="AG11" s="1"/>
  <c r="U202"/>
  <c r="U11" s="1"/>
  <c r="X554" i="9"/>
  <c r="X183" i="10" s="1"/>
  <c r="AF554" i="9"/>
  <c r="AF183" i="10" s="1"/>
  <c r="AG180"/>
  <c r="AG10" s="1"/>
  <c r="U180"/>
  <c r="U10" s="1"/>
  <c r="V180"/>
  <c r="V10" s="1"/>
  <c r="AC510" i="9"/>
  <c r="AC161" i="10" s="1"/>
  <c r="AC180" s="1"/>
  <c r="AC10" s="1"/>
  <c r="AK180"/>
  <c r="AK10" s="1"/>
  <c r="Y180"/>
  <c r="Y10" s="1"/>
  <c r="AJ488" i="9"/>
  <c r="AJ160" i="10" s="1"/>
  <c r="AJ180" s="1"/>
  <c r="AJ10" s="1"/>
  <c r="T488" i="9"/>
  <c r="T160" i="10" s="1"/>
  <c r="T180" s="1"/>
  <c r="T10" s="1"/>
  <c r="AF488" i="9"/>
  <c r="AF160" i="10" s="1"/>
  <c r="AF180" s="1"/>
  <c r="AF10" s="1"/>
  <c r="AH488" i="9"/>
  <c r="AH160" i="10" s="1"/>
  <c r="AH180" s="1"/>
  <c r="AH10" s="1"/>
  <c r="AD488" i="9"/>
  <c r="AD160" i="10" s="1"/>
  <c r="AD180" s="1"/>
  <c r="AD10" s="1"/>
  <c r="Z488" i="9"/>
  <c r="Z160" i="10" s="1"/>
  <c r="Z180" s="1"/>
  <c r="Z10" s="1"/>
  <c r="AB488" i="9"/>
  <c r="AB160" i="10" s="1"/>
  <c r="AB180" s="1"/>
  <c r="AB10" s="1"/>
  <c r="AH158"/>
  <c r="AH9" s="1"/>
  <c r="V158"/>
  <c r="V9" s="1"/>
  <c r="AF466" i="9"/>
  <c r="AF141" i="10" s="1"/>
  <c r="AF158" s="1"/>
  <c r="AF9" s="1"/>
  <c r="AK466" i="9"/>
  <c r="AK141" i="10" s="1"/>
  <c r="AG466" i="9"/>
  <c r="AG141" i="10" s="1"/>
  <c r="AG158" s="1"/>
  <c r="AG9" s="1"/>
  <c r="AC466" i="9"/>
  <c r="AC141" i="10" s="1"/>
  <c r="Y466" i="9"/>
  <c r="Y141" i="10" s="1"/>
  <c r="AJ466" i="9"/>
  <c r="AJ141" i="10" s="1"/>
  <c r="AJ158" s="1"/>
  <c r="AJ9" s="1"/>
  <c r="AB466" i="9"/>
  <c r="AB141" i="10" s="1"/>
  <c r="AH466" i="9"/>
  <c r="AH141" i="10" s="1"/>
  <c r="AD466" i="9"/>
  <c r="AD141" i="10" s="1"/>
  <c r="AD158" s="1"/>
  <c r="AD9" s="1"/>
  <c r="T444" i="9"/>
  <c r="T140" i="10" s="1"/>
  <c r="T158" s="1"/>
  <c r="T9" s="1"/>
  <c r="AI444" i="9"/>
  <c r="AI140" i="10" s="1"/>
  <c r="AE444" i="9"/>
  <c r="AE140" i="10" s="1"/>
  <c r="AA444" i="9"/>
  <c r="AA140" i="10" s="1"/>
  <c r="AA158" s="1"/>
  <c r="AA9" s="1"/>
  <c r="W444" i="9"/>
  <c r="W140" i="10" s="1"/>
  <c r="S444" i="9"/>
  <c r="S140" i="10" s="1"/>
  <c r="AB158"/>
  <c r="AB9" s="1"/>
  <c r="X158"/>
  <c r="X9" s="1"/>
  <c r="AG356" i="9"/>
  <c r="AG120" i="10" s="1"/>
  <c r="U356" i="9"/>
  <c r="U120" i="10" s="1"/>
  <c r="AK356" i="9"/>
  <c r="AK120" i="10" s="1"/>
  <c r="AC356" i="9"/>
  <c r="AC120" i="10" s="1"/>
  <c r="Y356" i="9"/>
  <c r="Y120" i="10" s="1"/>
  <c r="AI356" i="9"/>
  <c r="AI120" i="10" s="1"/>
  <c r="AE356" i="9"/>
  <c r="AE120" i="10" s="1"/>
  <c r="AA356" i="9"/>
  <c r="AA120" i="10" s="1"/>
  <c r="AA136" s="1"/>
  <c r="AA8" s="1"/>
  <c r="W356" i="9"/>
  <c r="W120" i="10" s="1"/>
  <c r="S356" i="9"/>
  <c r="S120" i="10" s="1"/>
  <c r="AJ290" i="9"/>
  <c r="AJ117" i="10" s="1"/>
  <c r="AB290" i="9"/>
  <c r="AB117" i="10" s="1"/>
  <c r="AB136" s="1"/>
  <c r="AB8" s="1"/>
  <c r="T290" i="9"/>
  <c r="T117" i="10" s="1"/>
  <c r="AI136"/>
  <c r="AI8" s="1"/>
  <c r="AE136"/>
  <c r="AE8" s="1"/>
  <c r="S136"/>
  <c r="S8" s="1"/>
  <c r="AK290" i="9"/>
  <c r="AK117" i="10" s="1"/>
  <c r="AK136" s="1"/>
  <c r="AK8" s="1"/>
  <c r="AG290" i="9"/>
  <c r="AG117" i="10" s="1"/>
  <c r="AC290" i="9"/>
  <c r="AC117" i="10" s="1"/>
  <c r="Y290" i="9"/>
  <c r="Y117" i="10" s="1"/>
  <c r="U290" i="9"/>
  <c r="U117" i="10" s="1"/>
  <c r="AC136"/>
  <c r="AC8" s="1"/>
  <c r="AF290" i="9"/>
  <c r="AF117" i="10" s="1"/>
  <c r="X290" i="9"/>
  <c r="X117" i="10" s="1"/>
  <c r="AJ136"/>
  <c r="AJ8" s="1"/>
  <c r="AF136"/>
  <c r="AF8" s="1"/>
  <c r="X136"/>
  <c r="X8" s="1"/>
  <c r="T136"/>
  <c r="T8" s="1"/>
  <c r="V180" i="9"/>
  <c r="V95" i="10" s="1"/>
  <c r="V114" s="1"/>
  <c r="V7" s="1"/>
  <c r="W114"/>
  <c r="W7" s="1"/>
  <c r="W180" i="9"/>
  <c r="W95" i="10" s="1"/>
  <c r="S180" i="9"/>
  <c r="S95" i="10" s="1"/>
  <c r="S114" s="1"/>
  <c r="S7" s="1"/>
  <c r="AK180" i="9"/>
  <c r="AK95" i="10" s="1"/>
  <c r="AK114" s="1"/>
  <c r="AK7" s="1"/>
  <c r="AG180" i="9"/>
  <c r="AG95" i="10" s="1"/>
  <c r="AG114" s="1"/>
  <c r="AG7" s="1"/>
  <c r="AC180" i="9"/>
  <c r="AC95" i="10" s="1"/>
  <c r="AC114" s="1"/>
  <c r="AC7" s="1"/>
  <c r="U180" i="9"/>
  <c r="U95" i="10" s="1"/>
  <c r="U114" s="1"/>
  <c r="U7" s="1"/>
  <c r="AJ180" i="9"/>
  <c r="AJ95" i="10" s="1"/>
  <c r="AF180" i="9"/>
  <c r="AF95" i="10" s="1"/>
  <c r="AB180" i="9"/>
  <c r="AB95" i="10" s="1"/>
  <c r="X180" i="9"/>
  <c r="X95" i="10" s="1"/>
  <c r="T180" i="9"/>
  <c r="T95" i="10" s="1"/>
  <c r="AH158" i="9"/>
  <c r="AH94" i="10" s="1"/>
  <c r="AH114" s="1"/>
  <c r="AH7" s="1"/>
  <c r="AD158" i="9"/>
  <c r="AD94" i="10" s="1"/>
  <c r="AD114" s="1"/>
  <c r="AD7" s="1"/>
  <c r="Z158" i="9"/>
  <c r="Z94" i="10" s="1"/>
  <c r="Z114" s="1"/>
  <c r="Z7" s="1"/>
  <c r="AJ158" i="9"/>
  <c r="AJ94" i="10" s="1"/>
  <c r="AJ114" s="1"/>
  <c r="AJ7" s="1"/>
  <c r="AF158" i="9"/>
  <c r="AF94" i="10" s="1"/>
  <c r="AF114" s="1"/>
  <c r="AF7" s="1"/>
  <c r="AB158" i="9"/>
  <c r="AB94" i="10" s="1"/>
  <c r="AB114" s="1"/>
  <c r="AB7" s="1"/>
  <c r="X158" i="9"/>
  <c r="X94" i="10" s="1"/>
  <c r="X114" s="1"/>
  <c r="X7" s="1"/>
  <c r="T158" i="9"/>
  <c r="T94" i="10" s="1"/>
  <c r="T114" s="1"/>
  <c r="T7" s="1"/>
  <c r="AI158" i="9"/>
  <c r="AI94" i="10" s="1"/>
  <c r="AI114" s="1"/>
  <c r="AI7" s="1"/>
  <c r="AE158" i="9"/>
  <c r="AE94" i="10" s="1"/>
  <c r="AE114" s="1"/>
  <c r="AE7" s="1"/>
  <c r="AA158" i="9"/>
  <c r="AA94" i="10" s="1"/>
  <c r="Y158" i="9"/>
  <c r="Y94" i="10" s="1"/>
  <c r="Y114" s="1"/>
  <c r="Y7" s="1"/>
  <c r="AH136" i="9"/>
  <c r="AH76" i="10" s="1"/>
  <c r="AH92" s="1"/>
  <c r="AH6" s="1"/>
  <c r="AD136" i="9"/>
  <c r="AD76" i="10" s="1"/>
  <c r="AD92" s="1"/>
  <c r="AD6" s="1"/>
  <c r="AI136" i="9"/>
  <c r="AI76" i="10" s="1"/>
  <c r="AE136" i="9"/>
  <c r="AE76" i="10" s="1"/>
  <c r="AA136" i="9"/>
  <c r="AA76" i="10" s="1"/>
  <c r="V136" i="9"/>
  <c r="V76" i="10" s="1"/>
  <c r="R136" i="9"/>
  <c r="R76" i="10" s="1"/>
  <c r="G844"/>
  <c r="H844" s="1"/>
  <c r="G625"/>
  <c r="H625" s="1"/>
  <c r="G206"/>
  <c r="H206" s="1"/>
  <c r="G98"/>
  <c r="H98" s="1"/>
  <c r="R3372" i="9"/>
  <c r="R3392" s="1"/>
  <c r="R867" i="10" s="1"/>
  <c r="I867"/>
  <c r="J867" s="1"/>
  <c r="R2318" i="9"/>
  <c r="R3200"/>
  <c r="R623"/>
  <c r="I490" i="10"/>
  <c r="J490" s="1"/>
  <c r="R337" i="9"/>
  <c r="R3527"/>
  <c r="R2186"/>
  <c r="R975"/>
  <c r="K72"/>
  <c r="R336"/>
  <c r="I120" i="10"/>
  <c r="J120" s="1"/>
  <c r="R2911" i="9"/>
  <c r="R998"/>
  <c r="R2451"/>
  <c r="R2209"/>
  <c r="R2055"/>
  <c r="R1373"/>
  <c r="R1549"/>
  <c r="R1791"/>
  <c r="R1681"/>
  <c r="R1241"/>
  <c r="R273"/>
  <c r="R163"/>
  <c r="R3615"/>
  <c r="R3462"/>
  <c r="R3132"/>
  <c r="R2494"/>
  <c r="R2824"/>
  <c r="R2670"/>
  <c r="R1988"/>
  <c r="R2120"/>
  <c r="R3352"/>
  <c r="R2582"/>
  <c r="R2274"/>
  <c r="R1834"/>
  <c r="R1724"/>
  <c r="R888"/>
  <c r="R1416"/>
  <c r="R1614"/>
  <c r="R1306"/>
  <c r="R1174"/>
  <c r="R580"/>
  <c r="R1900"/>
  <c r="R778"/>
  <c r="R426"/>
  <c r="R316"/>
  <c r="R822"/>
  <c r="R470"/>
  <c r="R2426"/>
  <c r="R2446" s="1"/>
  <c r="R644" i="10" s="1"/>
  <c r="I644"/>
  <c r="J644" s="1"/>
  <c r="G120"/>
  <c r="H120" s="1"/>
  <c r="G318"/>
  <c r="H318" s="1"/>
  <c r="G867"/>
  <c r="H867" s="1"/>
  <c r="G666"/>
  <c r="H666" s="1"/>
  <c r="H686" s="1"/>
  <c r="G512"/>
  <c r="H512" s="1"/>
  <c r="R3461" i="9"/>
  <c r="R3131"/>
  <c r="R3043"/>
  <c r="R2669"/>
  <c r="R3351"/>
  <c r="R2823"/>
  <c r="R2493"/>
  <c r="R2581"/>
  <c r="R2273"/>
  <c r="R2119"/>
  <c r="R1987"/>
  <c r="R1723"/>
  <c r="R777"/>
  <c r="R1173"/>
  <c r="R1899"/>
  <c r="R1613"/>
  <c r="R1415"/>
  <c r="R1305"/>
  <c r="R887"/>
  <c r="R1833"/>
  <c r="R931"/>
  <c r="R821"/>
  <c r="R579"/>
  <c r="R469"/>
  <c r="R315"/>
  <c r="R2889"/>
  <c r="R976"/>
  <c r="R2317"/>
  <c r="R3198"/>
  <c r="R3021"/>
  <c r="R3329"/>
  <c r="R3109"/>
  <c r="R2647"/>
  <c r="R2075"/>
  <c r="R2933"/>
  <c r="R2735"/>
  <c r="R2559"/>
  <c r="R2229"/>
  <c r="R1943"/>
  <c r="R1129"/>
  <c r="R535"/>
  <c r="R1569"/>
  <c r="R865"/>
  <c r="R1261"/>
  <c r="R1019"/>
  <c r="R755"/>
  <c r="G886" i="10"/>
  <c r="H886" s="1"/>
  <c r="K116" i="9"/>
  <c r="L117"/>
  <c r="X117" s="1"/>
  <c r="L271"/>
  <c r="W202" i="10"/>
  <c r="W11" s="1"/>
  <c r="AI642" i="9"/>
  <c r="AI204" i="10" s="1"/>
  <c r="AE642" i="9"/>
  <c r="AE204" i="10" s="1"/>
  <c r="AA642" i="9"/>
  <c r="AA204" i="10" s="1"/>
  <c r="AB224"/>
  <c r="AB12" s="1"/>
  <c r="AJ246"/>
  <c r="AJ13" s="1"/>
  <c r="AB246"/>
  <c r="AB13" s="1"/>
  <c r="T246"/>
  <c r="T13" s="1"/>
  <c r="AJ906" i="9"/>
  <c r="AJ272" i="10" s="1"/>
  <c r="AJ290" s="1"/>
  <c r="AJ15" s="1"/>
  <c r="AF906" i="9"/>
  <c r="AF272" i="10" s="1"/>
  <c r="AB906" i="9"/>
  <c r="AB272" i="10" s="1"/>
  <c r="X906" i="9"/>
  <c r="X272" i="10" s="1"/>
  <c r="T906" i="9"/>
  <c r="T272" i="10" s="1"/>
  <c r="T290" s="1"/>
  <c r="T15" s="1"/>
  <c r="AH950" i="9"/>
  <c r="AH292" i="10" s="1"/>
  <c r="AH312" s="1"/>
  <c r="AH16" s="1"/>
  <c r="AD950" i="9"/>
  <c r="AD292" i="10" s="1"/>
  <c r="AD312" s="1"/>
  <c r="AD16" s="1"/>
  <c r="Z950" i="9"/>
  <c r="Z292" i="10" s="1"/>
  <c r="Z312" s="1"/>
  <c r="Z16" s="1"/>
  <c r="V950" i="9"/>
  <c r="V292" i="10" s="1"/>
  <c r="V312" s="1"/>
  <c r="V16" s="1"/>
  <c r="AH1016" i="9"/>
  <c r="AH315" i="10" s="1"/>
  <c r="AD1016" i="9"/>
  <c r="AD315" i="10" s="1"/>
  <c r="Z1016" i="9"/>
  <c r="Z315" i="10" s="1"/>
  <c r="V1016" i="9"/>
  <c r="V315" i="10" s="1"/>
  <c r="AH444"/>
  <c r="AH22" s="1"/>
  <c r="AD444"/>
  <c r="AD22" s="1"/>
  <c r="Z444"/>
  <c r="Z22" s="1"/>
  <c r="V444"/>
  <c r="V22" s="1"/>
  <c r="R2319" i="9"/>
  <c r="R3201"/>
  <c r="I647" i="10"/>
  <c r="J647" s="1"/>
  <c r="R689" i="9"/>
  <c r="R183"/>
  <c r="R250"/>
  <c r="AH136" i="10"/>
  <c r="AH8" s="1"/>
  <c r="AD136"/>
  <c r="AD8" s="1"/>
  <c r="Z136"/>
  <c r="Z8" s="1"/>
  <c r="V136"/>
  <c r="V8" s="1"/>
  <c r="AI158"/>
  <c r="AI9" s="1"/>
  <c r="AE158"/>
  <c r="AE9" s="1"/>
  <c r="W158"/>
  <c r="W9" s="1"/>
  <c r="S158"/>
  <c r="S9" s="1"/>
  <c r="AI312"/>
  <c r="AI16" s="1"/>
  <c r="AA312"/>
  <c r="AA16" s="1"/>
  <c r="W312"/>
  <c r="W16" s="1"/>
  <c r="S312"/>
  <c r="S16" s="1"/>
  <c r="AH334"/>
  <c r="AH17" s="1"/>
  <c r="AD334"/>
  <c r="AD17" s="1"/>
  <c r="Z334"/>
  <c r="Z17" s="1"/>
  <c r="V334"/>
  <c r="V17" s="1"/>
  <c r="AJ334"/>
  <c r="AJ17" s="1"/>
  <c r="AB334"/>
  <c r="AB17" s="1"/>
  <c r="T334"/>
  <c r="T17" s="1"/>
  <c r="S356"/>
  <c r="S18" s="1"/>
  <c r="R3484" i="9"/>
  <c r="R3659"/>
  <c r="R2142"/>
  <c r="R1438"/>
  <c r="R1746"/>
  <c r="R954"/>
  <c r="R1196"/>
  <c r="R3485"/>
  <c r="R3153"/>
  <c r="R2143"/>
  <c r="R2955"/>
  <c r="R493"/>
  <c r="R1857"/>
  <c r="R1747"/>
  <c r="R955"/>
  <c r="R1439"/>
  <c r="L710"/>
  <c r="X710" s="1"/>
  <c r="G557" i="10"/>
  <c r="H557" s="1"/>
  <c r="V92"/>
  <c r="V6" s="1"/>
  <c r="I76"/>
  <c r="J76" s="1"/>
  <c r="L76" s="1"/>
  <c r="K138" i="9"/>
  <c r="R403"/>
  <c r="I141" i="10"/>
  <c r="J141" s="1"/>
  <c r="R492" i="9"/>
  <c r="AA202" i="10"/>
  <c r="AA11" s="1"/>
  <c r="S202"/>
  <c r="S11" s="1"/>
  <c r="AJ598" i="9"/>
  <c r="AJ185" i="10" s="1"/>
  <c r="AJ202" s="1"/>
  <c r="AJ11" s="1"/>
  <c r="AF598" i="9"/>
  <c r="AF185" i="10" s="1"/>
  <c r="AB598" i="9"/>
  <c r="AB185" i="10" s="1"/>
  <c r="X598" i="9"/>
  <c r="X185" i="10" s="1"/>
  <c r="T598" i="9"/>
  <c r="T185" i="10" s="1"/>
  <c r="T202" s="1"/>
  <c r="T11" s="1"/>
  <c r="AK642" i="9"/>
  <c r="AK204" i="10" s="1"/>
  <c r="AK224" s="1"/>
  <c r="AK12" s="1"/>
  <c r="AG642" i="9"/>
  <c r="AG204" i="10" s="1"/>
  <c r="AG224" s="1"/>
  <c r="AG12" s="1"/>
  <c r="AC642" i="9"/>
  <c r="AC204" i="10" s="1"/>
  <c r="AC224" s="1"/>
  <c r="AC12" s="1"/>
  <c r="Y642" i="9"/>
  <c r="Y204" i="10" s="1"/>
  <c r="Y224" s="1"/>
  <c r="Y12" s="1"/>
  <c r="U642" i="9"/>
  <c r="U204" i="10" s="1"/>
  <c r="U224" s="1"/>
  <c r="U12" s="1"/>
  <c r="AI664" i="9"/>
  <c r="AI205" i="10" s="1"/>
  <c r="AE664" i="9"/>
  <c r="AE205" i="10" s="1"/>
  <c r="AA664" i="9"/>
  <c r="AA205" i="10" s="1"/>
  <c r="W730" i="9"/>
  <c r="W208" i="10" s="1"/>
  <c r="W224" s="1"/>
  <c r="W12" s="1"/>
  <c r="S730" i="9"/>
  <c r="S208" i="10" s="1"/>
  <c r="S224" s="1"/>
  <c r="S12" s="1"/>
  <c r="AK246"/>
  <c r="AK13" s="1"/>
  <c r="AC246"/>
  <c r="AC13" s="1"/>
  <c r="Y246"/>
  <c r="Y13" s="1"/>
  <c r="U246"/>
  <c r="U13" s="1"/>
  <c r="AI840" i="9"/>
  <c r="AI248" i="10" s="1"/>
  <c r="AI268" s="1"/>
  <c r="AI14" s="1"/>
  <c r="AE840" i="9"/>
  <c r="AE248" i="10" s="1"/>
  <c r="AE268" s="1"/>
  <c r="AE14" s="1"/>
  <c r="AA840" i="9"/>
  <c r="AA248" i="10" s="1"/>
  <c r="AA268" s="1"/>
  <c r="AA14" s="1"/>
  <c r="W840" i="9"/>
  <c r="W248" i="10" s="1"/>
  <c r="W268" s="1"/>
  <c r="W14" s="1"/>
  <c r="S840" i="9"/>
  <c r="S248" i="10" s="1"/>
  <c r="S268" s="1"/>
  <c r="S14" s="1"/>
  <c r="AF290"/>
  <c r="AF15" s="1"/>
  <c r="AD290"/>
  <c r="AD15" s="1"/>
  <c r="AH906" i="9"/>
  <c r="AH272" i="10" s="1"/>
  <c r="AH290" s="1"/>
  <c r="AH15" s="1"/>
  <c r="AD906" i="9"/>
  <c r="AD272" i="10" s="1"/>
  <c r="Z906" i="9"/>
  <c r="Z272" i="10" s="1"/>
  <c r="Z290" s="1"/>
  <c r="Z15" s="1"/>
  <c r="V906" i="9"/>
  <c r="V272" i="10" s="1"/>
  <c r="V290" s="1"/>
  <c r="V15" s="1"/>
  <c r="AI1038" i="9"/>
  <c r="AI316" i="10" s="1"/>
  <c r="AI334" s="1"/>
  <c r="AI17" s="1"/>
  <c r="AE1038" i="9"/>
  <c r="AE316" i="10" s="1"/>
  <c r="AE334" s="1"/>
  <c r="AE17" s="1"/>
  <c r="AA1038" i="9"/>
  <c r="AA316" i="10" s="1"/>
  <c r="W1038" i="9"/>
  <c r="W316" i="10" s="1"/>
  <c r="W334" s="1"/>
  <c r="W17" s="1"/>
  <c r="S1038" i="9"/>
  <c r="S316" i="10" s="1"/>
  <c r="S334" s="1"/>
  <c r="S17" s="1"/>
  <c r="AJ444"/>
  <c r="AJ22" s="1"/>
  <c r="AF444"/>
  <c r="AF22" s="1"/>
  <c r="T444"/>
  <c r="T22" s="1"/>
  <c r="R3661" i="9"/>
  <c r="R3483"/>
  <c r="R2141"/>
  <c r="R1745"/>
  <c r="R1855"/>
  <c r="R953"/>
  <c r="R1437"/>
  <c r="K711"/>
  <c r="K338" i="10"/>
  <c r="J338"/>
  <c r="W92"/>
  <c r="W6" s="1"/>
  <c r="S92"/>
  <c r="S6" s="1"/>
  <c r="R360" i="9"/>
  <c r="AK158" i="10"/>
  <c r="AK9" s="1"/>
  <c r="AC158"/>
  <c r="AC9" s="1"/>
  <c r="Y158"/>
  <c r="Y9" s="1"/>
  <c r="U158"/>
  <c r="U9" s="1"/>
  <c r="R491" i="9"/>
  <c r="AI774"/>
  <c r="AI227" i="10" s="1"/>
  <c r="AE774" i="9"/>
  <c r="AE227" i="10" s="1"/>
  <c r="AE246" s="1"/>
  <c r="AE13" s="1"/>
  <c r="AA774" i="9"/>
  <c r="AA227" i="10" s="1"/>
  <c r="W774" i="9"/>
  <c r="W227" i="10" s="1"/>
  <c r="W246" s="1"/>
  <c r="W13" s="1"/>
  <c r="S774" i="9"/>
  <c r="S227" i="10" s="1"/>
  <c r="AA334"/>
  <c r="AA17" s="1"/>
  <c r="AJ554"/>
  <c r="AJ27" s="1"/>
  <c r="AF554"/>
  <c r="AF27" s="1"/>
  <c r="L712" i="9"/>
  <c r="X712" s="1"/>
  <c r="L799"/>
  <c r="X799" s="1"/>
  <c r="L1150"/>
  <c r="X1150" s="1"/>
  <c r="L1152"/>
  <c r="X1152" s="1"/>
  <c r="L1170"/>
  <c r="L1328"/>
  <c r="X1328" s="1"/>
  <c r="X1346" s="1"/>
  <c r="X385" i="10" s="1"/>
  <c r="L1371" i="9"/>
  <c r="L1502"/>
  <c r="X1502" s="1"/>
  <c r="X1522" s="1"/>
  <c r="X426" i="10" s="1"/>
  <c r="X444" s="1"/>
  <c r="X22" s="1"/>
  <c r="L1526" i="9"/>
  <c r="AJ1984"/>
  <c r="AJ536" i="10" s="1"/>
  <c r="AF1984" i="9"/>
  <c r="AF536" i="10" s="1"/>
  <c r="AB1984" i="9"/>
  <c r="AB536" i="10" s="1"/>
  <c r="AB554" s="1"/>
  <c r="AB27" s="1"/>
  <c r="L1965" i="9"/>
  <c r="X1965" s="1"/>
  <c r="AI576" i="10"/>
  <c r="AI28" s="1"/>
  <c r="AA576"/>
  <c r="AA28" s="1"/>
  <c r="W576"/>
  <c r="W28" s="1"/>
  <c r="S576"/>
  <c r="S28" s="1"/>
  <c r="AG598"/>
  <c r="AG29" s="1"/>
  <c r="AC598"/>
  <c r="AC29" s="1"/>
  <c r="Y598"/>
  <c r="Y29" s="1"/>
  <c r="U598"/>
  <c r="U29" s="1"/>
  <c r="AK664"/>
  <c r="AK32" s="1"/>
  <c r="AG664"/>
  <c r="AG32" s="1"/>
  <c r="AC664"/>
  <c r="AC32" s="1"/>
  <c r="U664"/>
  <c r="U32" s="1"/>
  <c r="AI708"/>
  <c r="AI34" s="1"/>
  <c r="AE708"/>
  <c r="AE34" s="1"/>
  <c r="AA708"/>
  <c r="AA34" s="1"/>
  <c r="AK752"/>
  <c r="AK36" s="1"/>
  <c r="AG752"/>
  <c r="AG36" s="1"/>
  <c r="Y752"/>
  <c r="Y36" s="1"/>
  <c r="AJ774"/>
  <c r="AJ37" s="1"/>
  <c r="AF774"/>
  <c r="AF37" s="1"/>
  <c r="AB774"/>
  <c r="AB37" s="1"/>
  <c r="T774"/>
  <c r="T37" s="1"/>
  <c r="AF796"/>
  <c r="AF38" s="1"/>
  <c r="AB796"/>
  <c r="AB38" s="1"/>
  <c r="T796"/>
  <c r="T38" s="1"/>
  <c r="K1964" i="9"/>
  <c r="J780" i="10"/>
  <c r="L780" s="1"/>
  <c r="K780"/>
  <c r="K801"/>
  <c r="J801"/>
  <c r="AH202"/>
  <c r="AH11" s="1"/>
  <c r="AD202"/>
  <c r="AD11" s="1"/>
  <c r="Z202"/>
  <c r="Z11" s="1"/>
  <c r="V202"/>
  <c r="V11" s="1"/>
  <c r="AI246"/>
  <c r="AI13" s="1"/>
  <c r="AA246"/>
  <c r="AA13" s="1"/>
  <c r="I273"/>
  <c r="L1086" i="9"/>
  <c r="X1086" s="1"/>
  <c r="AI444" i="10"/>
  <c r="AI22" s="1"/>
  <c r="AA444"/>
  <c r="AA22" s="1"/>
  <c r="W444"/>
  <c r="W22" s="1"/>
  <c r="S444"/>
  <c r="S22" s="1"/>
  <c r="K1965" i="9"/>
  <c r="I385" i="10"/>
  <c r="J385" s="1"/>
  <c r="K1502" i="9"/>
  <c r="L1503"/>
  <c r="X1503" s="1"/>
  <c r="L1522"/>
  <c r="L1547"/>
  <c r="L1679"/>
  <c r="AK554" i="10"/>
  <c r="AK27" s="1"/>
  <c r="AG554"/>
  <c r="AG27" s="1"/>
  <c r="AC554"/>
  <c r="AC27" s="1"/>
  <c r="Y554"/>
  <c r="Y27" s="1"/>
  <c r="U554"/>
  <c r="U27" s="1"/>
  <c r="AH1984" i="9"/>
  <c r="AH536" i="10" s="1"/>
  <c r="AH554" s="1"/>
  <c r="AH27" s="1"/>
  <c r="AD1984" i="9"/>
  <c r="AD536" i="10" s="1"/>
  <c r="AD554" s="1"/>
  <c r="AD27" s="1"/>
  <c r="AK576"/>
  <c r="AK28" s="1"/>
  <c r="AG576"/>
  <c r="AG28" s="1"/>
  <c r="AC576"/>
  <c r="AC28" s="1"/>
  <c r="Y576"/>
  <c r="Y28" s="1"/>
  <c r="U576"/>
  <c r="U28" s="1"/>
  <c r="AG620"/>
  <c r="AG30" s="1"/>
  <c r="AC620"/>
  <c r="AC30" s="1"/>
  <c r="Y620"/>
  <c r="Y30" s="1"/>
  <c r="AI664"/>
  <c r="AI32" s="1"/>
  <c r="AE664"/>
  <c r="AE32" s="1"/>
  <c r="AA664"/>
  <c r="AA32" s="1"/>
  <c r="W664"/>
  <c r="W32" s="1"/>
  <c r="S664"/>
  <c r="S32" s="1"/>
  <c r="AK708"/>
  <c r="AK34" s="1"/>
  <c r="AG708"/>
  <c r="AG34" s="1"/>
  <c r="I713"/>
  <c r="J713" s="1"/>
  <c r="L713" s="1"/>
  <c r="AI752"/>
  <c r="AI36" s="1"/>
  <c r="AE752"/>
  <c r="AE36" s="1"/>
  <c r="AA752"/>
  <c r="AA36" s="1"/>
  <c r="W752"/>
  <c r="W36" s="1"/>
  <c r="S752"/>
  <c r="S36" s="1"/>
  <c r="AH774"/>
  <c r="AH37" s="1"/>
  <c r="AD774"/>
  <c r="AD37" s="1"/>
  <c r="Z774"/>
  <c r="Z37" s="1"/>
  <c r="V774"/>
  <c r="V37" s="1"/>
  <c r="AH796"/>
  <c r="AH38" s="1"/>
  <c r="AD796"/>
  <c r="AD38" s="1"/>
  <c r="Z796"/>
  <c r="Z38" s="1"/>
  <c r="V796"/>
  <c r="V38" s="1"/>
  <c r="AH818"/>
  <c r="AH39" s="1"/>
  <c r="Z818"/>
  <c r="Z39" s="1"/>
  <c r="V818"/>
  <c r="V39" s="1"/>
  <c r="K1966" i="9"/>
  <c r="L1966"/>
  <c r="X1966" s="1"/>
  <c r="L620"/>
  <c r="AI290" i="10"/>
  <c r="AI15" s="1"/>
  <c r="AE290"/>
  <c r="AE15" s="1"/>
  <c r="AA290"/>
  <c r="AA15" s="1"/>
  <c r="W290"/>
  <c r="W15" s="1"/>
  <c r="S290"/>
  <c r="S15" s="1"/>
  <c r="L928" i="9"/>
  <c r="L1084"/>
  <c r="X1084" s="1"/>
  <c r="V400" i="10"/>
  <c r="V20" s="1"/>
  <c r="AK444"/>
  <c r="AK22" s="1"/>
  <c r="AG444"/>
  <c r="AG22" s="1"/>
  <c r="AC444"/>
  <c r="AC22" s="1"/>
  <c r="Y444"/>
  <c r="Y22" s="1"/>
  <c r="L1654" i="9"/>
  <c r="AJ532" i="10"/>
  <c r="AJ26" s="1"/>
  <c r="AF532"/>
  <c r="AF26" s="1"/>
  <c r="AB532"/>
  <c r="AB26" s="1"/>
  <c r="X532"/>
  <c r="X26" s="1"/>
  <c r="T532"/>
  <c r="T26" s="1"/>
  <c r="L1964" i="9"/>
  <c r="X1964" s="1"/>
  <c r="AH620" i="10"/>
  <c r="AH30" s="1"/>
  <c r="AD620"/>
  <c r="AD30" s="1"/>
  <c r="Z620"/>
  <c r="Z30" s="1"/>
  <c r="U730"/>
  <c r="U35" s="1"/>
  <c r="I626"/>
  <c r="J626" s="1"/>
  <c r="K2603" i="9"/>
  <c r="L2603"/>
  <c r="X2603" s="1"/>
  <c r="L2604"/>
  <c r="X2604" s="1"/>
  <c r="AH730" i="10"/>
  <c r="AH35" s="1"/>
  <c r="AD730"/>
  <c r="AD35" s="1"/>
  <c r="Z730"/>
  <c r="Z35" s="1"/>
  <c r="K2691" i="9"/>
  <c r="AH752" i="10"/>
  <c r="AH36" s="1"/>
  <c r="AD752"/>
  <c r="AD36" s="1"/>
  <c r="Z752"/>
  <c r="Z36" s="1"/>
  <c r="V752"/>
  <c r="V36" s="1"/>
  <c r="L3084" i="9"/>
  <c r="K3285"/>
  <c r="L2164"/>
  <c r="X2164" s="1"/>
  <c r="L2182"/>
  <c r="L2294"/>
  <c r="X2294" s="1"/>
  <c r="X2314" s="1"/>
  <c r="X605" i="10" s="1"/>
  <c r="X620" s="1"/>
  <c r="X30" s="1"/>
  <c r="L2320" i="9"/>
  <c r="K2406"/>
  <c r="L2449"/>
  <c r="L2691"/>
  <c r="X2691" s="1"/>
  <c r="L2758"/>
  <c r="X2758" s="1"/>
  <c r="L2776"/>
  <c r="K2868"/>
  <c r="K3202"/>
  <c r="L3220"/>
  <c r="L3225"/>
  <c r="L3285"/>
  <c r="X3285" s="1"/>
  <c r="X3304" s="1"/>
  <c r="X846" i="10" s="1"/>
  <c r="X862" s="1"/>
  <c r="X41" s="1"/>
  <c r="I846"/>
  <c r="J846" s="1"/>
  <c r="L846" s="1"/>
  <c r="U906"/>
  <c r="U43" s="1"/>
  <c r="T928"/>
  <c r="T44" s="1"/>
  <c r="L2162" i="9"/>
  <c r="X2162" s="1"/>
  <c r="X2182" s="1"/>
  <c r="X584" i="10" s="1"/>
  <c r="X598" s="1"/>
  <c r="X29" s="1"/>
  <c r="L2405" i="9"/>
  <c r="X2405" s="1"/>
  <c r="X2424" s="1"/>
  <c r="X626" i="10" s="1"/>
  <c r="X642" s="1"/>
  <c r="X31" s="1"/>
  <c r="AJ664"/>
  <c r="AJ32" s="1"/>
  <c r="AF664"/>
  <c r="AF32" s="1"/>
  <c r="AB664"/>
  <c r="AB32" s="1"/>
  <c r="X664"/>
  <c r="X32" s="1"/>
  <c r="T664"/>
  <c r="T32" s="1"/>
  <c r="AJ708"/>
  <c r="AJ34" s="1"/>
  <c r="AF708"/>
  <c r="AF34" s="1"/>
  <c r="AB708"/>
  <c r="AB34" s="1"/>
  <c r="T708"/>
  <c r="T34" s="1"/>
  <c r="AJ730"/>
  <c r="AJ35" s="1"/>
  <c r="AF730"/>
  <c r="AF35" s="1"/>
  <c r="AB730"/>
  <c r="AB35" s="1"/>
  <c r="T730"/>
  <c r="T35" s="1"/>
  <c r="AJ752"/>
  <c r="AJ36" s="1"/>
  <c r="AF752"/>
  <c r="AF36" s="1"/>
  <c r="AB752"/>
  <c r="AB36" s="1"/>
  <c r="T752"/>
  <c r="T36" s="1"/>
  <c r="L2867" i="9"/>
  <c r="X2867" s="1"/>
  <c r="AG840" i="10"/>
  <c r="AG40" s="1"/>
  <c r="AC840"/>
  <c r="AC40" s="1"/>
  <c r="Y840"/>
  <c r="Y40" s="1"/>
  <c r="U840"/>
  <c r="U40" s="1"/>
  <c r="L3176" i="9"/>
  <c r="X3176" s="1"/>
  <c r="L2314"/>
  <c r="L2424"/>
  <c r="L2622"/>
  <c r="L2692"/>
  <c r="X2692" s="1"/>
  <c r="L2710"/>
  <c r="L2757"/>
  <c r="X2757" s="1"/>
  <c r="L2868"/>
  <c r="X2868" s="1"/>
  <c r="L2996"/>
  <c r="K3066"/>
  <c r="L3175"/>
  <c r="X3175" s="1"/>
  <c r="L3223"/>
  <c r="L3286"/>
  <c r="X3286" s="1"/>
  <c r="K3638"/>
  <c r="L3639"/>
  <c r="X3639" s="1"/>
  <c r="L3394"/>
  <c r="X3394" s="1"/>
  <c r="L3548"/>
  <c r="L3656"/>
  <c r="K141" i="10"/>
  <c r="I890"/>
  <c r="J890" s="1"/>
  <c r="R3548" i="9"/>
  <c r="L3549"/>
  <c r="L3550"/>
  <c r="K186" i="10"/>
  <c r="L3414" i="9"/>
  <c r="L3700"/>
  <c r="L186" i="10"/>
  <c r="L426"/>
  <c r="L338"/>
  <c r="F385"/>
  <c r="L385" s="1"/>
  <c r="L451"/>
  <c r="K426"/>
  <c r="F623"/>
  <c r="L623" s="1"/>
  <c r="L626"/>
  <c r="L691"/>
  <c r="L605"/>
  <c r="L801"/>
  <c r="F890"/>
  <c r="L890" s="1"/>
  <c r="L868"/>
  <c r="K913"/>
  <c r="F913"/>
  <c r="L913" s="1"/>
  <c r="E75"/>
  <c r="F75" s="1"/>
  <c r="E74"/>
  <c r="F74" s="1"/>
  <c r="Z92"/>
  <c r="Z6" s="1"/>
  <c r="AI92"/>
  <c r="AI6" s="1"/>
  <c r="AA92"/>
  <c r="AA6" s="1"/>
  <c r="E73"/>
  <c r="F73" s="1"/>
  <c r="L73" s="1"/>
  <c r="AJ92"/>
  <c r="AJ6" s="1"/>
  <c r="AF92"/>
  <c r="AF6" s="1"/>
  <c r="AB92"/>
  <c r="AB6" s="1"/>
  <c r="T92"/>
  <c r="T6" s="1"/>
  <c r="H92"/>
  <c r="AE92"/>
  <c r="AE6" s="1"/>
  <c r="U92"/>
  <c r="U6" s="1"/>
  <c r="K72"/>
  <c r="F72"/>
  <c r="L48" i="9"/>
  <c r="L26"/>
  <c r="E9" i="11"/>
  <c r="I9" s="1"/>
  <c r="E14"/>
  <c r="E17"/>
  <c r="I17" s="1"/>
  <c r="E15"/>
  <c r="I15" s="1"/>
  <c r="L44" i="10"/>
  <c r="K44"/>
  <c r="K868"/>
  <c r="K846"/>
  <c r="L39"/>
  <c r="L734"/>
  <c r="K734"/>
  <c r="L35"/>
  <c r="K691"/>
  <c r="L33"/>
  <c r="L31"/>
  <c r="K605"/>
  <c r="L584"/>
  <c r="K584"/>
  <c r="K451"/>
  <c r="L21"/>
  <c r="L20"/>
  <c r="L18"/>
  <c r="K18"/>
  <c r="L16"/>
  <c r="L15"/>
  <c r="L229"/>
  <c r="K229"/>
  <c r="L12"/>
  <c r="L11"/>
  <c r="L10"/>
  <c r="L9"/>
  <c r="K9"/>
  <c r="L141"/>
  <c r="L8"/>
  <c r="AL48"/>
  <c r="E5" i="11" s="1"/>
  <c r="L50" i="10"/>
  <c r="K50"/>
  <c r="L46"/>
  <c r="K46"/>
  <c r="L45"/>
  <c r="K45"/>
  <c r="L43"/>
  <c r="K43"/>
  <c r="K42"/>
  <c r="L41"/>
  <c r="K41"/>
  <c r="L40"/>
  <c r="K40"/>
  <c r="K39"/>
  <c r="L38"/>
  <c r="K38"/>
  <c r="L37"/>
  <c r="K37"/>
  <c r="L36"/>
  <c r="K36"/>
  <c r="K35"/>
  <c r="L34"/>
  <c r="K34"/>
  <c r="K33"/>
  <c r="L32"/>
  <c r="L30"/>
  <c r="K30"/>
  <c r="L29"/>
  <c r="L28"/>
  <c r="K28"/>
  <c r="L27"/>
  <c r="K27"/>
  <c r="L26"/>
  <c r="K26"/>
  <c r="L25"/>
  <c r="K25"/>
  <c r="L24"/>
  <c r="K24"/>
  <c r="L23"/>
  <c r="K23"/>
  <c r="L22"/>
  <c r="L19"/>
  <c r="L17"/>
  <c r="K17"/>
  <c r="K16"/>
  <c r="K15"/>
  <c r="L14"/>
  <c r="K14"/>
  <c r="K13"/>
  <c r="L7"/>
  <c r="K7"/>
  <c r="L6"/>
  <c r="K6"/>
  <c r="K3682" i="9"/>
  <c r="K3681"/>
  <c r="K3680"/>
  <c r="L3641"/>
  <c r="X3641" s="1"/>
  <c r="K3641"/>
  <c r="L3640"/>
  <c r="X3640" s="1"/>
  <c r="L3638"/>
  <c r="X3638" s="1"/>
  <c r="L3637"/>
  <c r="X3637" s="1"/>
  <c r="K3637"/>
  <c r="L3636"/>
  <c r="X3636" s="1"/>
  <c r="K3636"/>
  <c r="L3614"/>
  <c r="K3614"/>
  <c r="K3549"/>
  <c r="L3506"/>
  <c r="X3506" s="1"/>
  <c r="X3524" s="1"/>
  <c r="X890" i="10" s="1"/>
  <c r="X906" s="1"/>
  <c r="X43" s="1"/>
  <c r="K3506" i="9"/>
  <c r="K3505"/>
  <c r="K3504"/>
  <c r="L3461"/>
  <c r="K3461"/>
  <c r="L3396"/>
  <c r="X3396" s="1"/>
  <c r="K3396"/>
  <c r="L3395"/>
  <c r="X3395" s="1"/>
  <c r="K3395"/>
  <c r="R3307"/>
  <c r="K3284"/>
  <c r="K3226"/>
  <c r="K3222"/>
  <c r="K3218"/>
  <c r="L3131"/>
  <c r="K3131"/>
  <c r="L3066"/>
  <c r="X3066" s="1"/>
  <c r="L3065"/>
  <c r="X3065" s="1"/>
  <c r="K3065"/>
  <c r="L3064"/>
  <c r="X3064" s="1"/>
  <c r="R3044"/>
  <c r="L2977"/>
  <c r="X2977" s="1"/>
  <c r="K2977"/>
  <c r="L2976"/>
  <c r="X2976" s="1"/>
  <c r="K2976"/>
  <c r="L2866"/>
  <c r="X2866" s="1"/>
  <c r="X2886" s="1"/>
  <c r="X758" i="10" s="1"/>
  <c r="X774" s="1"/>
  <c r="X37" s="1"/>
  <c r="K2866" i="9"/>
  <c r="K2823"/>
  <c r="L2756"/>
  <c r="X2756" s="1"/>
  <c r="K2756"/>
  <c r="L2690"/>
  <c r="X2690" s="1"/>
  <c r="X2710" s="1"/>
  <c r="X713" i="10" s="1"/>
  <c r="X730" s="1"/>
  <c r="X35" s="1"/>
  <c r="K2690" i="9"/>
  <c r="L2602"/>
  <c r="X2602" s="1"/>
  <c r="X2622" s="1"/>
  <c r="X691" i="10" s="1"/>
  <c r="X708" s="1"/>
  <c r="X34" s="1"/>
  <c r="K2602" i="9"/>
  <c r="L2581"/>
  <c r="K2581"/>
  <c r="R2492"/>
  <c r="K2296"/>
  <c r="K2295"/>
  <c r="K2187"/>
  <c r="K2032"/>
  <c r="L1899"/>
  <c r="K1899"/>
  <c r="R1856"/>
  <c r="L1833"/>
  <c r="K1833"/>
  <c r="R1766"/>
  <c r="R1786" s="1"/>
  <c r="R490" i="10" s="1"/>
  <c r="L1723" i="9"/>
  <c r="K1723"/>
  <c r="K1679"/>
  <c r="L1636"/>
  <c r="X1636" s="1"/>
  <c r="K1636"/>
  <c r="L1634"/>
  <c r="X1634" s="1"/>
  <c r="K1634"/>
  <c r="K1613"/>
  <c r="R1481"/>
  <c r="K1349"/>
  <c r="K1327"/>
  <c r="K1326"/>
  <c r="K1305"/>
  <c r="R1197"/>
  <c r="R1195"/>
  <c r="K1173"/>
  <c r="L1151"/>
  <c r="X1151" s="1"/>
  <c r="K1151"/>
  <c r="R932"/>
  <c r="L931"/>
  <c r="K931"/>
  <c r="L910"/>
  <c r="X910" s="1"/>
  <c r="K910"/>
  <c r="L909"/>
  <c r="X909" s="1"/>
  <c r="K909"/>
  <c r="K908"/>
  <c r="K821"/>
  <c r="L798"/>
  <c r="X798" s="1"/>
  <c r="X818" s="1"/>
  <c r="X229" i="10" s="1"/>
  <c r="X246" s="1"/>
  <c r="X13" s="1"/>
  <c r="K798" i="9"/>
  <c r="L777"/>
  <c r="K777"/>
  <c r="L711"/>
  <c r="X711" s="1"/>
  <c r="K710"/>
  <c r="K648"/>
  <c r="L602"/>
  <c r="X602" s="1"/>
  <c r="K602"/>
  <c r="L600"/>
  <c r="X600" s="1"/>
  <c r="K600"/>
  <c r="L579"/>
  <c r="K579"/>
  <c r="K469"/>
  <c r="K448"/>
  <c r="K447"/>
  <c r="K446"/>
  <c r="K271"/>
  <c r="L118"/>
  <c r="X118" s="1"/>
  <c r="L72"/>
  <c r="K32"/>
  <c r="L29"/>
  <c r="K29"/>
  <c r="L8"/>
  <c r="L7"/>
  <c r="K6"/>
  <c r="G910" i="10"/>
  <c r="H910" s="1"/>
  <c r="R3554" i="9"/>
  <c r="R3553"/>
  <c r="G909" i="10"/>
  <c r="H909" s="1"/>
  <c r="R3552" i="9"/>
  <c r="AG136" i="10" l="1"/>
  <c r="AG8" s="1"/>
  <c r="AG48" s="1"/>
  <c r="AH400"/>
  <c r="AH20" s="1"/>
  <c r="X928" i="9"/>
  <c r="X273" i="10" s="1"/>
  <c r="X290" s="1"/>
  <c r="X15" s="1"/>
  <c r="X620" i="9"/>
  <c r="X186" i="10" s="1"/>
  <c r="X3084" i="9"/>
  <c r="X801" i="10" s="1"/>
  <c r="X818" s="1"/>
  <c r="X39" s="1"/>
  <c r="K626"/>
  <c r="K713"/>
  <c r="X400"/>
  <c r="X20" s="1"/>
  <c r="AB202"/>
  <c r="AB11" s="1"/>
  <c r="AB48" s="1"/>
  <c r="E31" i="11" s="1"/>
  <c r="I31" s="1"/>
  <c r="R356" i="9"/>
  <c r="R120" i="10" s="1"/>
  <c r="AD400"/>
  <c r="AD20" s="1"/>
  <c r="R2512" i="9"/>
  <c r="R647" i="10" s="1"/>
  <c r="X2776" i="9"/>
  <c r="X734" i="10" s="1"/>
  <c r="X752" s="1"/>
  <c r="X36" s="1"/>
  <c r="K385"/>
  <c r="AA114"/>
  <c r="AA7" s="1"/>
  <c r="Z400"/>
  <c r="Z20" s="1"/>
  <c r="AF202"/>
  <c r="AF11" s="1"/>
  <c r="AF48" s="1"/>
  <c r="X202"/>
  <c r="X11" s="1"/>
  <c r="U136"/>
  <c r="U8" s="1"/>
  <c r="U48" s="1"/>
  <c r="Y136"/>
  <c r="Y8" s="1"/>
  <c r="Y48" s="1"/>
  <c r="AC48"/>
  <c r="AK48"/>
  <c r="V48"/>
  <c r="K76"/>
  <c r="AD48"/>
  <c r="I758"/>
  <c r="L2886" i="9"/>
  <c r="I319" i="10"/>
  <c r="L1104" i="9"/>
  <c r="G710" i="10"/>
  <c r="H710" s="1"/>
  <c r="G820"/>
  <c r="H820" s="1"/>
  <c r="G798"/>
  <c r="H798" s="1"/>
  <c r="G732"/>
  <c r="H732" s="1"/>
  <c r="G688"/>
  <c r="H688" s="1"/>
  <c r="G864"/>
  <c r="H864" s="1"/>
  <c r="G424"/>
  <c r="H424" s="1"/>
  <c r="G336"/>
  <c r="H336" s="1"/>
  <c r="G226"/>
  <c r="H226" s="1"/>
  <c r="G534"/>
  <c r="H534" s="1"/>
  <c r="G270"/>
  <c r="H270" s="1"/>
  <c r="G138"/>
  <c r="H138" s="1"/>
  <c r="S48"/>
  <c r="I208"/>
  <c r="L730" i="9"/>
  <c r="I757" i="10"/>
  <c r="J757" s="1"/>
  <c r="R2844" i="9"/>
  <c r="R2864" s="1"/>
  <c r="R757" i="10" s="1"/>
  <c r="G754"/>
  <c r="H754" s="1"/>
  <c r="W48"/>
  <c r="I5" i="11"/>
  <c r="E7"/>
  <c r="I7" s="1"/>
  <c r="J273" i="10"/>
  <c r="L273" s="1"/>
  <c r="K273"/>
  <c r="R2514" i="9"/>
  <c r="R2534" s="1"/>
  <c r="R666" i="10" s="1"/>
  <c r="R686" s="1"/>
  <c r="R33" s="1"/>
  <c r="I666"/>
  <c r="J666" s="1"/>
  <c r="J686" s="1"/>
  <c r="R1612" i="9"/>
  <c r="R1632" s="1"/>
  <c r="R450" i="10" s="1"/>
  <c r="I450"/>
  <c r="J450" s="1"/>
  <c r="R1898" i="9"/>
  <c r="R1918" s="1"/>
  <c r="R513" i="10" s="1"/>
  <c r="I513"/>
  <c r="J513" s="1"/>
  <c r="R1414" i="9"/>
  <c r="R1434" s="1"/>
  <c r="R405" i="10" s="1"/>
  <c r="I405"/>
  <c r="J405" s="1"/>
  <c r="R2118" i="9"/>
  <c r="R2138" s="1"/>
  <c r="R582" i="10" s="1"/>
  <c r="I582"/>
  <c r="J582" s="1"/>
  <c r="R3196" i="9"/>
  <c r="R3216" s="1"/>
  <c r="R842" i="10" s="1"/>
  <c r="I842"/>
  <c r="J842" s="1"/>
  <c r="R1128" i="9"/>
  <c r="R1148" s="1"/>
  <c r="R337" i="10" s="1"/>
  <c r="I337"/>
  <c r="J337" s="1"/>
  <c r="R534" i="9"/>
  <c r="R554" s="1"/>
  <c r="R183" i="10" s="1"/>
  <c r="I183"/>
  <c r="J183" s="1"/>
  <c r="R2074" i="9"/>
  <c r="R2094" s="1"/>
  <c r="R580" i="10" s="1"/>
  <c r="I580"/>
  <c r="J580" s="1"/>
  <c r="R2932" i="9"/>
  <c r="R2952" s="1"/>
  <c r="R778" i="10" s="1"/>
  <c r="I778"/>
  <c r="J778" s="1"/>
  <c r="R3328" i="9"/>
  <c r="R3348" s="1"/>
  <c r="R865" i="10" s="1"/>
  <c r="I865"/>
  <c r="J865" s="1"/>
  <c r="I557"/>
  <c r="J557" s="1"/>
  <c r="R2008" i="9"/>
  <c r="R2028" s="1"/>
  <c r="R557" i="10" s="1"/>
  <c r="K1415" i="9"/>
  <c r="L1415"/>
  <c r="L2493"/>
  <c r="K2493"/>
  <c r="R1348"/>
  <c r="R1368" s="1"/>
  <c r="R402" i="10" s="1"/>
  <c r="I402"/>
  <c r="J402" s="1"/>
  <c r="R1524" i="9"/>
  <c r="X2996"/>
  <c r="X780" i="10" s="1"/>
  <c r="X796" s="1"/>
  <c r="X38" s="1"/>
  <c r="K890"/>
  <c r="I909"/>
  <c r="J909" s="1"/>
  <c r="X730" i="9"/>
  <c r="X208" i="10" s="1"/>
  <c r="X224" s="1"/>
  <c r="X12" s="1"/>
  <c r="AE224"/>
  <c r="AE12" s="1"/>
  <c r="AE48" s="1"/>
  <c r="G912"/>
  <c r="H912" s="1"/>
  <c r="L469" i="9"/>
  <c r="L1305"/>
  <c r="G140" i="10"/>
  <c r="H140" s="1"/>
  <c r="G185"/>
  <c r="H185" s="1"/>
  <c r="G405"/>
  <c r="H405" s="1"/>
  <c r="G493"/>
  <c r="H493" s="1"/>
  <c r="G690"/>
  <c r="H690" s="1"/>
  <c r="G582"/>
  <c r="H582" s="1"/>
  <c r="G888"/>
  <c r="H888" s="1"/>
  <c r="G271"/>
  <c r="H271" s="1"/>
  <c r="G382"/>
  <c r="H382" s="1"/>
  <c r="G778"/>
  <c r="H778" s="1"/>
  <c r="G799"/>
  <c r="H799" s="1"/>
  <c r="G689"/>
  <c r="H689" s="1"/>
  <c r="R424" i="9"/>
  <c r="R3658"/>
  <c r="R3240"/>
  <c r="R3260" s="1"/>
  <c r="R844" i="10" s="1"/>
  <c r="I844"/>
  <c r="J844" s="1"/>
  <c r="R314" i="9"/>
  <c r="R334" s="1"/>
  <c r="R119" i="10" s="1"/>
  <c r="I119"/>
  <c r="J119" s="1"/>
  <c r="R930" i="9"/>
  <c r="R950" s="1"/>
  <c r="R292" i="10" s="1"/>
  <c r="I292"/>
  <c r="J292" s="1"/>
  <c r="I493"/>
  <c r="J493" s="1"/>
  <c r="R1832" i="9"/>
  <c r="R1852" s="1"/>
  <c r="R493" i="10" s="1"/>
  <c r="R1304" i="9"/>
  <c r="R1324" s="1"/>
  <c r="R384" i="10" s="1"/>
  <c r="I384"/>
  <c r="J384" s="1"/>
  <c r="R3350" i="9"/>
  <c r="R3370" s="1"/>
  <c r="R866" i="10" s="1"/>
  <c r="I866"/>
  <c r="J866" s="1"/>
  <c r="R2272" i="9"/>
  <c r="R2292" s="1"/>
  <c r="R604" i="10" s="1"/>
  <c r="I604"/>
  <c r="J604" s="1"/>
  <c r="I888"/>
  <c r="J888" s="1"/>
  <c r="R3460" i="9"/>
  <c r="R3480" s="1"/>
  <c r="R888" i="10" s="1"/>
  <c r="R2316" i="9"/>
  <c r="R2336" s="1"/>
  <c r="R622" i="10" s="1"/>
  <c r="I622"/>
  <c r="J622" s="1"/>
  <c r="R864" i="9"/>
  <c r="R884" s="1"/>
  <c r="R271" i="10" s="1"/>
  <c r="I271"/>
  <c r="J271" s="1"/>
  <c r="R1942" i="9"/>
  <c r="R1962" s="1"/>
  <c r="R535" i="10" s="1"/>
  <c r="I535"/>
  <c r="J535" s="1"/>
  <c r="R1480" i="9"/>
  <c r="R1500" s="1"/>
  <c r="R425" i="10" s="1"/>
  <c r="I425"/>
  <c r="J425" s="1"/>
  <c r="R2646" i="9"/>
  <c r="R2666" s="1"/>
  <c r="R711" i="10" s="1"/>
  <c r="I711"/>
  <c r="J711" s="1"/>
  <c r="R3108" i="9"/>
  <c r="R3128" s="1"/>
  <c r="R821" i="10" s="1"/>
  <c r="I821"/>
  <c r="J821" s="1"/>
  <c r="L887" i="9"/>
  <c r="K887"/>
  <c r="K3043"/>
  <c r="L3043"/>
  <c r="K1987"/>
  <c r="L1987"/>
  <c r="K3351"/>
  <c r="R248"/>
  <c r="R268" s="1"/>
  <c r="R116" i="10" s="1"/>
  <c r="I116"/>
  <c r="J116" s="1"/>
  <c r="R1216" i="9"/>
  <c r="E10" i="11"/>
  <c r="X3414" i="9"/>
  <c r="X868" i="10" s="1"/>
  <c r="X884" s="1"/>
  <c r="X42" s="1"/>
  <c r="L3524" i="9"/>
  <c r="X1984"/>
  <c r="X536" i="10" s="1"/>
  <c r="X554" s="1"/>
  <c r="X27" s="1"/>
  <c r="AA224"/>
  <c r="AA12" s="1"/>
  <c r="AA48" s="1"/>
  <c r="G622"/>
  <c r="H622" s="1"/>
  <c r="L821" i="9"/>
  <c r="L1173"/>
  <c r="G119" i="10"/>
  <c r="H119" s="1"/>
  <c r="G384"/>
  <c r="H384" s="1"/>
  <c r="G471"/>
  <c r="H471" s="1"/>
  <c r="G647"/>
  <c r="H647" s="1"/>
  <c r="G712"/>
  <c r="H712" s="1"/>
  <c r="G866"/>
  <c r="H866" s="1"/>
  <c r="G96"/>
  <c r="H96" s="1"/>
  <c r="G535"/>
  <c r="H535" s="1"/>
  <c r="G337"/>
  <c r="H337" s="1"/>
  <c r="G733"/>
  <c r="H733" s="1"/>
  <c r="G580"/>
  <c r="H580" s="1"/>
  <c r="R2450" i="9"/>
  <c r="R2054"/>
  <c r="R2208"/>
  <c r="R1790"/>
  <c r="R1680"/>
  <c r="R1372"/>
  <c r="R1548"/>
  <c r="R1240"/>
  <c r="R162"/>
  <c r="R272"/>
  <c r="I910" i="10"/>
  <c r="J910" s="1"/>
  <c r="R3570" i="9"/>
  <c r="R3590" s="1"/>
  <c r="R910" i="10" s="1"/>
  <c r="L3174" i="9"/>
  <c r="X3174" s="1"/>
  <c r="X3194" s="1"/>
  <c r="X824" i="10" s="1"/>
  <c r="X840" s="1"/>
  <c r="X40" s="1"/>
  <c r="R182" i="9"/>
  <c r="R202" s="1"/>
  <c r="R96" i="10" s="1"/>
  <c r="I96"/>
  <c r="J96" s="1"/>
  <c r="R2954" i="9"/>
  <c r="R2974" s="1"/>
  <c r="R779" i="10" s="1"/>
  <c r="I779"/>
  <c r="J779" s="1"/>
  <c r="R2382" i="9"/>
  <c r="R2402" s="1"/>
  <c r="R625" i="10" s="1"/>
  <c r="I625"/>
  <c r="J625" s="1"/>
  <c r="G600"/>
  <c r="H600" s="1"/>
  <c r="G578"/>
  <c r="H578" s="1"/>
  <c r="G468"/>
  <c r="H468" s="1"/>
  <c r="G380"/>
  <c r="H380" s="1"/>
  <c r="G490"/>
  <c r="H490" s="1"/>
  <c r="G402"/>
  <c r="H402" s="1"/>
  <c r="R1876" i="9"/>
  <c r="R1896" s="1"/>
  <c r="R512" i="10" s="1"/>
  <c r="R532" s="1"/>
  <c r="R26" s="1"/>
  <c r="I512"/>
  <c r="J512" s="1"/>
  <c r="J532" s="1"/>
  <c r="R820" i="9"/>
  <c r="R840" s="1"/>
  <c r="R248" i="10" s="1"/>
  <c r="R268" s="1"/>
  <c r="R14" s="1"/>
  <c r="I248"/>
  <c r="J248" s="1"/>
  <c r="J268" s="1"/>
  <c r="R578" i="9"/>
  <c r="R598" s="1"/>
  <c r="R185" i="10" s="1"/>
  <c r="I185"/>
  <c r="J185" s="1"/>
  <c r="R886" i="9"/>
  <c r="R906" s="1"/>
  <c r="R272" i="10" s="1"/>
  <c r="I272"/>
  <c r="J272" s="1"/>
  <c r="R3130" i="9"/>
  <c r="R3150" s="1"/>
  <c r="R822" i="10" s="1"/>
  <c r="I822"/>
  <c r="J822" s="1"/>
  <c r="R2822" i="9"/>
  <c r="R2842" s="1"/>
  <c r="R756" i="10" s="1"/>
  <c r="I756"/>
  <c r="J756" s="1"/>
  <c r="R1986" i="9"/>
  <c r="R2006" s="1"/>
  <c r="R556" i="10" s="1"/>
  <c r="R576" s="1"/>
  <c r="R28" s="1"/>
  <c r="I556"/>
  <c r="J556" s="1"/>
  <c r="I204"/>
  <c r="J204" s="1"/>
  <c r="R622" i="9"/>
  <c r="R642" s="1"/>
  <c r="R204" i="10" s="1"/>
  <c r="G757"/>
  <c r="H757" s="1"/>
  <c r="R1568" i="9"/>
  <c r="R1588" s="1"/>
  <c r="R448" i="10" s="1"/>
  <c r="I448"/>
  <c r="J448" s="1"/>
  <c r="R1260" i="9"/>
  <c r="R1280" s="1"/>
  <c r="R382" i="10" s="1"/>
  <c r="I382"/>
  <c r="J382" s="1"/>
  <c r="R2558" i="9"/>
  <c r="R2578" s="1"/>
  <c r="R689" i="10" s="1"/>
  <c r="I689"/>
  <c r="J689" s="1"/>
  <c r="R3020" i="9"/>
  <c r="R3040" s="1"/>
  <c r="R799" i="10" s="1"/>
  <c r="I799"/>
  <c r="J799" s="1"/>
  <c r="K425" i="9"/>
  <c r="R425"/>
  <c r="R3614"/>
  <c r="R3634" s="1"/>
  <c r="R912" i="10" s="1"/>
  <c r="I912"/>
  <c r="J912" s="1"/>
  <c r="G204"/>
  <c r="H204" s="1"/>
  <c r="K2273" i="9"/>
  <c r="K2669"/>
  <c r="L2669"/>
  <c r="R139"/>
  <c r="R2184"/>
  <c r="T48" i="10"/>
  <c r="AH48"/>
  <c r="X136" i="9"/>
  <c r="X76" i="10" s="1"/>
  <c r="X92" s="1"/>
  <c r="X6" s="1"/>
  <c r="L3351" i="9"/>
  <c r="L2273"/>
  <c r="L2823"/>
  <c r="G228" i="10"/>
  <c r="H228" s="1"/>
  <c r="G358"/>
  <c r="H358" s="1"/>
  <c r="G450"/>
  <c r="H450" s="1"/>
  <c r="G604"/>
  <c r="H604" s="1"/>
  <c r="G556"/>
  <c r="H556" s="1"/>
  <c r="H576" s="1"/>
  <c r="G822"/>
  <c r="H822" s="1"/>
  <c r="G316"/>
  <c r="H316" s="1"/>
  <c r="G183"/>
  <c r="H183" s="1"/>
  <c r="G711"/>
  <c r="H711" s="1"/>
  <c r="G865"/>
  <c r="H865" s="1"/>
  <c r="G887"/>
  <c r="H887" s="1"/>
  <c r="G845"/>
  <c r="H845" s="1"/>
  <c r="G603"/>
  <c r="H603" s="1"/>
  <c r="G755"/>
  <c r="H755" s="1"/>
  <c r="G646"/>
  <c r="H646" s="1"/>
  <c r="G624"/>
  <c r="H624" s="1"/>
  <c r="G581"/>
  <c r="H581" s="1"/>
  <c r="G449"/>
  <c r="H449" s="1"/>
  <c r="G404"/>
  <c r="H404" s="1"/>
  <c r="G383"/>
  <c r="H383" s="1"/>
  <c r="G184"/>
  <c r="H184" s="1"/>
  <c r="G492"/>
  <c r="H492" s="1"/>
  <c r="G470"/>
  <c r="H470" s="1"/>
  <c r="G317"/>
  <c r="H317" s="1"/>
  <c r="G207"/>
  <c r="H207" s="1"/>
  <c r="G97"/>
  <c r="H97" s="1"/>
  <c r="G118"/>
  <c r="H118" s="1"/>
  <c r="R644" i="9"/>
  <c r="R664" s="1"/>
  <c r="R205" i="10" s="1"/>
  <c r="I205"/>
  <c r="J205" s="1"/>
  <c r="R666" i="9"/>
  <c r="R686" s="1"/>
  <c r="R206" i="10" s="1"/>
  <c r="I206"/>
  <c r="J206" s="1"/>
  <c r="R468" i="9"/>
  <c r="R488" s="1"/>
  <c r="R160" i="10" s="1"/>
  <c r="I160"/>
  <c r="J160" s="1"/>
  <c r="R3152" i="9"/>
  <c r="R3172" s="1"/>
  <c r="R823" i="10" s="1"/>
  <c r="I823"/>
  <c r="J823" s="1"/>
  <c r="R402" i="9"/>
  <c r="R422" s="1"/>
  <c r="R139" i="10" s="1"/>
  <c r="I139"/>
  <c r="J139" s="1"/>
  <c r="I228"/>
  <c r="J228" s="1"/>
  <c r="R776" i="9"/>
  <c r="R796" s="1"/>
  <c r="R228" i="10" s="1"/>
  <c r="R1722" i="9"/>
  <c r="R1742" s="1"/>
  <c r="R471" i="10" s="1"/>
  <c r="I471"/>
  <c r="J471" s="1"/>
  <c r="R1172" i="9"/>
  <c r="R1192" s="1"/>
  <c r="R358" i="10" s="1"/>
  <c r="I358"/>
  <c r="J358" s="1"/>
  <c r="R3042" i="9"/>
  <c r="R3062" s="1"/>
  <c r="R800" i="10" s="1"/>
  <c r="I800"/>
  <c r="J800" s="1"/>
  <c r="I690"/>
  <c r="J690" s="1"/>
  <c r="R2580" i="9"/>
  <c r="R2600" s="1"/>
  <c r="R690" i="10" s="1"/>
  <c r="I712"/>
  <c r="J712" s="1"/>
  <c r="R2668" i="9"/>
  <c r="R2688" s="1"/>
  <c r="R712" i="10" s="1"/>
  <c r="R754" i="9"/>
  <c r="R774" s="1"/>
  <c r="R227" i="10" s="1"/>
  <c r="I227"/>
  <c r="J227" s="1"/>
  <c r="R1018" i="9"/>
  <c r="R1038" s="1"/>
  <c r="R316" i="10" s="1"/>
  <c r="I316"/>
  <c r="J316" s="1"/>
  <c r="R2228" i="9"/>
  <c r="R2248" s="1"/>
  <c r="R602" i="10" s="1"/>
  <c r="I602"/>
  <c r="J602" s="1"/>
  <c r="R2734" i="9"/>
  <c r="R2754" s="1"/>
  <c r="R733" i="10" s="1"/>
  <c r="I733"/>
  <c r="J733" s="1"/>
  <c r="I318"/>
  <c r="J318" s="1"/>
  <c r="R1062" i="9"/>
  <c r="R1082" s="1"/>
  <c r="R318" i="10" s="1"/>
  <c r="R72" i="9"/>
  <c r="R92" s="1"/>
  <c r="R74" i="10" s="1"/>
  <c r="K315" i="9"/>
  <c r="L315"/>
  <c r="L2119"/>
  <c r="K2119"/>
  <c r="G821" i="10"/>
  <c r="H821" s="1"/>
  <c r="R226" i="9"/>
  <c r="R246" s="1"/>
  <c r="R98" i="10" s="1"/>
  <c r="I98"/>
  <c r="J98" s="1"/>
  <c r="R1656" i="9"/>
  <c r="R1676" s="1"/>
  <c r="R468" i="10" s="1"/>
  <c r="I468"/>
  <c r="J468" s="1"/>
  <c r="R2030" i="9"/>
  <c r="X1654"/>
  <c r="X451" i="10" s="1"/>
  <c r="X466" s="1"/>
  <c r="X23" s="1"/>
  <c r="X3656" i="9"/>
  <c r="X913" i="10" s="1"/>
  <c r="X928" s="1"/>
  <c r="X44" s="1"/>
  <c r="E6" i="11"/>
  <c r="I6" s="1"/>
  <c r="AJ48" i="10"/>
  <c r="Z48"/>
  <c r="R3568" i="9"/>
  <c r="R909" i="10" s="1"/>
  <c r="L3304" i="9"/>
  <c r="X1104"/>
  <c r="X319" i="10" s="1"/>
  <c r="X334" s="1"/>
  <c r="X17" s="1"/>
  <c r="L1346" i="9"/>
  <c r="X1170"/>
  <c r="X338" i="10" s="1"/>
  <c r="X356" s="1"/>
  <c r="X18" s="1"/>
  <c r="AI224"/>
  <c r="AI12" s="1"/>
  <c r="AI48" s="1"/>
  <c r="L466" i="9"/>
  <c r="L136"/>
  <c r="L1613"/>
  <c r="G160" i="10"/>
  <c r="H160" s="1"/>
  <c r="G272"/>
  <c r="H272" s="1"/>
  <c r="G248"/>
  <c r="H248" s="1"/>
  <c r="H268" s="1"/>
  <c r="G513"/>
  <c r="H513" s="1"/>
  <c r="H532" s="1"/>
  <c r="G756"/>
  <c r="H756" s="1"/>
  <c r="G800"/>
  <c r="H800" s="1"/>
  <c r="G139"/>
  <c r="H139" s="1"/>
  <c r="G448"/>
  <c r="H448" s="1"/>
  <c r="G425"/>
  <c r="H425" s="1"/>
  <c r="K73"/>
  <c r="L72"/>
  <c r="F92"/>
  <c r="I10" i="11"/>
  <c r="E13"/>
  <c r="I13" s="1"/>
  <c r="E19"/>
  <c r="I19" s="1"/>
  <c r="E12"/>
  <c r="I12" s="1"/>
  <c r="I14"/>
  <c r="E16"/>
  <c r="I16" s="1"/>
  <c r="L48" i="10"/>
  <c r="L5"/>
  <c r="G205"/>
  <c r="H205" s="1"/>
  <c r="J576" l="1"/>
  <c r="E18" i="11"/>
  <c r="I18" s="1"/>
  <c r="G446" i="10"/>
  <c r="H446" s="1"/>
  <c r="H466" s="1"/>
  <c r="I824"/>
  <c r="L3194" i="9"/>
  <c r="G292" i="10"/>
  <c r="H292" s="1"/>
  <c r="R2211" i="9"/>
  <c r="R274"/>
  <c r="R164"/>
  <c r="R688"/>
  <c r="R708" s="1"/>
  <c r="R207" i="10" s="1"/>
  <c r="I207"/>
  <c r="J207" s="1"/>
  <c r="I449"/>
  <c r="J449" s="1"/>
  <c r="R1590" i="9"/>
  <c r="R1610" s="1"/>
  <c r="R449" i="10" s="1"/>
  <c r="R2250" i="9"/>
  <c r="R2270" s="1"/>
  <c r="R603" i="10" s="1"/>
  <c r="I603"/>
  <c r="J603" s="1"/>
  <c r="R2800" i="9"/>
  <c r="R2820" s="1"/>
  <c r="R755" i="10" s="1"/>
  <c r="I755"/>
  <c r="J755" s="1"/>
  <c r="J319"/>
  <c r="L319" s="1"/>
  <c r="K319"/>
  <c r="X48"/>
  <c r="E27" i="11" s="1"/>
  <c r="I27" s="1"/>
  <c r="H224" i="10"/>
  <c r="J224"/>
  <c r="G94"/>
  <c r="H94" s="1"/>
  <c r="R444" i="9"/>
  <c r="R140" i="10" s="1"/>
  <c r="G842"/>
  <c r="H842" s="1"/>
  <c r="H862" s="1"/>
  <c r="H774"/>
  <c r="H158"/>
  <c r="H356"/>
  <c r="H818"/>
  <c r="G491"/>
  <c r="H491" s="1"/>
  <c r="G601"/>
  <c r="H601" s="1"/>
  <c r="K2889" i="9"/>
  <c r="L2889"/>
  <c r="I536" i="10"/>
  <c r="L1984" i="9"/>
  <c r="R2910"/>
  <c r="R2930" s="1"/>
  <c r="R777" i="10" s="1"/>
  <c r="I777"/>
  <c r="J777" s="1"/>
  <c r="K94" i="9"/>
  <c r="I404" i="10"/>
  <c r="J404" s="1"/>
  <c r="R1392" i="9"/>
  <c r="R1412" s="1"/>
  <c r="R404" i="10" s="1"/>
  <c r="R1282" i="9"/>
  <c r="R1302" s="1"/>
  <c r="R383" i="10" s="1"/>
  <c r="I383"/>
  <c r="J383" s="1"/>
  <c r="R2470" i="9"/>
  <c r="R2490" s="1"/>
  <c r="R646" i="10" s="1"/>
  <c r="I646"/>
  <c r="J646" s="1"/>
  <c r="R224"/>
  <c r="R12" s="1"/>
  <c r="H290"/>
  <c r="G776"/>
  <c r="H776" s="1"/>
  <c r="G447"/>
  <c r="H447" s="1"/>
  <c r="G403"/>
  <c r="H403" s="1"/>
  <c r="G602"/>
  <c r="H602" s="1"/>
  <c r="L976" i="9"/>
  <c r="K976"/>
  <c r="R996"/>
  <c r="R204"/>
  <c r="R224" s="1"/>
  <c r="R97" i="10" s="1"/>
  <c r="I97"/>
  <c r="J97" s="1"/>
  <c r="R1040" i="9"/>
  <c r="R1060" s="1"/>
  <c r="R317" i="10" s="1"/>
  <c r="I317"/>
  <c r="J317" s="1"/>
  <c r="R1810" i="9"/>
  <c r="R1830" s="1"/>
  <c r="R492" i="10" s="1"/>
  <c r="I492"/>
  <c r="J492" s="1"/>
  <c r="R2360" i="9"/>
  <c r="R2380" s="1"/>
  <c r="R624" i="10" s="1"/>
  <c r="I624"/>
  <c r="J624" s="1"/>
  <c r="J642" s="1"/>
  <c r="R3438" i="9"/>
  <c r="R3458" s="1"/>
  <c r="R887" i="10" s="1"/>
  <c r="I887"/>
  <c r="J887" s="1"/>
  <c r="G889"/>
  <c r="H889" s="1"/>
  <c r="H906" s="1"/>
  <c r="G293"/>
  <c r="H293" s="1"/>
  <c r="G182"/>
  <c r="H182" s="1"/>
  <c r="H202" s="1"/>
  <c r="J758"/>
  <c r="L758" s="1"/>
  <c r="K758"/>
  <c r="G911"/>
  <c r="H911" s="1"/>
  <c r="H642"/>
  <c r="R642"/>
  <c r="R31" s="1"/>
  <c r="L425" i="9"/>
  <c r="H884" i="10"/>
  <c r="H752"/>
  <c r="H730"/>
  <c r="G469"/>
  <c r="H469" s="1"/>
  <c r="G645"/>
  <c r="H645" s="1"/>
  <c r="H664" s="1"/>
  <c r="I74"/>
  <c r="L92" i="9"/>
  <c r="G227" i="10"/>
  <c r="H227" s="1"/>
  <c r="H246" s="1"/>
  <c r="G117"/>
  <c r="H117" s="1"/>
  <c r="L3238" i="9"/>
  <c r="E843" i="10"/>
  <c r="G930"/>
  <c r="H930" s="1"/>
  <c r="H950" s="1"/>
  <c r="G823"/>
  <c r="H823" s="1"/>
  <c r="H840" s="1"/>
  <c r="G779"/>
  <c r="H779" s="1"/>
  <c r="I118"/>
  <c r="J118" s="1"/>
  <c r="R292" i="9"/>
  <c r="R312" s="1"/>
  <c r="R118" i="10" s="1"/>
  <c r="R556" i="9"/>
  <c r="R576" s="1"/>
  <c r="R184" i="10" s="1"/>
  <c r="I184"/>
  <c r="J184" s="1"/>
  <c r="R1700" i="9"/>
  <c r="R1720" s="1"/>
  <c r="R470" i="10" s="1"/>
  <c r="I470"/>
  <c r="J470" s="1"/>
  <c r="I845"/>
  <c r="J845" s="1"/>
  <c r="R3262" i="9"/>
  <c r="R3282" s="1"/>
  <c r="R845" i="10" s="1"/>
  <c r="R862" s="1"/>
  <c r="R41" s="1"/>
  <c r="R2096" i="9"/>
  <c r="R2116" s="1"/>
  <c r="R581" i="10" s="1"/>
  <c r="I581"/>
  <c r="J581" s="1"/>
  <c r="J208"/>
  <c r="L208" s="1"/>
  <c r="K208"/>
  <c r="I140"/>
  <c r="J140" s="1"/>
  <c r="J862"/>
  <c r="G908"/>
  <c r="H908" s="1"/>
  <c r="H554"/>
  <c r="H444"/>
  <c r="H708"/>
  <c r="G95"/>
  <c r="H95" s="1"/>
  <c r="G381"/>
  <c r="H381" s="1"/>
  <c r="H400" s="1"/>
  <c r="G579"/>
  <c r="H579" s="1"/>
  <c r="H620" l="1"/>
  <c r="R1788" i="9"/>
  <c r="R1808" s="1"/>
  <c r="R491" i="10" s="1"/>
  <c r="I491"/>
  <c r="J491" s="1"/>
  <c r="R1546" i="9"/>
  <c r="R1566" s="1"/>
  <c r="R447" i="10" s="1"/>
  <c r="I447"/>
  <c r="J447" s="1"/>
  <c r="R2206" i="9"/>
  <c r="J824" i="10"/>
  <c r="L824" s="1"/>
  <c r="K824"/>
  <c r="G121"/>
  <c r="H121" s="1"/>
  <c r="G406"/>
  <c r="H406" s="1"/>
  <c r="H422" s="1"/>
  <c r="G583"/>
  <c r="H583" s="1"/>
  <c r="H598" s="1"/>
  <c r="H114"/>
  <c r="G777"/>
  <c r="H777" s="1"/>
  <c r="H796" s="1"/>
  <c r="R2210" i="9"/>
  <c r="I117" i="10"/>
  <c r="J117" s="1"/>
  <c r="R270" i="9"/>
  <c r="R290" s="1"/>
  <c r="R117" i="10" s="1"/>
  <c r="R2052" i="9"/>
  <c r="R2072" s="1"/>
  <c r="R579" i="10" s="1"/>
  <c r="I579"/>
  <c r="J579" s="1"/>
  <c r="R1370" i="9"/>
  <c r="R1390" s="1"/>
  <c r="R403" i="10" s="1"/>
  <c r="I403"/>
  <c r="J403" s="1"/>
  <c r="R1678" i="9"/>
  <c r="R1698" s="1"/>
  <c r="R469" i="10" s="1"/>
  <c r="I469"/>
  <c r="J469" s="1"/>
  <c r="H928"/>
  <c r="G359"/>
  <c r="H359" s="1"/>
  <c r="H378" s="1"/>
  <c r="G494"/>
  <c r="H494" s="1"/>
  <c r="H510" s="1"/>
  <c r="G315"/>
  <c r="H315" s="1"/>
  <c r="G314"/>
  <c r="H314" s="1"/>
  <c r="H334" s="1"/>
  <c r="K843"/>
  <c r="F843"/>
  <c r="L843" s="1"/>
  <c r="J74"/>
  <c r="K74"/>
  <c r="L94" i="9"/>
  <c r="R94"/>
  <c r="R114" s="1"/>
  <c r="R75" i="10" s="1"/>
  <c r="R92" s="1"/>
  <c r="R6" s="1"/>
  <c r="R161" i="9"/>
  <c r="R180" s="1"/>
  <c r="R95" i="10" s="1"/>
  <c r="I95"/>
  <c r="J95" s="1"/>
  <c r="I381"/>
  <c r="J381" s="1"/>
  <c r="R1238" i="9"/>
  <c r="R1258" s="1"/>
  <c r="R381" i="10" s="1"/>
  <c r="J536"/>
  <c r="L536" s="1"/>
  <c r="K536"/>
  <c r="H312"/>
  <c r="G161"/>
  <c r="H161" s="1"/>
  <c r="H180" s="1"/>
  <c r="G472"/>
  <c r="H472" s="1"/>
  <c r="R2226" i="9" l="1"/>
  <c r="R601" i="10" s="1"/>
  <c r="K2382" i="9"/>
  <c r="K2316"/>
  <c r="K2426"/>
  <c r="I121" i="10"/>
  <c r="J121" s="1"/>
  <c r="R358" i="9"/>
  <c r="R378" s="1"/>
  <c r="R121" i="10" s="1"/>
  <c r="R136" s="1"/>
  <c r="R8" s="1"/>
  <c r="R997" i="9"/>
  <c r="R1016" s="1"/>
  <c r="R315" i="10" s="1"/>
  <c r="I315"/>
  <c r="J315" s="1"/>
  <c r="L954" i="9"/>
  <c r="K954"/>
  <c r="H488" i="10"/>
  <c r="K3240" i="9"/>
  <c r="K622"/>
  <c r="L250"/>
  <c r="K250"/>
  <c r="L360"/>
  <c r="K360"/>
  <c r="K1856"/>
  <c r="L1856"/>
  <c r="K2142"/>
  <c r="L2142"/>
  <c r="I75" i="10"/>
  <c r="L114" i="9"/>
  <c r="K666"/>
  <c r="L141"/>
  <c r="K141"/>
  <c r="R1194"/>
  <c r="R1214" s="1"/>
  <c r="R359" i="10" s="1"/>
  <c r="R378" s="1"/>
  <c r="R19" s="1"/>
  <c r="I359"/>
  <c r="J359" s="1"/>
  <c r="J378" s="1"/>
  <c r="R2140" i="9"/>
  <c r="R2160" s="1"/>
  <c r="R583" i="10" s="1"/>
  <c r="I583"/>
  <c r="J583" s="1"/>
  <c r="L1746" i="9"/>
  <c r="K1746"/>
  <c r="K3152"/>
  <c r="L3484"/>
  <c r="K3484"/>
  <c r="J136" i="10"/>
  <c r="I601"/>
  <c r="J601" s="1"/>
  <c r="R2448" i="9"/>
  <c r="R2468" s="1"/>
  <c r="R645" i="10" s="1"/>
  <c r="R664" s="1"/>
  <c r="R32" s="1"/>
  <c r="I645"/>
  <c r="J645" s="1"/>
  <c r="J664" s="1"/>
  <c r="K249" i="9"/>
  <c r="L2317"/>
  <c r="K2317"/>
  <c r="R1744"/>
  <c r="R1764" s="1"/>
  <c r="R472" i="10" s="1"/>
  <c r="R488" s="1"/>
  <c r="R24" s="1"/>
  <c r="I472"/>
  <c r="J472" s="1"/>
  <c r="J488" s="1"/>
  <c r="R3660" i="9"/>
  <c r="R3678" s="1"/>
  <c r="R930" i="10" s="1"/>
  <c r="R950" s="1"/>
  <c r="R45" s="1"/>
  <c r="I930"/>
  <c r="J930" s="1"/>
  <c r="J950" s="1"/>
  <c r="L492" i="9"/>
  <c r="K492"/>
  <c r="K2954"/>
  <c r="K336"/>
  <c r="R952"/>
  <c r="R972" s="1"/>
  <c r="R293" i="10" s="1"/>
  <c r="R312" s="1"/>
  <c r="R16" s="1"/>
  <c r="I293"/>
  <c r="J293" s="1"/>
  <c r="J312" s="1"/>
  <c r="R1436" i="9"/>
  <c r="R1456" s="1"/>
  <c r="R406" i="10" s="1"/>
  <c r="I406"/>
  <c r="J406" s="1"/>
  <c r="J422" s="1"/>
  <c r="R3482" i="9"/>
  <c r="R3502" s="1"/>
  <c r="R889" i="10" s="1"/>
  <c r="I889"/>
  <c r="J889" s="1"/>
  <c r="K3196" i="9"/>
  <c r="L74" i="10"/>
  <c r="L3198" i="9"/>
  <c r="K3198"/>
  <c r="R490"/>
  <c r="R510" s="1"/>
  <c r="R161" i="10" s="1"/>
  <c r="R180" s="1"/>
  <c r="R10" s="1"/>
  <c r="I161"/>
  <c r="J161" s="1"/>
  <c r="J180" s="1"/>
  <c r="R1854" i="9"/>
  <c r="R1874" s="1"/>
  <c r="R494" i="10" s="1"/>
  <c r="R510" s="1"/>
  <c r="R25" s="1"/>
  <c r="I494"/>
  <c r="J494" s="1"/>
  <c r="J510" s="1"/>
  <c r="L1196" i="9"/>
  <c r="K1196"/>
  <c r="L1438"/>
  <c r="K1438"/>
  <c r="L3659"/>
  <c r="K3659"/>
  <c r="R422" i="10"/>
  <c r="R21" s="1"/>
  <c r="L2954" i="9" l="1"/>
  <c r="L249"/>
  <c r="G116" i="10"/>
  <c r="H116" s="1"/>
  <c r="H136" s="1"/>
  <c r="L1439" i="9"/>
  <c r="K1439"/>
  <c r="L2426"/>
  <c r="L2382"/>
  <c r="K292"/>
  <c r="K1392"/>
  <c r="K688"/>
  <c r="L865"/>
  <c r="K865"/>
  <c r="L1481"/>
  <c r="K1481"/>
  <c r="L2229"/>
  <c r="K2229"/>
  <c r="K1216"/>
  <c r="K1348"/>
  <c r="K1197"/>
  <c r="L1197"/>
  <c r="L3153"/>
  <c r="K3153"/>
  <c r="K3658"/>
  <c r="L3527"/>
  <c r="K3527"/>
  <c r="L666"/>
  <c r="L3201"/>
  <c r="K3201"/>
  <c r="K204"/>
  <c r="K1040"/>
  <c r="K1282"/>
  <c r="K2096"/>
  <c r="K3438"/>
  <c r="K183"/>
  <c r="L183"/>
  <c r="L1129"/>
  <c r="K1129"/>
  <c r="L1261"/>
  <c r="K1261"/>
  <c r="K2933"/>
  <c r="L2933"/>
  <c r="L3109"/>
  <c r="K3109"/>
  <c r="K248"/>
  <c r="K1766"/>
  <c r="L493"/>
  <c r="K493"/>
  <c r="L1747"/>
  <c r="K1747"/>
  <c r="L3485"/>
  <c r="K3485"/>
  <c r="L2186"/>
  <c r="K2186"/>
  <c r="L3200"/>
  <c r="K3200"/>
  <c r="K2514"/>
  <c r="L622"/>
  <c r="L2319"/>
  <c r="K2319"/>
  <c r="K337"/>
  <c r="L337"/>
  <c r="L2316"/>
  <c r="K1810"/>
  <c r="K1700"/>
  <c r="K2250"/>
  <c r="K2800"/>
  <c r="L403"/>
  <c r="K403"/>
  <c r="L1019"/>
  <c r="K1019"/>
  <c r="L1569"/>
  <c r="K1569"/>
  <c r="K2647"/>
  <c r="L2647"/>
  <c r="L2075"/>
  <c r="K2075"/>
  <c r="L336"/>
  <c r="L3152"/>
  <c r="K1524"/>
  <c r="K2184"/>
  <c r="L955"/>
  <c r="K955"/>
  <c r="L2955"/>
  <c r="K2955"/>
  <c r="L623"/>
  <c r="K623"/>
  <c r="K1876"/>
  <c r="K2360"/>
  <c r="L535"/>
  <c r="K535"/>
  <c r="L3329"/>
  <c r="K3329"/>
  <c r="L3196"/>
  <c r="L755"/>
  <c r="K755"/>
  <c r="L1943"/>
  <c r="K1943"/>
  <c r="K2559"/>
  <c r="L2559"/>
  <c r="L2735"/>
  <c r="K2735"/>
  <c r="L3021"/>
  <c r="K3021"/>
  <c r="K139"/>
  <c r="K1656"/>
  <c r="K2030"/>
  <c r="K361"/>
  <c r="L361"/>
  <c r="K1857"/>
  <c r="L1857"/>
  <c r="L2143"/>
  <c r="K2143"/>
  <c r="L975"/>
  <c r="K975"/>
  <c r="L2318"/>
  <c r="K2318"/>
  <c r="K689"/>
  <c r="L689"/>
  <c r="J75" i="10"/>
  <c r="K75"/>
  <c r="L3240" i="9"/>
  <c r="K226"/>
  <c r="K556"/>
  <c r="K1590"/>
  <c r="K3262"/>
  <c r="K2470"/>
  <c r="L3262" l="1"/>
  <c r="R1106"/>
  <c r="R1126" s="1"/>
  <c r="R336" i="10" s="1"/>
  <c r="R356" s="1"/>
  <c r="R18" s="1"/>
  <c r="I336"/>
  <c r="J336" s="1"/>
  <c r="J356" s="1"/>
  <c r="I314"/>
  <c r="J314" s="1"/>
  <c r="J334" s="1"/>
  <c r="R974" i="9"/>
  <c r="R994" s="1"/>
  <c r="R314" i="10" s="1"/>
  <c r="R334" s="1"/>
  <c r="R17" s="1"/>
  <c r="R2031" i="9"/>
  <c r="R2050" s="1"/>
  <c r="R578" i="10" s="1"/>
  <c r="R598" s="1"/>
  <c r="R29" s="1"/>
  <c r="I578"/>
  <c r="J578" s="1"/>
  <c r="J598" s="1"/>
  <c r="R2998" i="9"/>
  <c r="R3018" s="1"/>
  <c r="R798" i="10" s="1"/>
  <c r="R818" s="1"/>
  <c r="R39" s="1"/>
  <c r="I798"/>
  <c r="J798" s="1"/>
  <c r="J818" s="1"/>
  <c r="R2888" i="9"/>
  <c r="R2908" s="1"/>
  <c r="R776" i="10" s="1"/>
  <c r="R796" s="1"/>
  <c r="R38" s="1"/>
  <c r="I776"/>
  <c r="J776" s="1"/>
  <c r="J796" s="1"/>
  <c r="L3172" i="9"/>
  <c r="E823" i="10"/>
  <c r="L356" i="9"/>
  <c r="E120" i="10"/>
  <c r="L2800" i="9"/>
  <c r="L1700"/>
  <c r="L2096"/>
  <c r="L1040"/>
  <c r="L1216"/>
  <c r="L688"/>
  <c r="L292"/>
  <c r="L556"/>
  <c r="L3260"/>
  <c r="E844" i="10"/>
  <c r="L2030" i="9"/>
  <c r="L139"/>
  <c r="I226" i="10"/>
  <c r="J226" s="1"/>
  <c r="J246" s="1"/>
  <c r="R732" i="9"/>
  <c r="R752" s="1"/>
  <c r="R226" i="10" s="1"/>
  <c r="R246" s="1"/>
  <c r="R13" s="1"/>
  <c r="R842" i="9"/>
  <c r="R862" s="1"/>
  <c r="R270" i="10" s="1"/>
  <c r="R290" s="1"/>
  <c r="R15" s="1"/>
  <c r="I270"/>
  <c r="J270" s="1"/>
  <c r="J290" s="1"/>
  <c r="R1920" i="9"/>
  <c r="R1940" s="1"/>
  <c r="R534" i="10" s="1"/>
  <c r="R554" s="1"/>
  <c r="R27" s="1"/>
  <c r="I534"/>
  <c r="J534" s="1"/>
  <c r="J554" s="1"/>
  <c r="R2712" i="9"/>
  <c r="R2732" s="1"/>
  <c r="R732" i="10" s="1"/>
  <c r="R752" s="1"/>
  <c r="R36" s="1"/>
  <c r="I732"/>
  <c r="J732" s="1"/>
  <c r="J752" s="1"/>
  <c r="R2536" i="9"/>
  <c r="R2556" s="1"/>
  <c r="R688" i="10" s="1"/>
  <c r="R708" s="1"/>
  <c r="R34" s="1"/>
  <c r="I688"/>
  <c r="J688" s="1"/>
  <c r="J708" s="1"/>
  <c r="L1876" i="9"/>
  <c r="L1524"/>
  <c r="L1766"/>
  <c r="L3658"/>
  <c r="L2446"/>
  <c r="E644" i="10"/>
  <c r="R380" i="9"/>
  <c r="R400" s="1"/>
  <c r="R138" i="10" s="1"/>
  <c r="R158" s="1"/>
  <c r="R9" s="1"/>
  <c r="I138"/>
  <c r="J138" s="1"/>
  <c r="J158" s="1"/>
  <c r="I182"/>
  <c r="J182" s="1"/>
  <c r="J202" s="1"/>
  <c r="R512" i="9"/>
  <c r="R532" s="1"/>
  <c r="R182" i="10" s="1"/>
  <c r="R202" s="1"/>
  <c r="R11" s="1"/>
  <c r="R1525" i="9"/>
  <c r="R1544" s="1"/>
  <c r="R446" i="10" s="1"/>
  <c r="R466" s="1"/>
  <c r="R23" s="1"/>
  <c r="I446"/>
  <c r="J446" s="1"/>
  <c r="J466" s="1"/>
  <c r="I710"/>
  <c r="J710" s="1"/>
  <c r="J730" s="1"/>
  <c r="R2624" i="9"/>
  <c r="R2644" s="1"/>
  <c r="R710" i="10" s="1"/>
  <c r="R730" s="1"/>
  <c r="R35" s="1"/>
  <c r="R3306" i="9"/>
  <c r="R3326" s="1"/>
  <c r="R864" i="10" s="1"/>
  <c r="R884" s="1"/>
  <c r="R42" s="1"/>
  <c r="I864"/>
  <c r="J864" s="1"/>
  <c r="J884" s="1"/>
  <c r="L2360" i="9"/>
  <c r="L2250"/>
  <c r="L1810"/>
  <c r="K3197"/>
  <c r="E204" i="10"/>
  <c r="L642" i="9"/>
  <c r="L2514"/>
  <c r="L248"/>
  <c r="L3438"/>
  <c r="L1282"/>
  <c r="L204"/>
  <c r="L686"/>
  <c r="E206" i="10"/>
  <c r="L1348" i="9"/>
  <c r="L1392"/>
  <c r="L2402"/>
  <c r="E625" i="10"/>
  <c r="L2974" i="9"/>
  <c r="E779" i="10"/>
  <c r="L2470" i="9"/>
  <c r="L1590"/>
  <c r="L226"/>
  <c r="L75" i="10"/>
  <c r="J92"/>
  <c r="L92" s="1"/>
  <c r="L1656" i="9"/>
  <c r="R140"/>
  <c r="R158" s="1"/>
  <c r="R94" i="10" s="1"/>
  <c r="R114" s="1"/>
  <c r="R7" s="1"/>
  <c r="I94"/>
  <c r="J94" s="1"/>
  <c r="J114" s="1"/>
  <c r="R1458" i="9"/>
  <c r="R1478" s="1"/>
  <c r="R424" i="10" s="1"/>
  <c r="R444" s="1"/>
  <c r="R22" s="1"/>
  <c r="I424"/>
  <c r="J424" s="1"/>
  <c r="J444" s="1"/>
  <c r="R1217" i="9"/>
  <c r="R1236" s="1"/>
  <c r="R380" i="10" s="1"/>
  <c r="R400" s="1"/>
  <c r="R20" s="1"/>
  <c r="I380"/>
  <c r="J380" s="1"/>
  <c r="J400" s="1"/>
  <c r="R2185" i="9"/>
  <c r="R2204" s="1"/>
  <c r="R600" i="10" s="1"/>
  <c r="R620" s="1"/>
  <c r="R30" s="1"/>
  <c r="I600"/>
  <c r="J600" s="1"/>
  <c r="I820"/>
  <c r="J820" s="1"/>
  <c r="J840" s="1"/>
  <c r="R3086" i="9"/>
  <c r="R3106" s="1"/>
  <c r="R820" i="10" s="1"/>
  <c r="R840" s="1"/>
  <c r="R40" s="1"/>
  <c r="K3551" i="9"/>
  <c r="L2184"/>
  <c r="L580" l="1"/>
  <c r="K580"/>
  <c r="L1834"/>
  <c r="K1834"/>
  <c r="L1306"/>
  <c r="K1306"/>
  <c r="L1174"/>
  <c r="K1174"/>
  <c r="L2670"/>
  <c r="K2670"/>
  <c r="L3132"/>
  <c r="K3132"/>
  <c r="L3462"/>
  <c r="K3462"/>
  <c r="L3551"/>
  <c r="L1610"/>
  <c r="E449" i="10"/>
  <c r="K625"/>
  <c r="F625"/>
  <c r="L625" s="1"/>
  <c r="K206"/>
  <c r="F206"/>
  <c r="L206" s="1"/>
  <c r="L1302" i="9"/>
  <c r="E383" i="10"/>
  <c r="L312" i="9"/>
  <c r="E118" i="10"/>
  <c r="L2116" i="9"/>
  <c r="E581" i="10"/>
  <c r="K1062" i="9"/>
  <c r="K2582"/>
  <c r="L2582"/>
  <c r="K3044"/>
  <c r="L3044"/>
  <c r="J620" i="10"/>
  <c r="L1676" i="9"/>
  <c r="E468" i="10"/>
  <c r="F779"/>
  <c r="L779" s="1"/>
  <c r="K779"/>
  <c r="L224" i="9"/>
  <c r="E97" i="10"/>
  <c r="L2380" i="9"/>
  <c r="E624" i="10"/>
  <c r="K844"/>
  <c r="F844"/>
  <c r="L844" s="1"/>
  <c r="F823"/>
  <c r="L823" s="1"/>
  <c r="K823"/>
  <c r="L470" i="9"/>
  <c r="K470"/>
  <c r="L888"/>
  <c r="K888"/>
  <c r="L1724"/>
  <c r="K1724"/>
  <c r="L778"/>
  <c r="K778"/>
  <c r="L1988"/>
  <c r="K1988"/>
  <c r="K2120"/>
  <c r="L2120"/>
  <c r="K2494"/>
  <c r="L2494"/>
  <c r="L246"/>
  <c r="E98" i="10"/>
  <c r="L1412" i="9"/>
  <c r="E404" i="10"/>
  <c r="L3458" i="9"/>
  <c r="E887" i="10"/>
  <c r="L1830" i="9"/>
  <c r="E492" i="10"/>
  <c r="L1786" i="9"/>
  <c r="E490" i="10"/>
  <c r="L708" i="9"/>
  <c r="E207" i="10"/>
  <c r="L1720" i="9"/>
  <c r="E470" i="10"/>
  <c r="L268" i="9"/>
  <c r="E116" i="10"/>
  <c r="L3197" i="9"/>
  <c r="L2270"/>
  <c r="E603" i="10"/>
  <c r="L2820" i="9"/>
  <c r="E755" i="10"/>
  <c r="L3282" i="9"/>
  <c r="E845" i="10"/>
  <c r="L2336" i="9"/>
  <c r="E622" i="10"/>
  <c r="L426" i="9"/>
  <c r="K426"/>
  <c r="K1900"/>
  <c r="L1900"/>
  <c r="L822"/>
  <c r="K822"/>
  <c r="L2274"/>
  <c r="K2274"/>
  <c r="L1368"/>
  <c r="E402" i="10"/>
  <c r="F204"/>
  <c r="K204"/>
  <c r="L316" i="9"/>
  <c r="K316"/>
  <c r="K932"/>
  <c r="L932"/>
  <c r="K1614"/>
  <c r="L1614"/>
  <c r="K1416"/>
  <c r="L1416"/>
  <c r="L2824"/>
  <c r="K2824"/>
  <c r="K3352"/>
  <c r="L3352"/>
  <c r="K3615"/>
  <c r="L2490"/>
  <c r="E646" i="10"/>
  <c r="L2534" i="9"/>
  <c r="E666" i="10"/>
  <c r="K3199" i="9"/>
  <c r="L3199"/>
  <c r="F644" i="10"/>
  <c r="K644"/>
  <c r="L1896" i="9"/>
  <c r="E512" i="10"/>
  <c r="L576" i="9"/>
  <c r="E184" i="10"/>
  <c r="L1060" i="9"/>
  <c r="E317" i="10"/>
  <c r="F120"/>
  <c r="L120" s="1"/>
  <c r="K120"/>
  <c r="K184" l="1"/>
  <c r="F184"/>
  <c r="L184" s="1"/>
  <c r="F207"/>
  <c r="L207" s="1"/>
  <c r="K207"/>
  <c r="F492"/>
  <c r="L492" s="1"/>
  <c r="K492"/>
  <c r="K3528" i="9"/>
  <c r="K2008"/>
  <c r="E886" i="10"/>
  <c r="E754"/>
  <c r="K317"/>
  <c r="F317"/>
  <c r="L317" s="1"/>
  <c r="K512"/>
  <c r="F512"/>
  <c r="F646"/>
  <c r="L646" s="1"/>
  <c r="K646"/>
  <c r="F402"/>
  <c r="K402"/>
  <c r="F845"/>
  <c r="L845" s="1"/>
  <c r="K845"/>
  <c r="F603"/>
  <c r="L603" s="1"/>
  <c r="K603"/>
  <c r="F116"/>
  <c r="K116"/>
  <c r="F470"/>
  <c r="L470" s="1"/>
  <c r="K470"/>
  <c r="F490"/>
  <c r="K490"/>
  <c r="F404"/>
  <c r="L404" s="1"/>
  <c r="K404"/>
  <c r="F98"/>
  <c r="L98" s="1"/>
  <c r="K98"/>
  <c r="K97"/>
  <c r="F97"/>
  <c r="L97" s="1"/>
  <c r="F468"/>
  <c r="K468"/>
  <c r="L1062" i="9"/>
  <c r="F581" i="10"/>
  <c r="L581" s="1"/>
  <c r="K581"/>
  <c r="F449"/>
  <c r="L449" s="1"/>
  <c r="K449"/>
  <c r="K3526" i="9"/>
  <c r="F666" i="10"/>
  <c r="K666"/>
  <c r="K622"/>
  <c r="F622"/>
  <c r="F755"/>
  <c r="L755" s="1"/>
  <c r="K755"/>
  <c r="L3216" i="9"/>
  <c r="E842" i="10"/>
  <c r="F887"/>
  <c r="L887" s="1"/>
  <c r="K887"/>
  <c r="K624"/>
  <c r="F624"/>
  <c r="L624" s="1"/>
  <c r="F118"/>
  <c r="L118" s="1"/>
  <c r="K118"/>
  <c r="F383"/>
  <c r="L383" s="1"/>
  <c r="K383"/>
  <c r="L3615" i="9"/>
  <c r="L204" i="10"/>
  <c r="K3416" i="9"/>
  <c r="E908" i="10"/>
  <c r="L644"/>
  <c r="K2778" i="9"/>
  <c r="K1195" l="1"/>
  <c r="L1195"/>
  <c r="K2910"/>
  <c r="K842"/>
  <c r="K930"/>
  <c r="K1722"/>
  <c r="K3042"/>
  <c r="L2911"/>
  <c r="K2911"/>
  <c r="L490" i="10"/>
  <c r="K512" i="9"/>
  <c r="K3086"/>
  <c r="L1373"/>
  <c r="K1373"/>
  <c r="K3307"/>
  <c r="L3307"/>
  <c r="K842" i="10"/>
  <c r="F842"/>
  <c r="K820" i="9"/>
  <c r="K1612"/>
  <c r="K2580"/>
  <c r="K2272"/>
  <c r="L998"/>
  <c r="K998"/>
  <c r="F886" i="10"/>
  <c r="L2008" i="9"/>
  <c r="K3552"/>
  <c r="L3553"/>
  <c r="K3553"/>
  <c r="L1745"/>
  <c r="K1745"/>
  <c r="K1855"/>
  <c r="L1855"/>
  <c r="K140"/>
  <c r="K1525"/>
  <c r="K1458"/>
  <c r="K2998"/>
  <c r="K2536"/>
  <c r="L163"/>
  <c r="K163"/>
  <c r="L1791"/>
  <c r="K1791"/>
  <c r="K2451"/>
  <c r="L2451"/>
  <c r="R3416"/>
  <c r="R3436" s="1"/>
  <c r="R886" i="10" s="1"/>
  <c r="R906" s="1"/>
  <c r="R43" s="1"/>
  <c r="L3416" i="9"/>
  <c r="K314"/>
  <c r="K1172"/>
  <c r="K1832"/>
  <c r="K578"/>
  <c r="K2492"/>
  <c r="K3350"/>
  <c r="K3460"/>
  <c r="F642" i="10"/>
  <c r="L642" s="1"/>
  <c r="L622"/>
  <c r="K3570" i="9"/>
  <c r="R3526"/>
  <c r="L3526"/>
  <c r="L402" i="10"/>
  <c r="L3373" i="9"/>
  <c r="K3373"/>
  <c r="R3528"/>
  <c r="L3528"/>
  <c r="L359"/>
  <c r="K359"/>
  <c r="L3483"/>
  <c r="K3483"/>
  <c r="K380"/>
  <c r="K732"/>
  <c r="K2031"/>
  <c r="K2712"/>
  <c r="K1241"/>
  <c r="L1241"/>
  <c r="L2055"/>
  <c r="K2055"/>
  <c r="K776"/>
  <c r="K1986"/>
  <c r="K2668"/>
  <c r="L468" i="10"/>
  <c r="L116"/>
  <c r="K1437" i="9"/>
  <c r="L1437"/>
  <c r="K2141"/>
  <c r="L2141"/>
  <c r="K996"/>
  <c r="K1920"/>
  <c r="K1106"/>
  <c r="K2624"/>
  <c r="L1549"/>
  <c r="K1549"/>
  <c r="L3634"/>
  <c r="E912" i="10"/>
  <c r="K468" i="9"/>
  <c r="K1304"/>
  <c r="R2778"/>
  <c r="R2798" s="1"/>
  <c r="R754" i="10" s="1"/>
  <c r="R774" s="1"/>
  <c r="R37" s="1"/>
  <c r="L2778" i="9"/>
  <c r="L953"/>
  <c r="K953"/>
  <c r="K491"/>
  <c r="L491"/>
  <c r="L3661"/>
  <c r="K3661"/>
  <c r="K974"/>
  <c r="K1217"/>
  <c r="K2888"/>
  <c r="K2185"/>
  <c r="K3306"/>
  <c r="L273"/>
  <c r="K273"/>
  <c r="K1681"/>
  <c r="L1681"/>
  <c r="K2209"/>
  <c r="L2209"/>
  <c r="F908" i="10"/>
  <c r="K3372" i="9"/>
  <c r="K424"/>
  <c r="K886"/>
  <c r="K1414"/>
  <c r="K1898"/>
  <c r="K2118"/>
  <c r="K3130"/>
  <c r="K2822"/>
  <c r="L666" i="10"/>
  <c r="F686"/>
  <c r="L686" s="1"/>
  <c r="L1082" i="9"/>
  <c r="E318" i="10"/>
  <c r="L512"/>
  <c r="F754"/>
  <c r="R3546" i="9" l="1"/>
  <c r="R908" i="10" s="1"/>
  <c r="L996" i="9"/>
  <c r="L2668"/>
  <c r="K2054"/>
  <c r="L2054"/>
  <c r="L578"/>
  <c r="L1172"/>
  <c r="L2028"/>
  <c r="E557" i="10"/>
  <c r="L820" i="9"/>
  <c r="L3086"/>
  <c r="K1942"/>
  <c r="K1480"/>
  <c r="K3108"/>
  <c r="K2646"/>
  <c r="L1722"/>
  <c r="L1898"/>
  <c r="L3372"/>
  <c r="L3306"/>
  <c r="I754" i="10"/>
  <c r="L2798" i="9"/>
  <c r="L1680"/>
  <c r="K1680"/>
  <c r="L2031"/>
  <c r="I908" i="10"/>
  <c r="L3546" i="9"/>
  <c r="L1525"/>
  <c r="L2272"/>
  <c r="L1612"/>
  <c r="L512"/>
  <c r="K864"/>
  <c r="K1260"/>
  <c r="K2932"/>
  <c r="K2558"/>
  <c r="K2074"/>
  <c r="L2624"/>
  <c r="L1920"/>
  <c r="L1986"/>
  <c r="L272"/>
  <c r="K272"/>
  <c r="L1240"/>
  <c r="K1240"/>
  <c r="K2450"/>
  <c r="L2450"/>
  <c r="L3460"/>
  <c r="L314"/>
  <c r="L2998"/>
  <c r="L3552"/>
  <c r="F862" i="10"/>
  <c r="L862" s="1"/>
  <c r="L842"/>
  <c r="K534" i="9"/>
  <c r="K1018"/>
  <c r="K1568"/>
  <c r="K2228"/>
  <c r="K3020"/>
  <c r="L3042"/>
  <c r="L930"/>
  <c r="L2910"/>
  <c r="K318" i="10"/>
  <c r="F318"/>
  <c r="L318" s="1"/>
  <c r="L468" i="9"/>
  <c r="L1106"/>
  <c r="L1790"/>
  <c r="K1790"/>
  <c r="L3350"/>
  <c r="I886" i="10"/>
  <c r="L3436" i="9"/>
  <c r="K182"/>
  <c r="L842"/>
  <c r="L3130"/>
  <c r="L886"/>
  <c r="L2888"/>
  <c r="L974"/>
  <c r="L776"/>
  <c r="L1372"/>
  <c r="K1372"/>
  <c r="L380"/>
  <c r="L2822"/>
  <c r="L2118"/>
  <c r="L1414"/>
  <c r="L424"/>
  <c r="L2185"/>
  <c r="L1217"/>
  <c r="L1304"/>
  <c r="K912" i="10"/>
  <c r="F912"/>
  <c r="L912" s="1"/>
  <c r="L162" i="9"/>
  <c r="K162"/>
  <c r="L1548"/>
  <c r="K1548"/>
  <c r="L2208"/>
  <c r="K2208"/>
  <c r="L2712"/>
  <c r="L732"/>
  <c r="L3570"/>
  <c r="L2492"/>
  <c r="L1832"/>
  <c r="L2536"/>
  <c r="L1458"/>
  <c r="L140"/>
  <c r="L2580"/>
  <c r="K402"/>
  <c r="K754"/>
  <c r="K1128"/>
  <c r="K3328"/>
  <c r="K2734"/>
  <c r="L1128" l="1"/>
  <c r="L1568"/>
  <c r="L1940"/>
  <c r="E534" i="10"/>
  <c r="L2558" i="9"/>
  <c r="L1260"/>
  <c r="L3108"/>
  <c r="L840"/>
  <c r="E248" i="10"/>
  <c r="L158" i="9"/>
  <c r="E94" i="10"/>
  <c r="K490" i="9"/>
  <c r="K3482"/>
  <c r="L862"/>
  <c r="E270" i="10"/>
  <c r="L2292" i="9"/>
  <c r="E604" i="10"/>
  <c r="L3326" i="9"/>
  <c r="E864" i="10"/>
  <c r="L1192" i="9"/>
  <c r="E358" i="10"/>
  <c r="L2600" i="9"/>
  <c r="E690" i="10"/>
  <c r="L3590" i="9"/>
  <c r="E910" i="10"/>
  <c r="K1744" i="9"/>
  <c r="K2140"/>
  <c r="L1236"/>
  <c r="E380" i="10"/>
  <c r="L444" i="9"/>
  <c r="E140" i="10"/>
  <c r="L2138" i="9"/>
  <c r="E582" i="10"/>
  <c r="L906" i="9"/>
  <c r="E272" i="10"/>
  <c r="L488" i="9"/>
  <c r="E160" i="10"/>
  <c r="L2930" i="9"/>
  <c r="E777" i="10"/>
  <c r="L3062" i="9"/>
  <c r="E800" i="10"/>
  <c r="L2228" i="9"/>
  <c r="L1018"/>
  <c r="L3480"/>
  <c r="E888" i="10"/>
  <c r="L2644" i="9"/>
  <c r="E710" i="10"/>
  <c r="L2074" i="9"/>
  <c r="L2932"/>
  <c r="L1632"/>
  <c r="E450" i="10"/>
  <c r="J754"/>
  <c r="K754"/>
  <c r="L3392" i="9"/>
  <c r="E867" i="10"/>
  <c r="L2646" i="9"/>
  <c r="L1480"/>
  <c r="L598"/>
  <c r="E185" i="10"/>
  <c r="L2734" i="9"/>
  <c r="L402"/>
  <c r="L2512"/>
  <c r="E647" i="10"/>
  <c r="L752" i="9"/>
  <c r="E226" i="10"/>
  <c r="K358" i="9"/>
  <c r="K1194"/>
  <c r="K3660"/>
  <c r="L2204"/>
  <c r="E600" i="10"/>
  <c r="L1434" i="9"/>
  <c r="E405" i="10"/>
  <c r="L2842" i="9"/>
  <c r="E756" i="10"/>
  <c r="L3150" i="9"/>
  <c r="E822" i="10"/>
  <c r="L3370" i="9"/>
  <c r="E866" i="10"/>
  <c r="L3020" i="9"/>
  <c r="L534"/>
  <c r="E182" i="10"/>
  <c r="L532" i="9"/>
  <c r="J908" i="10"/>
  <c r="K908"/>
  <c r="L1942" i="9"/>
  <c r="L2556"/>
  <c r="E688" i="10"/>
  <c r="K1854" i="9"/>
  <c r="L2908"/>
  <c r="E776" i="10"/>
  <c r="J886"/>
  <c r="K886"/>
  <c r="E292"/>
  <c r="L950" i="9"/>
  <c r="L334"/>
  <c r="E119" i="10"/>
  <c r="L1918" i="9"/>
  <c r="E513" i="10"/>
  <c r="L3328" i="9"/>
  <c r="L754"/>
  <c r="L1478"/>
  <c r="E424" i="10"/>
  <c r="L1852" i="9"/>
  <c r="E493" i="10"/>
  <c r="L2732" i="9"/>
  <c r="E732" i="10"/>
  <c r="L1324" i="9"/>
  <c r="E384" i="10"/>
  <c r="K952" i="9"/>
  <c r="K1436"/>
  <c r="L400"/>
  <c r="E138" i="10"/>
  <c r="L796" i="9"/>
  <c r="E228" i="10"/>
  <c r="E314"/>
  <c r="L994" i="9"/>
  <c r="L182"/>
  <c r="L1126"/>
  <c r="E336" i="10"/>
  <c r="L3018" i="9"/>
  <c r="E798" i="10"/>
  <c r="L2006" i="9"/>
  <c r="E556" i="10"/>
  <c r="L864" i="9"/>
  <c r="L1544"/>
  <c r="E446" i="10"/>
  <c r="L2050" i="9"/>
  <c r="E578" i="10"/>
  <c r="L1742" i="9"/>
  <c r="E471" i="10"/>
  <c r="L3106" i="9"/>
  <c r="E820" i="10"/>
  <c r="F557"/>
  <c r="L557" s="1"/>
  <c r="K557"/>
  <c r="L2688" i="9"/>
  <c r="E712" i="10"/>
  <c r="F292" l="1"/>
  <c r="K292"/>
  <c r="K182"/>
  <c r="F182"/>
  <c r="L358" i="9"/>
  <c r="L2140"/>
  <c r="L1148"/>
  <c r="E337" i="10"/>
  <c r="K471"/>
  <c r="F471"/>
  <c r="L471" s="1"/>
  <c r="F556"/>
  <c r="K556"/>
  <c r="F336"/>
  <c r="K336"/>
  <c r="F138"/>
  <c r="K138"/>
  <c r="F493"/>
  <c r="L493" s="1"/>
  <c r="K493"/>
  <c r="L1962" i="9"/>
  <c r="E535" i="10"/>
  <c r="F405"/>
  <c r="L405" s="1"/>
  <c r="K405"/>
  <c r="K647"/>
  <c r="F647"/>
  <c r="L647" s="1"/>
  <c r="F867"/>
  <c r="L867" s="1"/>
  <c r="K867"/>
  <c r="L2094" i="9"/>
  <c r="E580" i="10"/>
  <c r="F888"/>
  <c r="K888"/>
  <c r="F777"/>
  <c r="L777" s="1"/>
  <c r="K777"/>
  <c r="K140"/>
  <c r="F140"/>
  <c r="L140" s="1"/>
  <c r="K690"/>
  <c r="F690"/>
  <c r="L690" s="1"/>
  <c r="K864"/>
  <c r="F864"/>
  <c r="K270"/>
  <c r="F270"/>
  <c r="F94"/>
  <c r="K94"/>
  <c r="L202" i="9"/>
  <c r="E96" i="10"/>
  <c r="L1436" i="9"/>
  <c r="J906" i="10"/>
  <c r="L886"/>
  <c r="L1854" i="9"/>
  <c r="L908" i="10"/>
  <c r="L3040" i="9"/>
  <c r="E799" i="10"/>
  <c r="L1194" i="9"/>
  <c r="L422"/>
  <c r="E139" i="10"/>
  <c r="J774"/>
  <c r="L754"/>
  <c r="L1038" i="9"/>
  <c r="E316" i="10"/>
  <c r="L1744" i="9"/>
  <c r="K2844"/>
  <c r="L490"/>
  <c r="K314" i="10"/>
  <c r="F314"/>
  <c r="L952" i="9"/>
  <c r="L3660"/>
  <c r="L1500"/>
  <c r="E425" i="10"/>
  <c r="L3128" i="9"/>
  <c r="E821" i="10"/>
  <c r="L2578" i="9"/>
  <c r="E689" i="10"/>
  <c r="F446"/>
  <c r="K446"/>
  <c r="E227"/>
  <c r="L774" i="9"/>
  <c r="K513" i="10"/>
  <c r="F513"/>
  <c r="F776"/>
  <c r="K776"/>
  <c r="F688"/>
  <c r="K688"/>
  <c r="L554" i="9"/>
  <c r="E183" i="10"/>
  <c r="F822"/>
  <c r="L822" s="1"/>
  <c r="K822"/>
  <c r="L2754" i="9"/>
  <c r="E733" i="10"/>
  <c r="F450"/>
  <c r="L450" s="1"/>
  <c r="K450"/>
  <c r="E602"/>
  <c r="L2248" i="9"/>
  <c r="F272" i="10"/>
  <c r="L272" s="1"/>
  <c r="K272"/>
  <c r="L3482" i="9"/>
  <c r="L1588"/>
  <c r="E448" i="10"/>
  <c r="F712"/>
  <c r="L712" s="1"/>
  <c r="K712"/>
  <c r="F820"/>
  <c r="K820"/>
  <c r="F578"/>
  <c r="K578"/>
  <c r="L884" i="9"/>
  <c r="E271" i="10"/>
  <c r="F798"/>
  <c r="K798"/>
  <c r="F228"/>
  <c r="L228" s="1"/>
  <c r="K228"/>
  <c r="F384"/>
  <c r="L384" s="1"/>
  <c r="K384"/>
  <c r="F732"/>
  <c r="K732"/>
  <c r="F424"/>
  <c r="K424"/>
  <c r="L3348" i="9"/>
  <c r="E865" i="10"/>
  <c r="F119"/>
  <c r="L119" s="1"/>
  <c r="K119"/>
  <c r="F866"/>
  <c r="L866" s="1"/>
  <c r="K866"/>
  <c r="K756"/>
  <c r="F756"/>
  <c r="K600"/>
  <c r="F600"/>
  <c r="F226"/>
  <c r="K226"/>
  <c r="F185"/>
  <c r="L185" s="1"/>
  <c r="K185"/>
  <c r="L2666" i="9"/>
  <c r="E711" i="10"/>
  <c r="L2952" i="9"/>
  <c r="E778" i="10"/>
  <c r="F710"/>
  <c r="K710"/>
  <c r="F800"/>
  <c r="L800" s="1"/>
  <c r="K800"/>
  <c r="F160"/>
  <c r="K160"/>
  <c r="F582"/>
  <c r="L582" s="1"/>
  <c r="K582"/>
  <c r="F380"/>
  <c r="K380"/>
  <c r="F910"/>
  <c r="L910" s="1"/>
  <c r="K910"/>
  <c r="F358"/>
  <c r="K358"/>
  <c r="F604"/>
  <c r="L604" s="1"/>
  <c r="K604"/>
  <c r="F248"/>
  <c r="K248"/>
  <c r="L1280" i="9"/>
  <c r="E382" i="10"/>
  <c r="K534"/>
  <c r="F534"/>
  <c r="L798" l="1"/>
  <c r="L578"/>
  <c r="F602"/>
  <c r="L602" s="1"/>
  <c r="K602"/>
  <c r="L1874" i="9"/>
  <c r="E494" i="10"/>
  <c r="L378" i="9"/>
  <c r="E121" i="10"/>
  <c r="F778"/>
  <c r="L778" s="1"/>
  <c r="K778"/>
  <c r="K183"/>
  <c r="F183"/>
  <c r="L183" s="1"/>
  <c r="L510" i="9"/>
  <c r="E161" i="10"/>
  <c r="L1214" i="9"/>
  <c r="E359" i="10"/>
  <c r="L182"/>
  <c r="L358"/>
  <c r="L380"/>
  <c r="L160"/>
  <c r="L710"/>
  <c r="L226"/>
  <c r="L732"/>
  <c r="F840"/>
  <c r="L840" s="1"/>
  <c r="L820"/>
  <c r="L688"/>
  <c r="L446"/>
  <c r="L972" i="9"/>
  <c r="E293" i="10"/>
  <c r="L2844" i="9"/>
  <c r="L138" i="10"/>
  <c r="F576"/>
  <c r="L576" s="1"/>
  <c r="L556"/>
  <c r="L2160" i="9"/>
  <c r="E583" i="10"/>
  <c r="L292"/>
  <c r="L424"/>
  <c r="L3502" i="9"/>
  <c r="E889" i="10"/>
  <c r="F796"/>
  <c r="L796" s="1"/>
  <c r="L776"/>
  <c r="F227"/>
  <c r="L227" s="1"/>
  <c r="K227"/>
  <c r="L1456" i="9"/>
  <c r="E406" i="10"/>
  <c r="L94"/>
  <c r="L888"/>
  <c r="L336"/>
  <c r="F382"/>
  <c r="L382" s="1"/>
  <c r="K382"/>
  <c r="L600"/>
  <c r="F733"/>
  <c r="L733" s="1"/>
  <c r="K733"/>
  <c r="K689"/>
  <c r="F689"/>
  <c r="L689" s="1"/>
  <c r="L3678" i="9"/>
  <c r="E930" i="10"/>
  <c r="L314"/>
  <c r="L1764" i="9"/>
  <c r="E472" i="10"/>
  <c r="L864"/>
  <c r="F884"/>
  <c r="L884" s="1"/>
  <c r="F268"/>
  <c r="L268" s="1"/>
  <c r="L248"/>
  <c r="L534"/>
  <c r="K711"/>
  <c r="F711"/>
  <c r="L711" s="1"/>
  <c r="L756"/>
  <c r="F865"/>
  <c r="L865" s="1"/>
  <c r="K865"/>
  <c r="F271"/>
  <c r="L271" s="1"/>
  <c r="K271"/>
  <c r="F448"/>
  <c r="L448" s="1"/>
  <c r="K448"/>
  <c r="L513"/>
  <c r="F532"/>
  <c r="L532" s="1"/>
  <c r="F821"/>
  <c r="L821" s="1"/>
  <c r="K821"/>
  <c r="K425"/>
  <c r="F425"/>
  <c r="L425" s="1"/>
  <c r="F316"/>
  <c r="L316" s="1"/>
  <c r="K316"/>
  <c r="F139"/>
  <c r="L139" s="1"/>
  <c r="K139"/>
  <c r="F799"/>
  <c r="L799" s="1"/>
  <c r="K799"/>
  <c r="F96"/>
  <c r="L96" s="1"/>
  <c r="K96"/>
  <c r="L270"/>
  <c r="F580"/>
  <c r="L580" s="1"/>
  <c r="K580"/>
  <c r="F535"/>
  <c r="L535" s="1"/>
  <c r="K535"/>
  <c r="F337"/>
  <c r="L337" s="1"/>
  <c r="K337"/>
  <c r="F444" l="1"/>
  <c r="L444" s="1"/>
  <c r="F246"/>
  <c r="L246" s="1"/>
  <c r="F356"/>
  <c r="L356" s="1"/>
  <c r="F158"/>
  <c r="L158" s="1"/>
  <c r="K472"/>
  <c r="F472"/>
  <c r="L472" s="1"/>
  <c r="F406"/>
  <c r="L406" s="1"/>
  <c r="K406"/>
  <c r="F583"/>
  <c r="L583" s="1"/>
  <c r="K583"/>
  <c r="F359"/>
  <c r="K359"/>
  <c r="F121"/>
  <c r="L121" s="1"/>
  <c r="K121"/>
  <c r="F818"/>
  <c r="L818" s="1"/>
  <c r="F554"/>
  <c r="L554" s="1"/>
  <c r="F730"/>
  <c r="L730" s="1"/>
  <c r="F202"/>
  <c r="L202" s="1"/>
  <c r="L2864" i="9"/>
  <c r="E757" i="10"/>
  <c r="F930"/>
  <c r="K930"/>
  <c r="F889"/>
  <c r="K889"/>
  <c r="K644" i="9"/>
  <c r="F293" i="10"/>
  <c r="K293"/>
  <c r="F161"/>
  <c r="K161"/>
  <c r="F494"/>
  <c r="L494" s="1"/>
  <c r="K494"/>
  <c r="F290"/>
  <c r="L290" s="1"/>
  <c r="F708"/>
  <c r="L708" s="1"/>
  <c r="F752"/>
  <c r="L752" s="1"/>
  <c r="L161" l="1"/>
  <c r="F180"/>
  <c r="L180" s="1"/>
  <c r="L930"/>
  <c r="F950"/>
  <c r="L950" s="1"/>
  <c r="L359"/>
  <c r="F378"/>
  <c r="L378" s="1"/>
  <c r="L293"/>
  <c r="F312"/>
  <c r="L312" s="1"/>
  <c r="L889"/>
  <c r="F906"/>
  <c r="L906" s="1"/>
  <c r="L644" i="9"/>
  <c r="K757" i="10"/>
  <c r="F757"/>
  <c r="L757" l="1"/>
  <c r="F774"/>
  <c r="L774" s="1"/>
  <c r="E911"/>
  <c r="L2210" i="9"/>
  <c r="K2210"/>
  <c r="K270"/>
  <c r="K1546"/>
  <c r="K2448"/>
  <c r="K997"/>
  <c r="K1678"/>
  <c r="K2052"/>
  <c r="K1370"/>
  <c r="K1788"/>
  <c r="L664"/>
  <c r="E205" i="10"/>
  <c r="K161" i="9"/>
  <c r="K1238"/>
  <c r="K2206"/>
  <c r="K3554"/>
  <c r="L161" l="1"/>
  <c r="K3592"/>
  <c r="L1370"/>
  <c r="L1678"/>
  <c r="L2448"/>
  <c r="L270"/>
  <c r="K2211"/>
  <c r="L2211"/>
  <c r="F911" i="10"/>
  <c r="L3554" i="9"/>
  <c r="L1788"/>
  <c r="K274"/>
  <c r="L274"/>
  <c r="L2052"/>
  <c r="L997"/>
  <c r="L1238"/>
  <c r="K205" i="10"/>
  <c r="F205"/>
  <c r="K164" i="9"/>
  <c r="L164"/>
  <c r="L1546"/>
  <c r="L2206"/>
  <c r="L1566" l="1"/>
  <c r="E447" i="10"/>
  <c r="L1390" i="9"/>
  <c r="E403" i="10"/>
  <c r="L205"/>
  <c r="F224"/>
  <c r="L224" s="1"/>
  <c r="L1016" i="9"/>
  <c r="E315" i="10"/>
  <c r="L3568" i="9"/>
  <c r="E909" i="10"/>
  <c r="L2468" i="9"/>
  <c r="E645" i="10"/>
  <c r="L1258" i="9"/>
  <c r="E381" i="10"/>
  <c r="L1808" i="9"/>
  <c r="E491" i="10"/>
  <c r="R3592" i="9"/>
  <c r="R3612" s="1"/>
  <c r="R911" i="10" s="1"/>
  <c r="R928" s="1"/>
  <c r="R44" s="1"/>
  <c r="R48" s="1"/>
  <c r="E11" i="11" s="1"/>
  <c r="L3592" i="9"/>
  <c r="L2072"/>
  <c r="E579" i="10"/>
  <c r="L1698" i="9"/>
  <c r="E469" i="10"/>
  <c r="F469" l="1"/>
  <c r="K469"/>
  <c r="L290" i="9"/>
  <c r="E117" i="10"/>
  <c r="F491"/>
  <c r="K491"/>
  <c r="K645"/>
  <c r="F645"/>
  <c r="K315"/>
  <c r="F315"/>
  <c r="K403"/>
  <c r="F403"/>
  <c r="F579"/>
  <c r="K579"/>
  <c r="L2226" i="9"/>
  <c r="E601" i="10"/>
  <c r="I11" i="11"/>
  <c r="E22"/>
  <c r="I22" s="1"/>
  <c r="E20"/>
  <c r="I20" s="1"/>
  <c r="E21"/>
  <c r="I21" s="1"/>
  <c r="I911" i="10"/>
  <c r="L3612" i="9"/>
  <c r="F381" i="10"/>
  <c r="K381"/>
  <c r="F909"/>
  <c r="K909"/>
  <c r="F447"/>
  <c r="K447"/>
  <c r="L180" i="9"/>
  <c r="E95" i="10"/>
  <c r="K95" l="1"/>
  <c r="F95"/>
  <c r="L447"/>
  <c r="F466"/>
  <c r="L466" s="1"/>
  <c r="L381"/>
  <c r="F400"/>
  <c r="L400" s="1"/>
  <c r="F601"/>
  <c r="K601"/>
  <c r="L403"/>
  <c r="F422"/>
  <c r="L422" s="1"/>
  <c r="L645"/>
  <c r="F664"/>
  <c r="L664" s="1"/>
  <c r="F117"/>
  <c r="K117"/>
  <c r="L579"/>
  <c r="F598"/>
  <c r="L598" s="1"/>
  <c r="L491"/>
  <c r="F510"/>
  <c r="L510" s="1"/>
  <c r="L469"/>
  <c r="F488"/>
  <c r="L488" s="1"/>
  <c r="L909"/>
  <c r="F928"/>
  <c r="J911"/>
  <c r="K911"/>
  <c r="L315"/>
  <c r="F334"/>
  <c r="L334" s="1"/>
  <c r="E23" i="11"/>
  <c r="E24" l="1"/>
  <c r="I24" s="1"/>
  <c r="E25"/>
  <c r="I25" s="1"/>
  <c r="I23"/>
  <c r="J928" i="10"/>
  <c r="L911"/>
  <c r="L601"/>
  <c r="F620"/>
  <c r="L620" s="1"/>
  <c r="L117"/>
  <c r="F136"/>
  <c r="L136" s="1"/>
  <c r="L95"/>
  <c r="F114"/>
  <c r="L114" s="1"/>
  <c r="L928"/>
  <c r="I26" i="11" l="1"/>
  <c r="I28" s="1"/>
  <c r="I29" s="1"/>
  <c r="I30" s="1"/>
  <c r="E30" s="1"/>
  <c r="I32" l="1"/>
  <c r="E32"/>
  <c r="E29"/>
  <c r="E28" l="1"/>
  <c r="E26" l="1"/>
</calcChain>
</file>

<file path=xl/sharedStrings.xml><?xml version="1.0" encoding="utf-8"?>
<sst xmlns="http://schemas.openxmlformats.org/spreadsheetml/2006/main" count="3210" uniqueCount="714">
  <si>
    <t>01. 원대동1가 가설공사</t>
  </si>
  <si>
    <t>02. 원대동1가 678</t>
  </si>
  <si>
    <t>03. 원대동1가 699</t>
  </si>
  <si>
    <t>04. 원대동1가 838</t>
  </si>
  <si>
    <t>05. 원대동1가 579</t>
  </si>
  <si>
    <t>06. 원대동1가 865</t>
  </si>
  <si>
    <t>07. 원대동1가 693</t>
  </si>
  <si>
    <t>08. 원대동1가 625</t>
  </si>
  <si>
    <t>09. 원대동1가 696</t>
  </si>
  <si>
    <t>10. 원대동1가 415</t>
  </si>
  <si>
    <t>11. 원대동1가 845</t>
  </si>
  <si>
    <t>12. 원대동1가 686</t>
  </si>
  <si>
    <t>13. 원대동1가 685-1</t>
  </si>
  <si>
    <t>14. 원대동1가 839</t>
  </si>
  <si>
    <t>15. 원대동1가 868</t>
  </si>
  <si>
    <t>16. 원대동1가 618</t>
  </si>
  <si>
    <t>17. 원대동1가 626</t>
  </si>
  <si>
    <t>18. 원대동1가 637</t>
  </si>
  <si>
    <t>19. 원대동1가 815</t>
  </si>
  <si>
    <t>20. 원대동1가 860</t>
  </si>
  <si>
    <t>21. 원대동1가 583</t>
  </si>
  <si>
    <t>22. 원대동1가 725</t>
  </si>
  <si>
    <t>23. 원대동1가 826(A동)</t>
  </si>
  <si>
    <t>24. 원대동1가 826(B동)</t>
  </si>
  <si>
    <t>25. 원대동1가 565</t>
  </si>
  <si>
    <t>26. 원대동1가 685-6</t>
  </si>
  <si>
    <t>27. 원대동1가 685</t>
  </si>
  <si>
    <t>28. 원대동1가 422</t>
  </si>
  <si>
    <t>29. 원대동1가 685-7</t>
  </si>
  <si>
    <t>30. 원대동1가 509</t>
  </si>
  <si>
    <t>31. 원대동1가 687</t>
  </si>
  <si>
    <t>32. 원대동1가 650</t>
  </si>
  <si>
    <t>33. 원대동1가 652</t>
  </si>
  <si>
    <t>34. 원대동1가 504</t>
  </si>
  <si>
    <t>35. 원대동1가 689</t>
  </si>
  <si>
    <t>36. 원대동1가 885</t>
  </si>
  <si>
    <t>37. 원대동1가 563</t>
  </si>
  <si>
    <t>38. 원대동1가 684</t>
  </si>
  <si>
    <t>39. 원대동1가 859</t>
  </si>
  <si>
    <t>40. 원대동1가 645</t>
  </si>
  <si>
    <t>41. 원대동1가 411</t>
  </si>
  <si>
    <t>재료비</t>
  </si>
  <si>
    <t>노무비</t>
  </si>
  <si>
    <t>경  비</t>
  </si>
  <si>
    <t>순  공  사  원  가</t>
  </si>
  <si>
    <t>공사명 : 대구 원대동 집수리 지원사업_191028</t>
  </si>
  <si>
    <t>단위</t>
  </si>
  <si>
    <t>M3</t>
  </si>
  <si>
    <t>M</t>
  </si>
  <si>
    <t>*</t>
  </si>
  <si>
    <t>강설</t>
  </si>
  <si>
    <t>고철, 작업설부산물</t>
  </si>
  <si>
    <t>KG</t>
  </si>
  <si>
    <t>스텐레스.작업설부산물</t>
  </si>
  <si>
    <t>알루미늄, 샤시</t>
  </si>
  <si>
    <t>EA</t>
  </si>
  <si>
    <t>L</t>
  </si>
  <si>
    <t>M2</t>
  </si>
  <si>
    <t>조</t>
  </si>
  <si>
    <t>레미콘</t>
  </si>
  <si>
    <t>별도계상</t>
  </si>
  <si>
    <t>레미콘(대구)</t>
  </si>
  <si>
    <t>25-18-120</t>
  </si>
  <si>
    <t>25-24-150</t>
  </si>
  <si>
    <t>모래</t>
  </si>
  <si>
    <t>대구(도착도)</t>
  </si>
  <si>
    <t>사춤및창문틀코킹</t>
  </si>
  <si>
    <t>외부:SL1000</t>
  </si>
  <si>
    <t/>
  </si>
  <si>
    <t>시멘트</t>
  </si>
  <si>
    <t>40kg 포장품</t>
  </si>
  <si>
    <t>포</t>
  </si>
  <si>
    <t>이형철근</t>
  </si>
  <si>
    <t>HD-13  SD35.40</t>
  </si>
  <si>
    <t>TON</t>
  </si>
  <si>
    <t>칼라유리(그린)</t>
  </si>
  <si>
    <t>22T(5GN+12A+5CL),유리코킹포함</t>
  </si>
  <si>
    <t>투명유리</t>
  </si>
  <si>
    <t>22T(5CL+12A+5CL),유리코킹포함</t>
  </si>
  <si>
    <t>피벗힌지</t>
  </si>
  <si>
    <t>140kg이하 ㉿K-1400S</t>
  </si>
  <si>
    <t>PW1 이중창</t>
  </si>
  <si>
    <t>1000*800,방충망,내부목무늬시트,악세사리일체</t>
  </si>
  <si>
    <t>1450*1450,방충망,내부목무늬시트,악세사리일체</t>
  </si>
  <si>
    <t>2200*1500,방충망,내부목무늬시트,악세사리일체</t>
  </si>
  <si>
    <t>PW2 이중창</t>
  </si>
  <si>
    <t>1200*1200,방충망,내부목무늬시트,악세사리일체</t>
  </si>
  <si>
    <t>2500*1500,방충망,내부목무늬시트,악세사리일체</t>
  </si>
  <si>
    <t>PW3 이중창</t>
  </si>
  <si>
    <t>1500*1500,방충망,내부목무늬시트,악세사리일체</t>
  </si>
  <si>
    <t>850*850,방충망,내부목무늬시트,악세사리일체</t>
  </si>
  <si>
    <t>PW4 이중창</t>
  </si>
  <si>
    <t>2600*1450,방충망,내부목무늬시트,악세사리일체</t>
  </si>
  <si>
    <t>PW5 이중창</t>
  </si>
  <si>
    <t>600*500,방충망,내부목무늬시트,악세사리일체</t>
  </si>
  <si>
    <t>PW6 이중창</t>
  </si>
  <si>
    <t>450*1150,방충망,내부목무늬시트,악세사리일체</t>
  </si>
  <si>
    <t>인</t>
  </si>
  <si>
    <t>보통인부</t>
  </si>
  <si>
    <t>소운반인부</t>
  </si>
  <si>
    <t>건설폐기물상차비</t>
  </si>
  <si>
    <t>24톤 덤프트럭,매립지반입 대상</t>
  </si>
  <si>
    <t>24톤 덤프트럭,중간처리 대상</t>
  </si>
  <si>
    <t>한국건설폐기물수집운반</t>
  </si>
  <si>
    <t>대</t>
  </si>
  <si>
    <t>소형브레이커(전기식)</t>
  </si>
  <si>
    <t>폐기물수집운반비</t>
  </si>
  <si>
    <t>폐콘크리트, 24톤 덤프트럭</t>
  </si>
  <si>
    <t>연간단가</t>
  </si>
  <si>
    <t>혼합폐기물, 24톤 덤프트럭</t>
  </si>
  <si>
    <t>폐기물처리비</t>
  </si>
  <si>
    <t>폐콘크리트</t>
  </si>
  <si>
    <t>혼합폐기물</t>
  </si>
  <si>
    <t>수  량</t>
  </si>
  <si>
    <t>단  가</t>
  </si>
  <si>
    <t>금   액</t>
  </si>
  <si>
    <t>손료요율</t>
  </si>
  <si>
    <t>손료구분</t>
  </si>
  <si>
    <t>적용구분</t>
  </si>
  <si>
    <t>합계구분</t>
  </si>
  <si>
    <t>기계경비</t>
  </si>
  <si>
    <t>합  계</t>
  </si>
  <si>
    <t>식</t>
  </si>
  <si>
    <t>비    고</t>
  </si>
  <si>
    <t>단산 62호</t>
  </si>
  <si>
    <t>보차도경계석설치(화강암)</t>
  </si>
  <si>
    <t>직선구간, 180×200×1,000mm</t>
  </si>
  <si>
    <t>재  료  비</t>
  </si>
  <si>
    <t>노  무  비</t>
  </si>
  <si>
    <t>경      비</t>
  </si>
  <si>
    <t>합      계</t>
  </si>
  <si>
    <t>바탕고르기</t>
  </si>
  <si>
    <t>벽</t>
  </si>
  <si>
    <t>2.5~3.5㎡미만</t>
  </si>
  <si>
    <t>개소</t>
  </si>
  <si>
    <t>도아록설치</t>
  </si>
  <si>
    <t>도아체크달기</t>
  </si>
  <si>
    <t>표준형</t>
  </si>
  <si>
    <t>일위 25호</t>
  </si>
  <si>
    <t>경량천장철골틀 설치</t>
  </si>
  <si>
    <t>유로폼</t>
  </si>
  <si>
    <t>합판거푸집</t>
  </si>
  <si>
    <t>금    액</t>
  </si>
  <si>
    <t>일위  1호</t>
  </si>
  <si>
    <t>건축물현장정리</t>
  </si>
  <si>
    <t>개보수</t>
  </si>
  <si>
    <t>일위  2호</t>
  </si>
  <si>
    <t>조립말비계</t>
  </si>
  <si>
    <t>3개월,2단(4m)</t>
  </si>
  <si>
    <t>일위  3호</t>
  </si>
  <si>
    <t>목재창호 철거</t>
  </si>
  <si>
    <t>1.5~2.5㎡미만</t>
  </si>
  <si>
    <t>일위  4호</t>
  </si>
  <si>
    <t>일위  5호</t>
  </si>
  <si>
    <t>3.5~4.5㎡미만</t>
  </si>
  <si>
    <t>일위  6호</t>
  </si>
  <si>
    <t>알루미늄 창호철거</t>
  </si>
  <si>
    <t>1.5~3.5m2미만</t>
  </si>
  <si>
    <t>일위  7호</t>
  </si>
  <si>
    <t>3.5~5.5m2미만</t>
  </si>
  <si>
    <t>일위  8호</t>
  </si>
  <si>
    <t>창문틀 설치부위 몰딩설치</t>
  </si>
  <si>
    <t>내벽,MDF(W=50,T=20),목무늬방염</t>
  </si>
  <si>
    <t>일위  9호</t>
  </si>
  <si>
    <t>벽24mm</t>
  </si>
  <si>
    <t>일위 12호</t>
  </si>
  <si>
    <t>강재 창호철거</t>
  </si>
  <si>
    <t>2.5~3.5m2미만</t>
  </si>
  <si>
    <t>일위 13호</t>
  </si>
  <si>
    <t>기존방수층및보호층철거</t>
  </si>
  <si>
    <t>일위 16호</t>
  </si>
  <si>
    <t>센서등 철거</t>
  </si>
  <si>
    <t xml:space="preserve"> 60W 이하</t>
  </si>
  <si>
    <t>일위 18호</t>
  </si>
  <si>
    <t>SSD설치</t>
  </si>
  <si>
    <t>1.2T스테인레스 문틀포함</t>
  </si>
  <si>
    <t>일위 23호</t>
  </si>
  <si>
    <t>원통형(철재문)</t>
  </si>
  <si>
    <t>일위 27호</t>
  </si>
  <si>
    <t>징크 패널 설치</t>
  </si>
  <si>
    <t>난연2급, 50T, 강관하지및부자재포함</t>
  </si>
  <si>
    <t>일위 32호</t>
  </si>
  <si>
    <t>방수 바탕처리</t>
  </si>
  <si>
    <t>바닥, 콘크리트면</t>
  </si>
  <si>
    <t>일위 34호</t>
  </si>
  <si>
    <t>바닥3mm.노출</t>
  </si>
  <si>
    <t>일위 35호</t>
  </si>
  <si>
    <t>센서등 설치</t>
  </si>
  <si>
    <t xml:space="preserve"> 100W 이하</t>
  </si>
  <si>
    <t>일위 36호</t>
  </si>
  <si>
    <t>CHIME/SIREN 철거</t>
  </si>
  <si>
    <t>일위 37호</t>
  </si>
  <si>
    <t>균열보수공사</t>
  </si>
  <si>
    <t>V-컷팅씰링보수</t>
  </si>
  <si>
    <t>M당</t>
  </si>
  <si>
    <t>일위 39호</t>
  </si>
  <si>
    <t>바탕만들기</t>
  </si>
  <si>
    <t>콘크리트,몰탈면(벽)</t>
  </si>
  <si>
    <t>일위 40호</t>
  </si>
  <si>
    <t>수성페인트 로울러칠</t>
  </si>
  <si>
    <t>외벽 2회 1급</t>
  </si>
  <si>
    <t>일위 41호</t>
  </si>
  <si>
    <t>CHIME/SIREN 설치</t>
  </si>
  <si>
    <t>일위 42호</t>
  </si>
  <si>
    <t>수평처마홈통설치</t>
  </si>
  <si>
    <t>칼라강판∮120(반원)</t>
  </si>
  <si>
    <t>일위 45호</t>
  </si>
  <si>
    <t>스텐인레스 선홈통 설치</t>
  </si>
  <si>
    <t>H=3.0M,D-100,T:1.5mm</t>
  </si>
  <si>
    <t>일위 47호</t>
  </si>
  <si>
    <t>지붕틀 설치</t>
  </si>
  <si>
    <t>각재(미송) 30x30 @900</t>
  </si>
  <si>
    <t>일위 48호</t>
  </si>
  <si>
    <t>칼라강판 시공(지붕)_하지틀별도</t>
  </si>
  <si>
    <t>0.5T</t>
  </si>
  <si>
    <t>일위 49호</t>
  </si>
  <si>
    <t>PD1 신설</t>
  </si>
  <si>
    <t>900*1500</t>
  </si>
  <si>
    <t>일위 51호</t>
  </si>
  <si>
    <t>외벽단열</t>
  </si>
  <si>
    <t>4층이하, 50mm단열재(나등급,난연이상)</t>
  </si>
  <si>
    <t>일위 52호</t>
  </si>
  <si>
    <t>벽돌철거</t>
  </si>
  <si>
    <t>인력</t>
  </si>
  <si>
    <t>일위 53호</t>
  </si>
  <si>
    <t>지붕틀 철거</t>
  </si>
  <si>
    <t>일위 54호</t>
  </si>
  <si>
    <t>CLIP-BAR H:1m미만.인써트유</t>
  </si>
  <si>
    <t>일위 56호</t>
  </si>
  <si>
    <t>스틸난간대 설치</t>
  </si>
  <si>
    <t>W50*6T,H:1200,녹막이P+조합P(수평바간격:0.3M,수직바간격:1.0M)</t>
  </si>
  <si>
    <t>일위 61호</t>
  </si>
  <si>
    <t>열경화성 수지천정재(난연3급)</t>
  </si>
  <si>
    <t>1.2*600*600</t>
  </si>
  <si>
    <t>일위 64호</t>
  </si>
  <si>
    <t>3.5~4.5m2미만</t>
  </si>
  <si>
    <t>일위 65호</t>
  </si>
  <si>
    <t>무근콘크리트 철거</t>
  </si>
  <si>
    <t>일위 67호</t>
  </si>
  <si>
    <t>보도용블록포장(블록포함)</t>
  </si>
  <si>
    <t>소형고압블록포장 U형,t=8cm, 백색</t>
  </si>
  <si>
    <t>일위 70호</t>
  </si>
  <si>
    <t>1.5㎡미만</t>
  </si>
  <si>
    <t>일위 71호</t>
  </si>
  <si>
    <t>1.5m2미만</t>
  </si>
  <si>
    <t>일위 72호</t>
  </si>
  <si>
    <t>선홈통철거</t>
  </si>
  <si>
    <t>일위 73호</t>
  </si>
  <si>
    <t>H=3.5M,D-100,T:1.5mm</t>
  </si>
  <si>
    <t>일위 74호</t>
  </si>
  <si>
    <t>H=6.0M,D-100,T:1.5mm</t>
  </si>
  <si>
    <t>일위 75호</t>
  </si>
  <si>
    <t>보강블럭 철거</t>
  </si>
  <si>
    <t>소형브레이커(전기식1.5kW)</t>
  </si>
  <si>
    <t>일위 76호</t>
  </si>
  <si>
    <t>철근콘크리트 철거</t>
  </si>
  <si>
    <t>일위 77호</t>
  </si>
  <si>
    <t>레미콘타설</t>
  </si>
  <si>
    <t>소형,인력운반</t>
  </si>
  <si>
    <t>일위 78호</t>
  </si>
  <si>
    <t>일위 81호</t>
  </si>
  <si>
    <t>철근가공조립</t>
  </si>
  <si>
    <t>보통(미할증)</t>
  </si>
  <si>
    <t>일위 84호</t>
  </si>
  <si>
    <t>4회</t>
  </si>
  <si>
    <t>일위 88호</t>
  </si>
  <si>
    <t>1.5B 적벽돌 양면치장쌓기</t>
  </si>
  <si>
    <t>벽돌,시멘트,모래포함(1층소운반)</t>
  </si>
  <si>
    <t>일위 93호</t>
  </si>
  <si>
    <t>스텐난간대 설치</t>
  </si>
  <si>
    <t>Ø50.8+31.8*1.5t,H:900</t>
  </si>
  <si>
    <t>내       역       서</t>
  </si>
  <si>
    <t>품      명</t>
  </si>
  <si>
    <t>규      격</t>
  </si>
  <si>
    <t>비고</t>
  </si>
  <si>
    <t>운반비</t>
  </si>
  <si>
    <t>작업부산물</t>
  </si>
  <si>
    <t>관급</t>
  </si>
  <si>
    <t>외주비</t>
  </si>
  <si>
    <t>장비비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</si>
  <si>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</si>
  <si>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</si>
  <si>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</si>
  <si>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</si>
  <si>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</si>
  <si>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</si>
  <si>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</si>
  <si>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</si>
  <si>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</si>
  <si>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</si>
  <si>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</si>
  <si>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</si>
  <si>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</si>
  <si>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</si>
  <si>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01. 원대동1가 가설공사 &gt; 0101. 가설공사</t>
  </si>
  <si>
    <t>02. 원대동1가 678 &gt; 0201. 철거공사</t>
  </si>
  <si>
    <t>02. 원대동1가 678 &gt; 0202. 창호및유리공사</t>
  </si>
  <si>
    <t>02. 원대동1가 678 &gt; 0203. 수장공사</t>
  </si>
  <si>
    <t>02. 원대동1가 678 &gt; 0204. 미장공사</t>
  </si>
  <si>
    <t>02. 원대동1가 678 &gt; 0205. 폐기물처리비</t>
  </si>
  <si>
    <t>03. 원대동1가 699 &gt; 0301. 철거공사</t>
  </si>
  <si>
    <t>03. 원대동1가 699 &gt; 0302. 금속공사</t>
  </si>
  <si>
    <t>03. 원대동1가 699 &gt; 0303. 방수공사</t>
  </si>
  <si>
    <t>우레탄방수</t>
  </si>
  <si>
    <t>03. 원대동1가 699 &gt; 0304. 미장공사</t>
  </si>
  <si>
    <t>03. 원대동1가 699 &gt; 0305. 기타공사</t>
  </si>
  <si>
    <t>04. 원대동1가 838 &gt; 0401. 철거공사</t>
  </si>
  <si>
    <t>04. 원대동1가 838 &gt; 0402. 금속공사</t>
  </si>
  <si>
    <t>04. 원대동1가 838 &gt; 0403. 미장공사</t>
  </si>
  <si>
    <t>04. 원대동1가 838 &gt; 0404. 도장공사</t>
  </si>
  <si>
    <t>04. 원대동1가 838 &gt; 0405. 기타공사</t>
  </si>
  <si>
    <t>04. 원대동1가 838 &gt; 0406. 지붕및홈통공사</t>
  </si>
  <si>
    <t>05. 원대동1가 579 &gt; 0501. 철거공사</t>
  </si>
  <si>
    <t>05. 원대동1가 579 &gt; 0502. 방수공사</t>
  </si>
  <si>
    <t>05. 원대동1가 579 &gt; 0503. 도장공사</t>
  </si>
  <si>
    <t>05. 원대동1가 579 &gt; 0504. 폐기물처리비</t>
  </si>
  <si>
    <t>06. 원대동1가 865 &gt; 0601. 도장공사</t>
  </si>
  <si>
    <t>06. 원대동1가 865 &gt; 0602. 지붕및홈통공사</t>
  </si>
  <si>
    <t>07. 원대동1가 693 &gt; 0701. 철거공사</t>
  </si>
  <si>
    <t>07. 원대동1가 693 &gt; 0702. 방수공사</t>
  </si>
  <si>
    <t>07. 원대동1가 693 &gt; 0703. 미장공사</t>
  </si>
  <si>
    <t>07. 원대동1가 693 &gt; 0704. 도장공사</t>
  </si>
  <si>
    <t>07. 원대동1가 693 &gt; 0705. 폐기물처리비</t>
  </si>
  <si>
    <t>08. 원대동1가 625 &gt; 0801. 철거공사</t>
  </si>
  <si>
    <t>08. 원대동1가 625 &gt; 0802. 창호및유리공사</t>
  </si>
  <si>
    <t>08. 원대동1가 625 &gt; 0803. 수장공사</t>
  </si>
  <si>
    <t>08. 원대동1가 625 &gt; 0804. 미장공사</t>
  </si>
  <si>
    <t>08. 원대동1가 625 &gt; 0805. 폐기물처리비</t>
  </si>
  <si>
    <t>09. 원대동1가 696 &gt; 0901. 철거공사</t>
  </si>
  <si>
    <t>09. 원대동1가 696 &gt; 0902. 방수공사</t>
  </si>
  <si>
    <t>09. 원대동1가 696 &gt; 0903. 도장공사</t>
  </si>
  <si>
    <t>09. 원대동1가 696 &gt; 0904. 폐기물처리비</t>
  </si>
  <si>
    <t>10. 원대동1가 415 &gt; 1001. 도장공사</t>
  </si>
  <si>
    <t>11. 원대동1가 845 &gt; 1101. 철거공사</t>
  </si>
  <si>
    <t>11. 원대동1가 845 &gt; 1102. 방수공사</t>
  </si>
  <si>
    <t>11. 원대동1가 845 &gt; 1103. 도장공사</t>
  </si>
  <si>
    <t>11. 원대동1가 845 &gt; 1104. 폐기물처리비</t>
  </si>
  <si>
    <t>12. 원대동1가 686 &gt; 1201. 도장공사</t>
  </si>
  <si>
    <t>12. 원대동1가 686 &gt; 1202. 지붕및홈통공사</t>
  </si>
  <si>
    <t>13. 원대동1가 685-1 &gt; 1301. 철거공사</t>
  </si>
  <si>
    <t>13. 원대동1가 685-1 &gt; 1302. 금속공사</t>
  </si>
  <si>
    <t>13. 원대동1가 685-1 &gt; 1303. 방수공사</t>
  </si>
  <si>
    <t>13. 원대동1가 685-1 &gt; 1304. 미장공사</t>
  </si>
  <si>
    <t>13. 원대동1가 685-1 &gt; 1305. 도장공사</t>
  </si>
  <si>
    <t>13. 원대동1가 685-1 &gt; 1306. 폐기물처리비</t>
  </si>
  <si>
    <t>14. 원대동1가 839 &gt; 1401. 철거공사</t>
  </si>
  <si>
    <t>14. 원대동1가 839 &gt; 1402. 방수공사</t>
  </si>
  <si>
    <t>14. 원대동1가 839 &gt; 1403. 폐기물처리비</t>
  </si>
  <si>
    <t>15. 원대동1가 868 &gt; 1501. 도장공사</t>
  </si>
  <si>
    <t>15. 원대동1가 868 &gt; 1502. 지붕및홈통공사</t>
  </si>
  <si>
    <t>16. 원대동1가 618 &gt; 1601. 철거공사</t>
  </si>
  <si>
    <t>16. 원대동1가 618 &gt; 1602. 금속공사</t>
  </si>
  <si>
    <t>16. 원대동1가 618 &gt; 1603. 방수공사</t>
  </si>
  <si>
    <t>16. 원대동1가 618 &gt; 1604. 미장공사</t>
  </si>
  <si>
    <t>16. 원대동1가 618 &gt; 1605. 도장공사</t>
  </si>
  <si>
    <t>16. 원대동1가 618 &gt; 1606. 폐기물처리비</t>
  </si>
  <si>
    <t>17. 원대동1가 626 &gt; 1701. 철거공사</t>
  </si>
  <si>
    <t>17. 원대동1가 626 &gt; 1702. 금속공사</t>
  </si>
  <si>
    <t>17. 원대동1가 626 &gt; 1703. 미장공사</t>
  </si>
  <si>
    <t>17. 원대동1가 626 &gt; 1704. 도장공사</t>
  </si>
  <si>
    <t>17. 원대동1가 626 &gt; 1705. 지붕및홈통공사</t>
  </si>
  <si>
    <t>18. 원대동1가 637 &gt; 1801. 철거공사</t>
  </si>
  <si>
    <t>18. 원대동1가 637 &gt; 1802. 방수공사</t>
  </si>
  <si>
    <t>18. 원대동1가 637 &gt; 1803. 폐기물처리비</t>
  </si>
  <si>
    <t>19. 원대동1가 815 &gt; 1901. 철거공사</t>
  </si>
  <si>
    <t>19. 원대동1가 815 &gt; 1902. 금속공사</t>
  </si>
  <si>
    <t>19. 원대동1가 815 &gt; 1903. 방수공사</t>
  </si>
  <si>
    <t>19. 원대동1가 815 &gt; 1904. 미장공사</t>
  </si>
  <si>
    <t>19. 원대동1가 815 &gt; 1905. 도장공사</t>
  </si>
  <si>
    <t>19. 원대동1가 815 &gt; 1906. 폐기물처리비</t>
  </si>
  <si>
    <t>20. 원대동1가 860 &gt; 2001. 철거공사</t>
  </si>
  <si>
    <t>20. 원대동1가 860 &gt; 2002. 금속공사</t>
  </si>
  <si>
    <t>20. 원대동1가 860 &gt; 2003. 미장공사</t>
  </si>
  <si>
    <t>20. 원대동1가 860 &gt; 2004. 도장공사</t>
  </si>
  <si>
    <t>20. 원대동1가 860 &gt; 2005. 지붕및홈통공사</t>
  </si>
  <si>
    <t>21. 원대동1가 583 &gt; 2101. 철거공사</t>
  </si>
  <si>
    <t>21. 원대동1가 583 &gt; 2102. 금속공사</t>
  </si>
  <si>
    <t>21. 원대동1가 583 &gt; 2103. 미장공사</t>
  </si>
  <si>
    <t>21. 원대동1가 583 &gt; 2104. 도장공사</t>
  </si>
  <si>
    <t>21. 원대동1가 583 &gt; 2105. 지붕및홈통공사</t>
  </si>
  <si>
    <t>22. 원대동1가 725 &gt; 2201. 미장공사</t>
  </si>
  <si>
    <t>22. 원대동1가 725 &gt; 2202. 도장공사</t>
  </si>
  <si>
    <t>23. 원대동1가 826(A동) &gt; 2301. 철거공사</t>
  </si>
  <si>
    <t>23. 원대동1가 826(A동) &gt; 2302. 방수공사</t>
  </si>
  <si>
    <t>23. 원대동1가 826(A동) &gt; 2303. 폐기물처리비</t>
  </si>
  <si>
    <t>24. 원대동1가 826(B동) &gt; 2401. 도장공사</t>
  </si>
  <si>
    <t>24. 원대동1가 826(B동) &gt; 2402. 기타공사</t>
  </si>
  <si>
    <t>25. 원대동1가 565 &gt; 2501. 철거공사</t>
  </si>
  <si>
    <t>25. 원대동1가 565 &gt; 2502. 금속공사</t>
  </si>
  <si>
    <t>25. 원대동1가 565 &gt; 2503. 방수공사</t>
  </si>
  <si>
    <t>25. 원대동1가 565 &gt; 2504. 미장공사</t>
  </si>
  <si>
    <t>25. 원대동1가 565 &gt; 2505. 도장공사</t>
  </si>
  <si>
    <t>25. 원대동1가 565 &gt; 2506. 지붕및홈통공사</t>
  </si>
  <si>
    <t>25. 원대동1가 565 &gt; 2507. 폐기물처리비</t>
  </si>
  <si>
    <t>26. 원대동1가 685-6 &gt; 2601. 철거공사</t>
  </si>
  <si>
    <t>26. 원대동1가 685-6 &gt; 2602. 금속공사</t>
  </si>
  <si>
    <t>26. 원대동1가 685-6 &gt; 2603. 방수공사</t>
  </si>
  <si>
    <t>26. 원대동1가 685-6 &gt; 2604. 미장공사</t>
  </si>
  <si>
    <t>26. 원대동1가 685-6 &gt; 2605. 도장공사</t>
  </si>
  <si>
    <t>26. 원대동1가 685-6 &gt; 2606. 폐기물처리비</t>
  </si>
  <si>
    <t>27. 원대동1가 685 &gt; 2701. 철거공사</t>
  </si>
  <si>
    <t>27. 원대동1가 685 &gt; 2702. 창호및유리공사</t>
  </si>
  <si>
    <t>PW1 방충망포함</t>
  </si>
  <si>
    <t>2300*1600</t>
  </si>
  <si>
    <t>견적</t>
  </si>
  <si>
    <t>PW2 방충망포함</t>
  </si>
  <si>
    <t>1500*1600</t>
  </si>
  <si>
    <t>PW3 방충망포함</t>
  </si>
  <si>
    <t>1200*1000</t>
  </si>
  <si>
    <t>PW4 방충망포함</t>
  </si>
  <si>
    <t>1600*1600</t>
  </si>
  <si>
    <t>PW1 방범창</t>
  </si>
  <si>
    <t>PW2 방범창</t>
  </si>
  <si>
    <t>PW3 방범창</t>
  </si>
  <si>
    <t>PW4 방범창</t>
  </si>
  <si>
    <t>PD1</t>
  </si>
  <si>
    <t>750*1800</t>
  </si>
  <si>
    <t>22T(그린)</t>
  </si>
  <si>
    <t>5GN+12A+5CL</t>
  </si>
  <si>
    <t>22T(투명)</t>
  </si>
  <si>
    <t>5GN+12A+6CL</t>
  </si>
  <si>
    <t>사춤및코킹</t>
  </si>
  <si>
    <t>외부:SL1000기준</t>
  </si>
  <si>
    <t>27. 원대동1가 685 &gt; 2703. 미장공사</t>
  </si>
  <si>
    <t>27. 원대동1가 685 &gt; 2704. 수장공사</t>
  </si>
  <si>
    <t>27. 원대동1가 685 &gt; 2705. 폐기물처리비</t>
  </si>
  <si>
    <t>28. 원대동1가 422 &gt; 2801. 철거공사</t>
  </si>
  <si>
    <t>28. 원대동1가 422 &gt; 2802. 금속공사</t>
  </si>
  <si>
    <t>28. 원대동1가 422 &gt; 2803. 미장공사</t>
  </si>
  <si>
    <t>28. 원대동1가 422 &gt; 2804. 도장공사</t>
  </si>
  <si>
    <t>29. 원대동1가 685-7 &gt; 2901. 미장공사</t>
  </si>
  <si>
    <t>30. 원대동1가 509 &gt; 3001. 철거공사</t>
  </si>
  <si>
    <t>30. 원대동1가 509 &gt; 3002. 방수공사</t>
  </si>
  <si>
    <t>30. 원대동1가 509 &gt; 3003. 도장공사</t>
  </si>
  <si>
    <t>30. 원대동1가 509 &gt; 3004. 폐기물처리비</t>
  </si>
  <si>
    <t>31. 원대동1가 687 &gt; 3101. 철거공사</t>
  </si>
  <si>
    <t>31. 원대동1가 687 &gt; 3102. 방수공사</t>
  </si>
  <si>
    <t>31. 원대동1가 687 &gt; 3103. 도장공사</t>
  </si>
  <si>
    <t>31. 원대동1가 687 &gt; 3104. 폐기물처리비</t>
  </si>
  <si>
    <t>32. 원대동1가 650 &gt; 3201. 철거공사</t>
  </si>
  <si>
    <t>32. 원대동1가 650 &gt; 3202. 방수공사</t>
  </si>
  <si>
    <t>32. 원대동1가 650 &gt; 3203. 폐기물처리비</t>
  </si>
  <si>
    <t>33. 원대동1가 652 &gt; 3301. 철거공사</t>
  </si>
  <si>
    <t>33. 원대동1가 652 &gt; 3302. 미장공사</t>
  </si>
  <si>
    <t>33. 원대동1가 652 &gt; 3303. 도장공사</t>
  </si>
  <si>
    <t>33. 원대동1가 652 &gt; 3304. 기타공사</t>
  </si>
  <si>
    <t>33. 원대동1가 652 &gt; 3305. 폐기물처리비</t>
  </si>
  <si>
    <t>34. 원대동1가 504 &gt; 3401. 철거공사</t>
  </si>
  <si>
    <t>34. 원대동1가 504 &gt; 3402. 금속공사</t>
  </si>
  <si>
    <t>34. 원대동1가 504 &gt; 3403. 방수공사</t>
  </si>
  <si>
    <t>34. 원대동1가 504 &gt; 3404. 지붕및홈통공사</t>
  </si>
  <si>
    <t>34. 원대동1가 504 &gt; 3405. 폐기물처리비</t>
  </si>
  <si>
    <t>35. 원대동1가 689 &gt; 3501. 철거공사</t>
  </si>
  <si>
    <t>35. 원대동1가 689 &gt; 3502. 방수공사</t>
  </si>
  <si>
    <t>35. 원대동1가 689 &gt; 3503. 도장공사</t>
  </si>
  <si>
    <t>35. 원대동1가 689 &gt; 3504. 폐기물처리비</t>
  </si>
  <si>
    <t>36. 원대동1가 885 &gt; 3601. 철거공사</t>
  </si>
  <si>
    <t>36. 원대동1가 885 &gt; 3602. 방수공사</t>
  </si>
  <si>
    <t>36. 원대동1가 885 &gt; 3603. 도장공사</t>
  </si>
  <si>
    <t>36. 원대동1가 885 &gt; 3604. 지붕및홈통공사</t>
  </si>
  <si>
    <t>36. 원대동1가 885 &gt; 3605. 폐기물처리비</t>
  </si>
  <si>
    <t>37. 원대동1가 563 &gt; 3701. 철거공사</t>
  </si>
  <si>
    <t>37. 원대동1가 563 &gt; 3702. 창호및유리공사</t>
  </si>
  <si>
    <t>37. 원대동1가 563 &gt; 3703. 수장공사</t>
  </si>
  <si>
    <t>37. 원대동1가 563 &gt; 3704. 미장공사</t>
  </si>
  <si>
    <t>37. 원대동1가 563 &gt; 3705. 폐기물처리비</t>
  </si>
  <si>
    <t>38. 원대동1가 684 &gt; 3801. 철거공사</t>
  </si>
  <si>
    <t>38. 원대동1가 684 &gt; 3802. 방수공사</t>
  </si>
  <si>
    <t>38. 원대동1가 684 &gt; 3803. 도장공사</t>
  </si>
  <si>
    <t>38. 원대동1가 684 &gt; 3804. 지붕및홈통공사</t>
  </si>
  <si>
    <t>38. 원대동1가 684 &gt; 3805. 폐기물처리비</t>
  </si>
  <si>
    <t>39. 원대동1가 859 &gt; 3901. 철거공사</t>
  </si>
  <si>
    <t>39. 원대동1가 859 &gt; 3902. 미장공사</t>
  </si>
  <si>
    <t>39. 원대동1가 859 &gt; 3903. 도장공사</t>
  </si>
  <si>
    <t>39. 원대동1가 859 &gt; 3904. 지붕및홈통공사</t>
  </si>
  <si>
    <t>39. 원대동1가 859 &gt; 3905. 폐기물처리비</t>
  </si>
  <si>
    <t>40. 원대동1가 645 &gt; 4001. 철거공사</t>
  </si>
  <si>
    <t>40. 원대동1가 645 &gt; 4002. 철근콘크리트공사</t>
  </si>
  <si>
    <t>40. 원대동1가 645 &gt; 4003. 조적공사</t>
  </si>
  <si>
    <t>40. 원대동1가 645 &gt; 4004. 금속공사</t>
  </si>
  <si>
    <t>40. 원대동1가 645 &gt; 4005. 도장공사</t>
  </si>
  <si>
    <t>40. 원대동1가 645 &gt; 4006. 폐기물처리비</t>
  </si>
  <si>
    <t>41. 원대동1가 411 &gt; 4101. 지붕및홈통공사</t>
  </si>
  <si>
    <t>42. 골재대</t>
  </si>
  <si>
    <t>집      계      표</t>
  </si>
  <si>
    <t>수 량</t>
  </si>
  <si>
    <t>43. 폐 기 물 처 리 비</t>
  </si>
  <si>
    <t>합계제외</t>
  </si>
  <si>
    <t>0101. 가설공사</t>
  </si>
  <si>
    <t>0201. 철거공사</t>
  </si>
  <si>
    <t>0202. 창호및유리공사</t>
  </si>
  <si>
    <t>0203. 수장공사</t>
  </si>
  <si>
    <t>0204. 미장공사</t>
  </si>
  <si>
    <t>0205. 폐기물처리비</t>
  </si>
  <si>
    <t>0301. 철거공사</t>
  </si>
  <si>
    <t>0302. 금속공사</t>
  </si>
  <si>
    <t>0303. 방수공사</t>
  </si>
  <si>
    <t>0304. 미장공사</t>
  </si>
  <si>
    <t>0305. 기타공사</t>
  </si>
  <si>
    <t>0401. 철거공사</t>
  </si>
  <si>
    <t>0402. 금속공사</t>
  </si>
  <si>
    <t>0403. 미장공사</t>
  </si>
  <si>
    <t>0404. 도장공사</t>
  </si>
  <si>
    <t>0405. 기타공사</t>
  </si>
  <si>
    <t>0406. 지붕및홈통공사</t>
  </si>
  <si>
    <t>0501. 철거공사</t>
  </si>
  <si>
    <t>0502. 방수공사</t>
  </si>
  <si>
    <t>0503. 도장공사</t>
  </si>
  <si>
    <t>0504. 폐기물처리비</t>
  </si>
  <si>
    <t>0601. 도장공사</t>
  </si>
  <si>
    <t>0602. 지붕및홈통공사</t>
  </si>
  <si>
    <t>0701. 철거공사</t>
  </si>
  <si>
    <t>0702. 방수공사</t>
  </si>
  <si>
    <t>0703. 미장공사</t>
  </si>
  <si>
    <t>0704. 도장공사</t>
  </si>
  <si>
    <t>0705. 폐기물처리비</t>
  </si>
  <si>
    <t>0801. 철거공사</t>
  </si>
  <si>
    <t>0802. 창호및유리공사</t>
  </si>
  <si>
    <t>0803. 수장공사</t>
  </si>
  <si>
    <t>0804. 미장공사</t>
  </si>
  <si>
    <t>0805. 폐기물처리비</t>
  </si>
  <si>
    <t>0901. 철거공사</t>
  </si>
  <si>
    <t>0902. 방수공사</t>
  </si>
  <si>
    <t>0903. 도장공사</t>
  </si>
  <si>
    <t>0904. 폐기물처리비</t>
  </si>
  <si>
    <t>1001. 도장공사</t>
  </si>
  <si>
    <t>1101. 철거공사</t>
  </si>
  <si>
    <t>1102. 방수공사</t>
  </si>
  <si>
    <t>1103. 도장공사</t>
  </si>
  <si>
    <t>1104. 폐기물처리비</t>
  </si>
  <si>
    <t>1201. 도장공사</t>
  </si>
  <si>
    <t>1202. 지붕및홈통공사</t>
  </si>
  <si>
    <t>1301. 철거공사</t>
  </si>
  <si>
    <t>1302. 금속공사</t>
  </si>
  <si>
    <t>1303. 방수공사</t>
  </si>
  <si>
    <t>1304. 미장공사</t>
  </si>
  <si>
    <t>1305. 도장공사</t>
  </si>
  <si>
    <t>1306. 폐기물처리비</t>
  </si>
  <si>
    <t>1401. 철거공사</t>
  </si>
  <si>
    <t>1402. 방수공사</t>
  </si>
  <si>
    <t>1403. 폐기물처리비</t>
  </si>
  <si>
    <t>1501. 도장공사</t>
  </si>
  <si>
    <t>1502. 지붕및홈통공사</t>
  </si>
  <si>
    <t>1601. 철거공사</t>
  </si>
  <si>
    <t>1602. 금속공사</t>
  </si>
  <si>
    <t>1603. 방수공사</t>
  </si>
  <si>
    <t>1604. 미장공사</t>
  </si>
  <si>
    <t>1605. 도장공사</t>
  </si>
  <si>
    <t>1606. 폐기물처리비</t>
  </si>
  <si>
    <t>1701. 철거공사</t>
  </si>
  <si>
    <t>1702. 금속공사</t>
  </si>
  <si>
    <t>1703. 미장공사</t>
  </si>
  <si>
    <t>1704. 도장공사</t>
  </si>
  <si>
    <t>1705. 지붕및홈통공사</t>
  </si>
  <si>
    <t>1801. 철거공사</t>
  </si>
  <si>
    <t>1802. 방수공사</t>
  </si>
  <si>
    <t>1803. 폐기물처리비</t>
  </si>
  <si>
    <t>1901. 철거공사</t>
  </si>
  <si>
    <t>1902. 금속공사</t>
  </si>
  <si>
    <t>1903. 방수공사</t>
  </si>
  <si>
    <t>1904. 미장공사</t>
  </si>
  <si>
    <t>1905. 도장공사</t>
  </si>
  <si>
    <t>1906. 폐기물처리비</t>
  </si>
  <si>
    <t>2001. 철거공사</t>
  </si>
  <si>
    <t>2002. 금속공사</t>
  </si>
  <si>
    <t>2003. 미장공사</t>
  </si>
  <si>
    <t>2004. 도장공사</t>
  </si>
  <si>
    <t>2005. 지붕및홈통공사</t>
  </si>
  <si>
    <t>2101. 철거공사</t>
  </si>
  <si>
    <t>2102. 금속공사</t>
  </si>
  <si>
    <t>2103. 미장공사</t>
  </si>
  <si>
    <t>2104. 도장공사</t>
  </si>
  <si>
    <t>2105. 지붕및홈통공사</t>
  </si>
  <si>
    <t>2201. 미장공사</t>
  </si>
  <si>
    <t>2202. 도장공사</t>
  </si>
  <si>
    <t>2301. 철거공사</t>
  </si>
  <si>
    <t>2302. 방수공사</t>
  </si>
  <si>
    <t>2303. 폐기물처리비</t>
  </si>
  <si>
    <t>2401. 도장공사</t>
  </si>
  <si>
    <t>2402. 기타공사</t>
  </si>
  <si>
    <t>2501. 철거공사</t>
  </si>
  <si>
    <t>2502. 금속공사</t>
  </si>
  <si>
    <t>2503. 방수공사</t>
  </si>
  <si>
    <t>2504. 미장공사</t>
  </si>
  <si>
    <t>2505. 도장공사</t>
  </si>
  <si>
    <t>2506. 지붕및홈통공사</t>
  </si>
  <si>
    <t>2507. 폐기물처리비</t>
  </si>
  <si>
    <t>2601. 철거공사</t>
  </si>
  <si>
    <t>2602. 금속공사</t>
  </si>
  <si>
    <t>2603. 방수공사</t>
  </si>
  <si>
    <t>2604. 미장공사</t>
  </si>
  <si>
    <t>2605. 도장공사</t>
  </si>
  <si>
    <t>2606. 폐기물처리비</t>
  </si>
  <si>
    <t>2701. 철거공사</t>
  </si>
  <si>
    <t>2702. 창호및유리공사</t>
  </si>
  <si>
    <t>2703. 미장공사</t>
  </si>
  <si>
    <t>2704. 수장공사</t>
  </si>
  <si>
    <t>2705. 폐기물처리비</t>
  </si>
  <si>
    <t>2801. 철거공사</t>
  </si>
  <si>
    <t>2802. 금속공사</t>
  </si>
  <si>
    <t>2803. 미장공사</t>
  </si>
  <si>
    <t>2804. 도장공사</t>
  </si>
  <si>
    <t>2901. 미장공사</t>
  </si>
  <si>
    <t>3001. 철거공사</t>
  </si>
  <si>
    <t>3002. 방수공사</t>
  </si>
  <si>
    <t>3003. 도장공사</t>
  </si>
  <si>
    <t>3004. 폐기물처리비</t>
  </si>
  <si>
    <t>3101. 철거공사</t>
  </si>
  <si>
    <t>3102. 방수공사</t>
  </si>
  <si>
    <t>3103. 도장공사</t>
  </si>
  <si>
    <t>3104. 폐기물처리비</t>
  </si>
  <si>
    <t>3201. 철거공사</t>
  </si>
  <si>
    <t>3202. 방수공사</t>
  </si>
  <si>
    <t>3203. 폐기물처리비</t>
  </si>
  <si>
    <t>3301. 철거공사</t>
  </si>
  <si>
    <t>3302. 미장공사</t>
  </si>
  <si>
    <t>3303. 도장공사</t>
  </si>
  <si>
    <t>3304. 기타공사</t>
  </si>
  <si>
    <t>3305. 폐기물처리비</t>
  </si>
  <si>
    <t>3401. 철거공사</t>
  </si>
  <si>
    <t>3402. 금속공사</t>
  </si>
  <si>
    <t>3403. 방수공사</t>
  </si>
  <si>
    <t>3404. 지붕및홈통공사</t>
  </si>
  <si>
    <t>3405. 폐기물처리비</t>
  </si>
  <si>
    <t>3501. 철거공사</t>
  </si>
  <si>
    <t>3502. 방수공사</t>
  </si>
  <si>
    <t>3503. 도장공사</t>
  </si>
  <si>
    <t>3504. 폐기물처리비</t>
  </si>
  <si>
    <t>3601. 철거공사</t>
  </si>
  <si>
    <t>3602. 방수공사</t>
  </si>
  <si>
    <t>3603. 도장공사</t>
  </si>
  <si>
    <t>3604. 지붕및홈통공사</t>
  </si>
  <si>
    <t>3605. 폐기물처리비</t>
  </si>
  <si>
    <t>3701. 철거공사</t>
  </si>
  <si>
    <t>3702. 창호및유리공사</t>
  </si>
  <si>
    <t>3703. 수장공사</t>
  </si>
  <si>
    <t>3704. 미장공사</t>
  </si>
  <si>
    <t>3705. 폐기물처리비</t>
  </si>
  <si>
    <t>3801. 철거공사</t>
  </si>
  <si>
    <t>3802. 방수공사</t>
  </si>
  <si>
    <t>3803. 도장공사</t>
  </si>
  <si>
    <t>3804. 지붕및홈통공사</t>
  </si>
  <si>
    <t>3805. 폐기물처리비</t>
  </si>
  <si>
    <t>3901. 철거공사</t>
  </si>
  <si>
    <t>3902. 미장공사</t>
  </si>
  <si>
    <t>3903. 도장공사</t>
  </si>
  <si>
    <t>3904. 지붕및홈통공사</t>
  </si>
  <si>
    <t>3905. 폐기물처리비</t>
  </si>
  <si>
    <t>4001. 철거공사</t>
  </si>
  <si>
    <t>4002. 철근콘크리트공사</t>
  </si>
  <si>
    <t>4003. 조적공사</t>
  </si>
  <si>
    <t>4004. 금속공사</t>
  </si>
  <si>
    <t>4005. 도장공사</t>
  </si>
  <si>
    <t>4006. 폐기물처리비</t>
  </si>
  <si>
    <t>4101. 지붕및홈통공사</t>
  </si>
  <si>
    <t>공 사 원 가 계 산 서</t>
  </si>
  <si>
    <t>구    성   비</t>
  </si>
  <si>
    <t>금      액</t>
  </si>
  <si>
    <t>직   접   재  료  비</t>
  </si>
  <si>
    <t>A1</t>
  </si>
  <si>
    <t>간   접   재  료  비</t>
  </si>
  <si>
    <t>A2</t>
  </si>
  <si>
    <t xml:space="preserve"> 소               계</t>
  </si>
  <si>
    <t>A</t>
  </si>
  <si>
    <t>직   접   노  무  비</t>
  </si>
  <si>
    <t>B1</t>
  </si>
  <si>
    <t>간   접   노  무  비</t>
  </si>
  <si>
    <t>B2</t>
  </si>
  <si>
    <t>소                계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</si>
  <si>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</si>
  <si>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</si>
  <si>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</si>
  <si>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</si>
  <si>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</si>
  <si>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</si>
  <si>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</si>
  <si>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건  강  보   험   료</t>
  </si>
  <si>
    <t>C12</t>
  </si>
  <si>
    <t>연  금  보   험   료</t>
  </si>
  <si>
    <t>C13</t>
  </si>
  <si>
    <t>노인 장기 요양보험료</t>
  </si>
  <si>
    <t>C14</t>
  </si>
  <si>
    <t>퇴 직 공 제 부 금 비</t>
  </si>
  <si>
    <t>C15</t>
  </si>
  <si>
    <t>안  전   관   리  비</t>
  </si>
  <si>
    <t>8,139,832 &lt; 9,767,798</t>
  </si>
  <si>
    <t>C16</t>
  </si>
  <si>
    <t>기    타    경    비</t>
  </si>
  <si>
    <t>C20</t>
  </si>
  <si>
    <t>환  경  보   전   비</t>
  </si>
  <si>
    <t>C25</t>
  </si>
  <si>
    <t>건설하도급보증수수료</t>
  </si>
  <si>
    <t>C30</t>
  </si>
  <si>
    <t>건설기계대여보증수수료</t>
  </si>
  <si>
    <t>C32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</si>
  <si>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</si>
  <si>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</si>
  <si>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</si>
  <si>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</si>
  <si>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</si>
  <si>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</si>
  <si>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</si>
  <si>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폐  기  물  처 리 비</t>
  </si>
  <si>
    <t>총       원       가</t>
  </si>
  <si>
    <t>F</t>
  </si>
  <si>
    <t>부   가   가  치  세</t>
  </si>
  <si>
    <t>H</t>
  </si>
  <si>
    <t>도    급    금    액</t>
  </si>
  <si>
    <t>Y</t>
  </si>
  <si>
    <t>관   급  자   재  대</t>
  </si>
  <si>
    <t>J</t>
  </si>
  <si>
    <t>총   공   사  금  액</t>
  </si>
  <si>
    <t xml:space="preserve">                                                    구  분
    비   목</t>
    <phoneticPr fontId="1" type="noConversion"/>
  </si>
  <si>
    <t>공사명 : 대구 원대동 집수리 지원사업_191028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</si>
</sst>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b/>
      <u/>
      <sz val="16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굴림체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 shrinkToFit="1"/>
    </xf>
    <xf numFmtId="0" fontId="2" fillId="0" borderId="1" xfId="0" quotePrefix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2" fillId="0" borderId="1" xfId="0" quotePrefix="1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7" fillId="0" borderId="1" xfId="0" quotePrefix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11" xfId="0" quotePrefix="1" applyFont="1" applyBorder="1" applyAlignment="1">
      <alignment horizontal="center" vertical="center" wrapText="1" shrinkToFit="1"/>
    </xf>
    <xf numFmtId="0" fontId="7" fillId="0" borderId="11" xfId="0" quotePrefix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right" vertical="center" wrapText="1" shrinkToFit="1"/>
    </xf>
    <xf numFmtId="0" fontId="7" fillId="0" borderId="12" xfId="0" quotePrefix="1" applyFont="1" applyBorder="1" applyAlignment="1">
      <alignment horizontal="center" vertical="center" wrapText="1" shrinkToFit="1"/>
    </xf>
    <xf numFmtId="0" fontId="7" fillId="0" borderId="12" xfId="0" quotePrefix="1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right" vertical="center" wrapText="1" shrinkToFit="1"/>
    </xf>
    <xf numFmtId="0" fontId="7" fillId="0" borderId="1" xfId="0" quotePrefix="1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quotePrefix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0" borderId="13" xfId="0" quotePrefix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quotePrefix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quotePrefix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1" xfId="0" quotePrefix="1" applyFont="1" applyBorder="1" applyAlignment="1">
      <alignment horizontal="center" vertical="center" textRotation="255" wrapText="1" shrinkToFit="1"/>
    </xf>
    <xf numFmtId="0" fontId="2" fillId="0" borderId="12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horizontal="center" vertical="center" textRotation="255" wrapText="1" shrinkToFit="1"/>
    </xf>
    <xf numFmtId="0" fontId="2" fillId="0" borderId="13" xfId="0" applyFont="1" applyBorder="1" applyAlignment="1">
      <alignment horizontal="center" vertical="center" textRotation="255" wrapText="1" shrinkToFit="1"/>
    </xf>
    <xf numFmtId="0" fontId="2" fillId="0" borderId="11" xfId="0" applyFont="1" applyBorder="1" applyAlignment="1">
      <alignment horizontal="center" vertical="center" textRotation="255" wrapText="1" shrinkToFit="1"/>
    </xf>
    <xf numFmtId="0" fontId="4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" fillId="0" borderId="3" xfId="0" quotePrefix="1" applyFont="1" applyBorder="1" applyAlignment="1">
      <alignment vertical="center" wrapText="1" shrinkToFit="1"/>
    </xf>
    <xf numFmtId="0" fontId="2" fillId="0" borderId="4" xfId="0" quotePrefix="1" applyFont="1" applyBorder="1" applyAlignment="1">
      <alignment vertical="center" wrapText="1" shrinkToFit="1"/>
    </xf>
    <xf numFmtId="0" fontId="2" fillId="0" borderId="5" xfId="0" quotePrefix="1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표준" xfId="0" builtinId="0"/>
    <cellStyle name="표준 2 2" xfId="1"/>
  </cellStyles>
  <dxfs count="6">
    <dxf>
      <numFmt numFmtId="177" formatCode="#,###"/>
    </dxf>
    <dxf>
      <numFmt numFmtId="178" formatCode="#,##0.0#####"/>
    </dxf>
    <dxf>
      <numFmt numFmtId="177" formatCode="#,###"/>
    </dxf>
    <dxf>
      <numFmt numFmtId="178" formatCode="#,##0.0#####"/>
    </dxf>
    <dxf>
      <numFmt numFmtId="177" formatCode="#,###"/>
    </dxf>
    <dxf>
      <numFmt numFmtId="178" formatCode="#,##0.0#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&#45236;&#44732;\&#50577;&#49885;\&#53664;%20%20%20&#44277;\&#53664;&#51201;&#5436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592;&#52384;\D\2002&#45380;&#45236;&#50669;&#52572;&#51333;\03&#45800;&#44032;&#45824;&#48708;(&#45236;&#50669;&#51088;&#47308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9884;&#49444;&#49324;&#50629;&#51665;&#54665;\&#50689;&#51452;&#50668;&#44256;\&#44592;&#49689;&#49324;&#51613;&#52629;&#44277;&#49324;-&#50689;&#51452;&#50668;&#44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&#50745;&#48317;&#49688;&#47049;&#51221;&#5122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HNCDOC\&#50504;&#46041;-&#50689;&#514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2824;&#44221;\&#51473;&#50521;&#49440;&#49688;&#47049;\MSOFFICE\EXCEL\HBH\&#44368;&#4582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2\&#47196;&#52972;%20&#46356;&#49828;&#53356;%20(D)\Documents%20and%20Settings\Han\&#48148;&#53461;%20&#54868;&#47732;\My%20Documents\2001&#44400;&#54252;.xls\&#51089;&#50629;&#51068;&#483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&#44032;&#44368;&#45800;&#4403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HNCDOC\J-DORO\0619\&#45824;&#44396;&#50504;&#4604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Club%20Of%20Angel\&#44285;&#54840;&#44540;(2000&#45380;)\&#50668;&#44148;&#48372;&#44256;\&#50668;&#44148;&#48372;&#44256;(2000&#45380;)\&#44396;&#48176;&#51312;&#51221;(9+500~9+720%2011+460~11+500)\&#44285;&#54840;&#44540;(2000&#45380;)\&#50668;&#44148;&#48372;&#44256;\&#50668;&#44148;&#48372;&#44256;(99&#45380;)\&#48376;&#49440;&#53664;&#442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50872;1\&#47196;&#52972;%20&#46356;&#49828;&#53356;%20(d)\&#45236;&#50669;&#49436;&#50641;&#49472;\&#45824;&#44396;&#44368;&#50977;&#52397;\&#49436;&#48512;&#44368;&#50977;&#52397;\2005%20&#45236;&#50669;\&#51312;&#50556;&#52488;&#46321;%20&#45796;&#47785;&#51201;&#44053;&#45817;\5.25\EXCEL\DATAPCS\DD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&#44285;&#54840;&#44540;(2000&#45380;)\&#50668;&#44148;&#48372;&#44256;\&#50668;&#44148;&#48372;&#44256;(2000&#45380;)\&#44396;&#48176;&#51312;&#51221;(9+500~9+720%2011+460~11+500)\&#44285;&#54840;&#44540;(2000&#45380;)\&#50668;&#44148;&#48372;&#44256;\&#50668;&#44148;&#48372;&#44256;(99&#45380;)\&#48376;&#49440;&#53664;&#442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ysw991105\&#50668;&#44148;&#48372;&#44256;\&#49688;&#47196;&#51060;&#49444;%202-1(STA.6+160~6+260(&#54616;)%20&#53685;&#49688;&#45800;&#47732;%20&#48320;&#442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008;&#50689;\D\MSOFFICE\EXCEL\HBH\&#44368;&#4582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4567OX6J\&#51648;&#54616;&#53685;&#47196;\&#49444;&#44228;&#46020;&#49436;\&#45800;&#44032;&#49328;&#52636;&#49436;(&#44032;&#49444;&#49324;&#47924;&#49892;&#44148;)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OTUS\9605P\BB_C-BD\OUT\Y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&#49884;&#52397;/My%20Documents/&#50976;&#54868;/&#50976;&#54868;&#44204;&#5120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50872;1\&#47196;&#52972;%20&#46356;&#49828;&#53356;%20(d)\&#45236;&#50669;&#49436;&#50641;&#49472;\&#45824;&#44396;&#44368;&#50977;&#52397;\&#49436;&#48512;&#44368;&#50977;&#52397;\2005%20&#45236;&#50669;\&#51312;&#50556;&#52488;&#46321;%20&#45796;&#47785;&#51201;&#44053;&#45817;\5.25\EXCEL\SHCOOL\&#44221;&#49328;1\&#50745;&#483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토적표"/>
      <sheetName val="#REF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단가 (1)"/>
      <sheetName val="단가 (2)"/>
      <sheetName val="단가 및 재료비"/>
      <sheetName val="중기사용료산출근거"/>
      <sheetName val="수량산출"/>
      <sheetName val="#REF"/>
      <sheetName val="03단가대비(내역자료)"/>
      <sheetName val="을"/>
      <sheetName val="건축내역"/>
      <sheetName val="내역서(건축)"/>
      <sheetName val="수량산출서"/>
      <sheetName val="내역"/>
      <sheetName val="중기일위대가"/>
      <sheetName val="내역서"/>
      <sheetName val="Sheet1"/>
      <sheetName val="데이타"/>
      <sheetName val="식재인부"/>
      <sheetName val="가설공사"/>
      <sheetName val="초기화면"/>
      <sheetName val="관급자재"/>
      <sheetName val="입찰안"/>
      <sheetName val="날개벽수량표"/>
      <sheetName val="평가데이터"/>
      <sheetName val="설계명세서"/>
      <sheetName val="준검 내역서"/>
      <sheetName val="데리네이타현황"/>
      <sheetName val="관급자재대"/>
      <sheetName val="평내중"/>
      <sheetName val="총괄내역"/>
      <sheetName val="북제주원가"/>
      <sheetName val="단가"/>
      <sheetName val="시설물일위"/>
      <sheetName val="계양가시설"/>
      <sheetName val="케이블"/>
      <sheetName val="각형맨홀"/>
      <sheetName val="22전선(P)"/>
      <sheetName val="22전선(L)"/>
      <sheetName val="22전선(R)"/>
      <sheetName val="한강운반비"/>
      <sheetName val="대치판정"/>
      <sheetName val="삭제금지단가"/>
      <sheetName val="일반문틀 설치"/>
      <sheetName val="샌딩 에폭시 도장"/>
      <sheetName val="스텐문틀설치"/>
      <sheetName val="설계예시"/>
      <sheetName val="원가계산서"/>
      <sheetName val="노임단가"/>
      <sheetName val="AS포장복구 "/>
      <sheetName val="DATE"/>
      <sheetName val="총 원가계산"/>
      <sheetName val="기타 정보통신공사"/>
      <sheetName val="NEYOK"/>
      <sheetName val="원가"/>
      <sheetName val="단면 (2)"/>
      <sheetName val="기둥(원형)"/>
      <sheetName val="교각1"/>
      <sheetName val="COPING"/>
      <sheetName val="가도공"/>
      <sheetName val="총괄메뉴"/>
      <sheetName val="잡비계산"/>
      <sheetName val="Total"/>
      <sheetName val="직재"/>
      <sheetName val="재집"/>
      <sheetName val="단가산출서 (2)"/>
      <sheetName val="단가산출서"/>
      <sheetName val="EP0618"/>
      <sheetName val="토목(대안)"/>
      <sheetName val="시설용량"/>
      <sheetName val="기존단가 (2)"/>
      <sheetName val="노무비"/>
      <sheetName val="AP1"/>
      <sheetName val="일위대가목차"/>
      <sheetName val="물가시세"/>
      <sheetName val="자재단가조사표-수목"/>
      <sheetName val="집계표_식재"/>
      <sheetName val="장비종합부표"/>
      <sheetName val="부표"/>
      <sheetName val="정부노임"/>
      <sheetName val="방화산출"/>
      <sheetName val="일위대가"/>
      <sheetName val="갑지"/>
      <sheetName val="집계표"/>
      <sheetName val="서울대규장각(가시설흙막이)"/>
      <sheetName val="Sheet2"/>
      <sheetName val="(산출)"/>
      <sheetName val="기계목록"/>
      <sheetName val="최적단면"/>
      <sheetName val="오억미만"/>
      <sheetName val="예총"/>
      <sheetName val="입력"/>
      <sheetName val="경비_원본"/>
      <sheetName val="9."/>
      <sheetName val="내역서1-2"/>
      <sheetName val="요율"/>
      <sheetName val="공사명입력"/>
      <sheetName val="근로자자료입력"/>
      <sheetName val="참고자료"/>
      <sheetName val="약품공급2"/>
      <sheetName val="인건-측정"/>
      <sheetName val="가로등"/>
      <sheetName val="실행철강하도"/>
      <sheetName val="1.토공집계표"/>
      <sheetName val="손익분석"/>
      <sheetName val="MACRO(MCC)"/>
      <sheetName val="일위대가표"/>
      <sheetName val="건축2"/>
      <sheetName val="덕전리"/>
      <sheetName val="BOX 단위수량"/>
      <sheetName val="박스제원"/>
      <sheetName val="빌딩 안내"/>
      <sheetName val="ELECTRIC"/>
      <sheetName val="현장경비"/>
      <sheetName val="table"/>
      <sheetName val="교각(P1)수량"/>
    </sheetNames>
    <sheetDataSet>
      <sheetData sheetId="0" refreshError="1"/>
      <sheetData sheetId="1"/>
      <sheetData sheetId="2" refreshError="1">
        <row r="5">
          <cell r="H5">
            <v>867</v>
          </cell>
          <cell r="I5">
            <v>1685</v>
          </cell>
          <cell r="J5">
            <v>918</v>
          </cell>
          <cell r="K5">
            <v>1693</v>
          </cell>
        </row>
        <row r="6">
          <cell r="H6">
            <v>867</v>
          </cell>
        </row>
        <row r="7">
          <cell r="H7">
            <v>867</v>
          </cell>
        </row>
        <row r="8">
          <cell r="H8">
            <v>867</v>
          </cell>
        </row>
        <row r="9">
          <cell r="H9">
            <v>867</v>
          </cell>
        </row>
        <row r="10">
          <cell r="H10">
            <v>867</v>
          </cell>
        </row>
        <row r="11">
          <cell r="H11">
            <v>867</v>
          </cell>
        </row>
        <row r="12">
          <cell r="H12">
            <v>873</v>
          </cell>
        </row>
        <row r="13">
          <cell r="H13">
            <v>873</v>
          </cell>
        </row>
        <row r="14">
          <cell r="H14">
            <v>873</v>
          </cell>
        </row>
        <row r="15">
          <cell r="H15">
            <v>873</v>
          </cell>
        </row>
        <row r="16">
          <cell r="H16">
            <v>873</v>
          </cell>
        </row>
        <row r="17">
          <cell r="H17">
            <v>873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사용설명"/>
      <sheetName val="입력"/>
      <sheetName val="사업총괄"/>
      <sheetName val="예산현황"/>
      <sheetName val="예산현황 (2)"/>
      <sheetName val="설계개요"/>
      <sheetName val="공사집계"/>
      <sheetName val="원가계산"/>
      <sheetName val="내역집계"/>
      <sheetName val="관급자재"/>
      <sheetName val="폐기물"/>
      <sheetName val="내역서"/>
      <sheetName val="일위대가"/>
      <sheetName val="감독조서"/>
      <sheetName val="준공조서"/>
      <sheetName val="공사대장"/>
      <sheetName val="하자대장"/>
      <sheetName val="단가 (2)"/>
      <sheetName val="물가시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표지"/>
      <sheetName val="별첨"/>
      <sheetName val="변경사유서"/>
      <sheetName val="집계표"/>
      <sheetName val="증감내역서"/>
      <sheetName val="유용량"/>
      <sheetName val="골재량(당)"/>
      <sheetName val="CON'C및그라우팅(당)"/>
      <sheetName val="골재량(변)"/>
      <sheetName val="CON'C및그라우팅(변)"/>
      <sheetName val="Sheet2"/>
      <sheetName val="Sheet1"/>
      <sheetName val="진주방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VXXXX"/>
      <sheetName val="총괄표"/>
      <sheetName val="내역서"/>
      <sheetName val="공간별식재내역"/>
      <sheetName val="단가대비표"/>
      <sheetName val="지급자재"/>
      <sheetName val="수목할증"/>
      <sheetName val="노임단가"/>
      <sheetName val="일위대가목록"/>
      <sheetName val="일위대가"/>
      <sheetName val="수목수량총괄"/>
      <sheetName val="당간지주"/>
      <sheetName val="비료단가"/>
      <sheetName val="공총괄표"/>
      <sheetName val="공내역서"/>
      <sheetName val="견적대비표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토공수량"/>
      <sheetName val="교대구조물수량"/>
      <sheetName val="라멘구조물"/>
      <sheetName val="토공(우물통,기타) "/>
      <sheetName val="총괄"/>
      <sheetName val="수량값"/>
      <sheetName val="부대공"/>
      <sheetName val="토 공"/>
      <sheetName val="토류공"/>
      <sheetName val="P-R공"/>
      <sheetName val="F-J공"/>
      <sheetName val="구조물공"/>
      <sheetName val="그라우팅"/>
      <sheetName val="수량표지"/>
      <sheetName val="총괄표지"/>
      <sheetName val="총괄집계표"/>
      <sheetName val="A표지"/>
      <sheetName val="A집계표"/>
      <sheetName val="A수량(단면)"/>
      <sheetName val="A수량집계(기타)"/>
      <sheetName val="A단면보수"/>
      <sheetName val="A기타보수"/>
      <sheetName val="B표지"/>
      <sheetName val="B집계표"/>
      <sheetName val="B수량(단면)"/>
      <sheetName val="B수량(습식)"/>
      <sheetName val="B수량(건식)"/>
      <sheetName val="B수량(기타)"/>
      <sheetName val="B단면SUB"/>
      <sheetName val="B습식SUB"/>
      <sheetName val="B건식SUB"/>
      <sheetName val="B기타SUB"/>
      <sheetName val="물막이"/>
      <sheetName val="마대수량"/>
      <sheetName val="xxxxxx"/>
      <sheetName val="총괄(A+B)"/>
      <sheetName val="총괄(A)"/>
      <sheetName val="토공(A)"/>
      <sheetName val="토류공(A-LANE)"/>
      <sheetName val="PIPE ROOF"/>
      <sheetName val="FRONT JACK(A-LANE)"/>
      <sheetName val="지반보강공(A-LANE)"/>
      <sheetName val="G.R300경비"/>
      <sheetName val="교대"/>
      <sheetName val="9902"/>
      <sheetName val="TOTAL_BOQ"/>
      <sheetName val="품셈TABLE"/>
      <sheetName val="토목공사"/>
      <sheetName val="각종단가"/>
      <sheetName val="구천"/>
      <sheetName val="측량요율"/>
      <sheetName val="자재대"/>
      <sheetName val="전력구구조물산근"/>
      <sheetName val="기별(종합)"/>
      <sheetName val="안정성검토"/>
      <sheetName val="하중계산"/>
      <sheetName val="설계기준"/>
      <sheetName val="200"/>
      <sheetName val="맨홀수량산출(A-LINE)"/>
      <sheetName val="직노"/>
      <sheetName val="금액내역서"/>
      <sheetName val="공사기본내용입력"/>
      <sheetName val="단위수량"/>
      <sheetName val="공종단가"/>
      <sheetName val="내역서"/>
      <sheetName val="TRE TABLE"/>
      <sheetName val="인건비 "/>
      <sheetName val="노임단가"/>
      <sheetName val="편성절차"/>
      <sheetName val="FOB발"/>
      <sheetName val="건축공사"/>
      <sheetName val="토사(PE)"/>
      <sheetName val="맨홀수량산출"/>
      <sheetName val="은평작업지시대장"/>
      <sheetName val="값"/>
      <sheetName val="남평내역"/>
      <sheetName val="광-단가"/>
      <sheetName val="대-단가"/>
      <sheetName val="(A)내역서"/>
      <sheetName val="조건표"/>
      <sheetName val="청천내"/>
      <sheetName val="접속 SLAB,BRACKET 설계"/>
      <sheetName val="평가데이터"/>
      <sheetName val="단위자갈수량1"/>
      <sheetName val="데이타"/>
      <sheetName val="집계표"/>
      <sheetName val="정거장 설계조건"/>
      <sheetName val="Y-WORK"/>
      <sheetName val="R.C RAHMEN 해석"/>
      <sheetName val="본체 설 계"/>
      <sheetName val="수량집계"/>
      <sheetName val="2공구하도급내역서"/>
      <sheetName val="경산"/>
      <sheetName val="단가표"/>
      <sheetName val="파일의이용"/>
      <sheetName val="품셈"/>
      <sheetName val="역T형"/>
      <sheetName val="단가조사서"/>
      <sheetName val="#REF"/>
      <sheetName val="SLIDES"/>
      <sheetName val="시멘트"/>
      <sheetName val="현장관리비"/>
      <sheetName val="장비비"/>
      <sheetName val="일위대가"/>
      <sheetName val="내역"/>
      <sheetName val="4.본실행통합내역서"/>
      <sheetName val="DATE"/>
      <sheetName val="초기화면"/>
      <sheetName val="관급자재"/>
      <sheetName val="폐기물"/>
      <sheetName val="요율"/>
      <sheetName val="2호맨홀공제수량"/>
      <sheetName val="1호인버트수량"/>
      <sheetName val="토공(우물통,기타)_"/>
      <sheetName val="인건비_"/>
      <sheetName val="2총괄내역서"/>
      <sheetName val="Sheet1"/>
      <sheetName val="공사비예산서(토목분)"/>
      <sheetName val="기계경비(시간당)"/>
      <sheetName val="램머"/>
      <sheetName val="산출내역(K2)"/>
      <sheetName val="3"/>
      <sheetName val="data"/>
      <sheetName val="공사예산하조서"/>
      <sheetName val="기초"/>
      <sheetName val="기초1"/>
      <sheetName val="계수시트"/>
      <sheetName val="5.정산서"/>
      <sheetName val="일위대가목차"/>
      <sheetName val="내역서01"/>
    </sheetNames>
    <sheetDataSet>
      <sheetData sheetId="0"/>
      <sheetData sheetId="1"/>
      <sheetData sheetId="2"/>
      <sheetData sheetId="3">
        <row r="2">
          <cell r="V2" t="str">
            <v>교  각</v>
          </cell>
          <cell r="W2" t="str">
            <v>교  각</v>
          </cell>
          <cell r="AA2" t="str">
            <v>측 면 도</v>
          </cell>
          <cell r="AB2" t="str">
            <v>측 면 도</v>
          </cell>
        </row>
        <row r="3">
          <cell r="V3" t="str">
            <v>P1</v>
          </cell>
          <cell r="W3" t="str">
            <v>P1</v>
          </cell>
          <cell r="AB3">
            <v>9</v>
          </cell>
          <cell r="AC3">
            <v>9</v>
          </cell>
        </row>
        <row r="6">
          <cell r="V6" t="str">
            <v>계</v>
          </cell>
        </row>
        <row r="8">
          <cell r="V8">
            <v>2075.1480999999999</v>
          </cell>
        </row>
        <row r="9">
          <cell r="AD9">
            <v>1.5</v>
          </cell>
          <cell r="AE9">
            <v>1.5</v>
          </cell>
        </row>
        <row r="10">
          <cell r="AC10" t="str">
            <v>1:</v>
          </cell>
          <cell r="AD10" t="str">
            <v>1:</v>
          </cell>
          <cell r="AE10">
            <v>1</v>
          </cell>
        </row>
        <row r="11">
          <cell r="V11">
            <v>689.42343600000004</v>
          </cell>
          <cell r="X11">
            <v>2.5</v>
          </cell>
          <cell r="Y11">
            <v>2.5</v>
          </cell>
        </row>
        <row r="12">
          <cell r="V12">
            <v>1866.3649999999998</v>
          </cell>
          <cell r="AD12">
            <v>1</v>
          </cell>
          <cell r="AE12">
            <v>1</v>
          </cell>
        </row>
        <row r="13">
          <cell r="V13">
            <v>396.25966399999999</v>
          </cell>
          <cell r="AD13" t="str">
            <v>1:0.5</v>
          </cell>
          <cell r="AE13" t="str">
            <v>1:0.5</v>
          </cell>
        </row>
        <row r="14">
          <cell r="V14">
            <v>683.72</v>
          </cell>
          <cell r="X14">
            <v>1.5</v>
          </cell>
          <cell r="Y14">
            <v>1.5</v>
          </cell>
          <cell r="AD14">
            <v>1.5</v>
          </cell>
          <cell r="AE14">
            <v>1.5</v>
          </cell>
        </row>
        <row r="15">
          <cell r="V15">
            <v>3828.4</v>
          </cell>
          <cell r="Z15">
            <v>0.5</v>
          </cell>
          <cell r="AA15">
            <v>0.5</v>
          </cell>
          <cell r="AB15">
            <v>3</v>
          </cell>
          <cell r="AC15">
            <v>3</v>
          </cell>
          <cell r="AD15">
            <v>0.5</v>
          </cell>
        </row>
        <row r="16">
          <cell r="AB16">
            <v>4</v>
          </cell>
          <cell r="AC16">
            <v>4</v>
          </cell>
        </row>
        <row r="17">
          <cell r="V17">
            <v>243</v>
          </cell>
        </row>
        <row r="18">
          <cell r="V18">
            <v>254.45999999999998</v>
          </cell>
        </row>
        <row r="19">
          <cell r="V19">
            <v>197.90999999999997</v>
          </cell>
        </row>
        <row r="20">
          <cell r="V20">
            <v>56.55</v>
          </cell>
          <cell r="AA20" t="str">
            <v>정 면 도</v>
          </cell>
          <cell r="AB20" t="str">
            <v>정 면 도</v>
          </cell>
        </row>
        <row r="21">
          <cell r="V21">
            <v>93.3</v>
          </cell>
        </row>
        <row r="22">
          <cell r="V22">
            <v>132.88</v>
          </cell>
        </row>
        <row r="23">
          <cell r="V23">
            <v>254.45999999999998</v>
          </cell>
        </row>
        <row r="24">
          <cell r="AB24">
            <v>16.399999999999999</v>
          </cell>
          <cell r="AC24">
            <v>16.399999999999999</v>
          </cell>
        </row>
        <row r="25">
          <cell r="V25">
            <v>141.35999999999999</v>
          </cell>
        </row>
        <row r="26">
          <cell r="V26">
            <v>57.416216425216</v>
          </cell>
        </row>
        <row r="27">
          <cell r="V27">
            <v>11.31</v>
          </cell>
        </row>
        <row r="28">
          <cell r="V28">
            <v>101.78999999999999</v>
          </cell>
          <cell r="AD28">
            <v>1.5</v>
          </cell>
          <cell r="AE28">
            <v>1.5</v>
          </cell>
        </row>
        <row r="29">
          <cell r="V29">
            <v>205</v>
          </cell>
          <cell r="X29" t="str">
            <v>1:1</v>
          </cell>
          <cell r="Y29" t="str">
            <v>1:1</v>
          </cell>
        </row>
        <row r="30">
          <cell r="V30">
            <v>1.7324328504319999</v>
          </cell>
          <cell r="AD30">
            <v>1</v>
          </cell>
          <cell r="AE30">
            <v>1</v>
          </cell>
        </row>
        <row r="31">
          <cell r="V31">
            <v>270</v>
          </cell>
        </row>
        <row r="32">
          <cell r="AD32">
            <v>1.5</v>
          </cell>
          <cell r="AE32">
            <v>1.5</v>
          </cell>
        </row>
        <row r="33">
          <cell r="Y33">
            <v>0.5</v>
          </cell>
          <cell r="Z33">
            <v>0.5</v>
          </cell>
          <cell r="AB33">
            <v>10.4</v>
          </cell>
          <cell r="AC33">
            <v>10.4</v>
          </cell>
          <cell r="AD33">
            <v>0.5</v>
          </cell>
          <cell r="AE33">
            <v>0.5</v>
          </cell>
        </row>
        <row r="34">
          <cell r="V34">
            <v>16</v>
          </cell>
          <cell r="AB34">
            <v>11.4</v>
          </cell>
          <cell r="AC34">
            <v>11.4</v>
          </cell>
        </row>
        <row r="35">
          <cell r="V35" t="str">
            <v>1.터 파 기</v>
          </cell>
          <cell r="W35" t="str">
            <v>1.터 파 기</v>
          </cell>
        </row>
        <row r="36">
          <cell r="V36" t="str">
            <v>*토 사</v>
          </cell>
          <cell r="W36" t="str">
            <v>*토 사</v>
          </cell>
          <cell r="X36">
            <v>9</v>
          </cell>
          <cell r="Y36">
            <v>9</v>
          </cell>
          <cell r="Z36" t="str">
            <v>x</v>
          </cell>
          <cell r="AA36">
            <v>16.399999999999999</v>
          </cell>
          <cell r="AB36" t="str">
            <v>+</v>
          </cell>
          <cell r="AC36">
            <v>4</v>
          </cell>
          <cell r="AD36" t="str">
            <v>x</v>
          </cell>
          <cell r="AE36">
            <v>11.4</v>
          </cell>
          <cell r="AF36" t="str">
            <v>=</v>
          </cell>
        </row>
        <row r="37">
          <cell r="V37" t="str">
            <v>(수 중)</v>
          </cell>
          <cell r="W37" t="str">
            <v>(수 중)</v>
          </cell>
          <cell r="X37">
            <v>193.2</v>
          </cell>
          <cell r="Y37">
            <v>193.2</v>
          </cell>
          <cell r="Z37" t="str">
            <v>x</v>
          </cell>
          <cell r="AA37" t="str">
            <v>1/2</v>
          </cell>
          <cell r="AB37" t="str">
            <v>x</v>
          </cell>
          <cell r="AC37">
            <v>4</v>
          </cell>
          <cell r="AD37" t="str">
            <v>x</v>
          </cell>
          <cell r="AE37">
            <v>1</v>
          </cell>
          <cell r="AF37" t="str">
            <v>=</v>
          </cell>
          <cell r="AG37">
            <v>386.4</v>
          </cell>
        </row>
        <row r="39">
          <cell r="V39" t="str">
            <v>*리핑암</v>
          </cell>
          <cell r="W39" t="str">
            <v>*리핑암</v>
          </cell>
          <cell r="X39">
            <v>0</v>
          </cell>
          <cell r="Y39">
            <v>0</v>
          </cell>
          <cell r="Z39" t="str">
            <v>x</v>
          </cell>
          <cell r="AA39">
            <v>0</v>
          </cell>
          <cell r="AB39" t="str">
            <v>+</v>
          </cell>
          <cell r="AC39">
            <v>4</v>
          </cell>
          <cell r="AD39" t="str">
            <v>x</v>
          </cell>
          <cell r="AE39">
            <v>0</v>
          </cell>
          <cell r="AF39" t="str">
            <v>=</v>
          </cell>
        </row>
        <row r="40">
          <cell r="X40">
            <v>0</v>
          </cell>
          <cell r="Y40">
            <v>0</v>
          </cell>
          <cell r="Z40" t="str">
            <v>=</v>
          </cell>
          <cell r="AA40" t="str">
            <v>1/2</v>
          </cell>
          <cell r="AB40" t="str">
            <v>x</v>
          </cell>
          <cell r="AC40">
            <v>1</v>
          </cell>
          <cell r="AD40" t="str">
            <v>x</v>
          </cell>
          <cell r="AE40">
            <v>1</v>
          </cell>
          <cell r="AF40" t="str">
            <v>=</v>
          </cell>
          <cell r="AG40">
            <v>0</v>
          </cell>
        </row>
        <row r="42">
          <cell r="V42" t="str">
            <v>2.되메우기</v>
          </cell>
          <cell r="W42" t="str">
            <v>2.되메우기</v>
          </cell>
          <cell r="Z42">
            <v>386.4</v>
          </cell>
          <cell r="AA42">
            <v>386.4</v>
          </cell>
          <cell r="AB42" t="str">
            <v>-</v>
          </cell>
          <cell r="AC42">
            <v>84.436192500000004</v>
          </cell>
          <cell r="AD42" t="str">
            <v>=</v>
          </cell>
          <cell r="AE42">
            <v>301.96380749999997</v>
          </cell>
        </row>
        <row r="43">
          <cell r="AE43" t="str">
            <v>=</v>
          </cell>
          <cell r="AF43" t="str">
            <v>=</v>
          </cell>
          <cell r="AG43">
            <v>301.96380749999997</v>
          </cell>
        </row>
        <row r="44">
          <cell r="V44" t="str">
            <v>3.잔 토</v>
          </cell>
          <cell r="W44" t="str">
            <v>3.잔 토</v>
          </cell>
          <cell r="X44" t="str">
            <v>π</v>
          </cell>
          <cell r="Y44" t="str">
            <v>π</v>
          </cell>
          <cell r="Z44" t="str">
            <v>x</v>
          </cell>
          <cell r="AA44">
            <v>1</v>
          </cell>
          <cell r="AB44" t="str">
            <v>²/</v>
          </cell>
          <cell r="AC44">
            <v>4</v>
          </cell>
          <cell r="AD44" t="str">
            <v>=</v>
          </cell>
          <cell r="AE44">
            <v>0.78539749999999997</v>
          </cell>
        </row>
        <row r="45">
          <cell r="X45">
            <v>0.78539749999999997</v>
          </cell>
          <cell r="Y45">
            <v>0.78539749999999997</v>
          </cell>
          <cell r="Z45" t="str">
            <v>x</v>
          </cell>
          <cell r="AA45">
            <v>1.5</v>
          </cell>
          <cell r="AB45" t="str">
            <v>x</v>
          </cell>
          <cell r="AC45">
            <v>2</v>
          </cell>
          <cell r="AD45" t="str">
            <v>+</v>
          </cell>
          <cell r="AE45">
            <v>31.200000000000003</v>
          </cell>
          <cell r="AF45" t="str">
            <v>+</v>
          </cell>
        </row>
        <row r="46">
          <cell r="X46">
            <v>1.5</v>
          </cell>
          <cell r="Y46">
            <v>1.5</v>
          </cell>
          <cell r="Z46" t="str">
            <v>x</v>
          </cell>
          <cell r="AA46">
            <v>3.2</v>
          </cell>
          <cell r="AB46" t="str">
            <v>x</v>
          </cell>
          <cell r="AC46">
            <v>10.6</v>
          </cell>
          <cell r="AD46" t="str">
            <v>=</v>
          </cell>
          <cell r="AE46">
            <v>84.436192500000004</v>
          </cell>
          <cell r="AF46" t="str">
            <v>=</v>
          </cell>
          <cell r="AG46">
            <v>84.436192500000004</v>
          </cell>
        </row>
        <row r="52">
          <cell r="A52" t="str">
            <v>1.터 파 기</v>
          </cell>
          <cell r="C52">
            <v>16.5</v>
          </cell>
          <cell r="D52" t="str">
            <v>x</v>
          </cell>
          <cell r="E52">
            <v>32.94</v>
          </cell>
          <cell r="F52" t="str">
            <v>+</v>
          </cell>
          <cell r="G52">
            <v>6.3</v>
          </cell>
          <cell r="H52" t="str">
            <v>x</v>
          </cell>
          <cell r="I52">
            <v>22.74</v>
          </cell>
          <cell r="V52" t="str">
            <v>교 대</v>
          </cell>
          <cell r="W52" t="str">
            <v>교 대</v>
          </cell>
          <cell r="X52" t="str">
            <v>A2</v>
          </cell>
        </row>
        <row r="53">
          <cell r="A53" t="str">
            <v>(종점측)</v>
          </cell>
          <cell r="F53" t="str">
            <v>x</v>
          </cell>
          <cell r="G53" t="str">
            <v>1/2</v>
          </cell>
          <cell r="H53" t="str">
            <v>x</v>
          </cell>
          <cell r="I53">
            <v>5.0999999999999996</v>
          </cell>
          <cell r="J53" t="str">
            <v>=</v>
          </cell>
          <cell r="K53">
            <v>908.82809999999995</v>
          </cell>
          <cell r="V53" t="str">
            <v>(종점측)</v>
          </cell>
          <cell r="W53" t="str">
            <v>(종점측)</v>
          </cell>
          <cell r="AA53" t="str">
            <v>측 면 도</v>
          </cell>
          <cell r="AB53" t="str">
            <v>측 면 도</v>
          </cell>
        </row>
        <row r="54">
          <cell r="V54" t="str">
            <v>A2 높이</v>
          </cell>
          <cell r="W54" t="str">
            <v>A2 높이</v>
          </cell>
          <cell r="X54" t="str">
            <v>=</v>
          </cell>
          <cell r="Y54">
            <v>6</v>
          </cell>
          <cell r="Z54" t="str">
            <v>M</v>
          </cell>
        </row>
        <row r="55">
          <cell r="A55" t="str">
            <v>2.잔  토</v>
          </cell>
          <cell r="C55">
            <v>3.5</v>
          </cell>
          <cell r="D55" t="str">
            <v>x</v>
          </cell>
          <cell r="E55">
            <v>1.5</v>
          </cell>
          <cell r="F55" t="str">
            <v>+</v>
          </cell>
          <cell r="G55">
            <v>1.5</v>
          </cell>
          <cell r="H55" t="str">
            <v>x</v>
          </cell>
          <cell r="I55">
            <v>5.3</v>
          </cell>
        </row>
        <row r="56">
          <cell r="D56" t="str">
            <v>=</v>
          </cell>
          <cell r="E56">
            <v>13.2</v>
          </cell>
          <cell r="F56" t="str">
            <v>x</v>
          </cell>
          <cell r="G56">
            <v>21.74</v>
          </cell>
          <cell r="H56" t="str">
            <v>+</v>
          </cell>
          <cell r="I56">
            <v>0.1</v>
          </cell>
        </row>
        <row r="57">
          <cell r="D57" t="str">
            <v>x</v>
          </cell>
          <cell r="E57">
            <v>5.5</v>
          </cell>
          <cell r="F57" t="str">
            <v>x</v>
          </cell>
          <cell r="G57">
            <v>21.939999999999998</v>
          </cell>
          <cell r="J57" t="str">
            <v>=</v>
          </cell>
          <cell r="K57">
            <v>299.03499999999997</v>
          </cell>
        </row>
        <row r="58">
          <cell r="A58" t="str">
            <v>3.되메우기</v>
          </cell>
        </row>
        <row r="59">
          <cell r="H59" t="str">
            <v>*</v>
          </cell>
          <cell r="I59" t="str">
            <v>뒷채움 포함</v>
          </cell>
          <cell r="AD59">
            <v>1.5</v>
          </cell>
          <cell r="AE59">
            <v>1.5</v>
          </cell>
        </row>
        <row r="60">
          <cell r="E60">
            <v>908.82809999999995</v>
          </cell>
          <cell r="F60" t="str">
            <v>-(</v>
          </cell>
          <cell r="G60">
            <v>299.03499999999997</v>
          </cell>
          <cell r="H60" t="str">
            <v>+</v>
          </cell>
          <cell r="I60">
            <v>198.12966399999999</v>
          </cell>
          <cell r="J60" t="str">
            <v>)=</v>
          </cell>
          <cell r="K60">
            <v>411.66343599999999</v>
          </cell>
        </row>
        <row r="63">
          <cell r="A63" t="str">
            <v>4.뒷 채 움</v>
          </cell>
          <cell r="C63">
            <v>3.06</v>
          </cell>
          <cell r="D63" t="str">
            <v>+</v>
          </cell>
          <cell r="E63">
            <v>0.5</v>
          </cell>
          <cell r="F63" t="str">
            <v>=</v>
          </cell>
          <cell r="G63">
            <v>3.56</v>
          </cell>
          <cell r="H63" t="str">
            <v>x</v>
          </cell>
          <cell r="I63" t="str">
            <v>1/2</v>
          </cell>
          <cell r="J63" t="str">
            <v>x</v>
          </cell>
        </row>
        <row r="64">
          <cell r="E64">
            <v>5.12</v>
          </cell>
          <cell r="F64" t="str">
            <v>x</v>
          </cell>
          <cell r="G64">
            <v>21.74</v>
          </cell>
          <cell r="H64" t="str">
            <v>=</v>
          </cell>
          <cell r="I64">
            <v>198.12966399999999</v>
          </cell>
          <cell r="AD64" t="str">
            <v>1:</v>
          </cell>
          <cell r="AE64" t="str">
            <v>1:</v>
          </cell>
          <cell r="AF64">
            <v>1</v>
          </cell>
        </row>
        <row r="65">
          <cell r="J65" t="str">
            <v>=</v>
          </cell>
          <cell r="K65">
            <v>198.12966399999999</v>
          </cell>
          <cell r="V65">
            <v>6</v>
          </cell>
          <cell r="W65">
            <v>6</v>
          </cell>
        </row>
      </sheetData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 t="str">
            <v>교  각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2">
          <cell r="V2" t="str">
            <v>교  각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작업일보"/>
      <sheetName val="손익현황"/>
      <sheetName val="공종"/>
      <sheetName val="내역서"/>
      <sheetName val="원가계산서"/>
    </sheetNames>
    <sheetDataSet>
      <sheetData sheetId="0"/>
      <sheetData sheetId="1"/>
      <sheetData sheetId="2"/>
      <sheetData sheetId="3">
        <row r="2">
          <cell r="A2" t="str">
            <v>녹지대삭초</v>
          </cell>
          <cell r="B2" t="str">
            <v>예취기+삭초기</v>
          </cell>
          <cell r="C2" t="str">
            <v>M2</v>
          </cell>
          <cell r="D2">
            <v>1</v>
          </cell>
          <cell r="E2">
            <v>71</v>
          </cell>
          <cell r="F2">
            <v>2</v>
          </cell>
          <cell r="G2">
            <v>74</v>
          </cell>
        </row>
        <row r="3">
          <cell r="A3" t="str">
            <v>전지.전정(생울타리)</v>
          </cell>
          <cell r="B3" t="str">
            <v>H0.9-1.1</v>
          </cell>
          <cell r="C3" t="str">
            <v>주</v>
          </cell>
          <cell r="D3">
            <v>0</v>
          </cell>
          <cell r="E3">
            <v>118</v>
          </cell>
          <cell r="F3">
            <v>3</v>
          </cell>
          <cell r="G3">
            <v>121</v>
          </cell>
        </row>
        <row r="4">
          <cell r="A4" t="str">
            <v>전지.전정(상록교목)</v>
          </cell>
          <cell r="B4" t="str">
            <v>B10-19</v>
          </cell>
          <cell r="C4" t="str">
            <v>주</v>
          </cell>
          <cell r="D4">
            <v>0</v>
          </cell>
          <cell r="E4">
            <v>6206</v>
          </cell>
          <cell r="F4">
            <v>155</v>
          </cell>
          <cell r="G4">
            <v>6361</v>
          </cell>
        </row>
        <row r="5">
          <cell r="A5" t="str">
            <v>전지.전정(관목)</v>
          </cell>
          <cell r="B5" t="str">
            <v>H0.6-0.8</v>
          </cell>
          <cell r="C5" t="str">
            <v>주</v>
          </cell>
          <cell r="D5">
            <v>0</v>
          </cell>
          <cell r="E5">
            <v>99</v>
          </cell>
          <cell r="F5">
            <v>2</v>
          </cell>
          <cell r="G5">
            <v>101</v>
          </cell>
        </row>
        <row r="6">
          <cell r="A6" t="str">
            <v>이호열</v>
          </cell>
          <cell r="B6">
            <v>175</v>
          </cell>
          <cell r="C6" t="str">
            <v>cm</v>
          </cell>
          <cell r="D6">
            <v>3</v>
          </cell>
          <cell r="E6">
            <v>5</v>
          </cell>
          <cell r="F6">
            <v>1</v>
          </cell>
          <cell r="G6">
            <v>9</v>
          </cell>
        </row>
        <row r="12">
          <cell r="A12" t="str">
            <v>갓길삭초</v>
          </cell>
          <cell r="B12" t="str">
            <v>예취기</v>
          </cell>
          <cell r="C12" t="str">
            <v>m2</v>
          </cell>
          <cell r="D12">
            <v>1</v>
          </cell>
          <cell r="E12">
            <v>3</v>
          </cell>
          <cell r="F12">
            <v>5</v>
          </cell>
        </row>
      </sheetData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단가"/>
      <sheetName val="수량"/>
      <sheetName val="수량 (2)"/>
      <sheetName val="내역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원가"/>
      <sheetName val="내역"/>
      <sheetName val="수량"/>
      <sheetName val="시설"/>
      <sheetName val="일위목록"/>
      <sheetName val="일위대가"/>
      <sheetName val="단가대비"/>
      <sheetName val="단가산출"/>
      <sheetName val="지주산출"/>
      <sheetName val="할증"/>
      <sheetName val="지급"/>
      <sheetName val="노임"/>
      <sheetName val="품셈"/>
      <sheetName val="공간내역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토량산출서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토량산출서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공문"/>
      <sheetName val="여건보고"/>
      <sheetName val="목차"/>
      <sheetName val="변경사유서"/>
      <sheetName val="공사비집계"/>
      <sheetName val="공사비내역"/>
      <sheetName val="여건유동표"/>
      <sheetName val="당초토량산출서"/>
      <sheetName val="RAMP-A "/>
      <sheetName val="당초수로2-1"/>
      <sheetName val="총괄1"/>
      <sheetName val="총괄2"/>
      <sheetName val="본선1"/>
      <sheetName val="본선2"/>
      <sheetName val="남제천외1"/>
      <sheetName val="남제천외2"/>
      <sheetName val="수량집계표(변경)"/>
      <sheetName val="타공종집계(변경)"/>
      <sheetName val="발파암산출(변경)"/>
      <sheetName val="현장발파암(변경)"/>
      <sheetName val="변경토량산출서"/>
      <sheetName val="RAMP-A(변경)"/>
      <sheetName val="변경수로2-1"/>
      <sheetName val="변경총괄1"/>
      <sheetName val="변경총괄2"/>
      <sheetName val="변경본선1"/>
      <sheetName val="변경본선2"/>
      <sheetName val="변경남제천외1"/>
      <sheetName val="변경남제천외2"/>
      <sheetName val="터파기 수량산출"/>
      <sheetName val="뒷채움 수량산출"/>
      <sheetName val="암거현황"/>
      <sheetName val="2.15암거및 날개벽"/>
      <sheetName val="암거공 토공집계표"/>
      <sheetName val="D.암거공수량집계표"/>
      <sheetName val="암거공 철근집계표"/>
      <sheetName val="개거수로 집계표"/>
      <sheetName val="개거수로 현황"/>
      <sheetName val="기타총괄집계"/>
      <sheetName val="세골재 집계표"/>
      <sheetName val="Sheet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토공수량"/>
      <sheetName val="교대구조물수량"/>
      <sheetName val="라멘구조물"/>
      <sheetName val="토공(우물통,기타) "/>
      <sheetName val="2000년1차"/>
      <sheetName val="총괄표"/>
      <sheetName val="INPUT"/>
      <sheetName val="지수"/>
      <sheetName val="내역서"/>
      <sheetName val="총괄"/>
      <sheetName val="을지"/>
      <sheetName val="단가(1)"/>
      <sheetName val="교대"/>
      <sheetName val="일반공사"/>
      <sheetName val="인부노임"/>
      <sheetName val="DS기성최종"/>
      <sheetName val="DS설변내역서"/>
      <sheetName val="일위대가(가설)"/>
      <sheetName val="DATE"/>
      <sheetName val="직노"/>
      <sheetName val="노임단가"/>
      <sheetName val="단가조사서"/>
      <sheetName val="N賃率-職"/>
      <sheetName val="기둥설계(no)"/>
      <sheetName val="기초판설계(교축직각)"/>
      <sheetName val="자재단가"/>
      <sheetName val="일위대가"/>
      <sheetName val="내역"/>
      <sheetName val="수량산출서"/>
      <sheetName val="Baby일위대가"/>
      <sheetName val="국공유지및사유지"/>
      <sheetName val="물가시세"/>
      <sheetName val="건축내역"/>
      <sheetName val="일위대가표"/>
      <sheetName val="수량산출"/>
      <sheetName val="2공구산출내역"/>
      <sheetName val="원가계산(2)"/>
      <sheetName val="덕전리"/>
      <sheetName val="약품설비"/>
      <sheetName val="98NS-N"/>
      <sheetName val="청천내"/>
      <sheetName val="Total"/>
      <sheetName val="Macro1"/>
      <sheetName val="교대(A1)"/>
      <sheetName val="단가"/>
      <sheetName val="단가산출서"/>
      <sheetName val="Sheet1"/>
      <sheetName val="1.설계조건"/>
      <sheetName val="노무비단가"/>
      <sheetName val="단가비교표"/>
      <sheetName val="일위목록"/>
      <sheetName val="A-4"/>
      <sheetName val="골조시행"/>
      <sheetName val="서식"/>
      <sheetName val="재료표"/>
      <sheetName val="노무비"/>
      <sheetName val="실행예산"/>
      <sheetName val="Sheet17"/>
      <sheetName val="단가 "/>
      <sheetName val="노임"/>
      <sheetName val="APT"/>
      <sheetName val="울산자동제어"/>
      <sheetName val="토공(우물통,기타)_"/>
      <sheetName val="인건비"/>
      <sheetName val="#REF"/>
      <sheetName val="현황보고"/>
    </sheetNames>
    <sheetDataSet>
      <sheetData sheetId="0"/>
      <sheetData sheetId="1"/>
      <sheetData sheetId="2"/>
      <sheetData sheetId="3">
        <row r="2">
          <cell r="V2" t="str">
            <v>교  각</v>
          </cell>
          <cell r="W2" t="str">
            <v>교  각</v>
          </cell>
          <cell r="AA2" t="str">
            <v>측 면 도</v>
          </cell>
          <cell r="AB2" t="str">
            <v>측 면 도</v>
          </cell>
        </row>
        <row r="3">
          <cell r="V3" t="str">
            <v>P1</v>
          </cell>
          <cell r="W3" t="str">
            <v>P1</v>
          </cell>
          <cell r="AB3">
            <v>9</v>
          </cell>
          <cell r="AC3">
            <v>9</v>
          </cell>
        </row>
        <row r="6">
          <cell r="V6" t="str">
            <v>계</v>
          </cell>
        </row>
        <row r="8">
          <cell r="M8" t="str">
            <v>터</v>
          </cell>
          <cell r="N8" t="str">
            <v>토 사</v>
          </cell>
          <cell r="O8" t="str">
            <v>육 상</v>
          </cell>
          <cell r="P8" t="str">
            <v>M³</v>
          </cell>
          <cell r="Q8">
            <v>1651.1480999999999</v>
          </cell>
          <cell r="R8">
            <v>424</v>
          </cell>
          <cell r="U8">
            <v>1418</v>
          </cell>
          <cell r="V8">
            <v>2075.1480999999999</v>
          </cell>
        </row>
        <row r="9">
          <cell r="M9" t="str">
            <v>파</v>
          </cell>
          <cell r="O9" t="str">
            <v>수 중</v>
          </cell>
          <cell r="P9" t="str">
            <v>M³</v>
          </cell>
          <cell r="AD9">
            <v>1.5</v>
          </cell>
          <cell r="AE9">
            <v>1.5</v>
          </cell>
        </row>
        <row r="10">
          <cell r="M10" t="str">
            <v>기</v>
          </cell>
          <cell r="N10" t="str">
            <v>리핑암</v>
          </cell>
          <cell r="O10" t="str">
            <v>수 중</v>
          </cell>
          <cell r="P10" t="str">
            <v>M³</v>
          </cell>
          <cell r="AC10" t="str">
            <v>1:</v>
          </cell>
          <cell r="AD10" t="str">
            <v>1:</v>
          </cell>
          <cell r="AE10">
            <v>1</v>
          </cell>
        </row>
        <row r="11">
          <cell r="M11" t="str">
            <v xml:space="preserve">    되   메   우   기</v>
          </cell>
          <cell r="P11" t="str">
            <v>M³</v>
          </cell>
          <cell r="Q11">
            <v>689.42343600000004</v>
          </cell>
          <cell r="U11">
            <v>743.39799999999991</v>
          </cell>
          <cell r="V11">
            <v>689.42343600000004</v>
          </cell>
          <cell r="X11">
            <v>2.5</v>
          </cell>
          <cell r="Y11">
            <v>2.5</v>
          </cell>
        </row>
        <row r="12">
          <cell r="M12" t="str">
            <v xml:space="preserve">    잔             토</v>
          </cell>
          <cell r="P12" t="str">
            <v>M³</v>
          </cell>
          <cell r="Q12">
            <v>565.79499999999996</v>
          </cell>
          <cell r="R12">
            <v>424.1</v>
          </cell>
          <cell r="S12">
            <v>452.37</v>
          </cell>
          <cell r="T12">
            <v>424.1</v>
          </cell>
          <cell r="U12">
            <v>1551.174</v>
          </cell>
          <cell r="V12">
            <v>1866.3649999999998</v>
          </cell>
          <cell r="AD12">
            <v>1</v>
          </cell>
          <cell r="AE12">
            <v>1</v>
          </cell>
        </row>
        <row r="13">
          <cell r="M13" t="str">
            <v xml:space="preserve">    뒷     채     움</v>
          </cell>
          <cell r="P13" t="str">
            <v>M³</v>
          </cell>
          <cell r="Q13">
            <v>396.25966399999999</v>
          </cell>
          <cell r="U13">
            <v>192.70490000000001</v>
          </cell>
          <cell r="V13">
            <v>396.25966399999999</v>
          </cell>
          <cell r="AD13" t="str">
            <v>1:0.5</v>
          </cell>
          <cell r="AE13" t="str">
            <v>1:0.5</v>
          </cell>
        </row>
        <row r="14">
          <cell r="M14" t="str">
            <v xml:space="preserve">    물     푸     기</v>
          </cell>
          <cell r="P14" t="str">
            <v>HR</v>
          </cell>
          <cell r="R14">
            <v>223.3</v>
          </cell>
          <cell r="S14">
            <v>237.12</v>
          </cell>
          <cell r="T14">
            <v>223.3</v>
          </cell>
          <cell r="U14">
            <v>683.72</v>
          </cell>
          <cell r="V14">
            <v>683.72</v>
          </cell>
          <cell r="X14">
            <v>1.5</v>
          </cell>
          <cell r="Y14">
            <v>1.5</v>
          </cell>
          <cell r="AD14">
            <v>1.5</v>
          </cell>
          <cell r="AE14">
            <v>1.5</v>
          </cell>
        </row>
        <row r="15">
          <cell r="M15" t="str">
            <v xml:space="preserve">    흙 쌓 기</v>
          </cell>
          <cell r="O15" t="str">
            <v>노 상</v>
          </cell>
          <cell r="P15" t="str">
            <v>M³</v>
          </cell>
          <cell r="U15">
            <v>3828.4</v>
          </cell>
          <cell r="V15">
            <v>3828.4</v>
          </cell>
          <cell r="Z15">
            <v>0.5</v>
          </cell>
          <cell r="AA15">
            <v>0.5</v>
          </cell>
          <cell r="AB15">
            <v>3</v>
          </cell>
          <cell r="AC15">
            <v>3</v>
          </cell>
          <cell r="AD15">
            <v>0.5</v>
          </cell>
        </row>
        <row r="16">
          <cell r="O16" t="str">
            <v>노 체</v>
          </cell>
          <cell r="P16" t="str">
            <v>M³</v>
          </cell>
          <cell r="AB16">
            <v>4</v>
          </cell>
          <cell r="AC16">
            <v>4</v>
          </cell>
        </row>
        <row r="17">
          <cell r="M17" t="str">
            <v xml:space="preserve">    가  마  니  쌓  기</v>
          </cell>
          <cell r="P17" t="str">
            <v>M²</v>
          </cell>
          <cell r="U17">
            <v>243</v>
          </cell>
          <cell r="V17">
            <v>243</v>
          </cell>
        </row>
        <row r="18">
          <cell r="N18" t="str">
            <v>lot,1</v>
          </cell>
          <cell r="O18" t="str">
            <v>모래자갈</v>
          </cell>
          <cell r="P18" t="str">
            <v>M³</v>
          </cell>
          <cell r="R18">
            <v>84.82</v>
          </cell>
          <cell r="S18">
            <v>84.82</v>
          </cell>
          <cell r="T18">
            <v>84.82</v>
          </cell>
          <cell r="U18">
            <v>254.45999999999998</v>
          </cell>
          <cell r="V18">
            <v>254.45999999999998</v>
          </cell>
        </row>
        <row r="19">
          <cell r="N19" t="str">
            <v>lot,2</v>
          </cell>
          <cell r="O19" t="str">
            <v>모래자갈</v>
          </cell>
          <cell r="P19" t="str">
            <v>M³</v>
          </cell>
          <cell r="R19">
            <v>28.27</v>
          </cell>
          <cell r="S19">
            <v>84.82</v>
          </cell>
          <cell r="T19">
            <v>84.82</v>
          </cell>
          <cell r="U19">
            <v>197.90999999999997</v>
          </cell>
          <cell r="V19">
            <v>197.90999999999997</v>
          </cell>
        </row>
        <row r="20">
          <cell r="M20" t="str">
            <v>굴착량 산출</v>
          </cell>
          <cell r="O20" t="str">
            <v>풍화토</v>
          </cell>
          <cell r="P20" t="str">
            <v>M³</v>
          </cell>
          <cell r="R20">
            <v>56.55</v>
          </cell>
          <cell r="U20">
            <v>56.55</v>
          </cell>
          <cell r="V20">
            <v>56.55</v>
          </cell>
          <cell r="AA20" t="str">
            <v>정 면 도</v>
          </cell>
          <cell r="AB20" t="str">
            <v>정 면 도</v>
          </cell>
        </row>
        <row r="21">
          <cell r="M21" t="str">
            <v>(수중)</v>
          </cell>
          <cell r="N21" t="str">
            <v>lot,3</v>
          </cell>
          <cell r="O21" t="str">
            <v>모래자갈</v>
          </cell>
          <cell r="P21" t="str">
            <v>M³</v>
          </cell>
          <cell r="R21">
            <v>84.82</v>
          </cell>
          <cell r="S21">
            <v>8.48</v>
          </cell>
          <cell r="U21">
            <v>93.3</v>
          </cell>
          <cell r="V21">
            <v>93.3</v>
          </cell>
        </row>
        <row r="22">
          <cell r="O22" t="str">
            <v>풍화토</v>
          </cell>
          <cell r="P22" t="str">
            <v>M³</v>
          </cell>
          <cell r="S22">
            <v>48.06</v>
          </cell>
          <cell r="T22">
            <v>84.82</v>
          </cell>
          <cell r="U22">
            <v>132.88</v>
          </cell>
          <cell r="V22">
            <v>132.88</v>
          </cell>
        </row>
        <row r="23">
          <cell r="N23" t="str">
            <v>lot,4</v>
          </cell>
          <cell r="O23" t="str">
            <v>풍화토</v>
          </cell>
          <cell r="P23" t="str">
            <v>M²</v>
          </cell>
          <cell r="R23">
            <v>84.82</v>
          </cell>
          <cell r="S23">
            <v>84.82</v>
          </cell>
          <cell r="T23">
            <v>84.82</v>
          </cell>
          <cell r="U23">
            <v>254.45999999999998</v>
          </cell>
        </row>
        <row r="24">
          <cell r="O24" t="str">
            <v>풍화암</v>
          </cell>
          <cell r="P24" t="str">
            <v>M³</v>
          </cell>
        </row>
        <row r="25">
          <cell r="N25" t="str">
            <v>lot,5</v>
          </cell>
          <cell r="O25" t="str">
            <v>풍화토</v>
          </cell>
          <cell r="P25" t="str">
            <v>M²</v>
          </cell>
          <cell r="R25">
            <v>28.27</v>
          </cell>
          <cell r="S25">
            <v>84.82</v>
          </cell>
          <cell r="T25">
            <v>28.27</v>
          </cell>
          <cell r="U25">
            <v>141.35999999999999</v>
          </cell>
        </row>
        <row r="52">
          <cell r="A52" t="str">
            <v>1.터 파 기</v>
          </cell>
          <cell r="C52">
            <v>16.5</v>
          </cell>
          <cell r="D52" t="str">
            <v>x</v>
          </cell>
          <cell r="E52">
            <v>32.94</v>
          </cell>
          <cell r="F52" t="str">
            <v>+</v>
          </cell>
          <cell r="G52">
            <v>6.3</v>
          </cell>
          <cell r="H52" t="str">
            <v>x</v>
          </cell>
          <cell r="I52">
            <v>22.74</v>
          </cell>
          <cell r="V52" t="str">
            <v>교 대</v>
          </cell>
          <cell r="W52" t="str">
            <v>교 대</v>
          </cell>
          <cell r="X52" t="str">
            <v>A2</v>
          </cell>
        </row>
        <row r="53">
          <cell r="A53" t="str">
            <v>(종점측)</v>
          </cell>
          <cell r="F53" t="str">
            <v>x</v>
          </cell>
          <cell r="G53" t="str">
            <v>1/2</v>
          </cell>
          <cell r="H53" t="str">
            <v>x</v>
          </cell>
          <cell r="I53">
            <v>5.0999999999999996</v>
          </cell>
          <cell r="J53" t="str">
            <v>=</v>
          </cell>
          <cell r="K53">
            <v>908.82809999999995</v>
          </cell>
          <cell r="V53" t="str">
            <v>(종점측)</v>
          </cell>
          <cell r="W53" t="str">
            <v>(종점측)</v>
          </cell>
          <cell r="AA53" t="str">
            <v>측 면 도</v>
          </cell>
          <cell r="AB53" t="str">
            <v>측 면 도</v>
          </cell>
        </row>
        <row r="54">
          <cell r="V54" t="str">
            <v>A2 높이</v>
          </cell>
          <cell r="W54" t="str">
            <v>A2 높이</v>
          </cell>
          <cell r="X54" t="str">
            <v>=</v>
          </cell>
          <cell r="Y54">
            <v>6</v>
          </cell>
          <cell r="Z54" t="str">
            <v>M</v>
          </cell>
        </row>
        <row r="55">
          <cell r="A55" t="str">
            <v>2.잔  토</v>
          </cell>
          <cell r="C55">
            <v>3.5</v>
          </cell>
          <cell r="D55" t="str">
            <v>x</v>
          </cell>
          <cell r="E55">
            <v>1.5</v>
          </cell>
          <cell r="F55" t="str">
            <v>+</v>
          </cell>
          <cell r="G55">
            <v>1.5</v>
          </cell>
          <cell r="H55" t="str">
            <v>x</v>
          </cell>
          <cell r="I55">
            <v>5.3</v>
          </cell>
        </row>
        <row r="56">
          <cell r="D56" t="str">
            <v>=</v>
          </cell>
          <cell r="E56">
            <v>13.2</v>
          </cell>
          <cell r="F56" t="str">
            <v>x</v>
          </cell>
          <cell r="G56">
            <v>21.74</v>
          </cell>
          <cell r="H56" t="str">
            <v>+</v>
          </cell>
          <cell r="I56">
            <v>0.1</v>
          </cell>
        </row>
        <row r="57">
          <cell r="D57" t="str">
            <v>x</v>
          </cell>
          <cell r="E57">
            <v>5.5</v>
          </cell>
          <cell r="F57" t="str">
            <v>x</v>
          </cell>
          <cell r="G57">
            <v>21.939999999999998</v>
          </cell>
          <cell r="J57" t="str">
            <v>=</v>
          </cell>
          <cell r="K57">
            <v>299.03499999999997</v>
          </cell>
        </row>
        <row r="58">
          <cell r="A58" t="str">
            <v>3.되메우기</v>
          </cell>
        </row>
        <row r="59">
          <cell r="H59" t="str">
            <v>*</v>
          </cell>
          <cell r="I59" t="str">
            <v>뒷채움 포함</v>
          </cell>
          <cell r="AD59">
            <v>1.5</v>
          </cell>
          <cell r="AE59">
            <v>1.5</v>
          </cell>
        </row>
        <row r="60">
          <cell r="E60">
            <v>908.82809999999995</v>
          </cell>
          <cell r="F60" t="str">
            <v>-(</v>
          </cell>
          <cell r="G60">
            <v>299.03499999999997</v>
          </cell>
          <cell r="H60" t="str">
            <v>+</v>
          </cell>
          <cell r="I60">
            <v>198.12966399999999</v>
          </cell>
          <cell r="J60" t="str">
            <v>)=</v>
          </cell>
          <cell r="K60">
            <v>411.66343599999999</v>
          </cell>
        </row>
        <row r="63">
          <cell r="A63" t="str">
            <v>4.뒷 채 움</v>
          </cell>
          <cell r="C63">
            <v>3.06</v>
          </cell>
          <cell r="D63" t="str">
            <v>+</v>
          </cell>
          <cell r="E63">
            <v>0.5</v>
          </cell>
          <cell r="F63" t="str">
            <v>=</v>
          </cell>
          <cell r="G63">
            <v>3.56</v>
          </cell>
          <cell r="H63" t="str">
            <v>x</v>
          </cell>
          <cell r="I63" t="str">
            <v>1/2</v>
          </cell>
          <cell r="J63" t="str">
            <v>x</v>
          </cell>
        </row>
        <row r="64">
          <cell r="E64">
            <v>5.12</v>
          </cell>
          <cell r="F64" t="str">
            <v>x</v>
          </cell>
          <cell r="G64">
            <v>21.74</v>
          </cell>
          <cell r="H64" t="str">
            <v>=</v>
          </cell>
          <cell r="I64">
            <v>198.12966399999999</v>
          </cell>
          <cell r="AD64" t="str">
            <v>1:</v>
          </cell>
          <cell r="AE64" t="str">
            <v>1:</v>
          </cell>
          <cell r="AF64">
            <v>1</v>
          </cell>
        </row>
        <row r="65">
          <cell r="J65" t="str">
            <v>=</v>
          </cell>
          <cell r="K65">
            <v>198.12966399999999</v>
          </cell>
          <cell r="V65">
            <v>6</v>
          </cell>
          <cell r="W6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목재동바리"/>
      <sheetName val="시험비"/>
      <sheetName val="목재동바리 (2)"/>
      <sheetName val="현장사무실및가설비건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ES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특별교실"/>
      <sheetName val="기숙사"/>
      <sheetName val="화장실"/>
      <sheetName val="총집계-1"/>
      <sheetName val="총집계-2"/>
      <sheetName val="원가-1"/>
      <sheetName val="원가-2"/>
      <sheetName val="XXXXXX"/>
      <sheetName val="호계"/>
      <sheetName val="제암"/>
      <sheetName val="월마트"/>
      <sheetName val="월드컵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표지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기안"/>
      <sheetName val="갑지"/>
      <sheetName val="견적서"/>
      <sheetName val="내역서"/>
      <sheetName val="2F 회의실견적(5_14 일대)"/>
      <sheetName val="견적조건"/>
      <sheetName val="견적조건(을지)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JUCK"/>
      <sheetName val="일위대가목차"/>
      <sheetName val="인건비"/>
      <sheetName val="일반공사"/>
      <sheetName val="일위대가"/>
      <sheetName val="표지 (2)"/>
      <sheetName val="노무비"/>
      <sheetName val="기계경비"/>
      <sheetName val="unit 4"/>
      <sheetName val="N賃率-職"/>
      <sheetName val="간선계산"/>
      <sheetName val="부하계산서"/>
      <sheetName val="98지급계획"/>
      <sheetName val="남양시작동자105노65기1.3화1.2"/>
      <sheetName val="Baby일위대가"/>
      <sheetName val="을"/>
      <sheetName val="FILE1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단가비교표"/>
      <sheetName val="MOTOR"/>
      <sheetName val="제-노임"/>
      <sheetName val="제직재"/>
      <sheetName val="을지"/>
      <sheetName val="200"/>
      <sheetName val="대구실행"/>
      <sheetName val="0.집계"/>
      <sheetName val="1.수변전설비공사"/>
      <sheetName val="입찰안"/>
      <sheetName val="단가산출"/>
      <sheetName val="I一般比"/>
      <sheetName val="직노"/>
      <sheetName val="매립"/>
      <sheetName val="조도계산서 (도서)"/>
      <sheetName val="49-119"/>
      <sheetName val="일위대가(가설)"/>
      <sheetName val="조명율표"/>
      <sheetName val="기계경비(시간당)"/>
      <sheetName val="램머"/>
      <sheetName val="중기일위대가"/>
      <sheetName val="단위단가"/>
      <sheetName val="ITEM"/>
      <sheetName val="실행내역"/>
      <sheetName val="DATA"/>
      <sheetName val="기초단가"/>
      <sheetName val="XL4Poppy"/>
      <sheetName val="가로등부표"/>
      <sheetName val="내역(설계)"/>
      <sheetName val="내역"/>
      <sheetName val="LOPCALC"/>
      <sheetName val="3-1.CB"/>
      <sheetName val="재료"/>
      <sheetName val="식생블럭단위수량"/>
      <sheetName val="말뚝지지력산정"/>
      <sheetName val="MAIN_TABLE"/>
      <sheetName val="1.설계조건"/>
      <sheetName val="제경비율"/>
      <sheetName val="1.수인터널"/>
      <sheetName val="토량산출서"/>
      <sheetName val="토공"/>
      <sheetName val="구역화물"/>
      <sheetName val="단가일람"/>
      <sheetName val="입찰보고"/>
      <sheetName val="Macro1"/>
      <sheetName val="#REF"/>
      <sheetName val="아산추가1220"/>
      <sheetName val="우배수"/>
      <sheetName val="맨홀"/>
      <sheetName val="당초"/>
      <sheetName val="금호"/>
      <sheetName val="C3"/>
      <sheetName val="전선 및 전선관"/>
      <sheetName val="손익분석"/>
      <sheetName val="경상직원"/>
      <sheetName val="부대공Ⅱ"/>
      <sheetName val="설계내역서"/>
      <sheetName val="노임"/>
      <sheetName val="자재단가"/>
      <sheetName val="대치판정"/>
      <sheetName val="Macro(전선)"/>
      <sheetName val="ITB COST"/>
      <sheetName val="CTEMCOST"/>
      <sheetName val="연습"/>
      <sheetName val="1차설계변경내역"/>
      <sheetName val="노무비단가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STORAGE"/>
      <sheetName val="Y-WORK"/>
      <sheetName val="설계예산서"/>
      <sheetName val="수량집계"/>
      <sheetName val="토목"/>
      <sheetName val="가로등내역서"/>
      <sheetName val="수량산출서"/>
      <sheetName val="2000.11월설계내역"/>
      <sheetName val="터파기및재료"/>
      <sheetName val="점수계산1-2"/>
      <sheetName val="BID"/>
      <sheetName val="부대공사비"/>
      <sheetName val="현장관리비집계표"/>
      <sheetName val="본공사"/>
      <sheetName val="DANGA"/>
      <sheetName val="BQ"/>
      <sheetName val="데이타"/>
      <sheetName val="율촌법률사무소2내역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재집"/>
      <sheetName val="직재"/>
      <sheetName val="J直材4"/>
      <sheetName val="부하(성남)"/>
      <sheetName val="연부97-1"/>
      <sheetName val="갑지1"/>
      <sheetName val="철거산출근거"/>
      <sheetName val="AIR SHOWER(3인용)"/>
      <sheetName val="전차선로 물량표"/>
      <sheetName val="48전력선로일위"/>
      <sheetName val="신우"/>
      <sheetName val="준검 내역서"/>
      <sheetName val="96보완계획7.12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총괄집계표"/>
      <sheetName val="고창터널(고창방향)"/>
      <sheetName val="터널조도"/>
      <sheetName val="공종별내역서"/>
      <sheetName val="실행내역서"/>
      <sheetName val="지주목시비량산출서"/>
      <sheetName val="단가조사"/>
      <sheetName val="인건-측정"/>
      <sheetName val="BID-도로"/>
      <sheetName val="001"/>
      <sheetName val="대비"/>
      <sheetName val="산출내역서집계표"/>
      <sheetName val="총계"/>
      <sheetName val="내력서"/>
      <sheetName val="집계표"/>
      <sheetName val="단가"/>
      <sheetName val="총괄표"/>
      <sheetName val="실행철강하도"/>
      <sheetName val="내역서2안"/>
      <sheetName val="소야공정계획표"/>
      <sheetName val="Total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본선차로수량집계표"/>
      <sheetName val="기계내역"/>
      <sheetName val="수량산출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3.공통공사대비"/>
      <sheetName val="90.03실행 "/>
      <sheetName val="자료입력"/>
      <sheetName val="조명시설"/>
      <sheetName val="가설건물"/>
      <sheetName val="설비내역서"/>
      <sheetName val="건축내역서"/>
      <sheetName val="전기내역서"/>
      <sheetName val="노원열병합  건축공사기성내역서"/>
      <sheetName val="사전공사"/>
      <sheetName val="수량"/>
      <sheetName val="금리계산"/>
      <sheetName val="원가계산서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원가계산서 (총괄)"/>
      <sheetName val="원가계산서 (건축)"/>
      <sheetName val="(총괄집계)"/>
      <sheetName val="내역구성"/>
      <sheetName val="4원가"/>
      <sheetName val="임시급식"/>
      <sheetName val="옥외가스"/>
      <sheetName val="임시급식 (2)"/>
      <sheetName val="- INFORMATION -"/>
      <sheetName val="목차"/>
      <sheetName val="정부노임단가"/>
      <sheetName val="INPUT"/>
      <sheetName val="적용공정"/>
      <sheetName val="L_RPTB02_01"/>
      <sheetName val="주사무실종합"/>
      <sheetName val="원가"/>
      <sheetName val="지진시"/>
      <sheetName val="Summary Sheets"/>
      <sheetName val="요율"/>
      <sheetName val="일위목록-기"/>
      <sheetName val="6동"/>
      <sheetName val="Chart1"/>
      <sheetName val="단위내역목록"/>
      <sheetName val="단위내역서"/>
      <sheetName val="원가(1)"/>
      <sheetName val="원가(2)"/>
      <sheetName val="공량산출서"/>
      <sheetName val="Sheet17"/>
      <sheetName val="지급자재"/>
      <sheetName val="예산명세서"/>
      <sheetName val="보차도경계석"/>
      <sheetName val=" 견적서"/>
      <sheetName val="전선"/>
      <sheetName val="CABLE"/>
      <sheetName val="보할공정"/>
      <sheetName val="부대내역"/>
      <sheetName val="일반수량"/>
      <sheetName val="BOQ(전체)"/>
      <sheetName val="부대시설"/>
      <sheetName val="Apt내역"/>
      <sheetName val="보합"/>
      <sheetName val="단"/>
      <sheetName val="교통대책내역"/>
      <sheetName val="Macro2"/>
      <sheetName val="계수시트"/>
      <sheetName val="개요"/>
      <sheetName val="인사자료총집계"/>
      <sheetName val="물가시세"/>
      <sheetName val="계산식"/>
      <sheetName val="가도공"/>
      <sheetName val="내역서(토목)"/>
      <sheetName val="포장공"/>
      <sheetName val="내역서(전기)"/>
      <sheetName val="수주현황2월"/>
      <sheetName val="단면 (2)"/>
      <sheetName val="토공유동표"/>
      <sheetName val="교각계산"/>
      <sheetName val="99총공사내역서"/>
      <sheetName val="98NS-N"/>
      <sheetName val="설비"/>
      <sheetName val="단가 및 재료비"/>
      <sheetName val="봉양~조차장간고하개명(신설)"/>
      <sheetName val="주상도"/>
      <sheetName val="6호기"/>
      <sheetName val="하조서"/>
      <sheetName val="보증수수료산출"/>
      <sheetName val="가로등"/>
      <sheetName val="공사비예산서(토목분)"/>
      <sheetName val="수목데이타 "/>
      <sheetName val="변압기 및 발전기 용량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000년1차"/>
      <sheetName val="수입"/>
      <sheetName val="조건표"/>
      <sheetName val="JJ"/>
      <sheetName val="설계"/>
      <sheetName val="설 계"/>
      <sheetName val="ASP포장"/>
      <sheetName val="3BL공동구 수량"/>
      <sheetName val="일위대가표"/>
      <sheetName val="단가산출서(기계)"/>
      <sheetName val="에너지동"/>
      <sheetName val="코드표"/>
      <sheetName val="Sheet1 (2)"/>
      <sheetName val="공사비"/>
      <sheetName val="가드레일산근"/>
      <sheetName val="수량집계표"/>
      <sheetName val="단가비교"/>
      <sheetName val="적용2002"/>
      <sheetName val="중기"/>
      <sheetName val="45,46"/>
      <sheetName val="교대(A1)"/>
      <sheetName val="교대(A1-A2)"/>
      <sheetName val="교각1"/>
      <sheetName val="자재대"/>
      <sheetName val="소요자재"/>
      <sheetName val="노무산출서"/>
      <sheetName val="ETC"/>
      <sheetName val="우수맨홀공제단위수량"/>
      <sheetName val="스톱로그내역"/>
      <sheetName val="JUCKEYK"/>
      <sheetName val="돌망태단위수량"/>
      <sheetName val="전기일위대가"/>
      <sheetName val="단면(RW1)"/>
      <sheetName val="시설물일위"/>
      <sheetName val="WORK"/>
      <sheetName val="비교표"/>
      <sheetName val="소비자가"/>
      <sheetName val="ilch"/>
      <sheetName val="A-4"/>
      <sheetName val="IMP(MAIN)"/>
      <sheetName val="IMP (REACTOR)"/>
      <sheetName val="차액보증"/>
      <sheetName val="오산갈곳"/>
      <sheetName val="맨홀수량집계"/>
      <sheetName val="설계조건"/>
      <sheetName val="날개벽(TYPE3)"/>
      <sheetName val="안정계산"/>
      <sheetName val="단면검토"/>
      <sheetName val="예정(3)"/>
      <sheetName val="동원(3)"/>
      <sheetName val="1.설계기준"/>
      <sheetName val="주형"/>
      <sheetName val="3차설계"/>
      <sheetName val="현황CODE"/>
      <sheetName val="손익현황"/>
      <sheetName val="기둥(원형)"/>
      <sheetName val="ABUT수량-A1"/>
      <sheetName val="밸브설치"/>
      <sheetName val="3.바닥판설계"/>
      <sheetName val="6PILE  (돌출)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©Áö"/>
      <sheetName val="°ßÀû¼­"/>
      <sheetName val="³»¿ª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ÀÏÀ§´ë°¡"/>
      <sheetName val="적상기초자료"/>
      <sheetName val="설직재-1"/>
      <sheetName val="건축공사"/>
      <sheetName val="철거집계"/>
      <sheetName val="발신정보"/>
      <sheetName val="본부소개"/>
      <sheetName val="기초자료"/>
      <sheetName val="여과지동"/>
      <sheetName val="내역표지"/>
      <sheetName val="현관"/>
      <sheetName val="NYS"/>
      <sheetName val="노임변동률"/>
      <sheetName val="조건"/>
      <sheetName val="COMPRESSOR"/>
      <sheetName val="TABLE"/>
      <sheetName val="CA지입"/>
      <sheetName val="U-TYPE(1)"/>
      <sheetName val="암거날개벽재료집계"/>
      <sheetName val="검사원"/>
      <sheetName val="중총괄"/>
      <sheetName val="소총괄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지하1층"/>
      <sheetName val="L_RPTA05_목록"/>
      <sheetName val="자동 철거"/>
      <sheetName val="자동 설치"/>
      <sheetName val="토목 철주"/>
      <sheetName val="철거 일위대가(1-19)"/>
      <sheetName val="철거 일위대가(20-22)"/>
      <sheetName val="설치 일위대가(23-45호)"/>
      <sheetName val="설치 일위대가(46~78호)"/>
      <sheetName val="20관리비율"/>
      <sheetName val="입적표"/>
      <sheetName val="설계명세서"/>
      <sheetName val="자재"/>
      <sheetName val="기초코드"/>
      <sheetName val="unit"/>
      <sheetName val="차수공개요"/>
      <sheetName val="직공비"/>
      <sheetName val="주관사업"/>
      <sheetName val="수문일1"/>
      <sheetName val="발주설계서(당초)"/>
      <sheetName val="단가 "/>
      <sheetName val="한강운반비"/>
      <sheetName val="³ëÀÓ"/>
      <sheetName val="TOT"/>
      <sheetName val="증감대비"/>
      <sheetName val="전기2005"/>
      <sheetName val="통신2005"/>
      <sheetName val="DATA1"/>
      <sheetName val="22단가(철거)"/>
      <sheetName val="49단가"/>
      <sheetName val="49단가(철거)"/>
      <sheetName val="22단가"/>
      <sheetName val="과천MAIN"/>
      <sheetName val="노무비 근거"/>
      <sheetName val="효성CB 1P기초"/>
      <sheetName val="EQ-R1"/>
      <sheetName val="품목"/>
      <sheetName val="2006기계경비산출표"/>
      <sheetName val="일용노임단가"/>
      <sheetName val="총괄내역서"/>
      <sheetName val="역T형교대(말뚝기초)"/>
      <sheetName val="공통(20-91)"/>
      <sheetName val="TYPE-A"/>
      <sheetName val="1._x0018_변전설비"/>
      <sheetName val="1.¼öº¯Àü¼³ºñ"/>
      <sheetName val="2.Àü·Â°£¼±"/>
      <sheetName val="3.µ¿·Â"/>
      <sheetName val="4.Àüµî"/>
      <sheetName val="5.Àü¿­"/>
      <sheetName val="6.¾àÀü"/>
      <sheetName val="7.¼Ò¹æ"/>
      <sheetName val="8.¹æ¼Û"/>
      <sheetName val="9.Á¶¸íÁ¦¾î"/>
      <sheetName val="10.Ã¶°Å°ø»ç"/>
      <sheetName val="³²¾ç½ÃÀÛµ¿ÀÚ105³ë65±â1.3È­1.2"/>
      <sheetName val="À»"/>
      <sheetName val="ÀÔÂû¾È"/>
      <sheetName val="ºÎÇÏ°è»ê¼­"/>
      <sheetName val="À»Áö"/>
      <sheetName val="Á¶µµ°è»ê¼­ (µµ¼­)"/>
      <sheetName val="´Ü°¡»êÃâ"/>
      <sheetName val="°ßÀûÁ¶°Ç"/>
      <sheetName val="°ßÀûÁ¶°Ç(À»Áö)"/>
      <sheetName val="Á÷³ë"/>
      <sheetName val="½ÇÇà³»¿ª"/>
      <sheetName val="실행"/>
      <sheetName val="백암비스타내역"/>
      <sheetName val="기자재비"/>
      <sheetName val="현장관리비내역서"/>
      <sheetName val="포장복구집계"/>
      <sheetName val="단가조사-1"/>
      <sheetName val="단가조사-2"/>
      <sheetName val="일위대가목록"/>
      <sheetName val="SG"/>
      <sheetName val="DATE"/>
      <sheetName val="플랜트 설치"/>
      <sheetName val="말뚝물량"/>
      <sheetName val="BJJIN"/>
      <sheetName val="대외공문"/>
      <sheetName val="DWPM"/>
      <sheetName val="BSD (2)"/>
      <sheetName val="가시설흙막이"/>
      <sheetName val="EQUIPMENT -2"/>
      <sheetName val="고분전시관"/>
      <sheetName val="빌딩 안내"/>
      <sheetName val="데리네이타현황"/>
      <sheetName val="MBR9"/>
      <sheetName val="공비대비"/>
      <sheetName val="단  가  대  비  표"/>
      <sheetName val="일  위  대  가  목  록"/>
      <sheetName val="간접"/>
      <sheetName val="3련 BOX"/>
      <sheetName val="접지수량"/>
      <sheetName val="12월31일"/>
      <sheetName val="BOQ"/>
      <sheetName val="연결임시"/>
      <sheetName val="48평단가"/>
      <sheetName val="57단가"/>
      <sheetName val="54평단가"/>
      <sheetName val="66평단가"/>
      <sheetName val="61단가"/>
      <sheetName val="89평단가"/>
      <sheetName val="84평단가"/>
      <sheetName val="유첨#2"/>
      <sheetName val="펌프장수량산출(토)"/>
      <sheetName val="고등학교"/>
      <sheetName val="ELECTRIC"/>
      <sheetName val="SCHEDULE"/>
      <sheetName val="골재산출"/>
      <sheetName val="EP0618"/>
      <sheetName val="금액내역서"/>
      <sheetName val="품의서"/>
      <sheetName val="관접합및부설"/>
      <sheetName val="실행간접비용"/>
      <sheetName val="2002하반기노임기준"/>
      <sheetName val="본부장"/>
      <sheetName val="연령현황"/>
      <sheetName val="구리토평1전기"/>
      <sheetName val="세부내역"/>
      <sheetName val="품셈"/>
      <sheetName val="SLAB&quot;1&quot;"/>
      <sheetName val="220 (2)"/>
      <sheetName val="총수량집계표"/>
      <sheetName val="기계경비일람"/>
      <sheetName val="집수정(600-700)"/>
      <sheetName val="맨홀수량산출"/>
      <sheetName val="1공구 건정토건 토공"/>
      <sheetName val="세목전체"/>
      <sheetName val="간접비"/>
      <sheetName val="진우+대광"/>
      <sheetName val="01AC"/>
      <sheetName val="입찰결과(DATA)"/>
      <sheetName val="일위대가표(유단가)"/>
      <sheetName val="기계경비시간당손료목록"/>
      <sheetName val="동력부하(도산)"/>
      <sheetName val="¼³°è¿¹»ê¼­"/>
      <sheetName val="¼ö·®Áý°è"/>
      <sheetName val="ÃÑ°ý"/>
      <sheetName val="Åä¸ñ"/>
      <sheetName val="건설장비기초단가"/>
      <sheetName val="부하LOAD"/>
      <sheetName val="내역서 (2)"/>
      <sheetName val="시중노임단가"/>
      <sheetName val="건축내역"/>
      <sheetName val="기본DATA"/>
      <sheetName val="합천내역"/>
      <sheetName val="노무비산출"/>
      <sheetName val="2000년 공정표"/>
      <sheetName val="1공구(을)"/>
      <sheetName val="대공종"/>
      <sheetName val="변경내역을"/>
      <sheetName val="내역총괄"/>
      <sheetName val="내역총괄2"/>
      <sheetName val="내역총괄3"/>
      <sheetName val="별표"/>
      <sheetName val="화재 탐지 설비"/>
      <sheetName val="사원등록"/>
      <sheetName val="호봉 (2)"/>
      <sheetName val="내역서(전체)"/>
      <sheetName val="TRE TABLE"/>
      <sheetName val="세부견적서(DAS Call Back)"/>
      <sheetName val="기계경비및산출근거서"/>
      <sheetName val="전체"/>
      <sheetName val="MANUFACTORY"/>
      <sheetName val="강북라우터"/>
      <sheetName val="차종별"/>
      <sheetName val="유동표(변경)"/>
      <sheetName val="산출내역서"/>
      <sheetName val="변경총괄지(1)"/>
      <sheetName val="3.내역서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 sheetId="10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/>
      <sheetData sheetId="594"/>
      <sheetData sheetId="595"/>
      <sheetData sheetId="596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빌딩 안내"/>
      <sheetName val="갑지"/>
      <sheetName val="영상"/>
      <sheetName val="DPBX"/>
      <sheetName val="LAN"/>
      <sheetName val="통합배선"/>
      <sheetName val="인건-측정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노임"/>
      <sheetName val="과천MAIN"/>
      <sheetName val="A 견적"/>
      <sheetName val="工완성공사율"/>
      <sheetName val="재집"/>
      <sheetName val="직재"/>
      <sheetName val="관로공정"/>
      <sheetName val="내역단가"/>
      <sheetName val="일위단가"/>
      <sheetName val="내역서"/>
      <sheetName val="__MAIN"/>
      <sheetName val="유화견적"/>
      <sheetName val="산출금액내역"/>
      <sheetName val="효성CB 1P기초"/>
      <sheetName val="요율"/>
      <sheetName val="집계표"/>
      <sheetName val="원가계산서 "/>
      <sheetName val="내역표지"/>
      <sheetName val="일위"/>
      <sheetName val="물가조사"/>
      <sheetName val="Sheet2"/>
      <sheetName val="Sheet3"/>
      <sheetName val="일위대가"/>
      <sheetName val="노임단가"/>
      <sheetName val="수로단위수량"/>
      <sheetName val="수량산출"/>
      <sheetName val="방송(체육관)"/>
      <sheetName val="손익분석"/>
      <sheetName val="계수시트"/>
      <sheetName val="지급자재(집계)"/>
      <sheetName val="냉방부분"/>
      <sheetName val="공종구간"/>
      <sheetName val="산출"/>
      <sheetName val="연결임시"/>
      <sheetName val="예정(3)"/>
      <sheetName val="동원(3)"/>
      <sheetName val="내역"/>
      <sheetName val="설계명세서(종합)"/>
      <sheetName val="소요자재"/>
      <sheetName val="노무산출서"/>
      <sheetName val="Sheet1 (2)"/>
      <sheetName val="Sheet5"/>
      <sheetName val="참조자료"/>
      <sheetName val="능률"/>
      <sheetName val="BSD (2)"/>
      <sheetName val="일위목록"/>
      <sheetName val="조경"/>
      <sheetName val="점수계산1-2"/>
      <sheetName val="2.주요계수총괄"/>
      <sheetName val="SHEET PILE단가"/>
      <sheetName val="옹벽수량집계표"/>
      <sheetName val="외주가공"/>
      <sheetName val="기계경비(시간당)"/>
      <sheetName val="램머"/>
      <sheetName val="단가최종"/>
      <sheetName val="대가목록"/>
      <sheetName val="인건비"/>
      <sheetName val="GI-LIST"/>
      <sheetName val="한일양산"/>
      <sheetName val="98지급계획"/>
      <sheetName val="도급내역"/>
      <sheetName val="토사(PE)"/>
      <sheetName val="DATA"/>
      <sheetName val="접지불량_안전공사"/>
      <sheetName val="자재단가"/>
      <sheetName val="정부노임단가"/>
      <sheetName val="대치판정"/>
      <sheetName val="회로내역(승인)"/>
      <sheetName val="MACRO(MCC)"/>
      <sheetName val="1.설계조건"/>
      <sheetName val="2000년1차"/>
      <sheetName val="설비"/>
      <sheetName val="여과지동"/>
      <sheetName val="기초자료"/>
      <sheetName val="기둥(원형)"/>
      <sheetName val="교사기준면적(초등)"/>
      <sheetName val="일위_파일"/>
      <sheetName val="기초수량집"/>
      <sheetName val="wall"/>
      <sheetName val="실행기초"/>
      <sheetName val="본사인상전"/>
      <sheetName val="1차 내역서"/>
      <sheetName val="환율적용표"/>
      <sheetName val="NOMUBI"/>
      <sheetName val="옹벽"/>
      <sheetName val="실행철강하도"/>
      <sheetName val="설계명세서 (장비)"/>
      <sheetName val="노무비명세서"/>
      <sheetName val="소요자재명세서"/>
      <sheetName val="sw1"/>
      <sheetName val="주소"/>
      <sheetName val="내역서1"/>
      <sheetName val="수목단가"/>
      <sheetName val="시설수량표"/>
      <sheetName val="식재수량표"/>
      <sheetName val="기존단가 (2)"/>
      <sheetName val="개요"/>
      <sheetName val="본체"/>
      <sheetName val="노무비 근거"/>
      <sheetName val="Sheet1"/>
      <sheetName val="시중노임단가"/>
      <sheetName val="터널조도"/>
      <sheetName val="약품공급2"/>
      <sheetName val="MACRO(전선관)"/>
      <sheetName val="공종단가"/>
      <sheetName val="증감대비"/>
      <sheetName val="종배수관"/>
      <sheetName val="부하계산서"/>
      <sheetName val="969910( R)"/>
      <sheetName val="인공산출"/>
      <sheetName val="8.석축단위(H=1.5M)"/>
      <sheetName val="말뚝물량"/>
      <sheetName val="POOM_MOTO"/>
      <sheetName val="POOM_MO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물가시세"/>
      <sheetName val="옹벽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19D86"/>
    <pageSetUpPr fitToPage="1"/>
  </sheetPr>
  <dimension ref="A1:I3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0" sqref="C20"/>
    </sheetView>
  </sheetViews>
  <sheetFormatPr defaultRowHeight="16.5"/>
  <cols>
    <col min="1" max="2" width="4.625" customWidth="1"/>
    <col min="3" max="3" width="36.625" style="3" customWidth="1"/>
    <col min="4" max="4" width="62.625" style="2" customWidth="1"/>
    <col min="5" max="5" width="25.625" style="4" customWidth="1"/>
    <col min="6" max="6" width="31.625" style="2" customWidth="1"/>
    <col min="7" max="11" width="0" hidden="1" customWidth="1"/>
  </cols>
  <sheetData>
    <row r="1" spans="1:9" ht="21.95" customHeight="1">
      <c r="A1" s="40" t="s">
        <v>655</v>
      </c>
      <c r="B1" s="40"/>
      <c r="C1" s="40"/>
      <c r="D1" s="40"/>
      <c r="E1" s="40"/>
      <c r="F1" s="40"/>
    </row>
    <row r="2" spans="1:9" ht="21.95" customHeight="1">
      <c r="A2" s="41" t="s">
        <v>713</v>
      </c>
      <c r="B2" s="42"/>
      <c r="C2" s="42"/>
      <c r="D2" s="42"/>
      <c r="E2" s="42"/>
      <c r="F2" s="42"/>
    </row>
    <row r="3" spans="1:9" ht="21.95" customHeight="1">
      <c r="A3" s="43" t="s">
        <v>712</v>
      </c>
      <c r="B3" s="44"/>
      <c r="C3" s="45"/>
      <c r="D3" s="49" t="s">
        <v>656</v>
      </c>
      <c r="E3" s="49" t="s">
        <v>657</v>
      </c>
      <c r="F3" s="49" t="s">
        <v>123</v>
      </c>
    </row>
    <row r="4" spans="1:9" ht="21.95" customHeight="1">
      <c r="A4" s="46"/>
      <c r="B4" s="47"/>
      <c r="C4" s="48"/>
      <c r="D4" s="49"/>
      <c r="E4" s="49"/>
      <c r="F4" s="49"/>
    </row>
    <row r="5" spans="1:9" ht="21.95" customHeight="1">
      <c r="A5" s="35" t="s">
        <v>44</v>
      </c>
      <c r="B5" s="35" t="s">
        <v>41</v>
      </c>
      <c r="C5" s="16" t="s">
        <v>658</v>
      </c>
      <c r="D5" s="17" t="s">
        <v>68</v>
      </c>
      <c r="E5" s="18">
        <f>집계표!F48-집계표!AL48</f>
        <v>0</v>
      </c>
      <c r="F5" s="17" t="s">
        <v>68</v>
      </c>
      <c r="G5" s="1" t="s">
        <v>659</v>
      </c>
      <c r="H5">
        <v>0</v>
      </c>
      <c r="I5">
        <f t="shared" ref="I5:I25" si="0">E5</f>
        <v>0</v>
      </c>
    </row>
    <row r="6" spans="1:9" ht="21.95" customHeight="1">
      <c r="A6" s="36"/>
      <c r="B6" s="36"/>
      <c r="C6" s="19" t="s">
        <v>660</v>
      </c>
      <c r="D6" s="20" t="s">
        <v>68</v>
      </c>
      <c r="E6" s="21">
        <f>ROUNDDOWN(E5*H6, 0)</f>
        <v>0</v>
      </c>
      <c r="F6" s="20" t="s">
        <v>68</v>
      </c>
      <c r="G6" s="1" t="s">
        <v>661</v>
      </c>
      <c r="H6">
        <v>0</v>
      </c>
      <c r="I6">
        <f t="shared" si="0"/>
        <v>0</v>
      </c>
    </row>
    <row r="7" spans="1:9" ht="21.95" customHeight="1">
      <c r="A7" s="37"/>
      <c r="B7" s="37"/>
      <c r="C7" s="11" t="s">
        <v>662</v>
      </c>
      <c r="D7" s="22" t="s">
        <v>68</v>
      </c>
      <c r="E7" s="14">
        <f>SUM(E5:E5)-ABS(0)</f>
        <v>0</v>
      </c>
      <c r="F7" s="22" t="s">
        <v>68</v>
      </c>
      <c r="G7" s="1" t="s">
        <v>663</v>
      </c>
      <c r="H7">
        <v>0</v>
      </c>
      <c r="I7">
        <f t="shared" si="0"/>
        <v>0</v>
      </c>
    </row>
    <row r="8" spans="1:9" ht="21.95" customHeight="1">
      <c r="A8" s="39"/>
      <c r="B8" s="35" t="s">
        <v>42</v>
      </c>
      <c r="C8" s="16" t="s">
        <v>664</v>
      </c>
      <c r="D8" s="17" t="s">
        <v>68</v>
      </c>
      <c r="E8" s="18">
        <f>집계표!H48</f>
        <v>0</v>
      </c>
      <c r="F8" s="17" t="s">
        <v>68</v>
      </c>
      <c r="G8" s="1" t="s">
        <v>665</v>
      </c>
      <c r="H8">
        <v>0</v>
      </c>
      <c r="I8">
        <f t="shared" si="0"/>
        <v>0</v>
      </c>
    </row>
    <row r="9" spans="1:9" ht="21.95" customHeight="1">
      <c r="A9" s="36"/>
      <c r="B9" s="36"/>
      <c r="C9" s="19" t="s">
        <v>666</v>
      </c>
      <c r="D9" s="23" t="str">
        <f>"직.노*"&amp;H9*100&amp;"%"</f>
        <v>직.노*8%</v>
      </c>
      <c r="E9" s="21">
        <f>ROUNDDOWN(E8*H9, 0)</f>
        <v>0</v>
      </c>
      <c r="F9" s="20" t="s">
        <v>68</v>
      </c>
      <c r="G9" s="1" t="s">
        <v>667</v>
      </c>
      <c r="H9">
        <v>0.08</v>
      </c>
      <c r="I9">
        <f t="shared" si="0"/>
        <v>0</v>
      </c>
    </row>
    <row r="10" spans="1:9" ht="21.95" customHeight="1">
      <c r="A10" s="37"/>
      <c r="B10" s="37"/>
      <c r="C10" s="11" t="s">
        <v>668</v>
      </c>
      <c r="D10" s="22" t="s">
        <v>68</v>
      </c>
      <c r="E10" s="14">
        <f>SUM(E8:E9)</f>
        <v>0</v>
      </c>
      <c r="F10" s="22" t="s">
        <v>68</v>
      </c>
      <c r="G10" s="1" t="s">
        <v>669</v>
      </c>
      <c r="H10">
        <v>0</v>
      </c>
      <c r="I10">
        <f t="shared" si="0"/>
        <v>0</v>
      </c>
    </row>
    <row r="11" spans="1:9" ht="21.95" customHeight="1">
      <c r="A11" s="39"/>
      <c r="B11" s="35" t="s">
        <v>43</v>
      </c>
      <c r="C11" s="16" t="s">
        <v>670</v>
      </c>
      <c r="D11" s="17" t="s">
        <v>68</v>
      </c>
      <c r="E11" s="18">
        <f>집계표!R48</f>
        <v>0</v>
      </c>
      <c r="F11" s="17" t="s">
        <v>68</v>
      </c>
      <c r="G11" s="1" t="s">
        <v>671</v>
      </c>
      <c r="H11">
        <v>0</v>
      </c>
      <c r="I11">
        <f t="shared" si="0"/>
        <v>0</v>
      </c>
    </row>
    <row r="12" spans="1:9" ht="21.95" customHeight="1">
      <c r="A12" s="38"/>
      <c r="B12" s="38"/>
      <c r="C12" s="24" t="s">
        <v>672</v>
      </c>
      <c r="D12" s="25" t="str">
        <f>"(노)*"&amp;H12*100&amp;"%"</f>
        <v>(노)*3.75%</v>
      </c>
      <c r="E12" s="26">
        <f>ROUNDDOWN((E10)*H12, 0)</f>
        <v>0</v>
      </c>
      <c r="F12" s="27" t="s">
        <v>68</v>
      </c>
      <c r="G12" s="1" t="s">
        <v>673</v>
      </c>
      <c r="H12">
        <v>3.7499999999999999E-2</v>
      </c>
      <c r="I12">
        <f t="shared" si="0"/>
        <v>0</v>
      </c>
    </row>
    <row r="13" spans="1:9" ht="21.95" customHeight="1">
      <c r="A13" s="38"/>
      <c r="B13" s="38"/>
      <c r="C13" s="24" t="s">
        <v>674</v>
      </c>
      <c r="D13" s="25" t="str">
        <f>"(노)*"&amp;H13*100&amp;"%"</f>
        <v>(노)*0.87%</v>
      </c>
      <c r="E13" s="26">
        <f>ROUNDDOWN((E10)*H13, 0)</f>
        <v>0</v>
      </c>
      <c r="F13" s="27" t="s">
        <v>68</v>
      </c>
      <c r="G13" s="1" t="s">
        <v>675</v>
      </c>
      <c r="H13">
        <v>8.6999999999999994E-3</v>
      </c>
      <c r="I13">
        <f t="shared" si="0"/>
        <v>0</v>
      </c>
    </row>
    <row r="14" spans="1:9" ht="21.95" customHeight="1">
      <c r="A14" s="38"/>
      <c r="B14" s="38"/>
      <c r="C14" s="24" t="s">
        <v>676</v>
      </c>
      <c r="D14" s="25" t="str">
        <f>"(직.노)*"&amp;H14*100&amp;"%"</f>
        <v>(직.노)*3.23%</v>
      </c>
      <c r="E14" s="26">
        <f>ROUNDDOWN((E8)*H14, 0)</f>
        <v>0</v>
      </c>
      <c r="F14" s="27" t="s">
        <v>68</v>
      </c>
      <c r="G14" s="1" t="s">
        <v>677</v>
      </c>
      <c r="H14">
        <v>3.2300000000000002E-2</v>
      </c>
      <c r="I14">
        <f t="shared" si="0"/>
        <v>0</v>
      </c>
    </row>
    <row r="15" spans="1:9" ht="21.95" customHeight="1">
      <c r="A15" s="38"/>
      <c r="B15" s="38"/>
      <c r="C15" s="24" t="s">
        <v>678</v>
      </c>
      <c r="D15" s="25" t="str">
        <f>"(직.노)*"&amp;H15*100&amp;"%"</f>
        <v>(직.노)*4.5%</v>
      </c>
      <c r="E15" s="26">
        <f>ROUNDDOWN((E8)*H15, 0)</f>
        <v>0</v>
      </c>
      <c r="F15" s="27" t="s">
        <v>68</v>
      </c>
      <c r="G15" s="1" t="s">
        <v>679</v>
      </c>
      <c r="H15">
        <v>4.4999999999999998E-2</v>
      </c>
      <c r="I15">
        <f t="shared" si="0"/>
        <v>0</v>
      </c>
    </row>
    <row r="16" spans="1:9" ht="21.95" customHeight="1">
      <c r="A16" s="38"/>
      <c r="B16" s="38"/>
      <c r="C16" s="24" t="s">
        <v>680</v>
      </c>
      <c r="D16" s="25" t="str">
        <f>"(건강보험료)*"&amp;H16*100&amp;"%"</f>
        <v>(건강보험료)*8.51%</v>
      </c>
      <c r="E16" s="26">
        <f>ROUNDDOWN((E14)*H16, 0)</f>
        <v>0</v>
      </c>
      <c r="F16" s="27" t="s">
        <v>68</v>
      </c>
      <c r="G16" s="1" t="s">
        <v>681</v>
      </c>
      <c r="H16">
        <v>8.5099999999999995E-2</v>
      </c>
      <c r="I16">
        <f t="shared" si="0"/>
        <v>0</v>
      </c>
    </row>
    <row r="17" spans="1:9" ht="21.95" customHeight="1">
      <c r="A17" s="38"/>
      <c r="B17" s="38"/>
      <c r="C17" s="24" t="s">
        <v>682</v>
      </c>
      <c r="D17" s="25" t="str">
        <f>"(직.노)*"&amp;H17*100&amp;"%"</f>
        <v>(직.노)*2.3%</v>
      </c>
      <c r="E17" s="26">
        <f>ROUNDDOWN((E8)*H17, 0)</f>
        <v>0</v>
      </c>
      <c r="F17" s="27" t="s">
        <v>68</v>
      </c>
      <c r="G17" s="1" t="s">
        <v>683</v>
      </c>
      <c r="H17">
        <v>2.3E-2</v>
      </c>
      <c r="I17">
        <f t="shared" si="0"/>
        <v>0</v>
      </c>
    </row>
    <row r="18" spans="1:9" ht="21.95" customHeight="1">
      <c r="A18" s="38"/>
      <c r="B18" s="38"/>
      <c r="C18" s="24" t="s">
        <v>684</v>
      </c>
      <c r="D18" s="25" t="str">
        <f>"(재+직.노+관급/1.1)*"&amp;H18*100&amp;"%"&amp;" &lt; (재+직.노)*2.93%*1.2"</f>
        <v>(재+직.노+관급/1.1)*2.93% &lt; (재+직.노)*2.93%*1.2</v>
      </c>
      <c r="E18" s="26">
        <f>ROUNDDOWN((E7+E8+E31/1.1)*H18, 0)</f>
        <v>0</v>
      </c>
      <c r="F18" s="27" t="s">
        <v>685</v>
      </c>
      <c r="G18" s="1" t="s">
        <v>686</v>
      </c>
      <c r="H18">
        <v>2.9300000000000003E-2</v>
      </c>
      <c r="I18">
        <f t="shared" si="0"/>
        <v>0</v>
      </c>
    </row>
    <row r="19" spans="1:9" ht="21.95" customHeight="1">
      <c r="A19" s="38"/>
      <c r="B19" s="38"/>
      <c r="C19" s="24" t="s">
        <v>687</v>
      </c>
      <c r="D19" s="25" t="str">
        <f>"(재+노)*"&amp;H19*100&amp;"%"</f>
        <v>(재+노)*5.6%</v>
      </c>
      <c r="E19" s="26">
        <f>ROUNDDOWN((E7+E10)*H19, 0)</f>
        <v>0</v>
      </c>
      <c r="F19" s="27" t="s">
        <v>68</v>
      </c>
      <c r="G19" s="1" t="s">
        <v>688</v>
      </c>
      <c r="H19">
        <v>5.5999999999999994E-2</v>
      </c>
      <c r="I19">
        <f t="shared" si="0"/>
        <v>0</v>
      </c>
    </row>
    <row r="20" spans="1:9" ht="21.95" customHeight="1">
      <c r="A20" s="38"/>
      <c r="B20" s="38"/>
      <c r="C20" s="24" t="s">
        <v>689</v>
      </c>
      <c r="D20" s="25" t="str">
        <f>"(재+직.노+기.경)*"&amp;H20*100&amp;"%"</f>
        <v>(재+직.노+기.경)*0.3%</v>
      </c>
      <c r="E20" s="26">
        <f>ROUNDDOWN((E7+E8+E11)*H20, 0)</f>
        <v>0</v>
      </c>
      <c r="F20" s="27" t="s">
        <v>68</v>
      </c>
      <c r="G20" s="1" t="s">
        <v>690</v>
      </c>
      <c r="H20">
        <v>3.0000000000000001E-3</v>
      </c>
      <c r="I20">
        <f t="shared" si="0"/>
        <v>0</v>
      </c>
    </row>
    <row r="21" spans="1:9" ht="21.95" customHeight="1">
      <c r="A21" s="38"/>
      <c r="B21" s="38"/>
      <c r="C21" s="24" t="s">
        <v>691</v>
      </c>
      <c r="D21" s="25" t="str">
        <f>"(재+직.노+기.경)*"&amp;H21*100&amp;"%"</f>
        <v>(재+직.노+기.경)*0.081%</v>
      </c>
      <c r="E21" s="26">
        <f>ROUNDDOWN((E7+E8+E11)*H21, 0)</f>
        <v>0</v>
      </c>
      <c r="F21" s="27" t="s">
        <v>68</v>
      </c>
      <c r="G21" s="1" t="s">
        <v>692</v>
      </c>
      <c r="H21">
        <v>8.1000000000000006E-4</v>
      </c>
      <c r="I21">
        <f t="shared" si="0"/>
        <v>0</v>
      </c>
    </row>
    <row r="22" spans="1:9" ht="21.95" customHeight="1">
      <c r="A22" s="36"/>
      <c r="B22" s="36"/>
      <c r="C22" s="19" t="s">
        <v>693</v>
      </c>
      <c r="D22" s="23" t="str">
        <f>"(재+직.노+기.경)*"&amp;H22*100&amp;"%"</f>
        <v>(재+직.노+기.경)*0.32%</v>
      </c>
      <c r="E22" s="21">
        <f>ROUNDDOWN((E7+E8+E11)*H22, 0)</f>
        <v>0</v>
      </c>
      <c r="F22" s="20" t="s">
        <v>68</v>
      </c>
      <c r="G22" s="1" t="s">
        <v>694</v>
      </c>
      <c r="H22">
        <v>3.2000000000000002E-3</v>
      </c>
      <c r="I22">
        <f t="shared" si="0"/>
        <v>0</v>
      </c>
    </row>
    <row r="23" spans="1:9" ht="21.95" customHeight="1">
      <c r="A23" s="37"/>
      <c r="B23" s="37"/>
      <c r="C23" s="11" t="s">
        <v>668</v>
      </c>
      <c r="D23" s="22" t="s">
        <v>68</v>
      </c>
      <c r="E23" s="14">
        <f>SUM(E11:E22)</f>
        <v>0</v>
      </c>
      <c r="F23" s="22" t="s">
        <v>68</v>
      </c>
      <c r="G23" s="1" t="s">
        <v>695</v>
      </c>
      <c r="H23">
        <v>0</v>
      </c>
      <c r="I23">
        <f t="shared" si="0"/>
        <v>0</v>
      </c>
    </row>
    <row r="24" spans="1:9" ht="21.95" customHeight="1">
      <c r="A24" s="37"/>
      <c r="B24" s="33" t="s">
        <v>696</v>
      </c>
      <c r="C24" s="34"/>
      <c r="D24" s="22" t="s">
        <v>68</v>
      </c>
      <c r="E24" s="14">
        <f>E7+E10+E23</f>
        <v>0</v>
      </c>
      <c r="F24" s="22" t="s">
        <v>68</v>
      </c>
      <c r="G24" s="1" t="s">
        <v>697</v>
      </c>
      <c r="H24">
        <v>0</v>
      </c>
      <c r="I24">
        <f t="shared" si="0"/>
        <v>0</v>
      </c>
    </row>
    <row r="25" spans="1:9" ht="21.95" customHeight="1">
      <c r="A25" s="33" t="s">
        <v>698</v>
      </c>
      <c r="B25" s="34"/>
      <c r="C25" s="34"/>
      <c r="D25" s="12" t="str">
        <f>"(재+노+경)*"&amp;H25*100&amp;"%"</f>
        <v>(재+노+경)*6%</v>
      </c>
      <c r="E25" s="14">
        <f>ROUNDDOWN((E7+E10+E23)*H25, 0)</f>
        <v>0</v>
      </c>
      <c r="F25" s="22" t="s">
        <v>68</v>
      </c>
      <c r="G25" s="1" t="s">
        <v>699</v>
      </c>
      <c r="H25">
        <v>0.06</v>
      </c>
      <c r="I25">
        <f t="shared" si="0"/>
        <v>0</v>
      </c>
    </row>
    <row r="26" spans="1:9" ht="21.95" customHeight="1">
      <c r="A26" s="33" t="s">
        <v>700</v>
      </c>
      <c r="B26" s="34"/>
      <c r="C26" s="34"/>
      <c r="D26" s="12" t="str">
        <f>"(노+경+일)*"&amp;H26*100&amp;"%"</f>
        <v>(노+경+일)*15%</v>
      </c>
      <c r="E26" s="14">
        <f>ROUNDDOWN(E28-E27-E25-E24, 0)</f>
        <v>0</v>
      </c>
      <c r="F26" s="22" t="s">
        <v>68</v>
      </c>
      <c r="G26" s="1" t="s">
        <v>701</v>
      </c>
      <c r="H26">
        <v>0.15</v>
      </c>
      <c r="I26">
        <f>ROUNDDOWN((I10+I23+I25)*H26, 0)</f>
        <v>0</v>
      </c>
    </row>
    <row r="27" spans="1:9" ht="21.95" customHeight="1">
      <c r="A27" s="33" t="s">
        <v>702</v>
      </c>
      <c r="B27" s="34"/>
      <c r="C27" s="34"/>
      <c r="D27" s="22" t="s">
        <v>68</v>
      </c>
      <c r="E27" s="14">
        <f>집계표!X48</f>
        <v>0</v>
      </c>
      <c r="F27" s="22" t="s">
        <v>68</v>
      </c>
      <c r="G27" s="1" t="s">
        <v>56</v>
      </c>
      <c r="H27">
        <v>0</v>
      </c>
      <c r="I27">
        <f>E27</f>
        <v>0</v>
      </c>
    </row>
    <row r="28" spans="1:9" ht="21.95" customHeight="1">
      <c r="A28" s="33" t="s">
        <v>703</v>
      </c>
      <c r="B28" s="34"/>
      <c r="C28" s="34"/>
      <c r="D28" s="22" t="s">
        <v>68</v>
      </c>
      <c r="E28" s="14">
        <f>ROUNDDOWN(E30-E29, 0)</f>
        <v>0</v>
      </c>
      <c r="F28" s="22" t="s">
        <v>68</v>
      </c>
      <c r="G28" s="1" t="s">
        <v>704</v>
      </c>
      <c r="H28">
        <v>0</v>
      </c>
      <c r="I28">
        <f>SUM(I24:I27)</f>
        <v>0</v>
      </c>
    </row>
    <row r="29" spans="1:9" ht="21.95" customHeight="1">
      <c r="A29" s="33" t="s">
        <v>705</v>
      </c>
      <c r="B29" s="34"/>
      <c r="C29" s="34"/>
      <c r="D29" s="12" t="str">
        <f>"(총원가)*"&amp;H29*100&amp;"%"</f>
        <v>(총원가)*10%</v>
      </c>
      <c r="E29" s="14">
        <f>ROUNDDOWN(((E30)/110)*10, 0)</f>
        <v>0</v>
      </c>
      <c r="F29" s="22" t="s">
        <v>68</v>
      </c>
      <c r="G29" s="1" t="s">
        <v>706</v>
      </c>
      <c r="H29">
        <v>0.1</v>
      </c>
      <c r="I29">
        <f>ROUNDDOWN((I28)*H29, 0)</f>
        <v>0</v>
      </c>
    </row>
    <row r="30" spans="1:9" ht="21.95" customHeight="1">
      <c r="A30" s="33" t="s">
        <v>707</v>
      </c>
      <c r="B30" s="34"/>
      <c r="C30" s="34"/>
      <c r="D30" s="22" t="s">
        <v>68</v>
      </c>
      <c r="E30" s="14">
        <f>INT(I30/1000)*1000</f>
        <v>0</v>
      </c>
      <c r="F30" s="22" t="s">
        <v>68</v>
      </c>
      <c r="G30" s="1" t="s">
        <v>708</v>
      </c>
      <c r="H30">
        <v>0</v>
      </c>
      <c r="I30">
        <f>I28+I29</f>
        <v>0</v>
      </c>
    </row>
    <row r="31" spans="1:9" ht="21.95" customHeight="1">
      <c r="A31" s="33" t="s">
        <v>709</v>
      </c>
      <c r="B31" s="34"/>
      <c r="C31" s="34"/>
      <c r="D31" s="22" t="s">
        <v>68</v>
      </c>
      <c r="E31" s="14">
        <f>집계표!AB48</f>
        <v>0</v>
      </c>
      <c r="F31" s="22" t="s">
        <v>68</v>
      </c>
      <c r="G31" s="1" t="s">
        <v>710</v>
      </c>
      <c r="H31">
        <v>0</v>
      </c>
      <c r="I31">
        <f>E31</f>
        <v>0</v>
      </c>
    </row>
    <row r="32" spans="1:9" ht="21.95" customHeight="1">
      <c r="A32" s="33" t="s">
        <v>711</v>
      </c>
      <c r="B32" s="34"/>
      <c r="C32" s="34"/>
      <c r="D32" s="22" t="s">
        <v>68</v>
      </c>
      <c r="E32" s="14">
        <f>E30+E31+0</f>
        <v>0</v>
      </c>
      <c r="F32" s="22" t="s">
        <v>68</v>
      </c>
      <c r="H32">
        <v>0</v>
      </c>
      <c r="I32">
        <f>I30+I31+0</f>
        <v>0</v>
      </c>
    </row>
  </sheetData>
  <mergeCells count="19">
    <mergeCell ref="A1:F1"/>
    <mergeCell ref="A2:F2"/>
    <mergeCell ref="A3:C4"/>
    <mergeCell ref="D3:D4"/>
    <mergeCell ref="E3:E4"/>
    <mergeCell ref="F3:F4"/>
    <mergeCell ref="A30:C30"/>
    <mergeCell ref="A31:C31"/>
    <mergeCell ref="A32:C32"/>
    <mergeCell ref="B5:B7"/>
    <mergeCell ref="B8:B10"/>
    <mergeCell ref="B11:B23"/>
    <mergeCell ref="A5:A24"/>
    <mergeCell ref="B24:C24"/>
    <mergeCell ref="A25:C25"/>
    <mergeCell ref="A26:C26"/>
    <mergeCell ref="A27:C27"/>
    <mergeCell ref="A28:C28"/>
    <mergeCell ref="A29:C29"/>
  </mergeCells>
  <phoneticPr fontId="1" type="noConversion"/>
  <conditionalFormatting sqref="A5:F32">
    <cfRule type="containsText" dxfId="5" priority="1" stopIfTrue="1" operator="containsText" text=".">
      <formula>NOT(ISERROR(SEARCH(".",A5)))</formula>
    </cfRule>
    <cfRule type="notContainsText" dxfId="4" priority="2" stopIfTrue="1" operator="notContains" text=".">
      <formula>ISERROR(SEARCH(".",A5))</formula>
    </cfRule>
  </conditionalFormatting>
  <pageMargins left="0.74555149110298213" right="0.41666666666666669" top="0.34722222222222221" bottom="0.34722222222222221" header="6.9444444444444448E-2" footer="6.9444444444444448E-2"/>
  <pageSetup paperSize="9" scale="74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19D86"/>
    <pageSetUpPr fitToPage="1"/>
  </sheetPr>
  <dimension ref="A1:AL95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47" sqref="L47"/>
    </sheetView>
  </sheetViews>
  <sheetFormatPr defaultRowHeight="16.5"/>
  <cols>
    <col min="1" max="1" width="41.625" style="2" customWidth="1"/>
    <col min="2" max="2" width="21.625" style="2" customWidth="1"/>
    <col min="3" max="4" width="4.625" style="3" customWidth="1"/>
    <col min="5" max="12" width="13.625" style="4" customWidth="1"/>
    <col min="13" max="13" width="12.625" style="2" customWidth="1"/>
    <col min="14" max="38" width="0" hidden="1" customWidth="1"/>
  </cols>
  <sheetData>
    <row r="1" spans="1:38" ht="30" customHeight="1">
      <c r="A1" s="40" t="s">
        <v>484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8" ht="30" customHeight="1">
      <c r="A2" s="41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8" ht="30" customHeight="1">
      <c r="A3" s="49" t="s">
        <v>272</v>
      </c>
      <c r="B3" s="49" t="s">
        <v>273</v>
      </c>
      <c r="C3" s="49" t="s">
        <v>46</v>
      </c>
      <c r="D3" s="49" t="s">
        <v>485</v>
      </c>
      <c r="E3" s="49" t="s">
        <v>127</v>
      </c>
      <c r="F3" s="49"/>
      <c r="G3" s="49" t="s">
        <v>128</v>
      </c>
      <c r="H3" s="49"/>
      <c r="I3" s="49" t="s">
        <v>129</v>
      </c>
      <c r="J3" s="49"/>
      <c r="K3" s="49" t="s">
        <v>130</v>
      </c>
      <c r="L3" s="49"/>
      <c r="M3" s="49" t="s">
        <v>274</v>
      </c>
    </row>
    <row r="4" spans="1:38" ht="30" customHeight="1">
      <c r="A4" s="49"/>
      <c r="B4" s="49"/>
      <c r="C4" s="49"/>
      <c r="D4" s="49"/>
      <c r="E4" s="5" t="s">
        <v>114</v>
      </c>
      <c r="F4" s="5" t="s">
        <v>142</v>
      </c>
      <c r="G4" s="5" t="s">
        <v>114</v>
      </c>
      <c r="H4" s="5" t="s">
        <v>142</v>
      </c>
      <c r="I4" s="5" t="s">
        <v>114</v>
      </c>
      <c r="J4" s="5" t="s">
        <v>142</v>
      </c>
      <c r="K4" s="5" t="s">
        <v>114</v>
      </c>
      <c r="L4" s="5" t="s">
        <v>142</v>
      </c>
      <c r="M4" s="49"/>
      <c r="N4" t="s">
        <v>116</v>
      </c>
      <c r="O4" t="s">
        <v>117</v>
      </c>
      <c r="P4" t="s">
        <v>118</v>
      </c>
      <c r="Q4" t="s">
        <v>119</v>
      </c>
      <c r="R4" t="s">
        <v>120</v>
      </c>
      <c r="S4" t="s">
        <v>275</v>
      </c>
      <c r="T4" t="s">
        <v>276</v>
      </c>
      <c r="U4" t="s">
        <v>277</v>
      </c>
      <c r="V4" t="s">
        <v>278</v>
      </c>
      <c r="W4" t="s">
        <v>279</v>
      </c>
      <c r="X4" t="s">
        <v>110</v>
      </c>
      <c r="Y4" t="s">
        <v>280</v>
      </c>
      <c r="Z4" t="s">
        <v>281</v>
      </c>
      <c r="AA4" t="s">
        <v>282</v>
      </c>
      <c r="AB4" t="s">
        <v>283</v>
      </c>
      <c r="AC4" t="s">
        <v>284</v>
      </c>
      <c r="AD4" t="s">
        <v>285</v>
      </c>
      <c r="AE4" t="s">
        <v>286</v>
      </c>
      <c r="AF4" t="s">
        <v>287</v>
      </c>
      <c r="AG4" t="s">
        <v>288</v>
      </c>
      <c r="AH4" t="s">
        <v>289</v>
      </c>
      <c r="AI4" t="s">
        <v>290</v>
      </c>
      <c r="AJ4" t="s">
        <v>291</v>
      </c>
      <c r="AK4" t="s">
        <v>292</v>
      </c>
      <c r="AL4" t="s">
        <v>293</v>
      </c>
    </row>
    <row r="5" spans="1:38" ht="30" customHeight="1">
      <c r="A5" s="6" t="s">
        <v>0</v>
      </c>
      <c r="B5" s="10"/>
      <c r="C5" s="7" t="s">
        <v>122</v>
      </c>
      <c r="D5" s="15">
        <v>1</v>
      </c>
      <c r="E5" s="8"/>
      <c r="F5" s="8"/>
      <c r="G5" s="8"/>
      <c r="H5" s="8"/>
      <c r="I5" s="8"/>
      <c r="J5" s="8"/>
      <c r="K5" s="8">
        <f t="shared" ref="K5:K46" si="0">E5+G5+I5</f>
        <v>0</v>
      </c>
      <c r="L5" s="8">
        <f t="shared" ref="L5:L46" si="1">F5+H5+J5</f>
        <v>0</v>
      </c>
      <c r="M5" s="10"/>
      <c r="Q5">
        <v>1</v>
      </c>
      <c r="R5">
        <f>D5*R70</f>
        <v>0</v>
      </c>
      <c r="S5">
        <f>D5*S70</f>
        <v>0</v>
      </c>
      <c r="T5">
        <f>D5*T70</f>
        <v>0</v>
      </c>
      <c r="U5">
        <f>D5*U70</f>
        <v>0</v>
      </c>
      <c r="V5">
        <f>D5*V70</f>
        <v>0</v>
      </c>
      <c r="W5">
        <f>D5*W70</f>
        <v>0</v>
      </c>
      <c r="X5">
        <f>D5*X70</f>
        <v>0</v>
      </c>
      <c r="Y5">
        <f>D5*Y70</f>
        <v>0</v>
      </c>
      <c r="Z5">
        <f>D5*Z70</f>
        <v>0</v>
      </c>
      <c r="AA5">
        <f>D5*AA70</f>
        <v>0</v>
      </c>
      <c r="AB5">
        <f>D5*AB70</f>
        <v>0</v>
      </c>
      <c r="AC5">
        <f>D5*AC70</f>
        <v>0</v>
      </c>
      <c r="AD5">
        <f>D5*AD70</f>
        <v>0</v>
      </c>
      <c r="AE5">
        <f>D5*AE70</f>
        <v>0</v>
      </c>
      <c r="AF5">
        <f>D5*AF70</f>
        <v>0</v>
      </c>
      <c r="AG5">
        <f>D5*AG70</f>
        <v>0</v>
      </c>
      <c r="AH5">
        <f>D5*AH70</f>
        <v>0</v>
      </c>
      <c r="AI5">
        <f>D5*AI70</f>
        <v>0</v>
      </c>
      <c r="AJ5">
        <f>D5*AJ70</f>
        <v>0</v>
      </c>
      <c r="AK5">
        <f>D5*AK70</f>
        <v>0</v>
      </c>
      <c r="AL5">
        <f>D5*AL70</f>
        <v>0</v>
      </c>
    </row>
    <row r="6" spans="1:38" ht="30" customHeight="1">
      <c r="A6" s="6" t="s">
        <v>1</v>
      </c>
      <c r="B6" s="10"/>
      <c r="C6" s="7" t="s">
        <v>122</v>
      </c>
      <c r="D6" s="15">
        <v>1</v>
      </c>
      <c r="E6" s="8"/>
      <c r="F6" s="8"/>
      <c r="G6" s="8"/>
      <c r="H6" s="8"/>
      <c r="I6" s="8"/>
      <c r="J6" s="8"/>
      <c r="K6" s="8">
        <f t="shared" si="0"/>
        <v>0</v>
      </c>
      <c r="L6" s="8">
        <f t="shared" si="1"/>
        <v>0</v>
      </c>
      <c r="M6" s="10"/>
      <c r="Q6">
        <v>1</v>
      </c>
      <c r="R6">
        <f>D6*R92</f>
        <v>0</v>
      </c>
      <c r="S6">
        <f>D6*S92</f>
        <v>0</v>
      </c>
      <c r="T6">
        <f>D6*T92</f>
        <v>0</v>
      </c>
      <c r="U6">
        <f>D6*U92</f>
        <v>0</v>
      </c>
      <c r="V6">
        <f>D6*V92</f>
        <v>0</v>
      </c>
      <c r="W6">
        <f>D6*W92</f>
        <v>0</v>
      </c>
      <c r="X6">
        <f>D6*X92</f>
        <v>0</v>
      </c>
      <c r="Y6">
        <f>D6*Y92</f>
        <v>0</v>
      </c>
      <c r="Z6">
        <f>D6*Z92</f>
        <v>0</v>
      </c>
      <c r="AA6">
        <f>D6*AA92</f>
        <v>0</v>
      </c>
      <c r="AB6">
        <f>D6*AB92</f>
        <v>0</v>
      </c>
      <c r="AC6">
        <f>D6*AC92</f>
        <v>0</v>
      </c>
      <c r="AD6">
        <f>D6*AD92</f>
        <v>0</v>
      </c>
      <c r="AE6">
        <f>D6*AE92</f>
        <v>0</v>
      </c>
      <c r="AF6">
        <f>D6*AF92</f>
        <v>0</v>
      </c>
      <c r="AG6">
        <f>D6*AG92</f>
        <v>0</v>
      </c>
      <c r="AH6">
        <f>D6*AH92</f>
        <v>0</v>
      </c>
      <c r="AI6">
        <f>D6*AI92</f>
        <v>0</v>
      </c>
      <c r="AJ6">
        <f>D6*AJ92</f>
        <v>0</v>
      </c>
      <c r="AK6">
        <f>D6*AK92</f>
        <v>0</v>
      </c>
      <c r="AL6">
        <f>D6*AL92</f>
        <v>0</v>
      </c>
    </row>
    <row r="7" spans="1:38" ht="30" customHeight="1">
      <c r="A7" s="6" t="s">
        <v>2</v>
      </c>
      <c r="B7" s="10"/>
      <c r="C7" s="7" t="s">
        <v>122</v>
      </c>
      <c r="D7" s="15">
        <v>1</v>
      </c>
      <c r="E7" s="8"/>
      <c r="F7" s="8"/>
      <c r="G7" s="8"/>
      <c r="H7" s="8"/>
      <c r="I7" s="8"/>
      <c r="J7" s="8"/>
      <c r="K7" s="8">
        <f t="shared" si="0"/>
        <v>0</v>
      </c>
      <c r="L7" s="8">
        <f t="shared" si="1"/>
        <v>0</v>
      </c>
      <c r="M7" s="10"/>
      <c r="Q7">
        <v>1</v>
      </c>
      <c r="R7">
        <f>D7*R114</f>
        <v>0</v>
      </c>
      <c r="S7">
        <f>D7*S114</f>
        <v>0</v>
      </c>
      <c r="T7">
        <f>D7*T114</f>
        <v>0</v>
      </c>
      <c r="U7">
        <f>D7*U114</f>
        <v>0</v>
      </c>
      <c r="V7">
        <f>D7*V114</f>
        <v>0</v>
      </c>
      <c r="W7">
        <f>D7*W114</f>
        <v>0</v>
      </c>
      <c r="X7">
        <f>D7*X114</f>
        <v>0</v>
      </c>
      <c r="Y7">
        <f>D7*Y114</f>
        <v>0</v>
      </c>
      <c r="Z7">
        <f>D7*Z114</f>
        <v>0</v>
      </c>
      <c r="AA7">
        <f>D7*AA114</f>
        <v>0</v>
      </c>
      <c r="AB7">
        <f>D7*AB114</f>
        <v>0</v>
      </c>
      <c r="AC7">
        <f>D7*AC114</f>
        <v>0</v>
      </c>
      <c r="AD7">
        <f>D7*AD114</f>
        <v>0</v>
      </c>
      <c r="AE7">
        <f>D7*AE114</f>
        <v>0</v>
      </c>
      <c r="AF7">
        <f>D7*AF114</f>
        <v>0</v>
      </c>
      <c r="AG7">
        <f>D7*AG114</f>
        <v>0</v>
      </c>
      <c r="AH7">
        <f>D7*AH114</f>
        <v>0</v>
      </c>
      <c r="AI7">
        <f>D7*AI114</f>
        <v>0</v>
      </c>
      <c r="AJ7">
        <f>D7*AJ114</f>
        <v>0</v>
      </c>
      <c r="AK7">
        <f>D7*AK114</f>
        <v>0</v>
      </c>
      <c r="AL7">
        <f>D7*AL114</f>
        <v>0</v>
      </c>
    </row>
    <row r="8" spans="1:38" ht="30" customHeight="1">
      <c r="A8" s="6" t="s">
        <v>3</v>
      </c>
      <c r="B8" s="10"/>
      <c r="C8" s="7" t="s">
        <v>122</v>
      </c>
      <c r="D8" s="15">
        <v>1</v>
      </c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10"/>
      <c r="Q8">
        <v>1</v>
      </c>
      <c r="R8">
        <f>D8*R136</f>
        <v>0</v>
      </c>
      <c r="S8">
        <f>D8*S136</f>
        <v>0</v>
      </c>
      <c r="T8">
        <f>D8*T136</f>
        <v>0</v>
      </c>
      <c r="U8">
        <f>D8*U136</f>
        <v>0</v>
      </c>
      <c r="V8">
        <f>D8*V136</f>
        <v>0</v>
      </c>
      <c r="W8">
        <f>D8*W136</f>
        <v>0</v>
      </c>
      <c r="X8">
        <f>D8*X136</f>
        <v>0</v>
      </c>
      <c r="Y8">
        <f>D8*Y136</f>
        <v>0</v>
      </c>
      <c r="Z8">
        <f>D8*Z136</f>
        <v>0</v>
      </c>
      <c r="AA8">
        <f>D8*AA136</f>
        <v>0</v>
      </c>
      <c r="AB8">
        <f>D8*AB136</f>
        <v>0</v>
      </c>
      <c r="AC8">
        <f>D8*AC136</f>
        <v>0</v>
      </c>
      <c r="AD8">
        <f>D8*AD136</f>
        <v>0</v>
      </c>
      <c r="AE8">
        <f>D8*AE136</f>
        <v>0</v>
      </c>
      <c r="AF8">
        <f>D8*AF136</f>
        <v>0</v>
      </c>
      <c r="AG8">
        <f>D8*AG136</f>
        <v>0</v>
      </c>
      <c r="AH8">
        <f>D8*AH136</f>
        <v>0</v>
      </c>
      <c r="AI8">
        <f>D8*AI136</f>
        <v>0</v>
      </c>
      <c r="AJ8">
        <f>D8*AJ136</f>
        <v>0</v>
      </c>
      <c r="AK8">
        <f>D8*AK136</f>
        <v>0</v>
      </c>
      <c r="AL8">
        <f>D8*AL136</f>
        <v>0</v>
      </c>
    </row>
    <row r="9" spans="1:38" ht="30" customHeight="1">
      <c r="A9" s="6" t="s">
        <v>4</v>
      </c>
      <c r="B9" s="10"/>
      <c r="C9" s="7" t="s">
        <v>122</v>
      </c>
      <c r="D9" s="15">
        <v>1</v>
      </c>
      <c r="E9" s="8"/>
      <c r="F9" s="8"/>
      <c r="G9" s="8"/>
      <c r="H9" s="8"/>
      <c r="I9" s="8"/>
      <c r="J9" s="8"/>
      <c r="K9" s="8">
        <f t="shared" si="0"/>
        <v>0</v>
      </c>
      <c r="L9" s="8">
        <f t="shared" si="1"/>
        <v>0</v>
      </c>
      <c r="M9" s="10"/>
      <c r="Q9">
        <v>1</v>
      </c>
      <c r="R9">
        <f>D9*R158</f>
        <v>0</v>
      </c>
      <c r="S9">
        <f>D9*S158</f>
        <v>0</v>
      </c>
      <c r="T9">
        <f>D9*T158</f>
        <v>0</v>
      </c>
      <c r="U9">
        <f>D9*U158</f>
        <v>0</v>
      </c>
      <c r="V9">
        <f>D9*V158</f>
        <v>0</v>
      </c>
      <c r="W9">
        <f>D9*W158</f>
        <v>0</v>
      </c>
      <c r="X9">
        <f>D9*X158</f>
        <v>0</v>
      </c>
      <c r="Y9">
        <f>D9*Y158</f>
        <v>0</v>
      </c>
      <c r="Z9">
        <f>D9*Z158</f>
        <v>0</v>
      </c>
      <c r="AA9">
        <f>D9*AA158</f>
        <v>0</v>
      </c>
      <c r="AB9">
        <f>D9*AB158</f>
        <v>0</v>
      </c>
      <c r="AC9">
        <f>D9*AC158</f>
        <v>0</v>
      </c>
      <c r="AD9">
        <f>D9*AD158</f>
        <v>0</v>
      </c>
      <c r="AE9">
        <f>D9*AE158</f>
        <v>0</v>
      </c>
      <c r="AF9">
        <f>D9*AF158</f>
        <v>0</v>
      </c>
      <c r="AG9">
        <f>D9*AG158</f>
        <v>0</v>
      </c>
      <c r="AH9">
        <f>D9*AH158</f>
        <v>0</v>
      </c>
      <c r="AI9">
        <f>D9*AI158</f>
        <v>0</v>
      </c>
      <c r="AJ9">
        <f>D9*AJ158</f>
        <v>0</v>
      </c>
      <c r="AK9">
        <f>D9*AK158</f>
        <v>0</v>
      </c>
      <c r="AL9">
        <f>D9*AL158</f>
        <v>0</v>
      </c>
    </row>
    <row r="10" spans="1:38" ht="30" customHeight="1">
      <c r="A10" s="6" t="s">
        <v>5</v>
      </c>
      <c r="B10" s="10"/>
      <c r="C10" s="7" t="s">
        <v>122</v>
      </c>
      <c r="D10" s="15">
        <v>1</v>
      </c>
      <c r="E10" s="8"/>
      <c r="F10" s="8"/>
      <c r="G10" s="8"/>
      <c r="H10" s="8"/>
      <c r="I10" s="8"/>
      <c r="J10" s="8"/>
      <c r="K10" s="8">
        <f t="shared" si="0"/>
        <v>0</v>
      </c>
      <c r="L10" s="8">
        <f t="shared" si="1"/>
        <v>0</v>
      </c>
      <c r="M10" s="10"/>
      <c r="Q10">
        <v>1</v>
      </c>
      <c r="R10">
        <f>D10*R180</f>
        <v>0</v>
      </c>
      <c r="S10">
        <f>D10*S180</f>
        <v>0</v>
      </c>
      <c r="T10">
        <f>D10*T180</f>
        <v>0</v>
      </c>
      <c r="U10">
        <f>D10*U180</f>
        <v>0</v>
      </c>
      <c r="V10">
        <f>D10*V180</f>
        <v>0</v>
      </c>
      <c r="W10">
        <f>D10*W180</f>
        <v>0</v>
      </c>
      <c r="X10">
        <f>D10*X180</f>
        <v>0</v>
      </c>
      <c r="Y10">
        <f>D10*Y180</f>
        <v>0</v>
      </c>
      <c r="Z10">
        <f>D10*Z180</f>
        <v>0</v>
      </c>
      <c r="AA10">
        <f>D10*AA180</f>
        <v>0</v>
      </c>
      <c r="AB10">
        <f>D10*AB180</f>
        <v>0</v>
      </c>
      <c r="AC10">
        <f>D10*AC180</f>
        <v>0</v>
      </c>
      <c r="AD10">
        <f>D10*AD180</f>
        <v>0</v>
      </c>
      <c r="AE10">
        <f>D10*AE180</f>
        <v>0</v>
      </c>
      <c r="AF10">
        <f>D10*AF180</f>
        <v>0</v>
      </c>
      <c r="AG10">
        <f>D10*AG180</f>
        <v>0</v>
      </c>
      <c r="AH10">
        <f>D10*AH180</f>
        <v>0</v>
      </c>
      <c r="AI10">
        <f>D10*AI180</f>
        <v>0</v>
      </c>
      <c r="AJ10">
        <f>D10*AJ180</f>
        <v>0</v>
      </c>
      <c r="AK10">
        <f>D10*AK180</f>
        <v>0</v>
      </c>
      <c r="AL10">
        <f>D10*AL180</f>
        <v>0</v>
      </c>
    </row>
    <row r="11" spans="1:38" ht="30" customHeight="1">
      <c r="A11" s="6" t="s">
        <v>6</v>
      </c>
      <c r="B11" s="6" t="s">
        <v>68</v>
      </c>
      <c r="C11" s="7" t="s">
        <v>122</v>
      </c>
      <c r="D11" s="15">
        <v>1</v>
      </c>
      <c r="E11" s="8"/>
      <c r="F11" s="8"/>
      <c r="G11" s="8"/>
      <c r="H11" s="8"/>
      <c r="I11" s="8"/>
      <c r="J11" s="8"/>
      <c r="K11" s="8">
        <f t="shared" si="0"/>
        <v>0</v>
      </c>
      <c r="L11" s="8">
        <f t="shared" si="1"/>
        <v>0</v>
      </c>
      <c r="M11" s="10"/>
      <c r="Q11">
        <v>1</v>
      </c>
      <c r="R11">
        <f>D11*R202</f>
        <v>0</v>
      </c>
      <c r="S11">
        <f>D11*S202</f>
        <v>0</v>
      </c>
      <c r="T11">
        <f>D11*T202</f>
        <v>0</v>
      </c>
      <c r="U11">
        <f>D11*U202</f>
        <v>0</v>
      </c>
      <c r="V11">
        <f>D11*V202</f>
        <v>0</v>
      </c>
      <c r="W11">
        <f>D11*W202</f>
        <v>0</v>
      </c>
      <c r="X11">
        <f>D11*X202</f>
        <v>0</v>
      </c>
      <c r="Y11">
        <f>D11*Y202</f>
        <v>0</v>
      </c>
      <c r="Z11">
        <f>D11*Z202</f>
        <v>0</v>
      </c>
      <c r="AA11">
        <f>D11*AA202</f>
        <v>0</v>
      </c>
      <c r="AB11">
        <f>D11*AB202</f>
        <v>0</v>
      </c>
      <c r="AC11">
        <f>D11*AC202</f>
        <v>0</v>
      </c>
      <c r="AD11">
        <f>D11*AD202</f>
        <v>0</v>
      </c>
      <c r="AE11">
        <f>D11*AE202</f>
        <v>0</v>
      </c>
      <c r="AF11">
        <f>D11*AF202</f>
        <v>0</v>
      </c>
      <c r="AG11">
        <f>D11*AG202</f>
        <v>0</v>
      </c>
      <c r="AH11">
        <f>D11*AH202</f>
        <v>0</v>
      </c>
      <c r="AI11">
        <f>D11*AI202</f>
        <v>0</v>
      </c>
      <c r="AJ11">
        <f>D11*AJ202</f>
        <v>0</v>
      </c>
      <c r="AK11">
        <f>D11*AK202</f>
        <v>0</v>
      </c>
      <c r="AL11">
        <f>D11*AL202</f>
        <v>0</v>
      </c>
    </row>
    <row r="12" spans="1:38" ht="30" customHeight="1">
      <c r="A12" s="6" t="s">
        <v>7</v>
      </c>
      <c r="B12" s="10"/>
      <c r="C12" s="7" t="s">
        <v>122</v>
      </c>
      <c r="D12" s="15">
        <v>1</v>
      </c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10"/>
      <c r="Q12">
        <v>1</v>
      </c>
      <c r="R12">
        <f>D12*R224</f>
        <v>0</v>
      </c>
      <c r="S12">
        <f>D12*S224</f>
        <v>0</v>
      </c>
      <c r="T12">
        <f>D12*T224</f>
        <v>0</v>
      </c>
      <c r="U12">
        <f>D12*U224</f>
        <v>0</v>
      </c>
      <c r="V12">
        <f>D12*V224</f>
        <v>0</v>
      </c>
      <c r="W12">
        <f>D12*W224</f>
        <v>0</v>
      </c>
      <c r="X12">
        <f>D12*X224</f>
        <v>0</v>
      </c>
      <c r="Y12">
        <f>D12*Y224</f>
        <v>0</v>
      </c>
      <c r="Z12">
        <f>D12*Z224</f>
        <v>0</v>
      </c>
      <c r="AA12">
        <f>D12*AA224</f>
        <v>0</v>
      </c>
      <c r="AB12">
        <f>D12*AB224</f>
        <v>0</v>
      </c>
      <c r="AC12">
        <f>D12*AC224</f>
        <v>0</v>
      </c>
      <c r="AD12">
        <f>D12*AD224</f>
        <v>0</v>
      </c>
      <c r="AE12">
        <f>D12*AE224</f>
        <v>0</v>
      </c>
      <c r="AF12">
        <f>D12*AF224</f>
        <v>0</v>
      </c>
      <c r="AG12">
        <f>D12*AG224</f>
        <v>0</v>
      </c>
      <c r="AH12">
        <f>D12*AH224</f>
        <v>0</v>
      </c>
      <c r="AI12">
        <f>D12*AI224</f>
        <v>0</v>
      </c>
      <c r="AJ12">
        <f>D12*AJ224</f>
        <v>0</v>
      </c>
      <c r="AK12">
        <f>D12*AK224</f>
        <v>0</v>
      </c>
      <c r="AL12">
        <f>D12*AL224</f>
        <v>0</v>
      </c>
    </row>
    <row r="13" spans="1:38" ht="30" customHeight="1">
      <c r="A13" s="6" t="s">
        <v>8</v>
      </c>
      <c r="B13" s="10"/>
      <c r="C13" s="7" t="s">
        <v>122</v>
      </c>
      <c r="D13" s="15">
        <v>1</v>
      </c>
      <c r="E13" s="8"/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10"/>
      <c r="Q13">
        <v>1</v>
      </c>
      <c r="R13">
        <f>D13*R246</f>
        <v>0</v>
      </c>
      <c r="S13">
        <f>D13*S246</f>
        <v>0</v>
      </c>
      <c r="T13">
        <f>D13*T246</f>
        <v>0</v>
      </c>
      <c r="U13">
        <f>D13*U246</f>
        <v>0</v>
      </c>
      <c r="V13">
        <f>D13*V246</f>
        <v>0</v>
      </c>
      <c r="W13">
        <f>D13*W246</f>
        <v>0</v>
      </c>
      <c r="X13">
        <f>D13*X246</f>
        <v>0</v>
      </c>
      <c r="Y13">
        <f>D13*Y246</f>
        <v>0</v>
      </c>
      <c r="Z13">
        <f>D13*Z246</f>
        <v>0</v>
      </c>
      <c r="AA13">
        <f>D13*AA246</f>
        <v>0</v>
      </c>
      <c r="AB13">
        <f>D13*AB246</f>
        <v>0</v>
      </c>
      <c r="AC13">
        <f>D13*AC246</f>
        <v>0</v>
      </c>
      <c r="AD13">
        <f>D13*AD246</f>
        <v>0</v>
      </c>
      <c r="AE13">
        <f>D13*AE246</f>
        <v>0</v>
      </c>
      <c r="AF13">
        <f>D13*AF246</f>
        <v>0</v>
      </c>
      <c r="AG13">
        <f>D13*AG246</f>
        <v>0</v>
      </c>
      <c r="AH13">
        <f>D13*AH246</f>
        <v>0</v>
      </c>
      <c r="AI13">
        <f>D13*AI246</f>
        <v>0</v>
      </c>
      <c r="AJ13">
        <f>D13*AJ246</f>
        <v>0</v>
      </c>
      <c r="AK13">
        <f>D13*AK246</f>
        <v>0</v>
      </c>
      <c r="AL13">
        <f>D13*AL246</f>
        <v>0</v>
      </c>
    </row>
    <row r="14" spans="1:38" ht="30" customHeight="1">
      <c r="A14" s="6" t="s">
        <v>9</v>
      </c>
      <c r="B14" s="10"/>
      <c r="C14" s="7" t="s">
        <v>122</v>
      </c>
      <c r="D14" s="15">
        <v>1</v>
      </c>
      <c r="E14" s="8"/>
      <c r="F14" s="8"/>
      <c r="G14" s="8"/>
      <c r="H14" s="8"/>
      <c r="I14" s="8"/>
      <c r="J14" s="8"/>
      <c r="K14" s="8">
        <f t="shared" si="0"/>
        <v>0</v>
      </c>
      <c r="L14" s="8">
        <f t="shared" si="1"/>
        <v>0</v>
      </c>
      <c r="M14" s="10"/>
      <c r="Q14">
        <v>1</v>
      </c>
      <c r="R14">
        <f>D14*R268</f>
        <v>0</v>
      </c>
      <c r="S14">
        <f>D14*S268</f>
        <v>0</v>
      </c>
      <c r="T14">
        <f>D14*T268</f>
        <v>0</v>
      </c>
      <c r="U14">
        <f>D14*U268</f>
        <v>0</v>
      </c>
      <c r="V14">
        <f>D14*V268</f>
        <v>0</v>
      </c>
      <c r="W14">
        <f>D14*W268</f>
        <v>0</v>
      </c>
      <c r="X14">
        <f>D14*X268</f>
        <v>0</v>
      </c>
      <c r="Y14">
        <f>D14*Y268</f>
        <v>0</v>
      </c>
      <c r="Z14">
        <f>D14*Z268</f>
        <v>0</v>
      </c>
      <c r="AA14">
        <f>D14*AA268</f>
        <v>0</v>
      </c>
      <c r="AB14">
        <f>D14*AB268</f>
        <v>0</v>
      </c>
      <c r="AC14">
        <f>D14*AC268</f>
        <v>0</v>
      </c>
      <c r="AD14">
        <f>D14*AD268</f>
        <v>0</v>
      </c>
      <c r="AE14">
        <f>D14*AE268</f>
        <v>0</v>
      </c>
      <c r="AF14">
        <f>D14*AF268</f>
        <v>0</v>
      </c>
      <c r="AG14">
        <f>D14*AG268</f>
        <v>0</v>
      </c>
      <c r="AH14">
        <f>D14*AH268</f>
        <v>0</v>
      </c>
      <c r="AI14">
        <f>D14*AI268</f>
        <v>0</v>
      </c>
      <c r="AJ14">
        <f>D14*AJ268</f>
        <v>0</v>
      </c>
      <c r="AK14">
        <f>D14*AK268</f>
        <v>0</v>
      </c>
      <c r="AL14">
        <f>D14*AL268</f>
        <v>0</v>
      </c>
    </row>
    <row r="15" spans="1:38" ht="30" customHeight="1">
      <c r="A15" s="6" t="s">
        <v>10</v>
      </c>
      <c r="B15" s="10"/>
      <c r="C15" s="7" t="s">
        <v>122</v>
      </c>
      <c r="D15" s="15">
        <v>1</v>
      </c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10"/>
      <c r="Q15">
        <v>1</v>
      </c>
      <c r="R15">
        <f>D15*R290</f>
        <v>0</v>
      </c>
      <c r="S15">
        <f>D15*S290</f>
        <v>0</v>
      </c>
      <c r="T15">
        <f>D15*T290</f>
        <v>0</v>
      </c>
      <c r="U15">
        <f>D15*U290</f>
        <v>0</v>
      </c>
      <c r="V15">
        <f>D15*V290</f>
        <v>0</v>
      </c>
      <c r="W15">
        <f>D15*W290</f>
        <v>0</v>
      </c>
      <c r="X15">
        <f>D15*X290</f>
        <v>0</v>
      </c>
      <c r="Y15">
        <f>D15*Y290</f>
        <v>0</v>
      </c>
      <c r="Z15">
        <f>D15*Z290</f>
        <v>0</v>
      </c>
      <c r="AA15">
        <f>D15*AA290</f>
        <v>0</v>
      </c>
      <c r="AB15">
        <f>D15*AB290</f>
        <v>0</v>
      </c>
      <c r="AC15">
        <f>D15*AC290</f>
        <v>0</v>
      </c>
      <c r="AD15">
        <f>D15*AD290</f>
        <v>0</v>
      </c>
      <c r="AE15">
        <f>D15*AE290</f>
        <v>0</v>
      </c>
      <c r="AF15">
        <f>D15*AF290</f>
        <v>0</v>
      </c>
      <c r="AG15">
        <f>D15*AG290</f>
        <v>0</v>
      </c>
      <c r="AH15">
        <f>D15*AH290</f>
        <v>0</v>
      </c>
      <c r="AI15">
        <f>D15*AI290</f>
        <v>0</v>
      </c>
      <c r="AJ15">
        <f>D15*AJ290</f>
        <v>0</v>
      </c>
      <c r="AK15">
        <f>D15*AK290</f>
        <v>0</v>
      </c>
      <c r="AL15">
        <f>D15*AL290</f>
        <v>0</v>
      </c>
    </row>
    <row r="16" spans="1:38" ht="30" customHeight="1">
      <c r="A16" s="6" t="s">
        <v>11</v>
      </c>
      <c r="B16" s="10"/>
      <c r="C16" s="7" t="s">
        <v>122</v>
      </c>
      <c r="D16" s="15">
        <v>1</v>
      </c>
      <c r="E16" s="8"/>
      <c r="F16" s="8"/>
      <c r="G16" s="8"/>
      <c r="H16" s="8"/>
      <c r="I16" s="8"/>
      <c r="J16" s="8"/>
      <c r="K16" s="8">
        <f t="shared" si="0"/>
        <v>0</v>
      </c>
      <c r="L16" s="8">
        <f t="shared" si="1"/>
        <v>0</v>
      </c>
      <c r="M16" s="10"/>
      <c r="Q16">
        <v>1</v>
      </c>
      <c r="R16">
        <f>D16*R312</f>
        <v>0</v>
      </c>
      <c r="S16">
        <f>D16*S312</f>
        <v>0</v>
      </c>
      <c r="T16">
        <f>D16*T312</f>
        <v>0</v>
      </c>
      <c r="U16">
        <f>D16*U312</f>
        <v>0</v>
      </c>
      <c r="V16">
        <f>D16*V312</f>
        <v>0</v>
      </c>
      <c r="W16">
        <f>D16*W312</f>
        <v>0</v>
      </c>
      <c r="X16">
        <f>D16*X312</f>
        <v>0</v>
      </c>
      <c r="Y16">
        <f>D16*Y312</f>
        <v>0</v>
      </c>
      <c r="Z16">
        <f>D16*Z312</f>
        <v>0</v>
      </c>
      <c r="AA16">
        <f>D16*AA312</f>
        <v>0</v>
      </c>
      <c r="AB16">
        <f>D16*AB312</f>
        <v>0</v>
      </c>
      <c r="AC16">
        <f>D16*AC312</f>
        <v>0</v>
      </c>
      <c r="AD16">
        <f>D16*AD312</f>
        <v>0</v>
      </c>
      <c r="AE16">
        <f>D16*AE312</f>
        <v>0</v>
      </c>
      <c r="AF16">
        <f>D16*AF312</f>
        <v>0</v>
      </c>
      <c r="AG16">
        <f>D16*AG312</f>
        <v>0</v>
      </c>
      <c r="AH16">
        <f>D16*AH312</f>
        <v>0</v>
      </c>
      <c r="AI16">
        <f>D16*AI312</f>
        <v>0</v>
      </c>
      <c r="AJ16">
        <f>D16*AJ312</f>
        <v>0</v>
      </c>
      <c r="AK16">
        <f>D16*AK312</f>
        <v>0</v>
      </c>
      <c r="AL16">
        <f>D16*AL312</f>
        <v>0</v>
      </c>
    </row>
    <row r="17" spans="1:38" ht="30" customHeight="1">
      <c r="A17" s="6" t="s">
        <v>12</v>
      </c>
      <c r="B17" s="10"/>
      <c r="C17" s="7" t="s">
        <v>122</v>
      </c>
      <c r="D17" s="15">
        <v>1</v>
      </c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10"/>
      <c r="Q17">
        <v>1</v>
      </c>
      <c r="R17">
        <f>D17*R334</f>
        <v>0</v>
      </c>
      <c r="S17">
        <f>D17*S334</f>
        <v>0</v>
      </c>
      <c r="T17">
        <f>D17*T334</f>
        <v>0</v>
      </c>
      <c r="U17">
        <f>D17*U334</f>
        <v>0</v>
      </c>
      <c r="V17">
        <f>D17*V334</f>
        <v>0</v>
      </c>
      <c r="W17">
        <f>D17*W334</f>
        <v>0</v>
      </c>
      <c r="X17">
        <f>D17*X334</f>
        <v>0</v>
      </c>
      <c r="Y17">
        <f>D17*Y334</f>
        <v>0</v>
      </c>
      <c r="Z17">
        <f>D17*Z334</f>
        <v>0</v>
      </c>
      <c r="AA17">
        <f>D17*AA334</f>
        <v>0</v>
      </c>
      <c r="AB17">
        <f>D17*AB334</f>
        <v>0</v>
      </c>
      <c r="AC17">
        <f>D17*AC334</f>
        <v>0</v>
      </c>
      <c r="AD17">
        <f>D17*AD334</f>
        <v>0</v>
      </c>
      <c r="AE17">
        <f>D17*AE334</f>
        <v>0</v>
      </c>
      <c r="AF17">
        <f>D17*AF334</f>
        <v>0</v>
      </c>
      <c r="AG17">
        <f>D17*AG334</f>
        <v>0</v>
      </c>
      <c r="AH17">
        <f>D17*AH334</f>
        <v>0</v>
      </c>
      <c r="AI17">
        <f>D17*AI334</f>
        <v>0</v>
      </c>
      <c r="AJ17">
        <f>D17*AJ334</f>
        <v>0</v>
      </c>
      <c r="AK17">
        <f>D17*AK334</f>
        <v>0</v>
      </c>
      <c r="AL17">
        <f>D17*AL334</f>
        <v>0</v>
      </c>
    </row>
    <row r="18" spans="1:38" ht="30" customHeight="1">
      <c r="A18" s="6" t="s">
        <v>13</v>
      </c>
      <c r="B18" s="10"/>
      <c r="C18" s="7" t="s">
        <v>122</v>
      </c>
      <c r="D18" s="15">
        <v>1</v>
      </c>
      <c r="E18" s="8"/>
      <c r="F18" s="8"/>
      <c r="G18" s="8"/>
      <c r="H18" s="8"/>
      <c r="I18" s="8"/>
      <c r="J18" s="8"/>
      <c r="K18" s="8">
        <f t="shared" si="0"/>
        <v>0</v>
      </c>
      <c r="L18" s="8">
        <f t="shared" si="1"/>
        <v>0</v>
      </c>
      <c r="M18" s="10"/>
      <c r="Q18">
        <v>1</v>
      </c>
      <c r="R18">
        <f>D18*R356</f>
        <v>0</v>
      </c>
      <c r="S18">
        <f>D18*S356</f>
        <v>0</v>
      </c>
      <c r="T18">
        <f>D18*T356</f>
        <v>0</v>
      </c>
      <c r="U18">
        <f>D18*U356</f>
        <v>0</v>
      </c>
      <c r="V18">
        <f>D18*V356</f>
        <v>0</v>
      </c>
      <c r="W18">
        <f>D18*W356</f>
        <v>0</v>
      </c>
      <c r="X18">
        <f>D18*X356</f>
        <v>0</v>
      </c>
      <c r="Y18">
        <f>D18*Y356</f>
        <v>0</v>
      </c>
      <c r="Z18">
        <f>D18*Z356</f>
        <v>0</v>
      </c>
      <c r="AA18">
        <f>D18*AA356</f>
        <v>0</v>
      </c>
      <c r="AB18">
        <f>D18*AB356</f>
        <v>0</v>
      </c>
      <c r="AC18">
        <f>D18*AC356</f>
        <v>0</v>
      </c>
      <c r="AD18">
        <f>D18*AD356</f>
        <v>0</v>
      </c>
      <c r="AE18">
        <f>D18*AE356</f>
        <v>0</v>
      </c>
      <c r="AF18">
        <f>D18*AF356</f>
        <v>0</v>
      </c>
      <c r="AG18">
        <f>D18*AG356</f>
        <v>0</v>
      </c>
      <c r="AH18">
        <f>D18*AH356</f>
        <v>0</v>
      </c>
      <c r="AI18">
        <f>D18*AI356</f>
        <v>0</v>
      </c>
      <c r="AJ18">
        <f>D18*AJ356</f>
        <v>0</v>
      </c>
      <c r="AK18">
        <f>D18*AK356</f>
        <v>0</v>
      </c>
      <c r="AL18">
        <f>D18*AL356</f>
        <v>0</v>
      </c>
    </row>
    <row r="19" spans="1:38" ht="30" customHeight="1">
      <c r="A19" s="6" t="s">
        <v>14</v>
      </c>
      <c r="B19" s="10"/>
      <c r="C19" s="7" t="s">
        <v>122</v>
      </c>
      <c r="D19" s="15">
        <v>1</v>
      </c>
      <c r="E19" s="8"/>
      <c r="F19" s="8"/>
      <c r="G19" s="8"/>
      <c r="H19" s="8"/>
      <c r="I19" s="8"/>
      <c r="J19" s="8"/>
      <c r="K19" s="8">
        <f t="shared" si="0"/>
        <v>0</v>
      </c>
      <c r="L19" s="8">
        <f t="shared" si="1"/>
        <v>0</v>
      </c>
      <c r="M19" s="10"/>
      <c r="Q19">
        <v>1</v>
      </c>
      <c r="R19">
        <f>D19*R378</f>
        <v>0</v>
      </c>
      <c r="S19">
        <f>D19*S378</f>
        <v>0</v>
      </c>
      <c r="T19">
        <f>D19*T378</f>
        <v>0</v>
      </c>
      <c r="U19">
        <f>D19*U378</f>
        <v>0</v>
      </c>
      <c r="V19">
        <f>D19*V378</f>
        <v>0</v>
      </c>
      <c r="W19">
        <f>D19*W378</f>
        <v>0</v>
      </c>
      <c r="X19">
        <f>D19*X378</f>
        <v>0</v>
      </c>
      <c r="Y19">
        <f>D19*Y378</f>
        <v>0</v>
      </c>
      <c r="Z19">
        <f>D19*Z378</f>
        <v>0</v>
      </c>
      <c r="AA19">
        <f>D19*AA378</f>
        <v>0</v>
      </c>
      <c r="AB19">
        <f>D19*AB378</f>
        <v>0</v>
      </c>
      <c r="AC19">
        <f>D19*AC378</f>
        <v>0</v>
      </c>
      <c r="AD19">
        <f>D19*AD378</f>
        <v>0</v>
      </c>
      <c r="AE19">
        <f>D19*AE378</f>
        <v>0</v>
      </c>
      <c r="AF19">
        <f>D19*AF378</f>
        <v>0</v>
      </c>
      <c r="AG19">
        <f>D19*AG378</f>
        <v>0</v>
      </c>
      <c r="AH19">
        <f>D19*AH378</f>
        <v>0</v>
      </c>
      <c r="AI19">
        <f>D19*AI378</f>
        <v>0</v>
      </c>
      <c r="AJ19">
        <f>D19*AJ378</f>
        <v>0</v>
      </c>
      <c r="AK19">
        <f>D19*AK378</f>
        <v>0</v>
      </c>
      <c r="AL19">
        <f>D19*AL378</f>
        <v>0</v>
      </c>
    </row>
    <row r="20" spans="1:38" ht="30" customHeight="1">
      <c r="A20" s="6" t="s">
        <v>15</v>
      </c>
      <c r="B20" s="10"/>
      <c r="C20" s="7" t="s">
        <v>122</v>
      </c>
      <c r="D20" s="15">
        <v>1</v>
      </c>
      <c r="E20" s="8"/>
      <c r="F20" s="8"/>
      <c r="G20" s="8"/>
      <c r="H20" s="8"/>
      <c r="I20" s="8"/>
      <c r="J20" s="8"/>
      <c r="K20" s="8">
        <f t="shared" si="0"/>
        <v>0</v>
      </c>
      <c r="L20" s="8">
        <f t="shared" si="1"/>
        <v>0</v>
      </c>
      <c r="M20" s="10"/>
      <c r="Q20">
        <v>1</v>
      </c>
      <c r="R20">
        <f>D20*R400</f>
        <v>0</v>
      </c>
      <c r="S20">
        <f>D20*S400</f>
        <v>0</v>
      </c>
      <c r="T20">
        <f>D20*T400</f>
        <v>0</v>
      </c>
      <c r="U20">
        <f>D20*U400</f>
        <v>0</v>
      </c>
      <c r="V20">
        <f>D20*V400</f>
        <v>0</v>
      </c>
      <c r="W20">
        <f>D20*W400</f>
        <v>0</v>
      </c>
      <c r="X20">
        <f>D20*X400</f>
        <v>0</v>
      </c>
      <c r="Y20">
        <f>D20*Y400</f>
        <v>0</v>
      </c>
      <c r="Z20">
        <f>D20*Z400</f>
        <v>0</v>
      </c>
      <c r="AA20">
        <f>D20*AA400</f>
        <v>0</v>
      </c>
      <c r="AB20">
        <f>D20*AB400</f>
        <v>0</v>
      </c>
      <c r="AC20">
        <f>D20*AC400</f>
        <v>0</v>
      </c>
      <c r="AD20">
        <f>D20*AD400</f>
        <v>0</v>
      </c>
      <c r="AE20">
        <f>D20*AE400</f>
        <v>0</v>
      </c>
      <c r="AF20">
        <f>D20*AF400</f>
        <v>0</v>
      </c>
      <c r="AG20">
        <f>D20*AG400</f>
        <v>0</v>
      </c>
      <c r="AH20">
        <f>D20*AH400</f>
        <v>0</v>
      </c>
      <c r="AI20">
        <f>D20*AI400</f>
        <v>0</v>
      </c>
      <c r="AJ20">
        <f>D20*AJ400</f>
        <v>0</v>
      </c>
      <c r="AK20">
        <f>D20*AK400</f>
        <v>0</v>
      </c>
      <c r="AL20">
        <f>D20*AL400</f>
        <v>0</v>
      </c>
    </row>
    <row r="21" spans="1:38" ht="30" customHeight="1">
      <c r="A21" s="6" t="s">
        <v>16</v>
      </c>
      <c r="B21" s="10"/>
      <c r="C21" s="7" t="s">
        <v>122</v>
      </c>
      <c r="D21" s="15">
        <v>1</v>
      </c>
      <c r="E21" s="8"/>
      <c r="F21" s="8"/>
      <c r="G21" s="8"/>
      <c r="H21" s="8"/>
      <c r="I21" s="8"/>
      <c r="J21" s="8"/>
      <c r="K21" s="8">
        <f t="shared" si="0"/>
        <v>0</v>
      </c>
      <c r="L21" s="8">
        <f t="shared" si="1"/>
        <v>0</v>
      </c>
      <c r="M21" s="10"/>
      <c r="Q21">
        <v>1</v>
      </c>
      <c r="R21">
        <f>D21*R422</f>
        <v>0</v>
      </c>
      <c r="S21">
        <f>D21*S422</f>
        <v>0</v>
      </c>
      <c r="T21">
        <f>D21*T422</f>
        <v>0</v>
      </c>
      <c r="U21">
        <f>D21*U422</f>
        <v>0</v>
      </c>
      <c r="V21">
        <f>D21*V422</f>
        <v>0</v>
      </c>
      <c r="W21">
        <f>D21*W422</f>
        <v>0</v>
      </c>
      <c r="X21">
        <f>D21*X422</f>
        <v>0</v>
      </c>
      <c r="Y21">
        <f>D21*Y422</f>
        <v>0</v>
      </c>
      <c r="Z21">
        <f>D21*Z422</f>
        <v>0</v>
      </c>
      <c r="AA21">
        <f>D21*AA422</f>
        <v>0</v>
      </c>
      <c r="AB21">
        <f>D21*AB422</f>
        <v>0</v>
      </c>
      <c r="AC21">
        <f>D21*AC422</f>
        <v>0</v>
      </c>
      <c r="AD21">
        <f>D21*AD422</f>
        <v>0</v>
      </c>
      <c r="AE21">
        <f>D21*AE422</f>
        <v>0</v>
      </c>
      <c r="AF21">
        <f>D21*AF422</f>
        <v>0</v>
      </c>
      <c r="AG21">
        <f>D21*AG422</f>
        <v>0</v>
      </c>
      <c r="AH21">
        <f>D21*AH422</f>
        <v>0</v>
      </c>
      <c r="AI21">
        <f>D21*AI422</f>
        <v>0</v>
      </c>
      <c r="AJ21">
        <f>D21*AJ422</f>
        <v>0</v>
      </c>
      <c r="AK21">
        <f>D21*AK422</f>
        <v>0</v>
      </c>
      <c r="AL21">
        <f>D21*AL422</f>
        <v>0</v>
      </c>
    </row>
    <row r="22" spans="1:38" ht="30" customHeight="1">
      <c r="A22" s="6" t="s">
        <v>17</v>
      </c>
      <c r="B22" s="10"/>
      <c r="C22" s="7" t="s">
        <v>122</v>
      </c>
      <c r="D22" s="15">
        <v>1</v>
      </c>
      <c r="E22" s="8"/>
      <c r="F22" s="8"/>
      <c r="G22" s="8"/>
      <c r="H22" s="8"/>
      <c r="I22" s="8"/>
      <c r="J22" s="8"/>
      <c r="K22" s="8">
        <f t="shared" si="0"/>
        <v>0</v>
      </c>
      <c r="L22" s="8">
        <f t="shared" si="1"/>
        <v>0</v>
      </c>
      <c r="M22" s="10"/>
      <c r="Q22">
        <v>1</v>
      </c>
      <c r="R22">
        <f>D22*R444</f>
        <v>0</v>
      </c>
      <c r="S22">
        <f>D22*S444</f>
        <v>0</v>
      </c>
      <c r="T22">
        <f>D22*T444</f>
        <v>0</v>
      </c>
      <c r="U22">
        <f>D22*U444</f>
        <v>0</v>
      </c>
      <c r="V22">
        <f>D22*V444</f>
        <v>0</v>
      </c>
      <c r="W22">
        <f>D22*W444</f>
        <v>0</v>
      </c>
      <c r="X22">
        <f>D22*X444</f>
        <v>0</v>
      </c>
      <c r="Y22">
        <f>D22*Y444</f>
        <v>0</v>
      </c>
      <c r="Z22">
        <f>D22*Z444</f>
        <v>0</v>
      </c>
      <c r="AA22">
        <f>D22*AA444</f>
        <v>0</v>
      </c>
      <c r="AB22">
        <f>D22*AB444</f>
        <v>0</v>
      </c>
      <c r="AC22">
        <f>D22*AC444</f>
        <v>0</v>
      </c>
      <c r="AD22">
        <f>D22*AD444</f>
        <v>0</v>
      </c>
      <c r="AE22">
        <f>D22*AE444</f>
        <v>0</v>
      </c>
      <c r="AF22">
        <f>D22*AF444</f>
        <v>0</v>
      </c>
      <c r="AG22">
        <f>D22*AG444</f>
        <v>0</v>
      </c>
      <c r="AH22">
        <f>D22*AH444</f>
        <v>0</v>
      </c>
      <c r="AI22">
        <f>D22*AI444</f>
        <v>0</v>
      </c>
      <c r="AJ22">
        <f>D22*AJ444</f>
        <v>0</v>
      </c>
      <c r="AK22">
        <f>D22*AK444</f>
        <v>0</v>
      </c>
      <c r="AL22">
        <f>D22*AL444</f>
        <v>0</v>
      </c>
    </row>
    <row r="23" spans="1:38" ht="30" customHeight="1">
      <c r="A23" s="6" t="s">
        <v>18</v>
      </c>
      <c r="B23" s="10"/>
      <c r="C23" s="7" t="s">
        <v>122</v>
      </c>
      <c r="D23" s="15">
        <v>1</v>
      </c>
      <c r="E23" s="8"/>
      <c r="F23" s="8"/>
      <c r="G23" s="8"/>
      <c r="H23" s="8"/>
      <c r="I23" s="8"/>
      <c r="J23" s="8"/>
      <c r="K23" s="8">
        <f t="shared" si="0"/>
        <v>0</v>
      </c>
      <c r="L23" s="8">
        <f t="shared" si="1"/>
        <v>0</v>
      </c>
      <c r="M23" s="10"/>
      <c r="Q23">
        <v>1</v>
      </c>
      <c r="R23">
        <f>D23*R466</f>
        <v>0</v>
      </c>
      <c r="S23">
        <f>D23*S466</f>
        <v>0</v>
      </c>
      <c r="T23">
        <f>D23*T466</f>
        <v>0</v>
      </c>
      <c r="U23">
        <f>D23*U466</f>
        <v>0</v>
      </c>
      <c r="V23">
        <f>D23*V466</f>
        <v>0</v>
      </c>
      <c r="W23">
        <f>D23*W466</f>
        <v>0</v>
      </c>
      <c r="X23">
        <f>D23*X466</f>
        <v>0</v>
      </c>
      <c r="Y23">
        <f>D23*Y466</f>
        <v>0</v>
      </c>
      <c r="Z23">
        <f>D23*Z466</f>
        <v>0</v>
      </c>
      <c r="AA23">
        <f>D23*AA466</f>
        <v>0</v>
      </c>
      <c r="AB23">
        <f>D23*AB466</f>
        <v>0</v>
      </c>
      <c r="AC23">
        <f>D23*AC466</f>
        <v>0</v>
      </c>
      <c r="AD23">
        <f>D23*AD466</f>
        <v>0</v>
      </c>
      <c r="AE23">
        <f>D23*AE466</f>
        <v>0</v>
      </c>
      <c r="AF23">
        <f>D23*AF466</f>
        <v>0</v>
      </c>
      <c r="AG23">
        <f>D23*AG466</f>
        <v>0</v>
      </c>
      <c r="AH23">
        <f>D23*AH466</f>
        <v>0</v>
      </c>
      <c r="AI23">
        <f>D23*AI466</f>
        <v>0</v>
      </c>
      <c r="AJ23">
        <f>D23*AJ466</f>
        <v>0</v>
      </c>
      <c r="AK23">
        <f>D23*AK466</f>
        <v>0</v>
      </c>
      <c r="AL23">
        <f>D23*AL466</f>
        <v>0</v>
      </c>
    </row>
    <row r="24" spans="1:38" ht="30" customHeight="1">
      <c r="A24" s="6" t="s">
        <v>19</v>
      </c>
      <c r="B24" s="10"/>
      <c r="C24" s="7" t="s">
        <v>122</v>
      </c>
      <c r="D24" s="15">
        <v>1</v>
      </c>
      <c r="E24" s="8"/>
      <c r="F24" s="8"/>
      <c r="G24" s="8"/>
      <c r="H24" s="8"/>
      <c r="I24" s="8"/>
      <c r="J24" s="8"/>
      <c r="K24" s="8">
        <f t="shared" si="0"/>
        <v>0</v>
      </c>
      <c r="L24" s="8">
        <f t="shared" si="1"/>
        <v>0</v>
      </c>
      <c r="M24" s="10"/>
      <c r="Q24">
        <v>1</v>
      </c>
      <c r="R24">
        <f>D24*R488</f>
        <v>0</v>
      </c>
      <c r="S24">
        <f>D24*S488</f>
        <v>0</v>
      </c>
      <c r="T24">
        <f>D24*T488</f>
        <v>0</v>
      </c>
      <c r="U24">
        <f>D24*U488</f>
        <v>0</v>
      </c>
      <c r="V24">
        <f>D24*V488</f>
        <v>0</v>
      </c>
      <c r="W24">
        <f>D24*W488</f>
        <v>0</v>
      </c>
      <c r="X24">
        <f>D24*X488</f>
        <v>0</v>
      </c>
      <c r="Y24">
        <f>D24*Y488</f>
        <v>0</v>
      </c>
      <c r="Z24">
        <f>D24*Z488</f>
        <v>0</v>
      </c>
      <c r="AA24">
        <f>D24*AA488</f>
        <v>0</v>
      </c>
      <c r="AB24">
        <f>D24*AB488</f>
        <v>0</v>
      </c>
      <c r="AC24">
        <f>D24*AC488</f>
        <v>0</v>
      </c>
      <c r="AD24">
        <f>D24*AD488</f>
        <v>0</v>
      </c>
      <c r="AE24">
        <f>D24*AE488</f>
        <v>0</v>
      </c>
      <c r="AF24">
        <f>D24*AF488</f>
        <v>0</v>
      </c>
      <c r="AG24">
        <f>D24*AG488</f>
        <v>0</v>
      </c>
      <c r="AH24">
        <f>D24*AH488</f>
        <v>0</v>
      </c>
      <c r="AI24">
        <f>D24*AI488</f>
        <v>0</v>
      </c>
      <c r="AJ24">
        <f>D24*AJ488</f>
        <v>0</v>
      </c>
      <c r="AK24">
        <f>D24*AK488</f>
        <v>0</v>
      </c>
      <c r="AL24">
        <f>D24*AL488</f>
        <v>0</v>
      </c>
    </row>
    <row r="25" spans="1:38" ht="30" customHeight="1">
      <c r="A25" s="6" t="s">
        <v>20</v>
      </c>
      <c r="B25" s="10"/>
      <c r="C25" s="7" t="s">
        <v>122</v>
      </c>
      <c r="D25" s="15">
        <v>1</v>
      </c>
      <c r="E25" s="8"/>
      <c r="F25" s="8"/>
      <c r="G25" s="8"/>
      <c r="H25" s="8"/>
      <c r="I25" s="8"/>
      <c r="J25" s="8"/>
      <c r="K25" s="8">
        <f t="shared" si="0"/>
        <v>0</v>
      </c>
      <c r="L25" s="8">
        <f t="shared" si="1"/>
        <v>0</v>
      </c>
      <c r="M25" s="10"/>
      <c r="Q25">
        <v>1</v>
      </c>
      <c r="R25">
        <f>D25*R510</f>
        <v>0</v>
      </c>
      <c r="S25">
        <f>D25*S510</f>
        <v>0</v>
      </c>
      <c r="T25">
        <f>D25*T510</f>
        <v>0</v>
      </c>
      <c r="U25">
        <f>D25*U510</f>
        <v>0</v>
      </c>
      <c r="V25">
        <f>D25*V510</f>
        <v>0</v>
      </c>
      <c r="W25">
        <f>D25*W510</f>
        <v>0</v>
      </c>
      <c r="X25">
        <f>D25*X510</f>
        <v>0</v>
      </c>
      <c r="Y25">
        <f>D25*Y510</f>
        <v>0</v>
      </c>
      <c r="Z25">
        <f>D25*Z510</f>
        <v>0</v>
      </c>
      <c r="AA25">
        <f>D25*AA510</f>
        <v>0</v>
      </c>
      <c r="AB25">
        <f>D25*AB510</f>
        <v>0</v>
      </c>
      <c r="AC25">
        <f>D25*AC510</f>
        <v>0</v>
      </c>
      <c r="AD25">
        <f>D25*AD510</f>
        <v>0</v>
      </c>
      <c r="AE25">
        <f>D25*AE510</f>
        <v>0</v>
      </c>
      <c r="AF25">
        <f>D25*AF510</f>
        <v>0</v>
      </c>
      <c r="AG25">
        <f>D25*AG510</f>
        <v>0</v>
      </c>
      <c r="AH25">
        <f>D25*AH510</f>
        <v>0</v>
      </c>
      <c r="AI25">
        <f>D25*AI510</f>
        <v>0</v>
      </c>
      <c r="AJ25">
        <f>D25*AJ510</f>
        <v>0</v>
      </c>
      <c r="AK25">
        <f>D25*AK510</f>
        <v>0</v>
      </c>
      <c r="AL25">
        <f>D25*AL510</f>
        <v>0</v>
      </c>
    </row>
    <row r="26" spans="1:38" ht="30" customHeight="1">
      <c r="A26" s="6" t="s">
        <v>21</v>
      </c>
      <c r="B26" s="10"/>
      <c r="C26" s="7" t="s">
        <v>122</v>
      </c>
      <c r="D26" s="15">
        <v>1</v>
      </c>
      <c r="E26" s="8"/>
      <c r="F26" s="8"/>
      <c r="G26" s="8"/>
      <c r="H26" s="8"/>
      <c r="I26" s="8"/>
      <c r="J26" s="8"/>
      <c r="K26" s="8">
        <f t="shared" si="0"/>
        <v>0</v>
      </c>
      <c r="L26" s="8">
        <f t="shared" si="1"/>
        <v>0</v>
      </c>
      <c r="M26" s="10"/>
      <c r="Q26">
        <v>1</v>
      </c>
      <c r="R26">
        <f>D26*R532</f>
        <v>0</v>
      </c>
      <c r="S26">
        <f>D26*S532</f>
        <v>0</v>
      </c>
      <c r="T26">
        <f>D26*T532</f>
        <v>0</v>
      </c>
      <c r="U26">
        <f>D26*U532</f>
        <v>0</v>
      </c>
      <c r="V26">
        <f>D26*V532</f>
        <v>0</v>
      </c>
      <c r="W26">
        <f>D26*W532</f>
        <v>0</v>
      </c>
      <c r="X26">
        <f>D26*X532</f>
        <v>0</v>
      </c>
      <c r="Y26">
        <f>D26*Y532</f>
        <v>0</v>
      </c>
      <c r="Z26">
        <f>D26*Z532</f>
        <v>0</v>
      </c>
      <c r="AA26">
        <f>D26*AA532</f>
        <v>0</v>
      </c>
      <c r="AB26">
        <f>D26*AB532</f>
        <v>0</v>
      </c>
      <c r="AC26">
        <f>D26*AC532</f>
        <v>0</v>
      </c>
      <c r="AD26">
        <f>D26*AD532</f>
        <v>0</v>
      </c>
      <c r="AE26">
        <f>D26*AE532</f>
        <v>0</v>
      </c>
      <c r="AF26">
        <f>D26*AF532</f>
        <v>0</v>
      </c>
      <c r="AG26">
        <f>D26*AG532</f>
        <v>0</v>
      </c>
      <c r="AH26">
        <f>D26*AH532</f>
        <v>0</v>
      </c>
      <c r="AI26">
        <f>D26*AI532</f>
        <v>0</v>
      </c>
      <c r="AJ26">
        <f>D26*AJ532</f>
        <v>0</v>
      </c>
      <c r="AK26">
        <f>D26*AK532</f>
        <v>0</v>
      </c>
      <c r="AL26">
        <f>D26*AL532</f>
        <v>0</v>
      </c>
    </row>
    <row r="27" spans="1:38" ht="30" customHeight="1">
      <c r="A27" s="6" t="s">
        <v>22</v>
      </c>
      <c r="B27" s="10"/>
      <c r="C27" s="7" t="s">
        <v>122</v>
      </c>
      <c r="D27" s="15">
        <v>1</v>
      </c>
      <c r="E27" s="8"/>
      <c r="F27" s="8"/>
      <c r="G27" s="8"/>
      <c r="H27" s="8"/>
      <c r="I27" s="8"/>
      <c r="J27" s="8"/>
      <c r="K27" s="8">
        <f t="shared" si="0"/>
        <v>0</v>
      </c>
      <c r="L27" s="8">
        <f t="shared" si="1"/>
        <v>0</v>
      </c>
      <c r="M27" s="10"/>
      <c r="Q27">
        <v>1</v>
      </c>
      <c r="R27">
        <f>D27*R554</f>
        <v>0</v>
      </c>
      <c r="S27">
        <f>D27*S554</f>
        <v>0</v>
      </c>
      <c r="T27">
        <f>D27*T554</f>
        <v>0</v>
      </c>
      <c r="U27">
        <f>D27*U554</f>
        <v>0</v>
      </c>
      <c r="V27">
        <f>D27*V554</f>
        <v>0</v>
      </c>
      <c r="W27">
        <f>D27*W554</f>
        <v>0</v>
      </c>
      <c r="X27">
        <f>D27*X554</f>
        <v>0</v>
      </c>
      <c r="Y27">
        <f>D27*Y554</f>
        <v>0</v>
      </c>
      <c r="Z27">
        <f>D27*Z554</f>
        <v>0</v>
      </c>
      <c r="AA27">
        <f>D27*AA554</f>
        <v>0</v>
      </c>
      <c r="AB27">
        <f>D27*AB554</f>
        <v>0</v>
      </c>
      <c r="AC27">
        <f>D27*AC554</f>
        <v>0</v>
      </c>
      <c r="AD27">
        <f>D27*AD554</f>
        <v>0</v>
      </c>
      <c r="AE27">
        <f>D27*AE554</f>
        <v>0</v>
      </c>
      <c r="AF27">
        <f>D27*AF554</f>
        <v>0</v>
      </c>
      <c r="AG27">
        <f>D27*AG554</f>
        <v>0</v>
      </c>
      <c r="AH27">
        <f>D27*AH554</f>
        <v>0</v>
      </c>
      <c r="AI27">
        <f>D27*AI554</f>
        <v>0</v>
      </c>
      <c r="AJ27">
        <f>D27*AJ554</f>
        <v>0</v>
      </c>
      <c r="AK27">
        <f>D27*AK554</f>
        <v>0</v>
      </c>
      <c r="AL27">
        <f>D27*AL554</f>
        <v>0</v>
      </c>
    </row>
    <row r="28" spans="1:38" ht="30" customHeight="1">
      <c r="A28" s="6" t="s">
        <v>23</v>
      </c>
      <c r="B28" s="10"/>
      <c r="C28" s="7" t="s">
        <v>122</v>
      </c>
      <c r="D28" s="15">
        <v>1</v>
      </c>
      <c r="E28" s="8"/>
      <c r="F28" s="8"/>
      <c r="G28" s="8"/>
      <c r="H28" s="8"/>
      <c r="I28" s="8"/>
      <c r="J28" s="8"/>
      <c r="K28" s="8">
        <f t="shared" si="0"/>
        <v>0</v>
      </c>
      <c r="L28" s="8">
        <f t="shared" si="1"/>
        <v>0</v>
      </c>
      <c r="M28" s="10"/>
      <c r="Q28">
        <v>1</v>
      </c>
      <c r="R28">
        <f>D28*R576</f>
        <v>0</v>
      </c>
      <c r="S28">
        <f>D28*S576</f>
        <v>0</v>
      </c>
      <c r="T28">
        <f>D28*T576</f>
        <v>0</v>
      </c>
      <c r="U28">
        <f>D28*U576</f>
        <v>0</v>
      </c>
      <c r="V28">
        <f>D28*V576</f>
        <v>0</v>
      </c>
      <c r="W28">
        <f>D28*W576</f>
        <v>0</v>
      </c>
      <c r="X28">
        <f>D28*X576</f>
        <v>0</v>
      </c>
      <c r="Y28">
        <f>D28*Y576</f>
        <v>0</v>
      </c>
      <c r="Z28">
        <f>D28*Z576</f>
        <v>0</v>
      </c>
      <c r="AA28">
        <f>D28*AA576</f>
        <v>0</v>
      </c>
      <c r="AB28">
        <f>D28*AB576</f>
        <v>0</v>
      </c>
      <c r="AC28">
        <f>D28*AC576</f>
        <v>0</v>
      </c>
      <c r="AD28">
        <f>D28*AD576</f>
        <v>0</v>
      </c>
      <c r="AE28">
        <f>D28*AE576</f>
        <v>0</v>
      </c>
      <c r="AF28">
        <f>D28*AF576</f>
        <v>0</v>
      </c>
      <c r="AG28">
        <f>D28*AG576</f>
        <v>0</v>
      </c>
      <c r="AH28">
        <f>D28*AH576</f>
        <v>0</v>
      </c>
      <c r="AI28">
        <f>D28*AI576</f>
        <v>0</v>
      </c>
      <c r="AJ28">
        <f>D28*AJ576</f>
        <v>0</v>
      </c>
      <c r="AK28">
        <f>D28*AK576</f>
        <v>0</v>
      </c>
      <c r="AL28">
        <f>D28*AL576</f>
        <v>0</v>
      </c>
    </row>
    <row r="29" spans="1:38" ht="30" customHeight="1">
      <c r="A29" s="6" t="s">
        <v>24</v>
      </c>
      <c r="B29" s="10"/>
      <c r="C29" s="7" t="s">
        <v>122</v>
      </c>
      <c r="D29" s="15">
        <v>1</v>
      </c>
      <c r="E29" s="8"/>
      <c r="F29" s="8"/>
      <c r="G29" s="8"/>
      <c r="H29" s="8"/>
      <c r="I29" s="8"/>
      <c r="J29" s="8"/>
      <c r="K29" s="8">
        <f t="shared" si="0"/>
        <v>0</v>
      </c>
      <c r="L29" s="8">
        <f t="shared" si="1"/>
        <v>0</v>
      </c>
      <c r="M29" s="10"/>
      <c r="Q29">
        <v>1</v>
      </c>
      <c r="R29">
        <f>D29*R598</f>
        <v>0</v>
      </c>
      <c r="S29">
        <f>D29*S598</f>
        <v>0</v>
      </c>
      <c r="T29">
        <f>D29*T598</f>
        <v>0</v>
      </c>
      <c r="U29">
        <f>D29*U598</f>
        <v>0</v>
      </c>
      <c r="V29">
        <f>D29*V598</f>
        <v>0</v>
      </c>
      <c r="W29">
        <f>D29*W598</f>
        <v>0</v>
      </c>
      <c r="X29">
        <f>D29*X598</f>
        <v>0</v>
      </c>
      <c r="Y29">
        <f>D29*Y598</f>
        <v>0</v>
      </c>
      <c r="Z29">
        <f>D29*Z598</f>
        <v>0</v>
      </c>
      <c r="AA29">
        <f>D29*AA598</f>
        <v>0</v>
      </c>
      <c r="AB29">
        <f>D29*AB598</f>
        <v>0</v>
      </c>
      <c r="AC29">
        <f>D29*AC598</f>
        <v>0</v>
      </c>
      <c r="AD29">
        <f>D29*AD598</f>
        <v>0</v>
      </c>
      <c r="AE29">
        <f>D29*AE598</f>
        <v>0</v>
      </c>
      <c r="AF29">
        <f>D29*AF598</f>
        <v>0</v>
      </c>
      <c r="AG29">
        <f>D29*AG598</f>
        <v>0</v>
      </c>
      <c r="AH29">
        <f>D29*AH598</f>
        <v>0</v>
      </c>
      <c r="AI29">
        <f>D29*AI598</f>
        <v>0</v>
      </c>
      <c r="AJ29">
        <f>D29*AJ598</f>
        <v>0</v>
      </c>
      <c r="AK29">
        <f>D29*AK598</f>
        <v>0</v>
      </c>
      <c r="AL29">
        <f>D29*AL598</f>
        <v>0</v>
      </c>
    </row>
    <row r="30" spans="1:38" ht="30" customHeight="1">
      <c r="A30" s="6" t="s">
        <v>25</v>
      </c>
      <c r="B30" s="10"/>
      <c r="C30" s="7" t="s">
        <v>122</v>
      </c>
      <c r="D30" s="15">
        <v>1</v>
      </c>
      <c r="E30" s="8"/>
      <c r="F30" s="8"/>
      <c r="G30" s="8"/>
      <c r="H30" s="8"/>
      <c r="I30" s="8"/>
      <c r="J30" s="8"/>
      <c r="K30" s="8">
        <f t="shared" si="0"/>
        <v>0</v>
      </c>
      <c r="L30" s="8">
        <f t="shared" si="1"/>
        <v>0</v>
      </c>
      <c r="M30" s="10"/>
      <c r="Q30">
        <v>1</v>
      </c>
      <c r="R30">
        <f>D30*R620</f>
        <v>0</v>
      </c>
      <c r="S30">
        <f>D30*S620</f>
        <v>0</v>
      </c>
      <c r="T30">
        <f>D30*T620</f>
        <v>0</v>
      </c>
      <c r="U30">
        <f>D30*U620</f>
        <v>0</v>
      </c>
      <c r="V30">
        <f>D30*V620</f>
        <v>0</v>
      </c>
      <c r="W30">
        <f>D30*W620</f>
        <v>0</v>
      </c>
      <c r="X30">
        <f>D30*X620</f>
        <v>0</v>
      </c>
      <c r="Y30">
        <f>D30*Y620</f>
        <v>0</v>
      </c>
      <c r="Z30">
        <f>D30*Z620</f>
        <v>0</v>
      </c>
      <c r="AA30">
        <f>D30*AA620</f>
        <v>0</v>
      </c>
      <c r="AB30">
        <f>D30*AB620</f>
        <v>0</v>
      </c>
      <c r="AC30">
        <f>D30*AC620</f>
        <v>0</v>
      </c>
      <c r="AD30">
        <f>D30*AD620</f>
        <v>0</v>
      </c>
      <c r="AE30">
        <f>D30*AE620</f>
        <v>0</v>
      </c>
      <c r="AF30">
        <f>D30*AF620</f>
        <v>0</v>
      </c>
      <c r="AG30">
        <f>D30*AG620</f>
        <v>0</v>
      </c>
      <c r="AH30">
        <f>D30*AH620</f>
        <v>0</v>
      </c>
      <c r="AI30">
        <f>D30*AI620</f>
        <v>0</v>
      </c>
      <c r="AJ30">
        <f>D30*AJ620</f>
        <v>0</v>
      </c>
      <c r="AK30">
        <f>D30*AK620</f>
        <v>0</v>
      </c>
      <c r="AL30">
        <f>D30*AL620</f>
        <v>0</v>
      </c>
    </row>
    <row r="31" spans="1:38" ht="30" customHeight="1">
      <c r="A31" s="6" t="s">
        <v>26</v>
      </c>
      <c r="B31" s="10"/>
      <c r="C31" s="7" t="s">
        <v>122</v>
      </c>
      <c r="D31" s="15">
        <v>1</v>
      </c>
      <c r="E31" s="8"/>
      <c r="F31" s="8"/>
      <c r="G31" s="8"/>
      <c r="H31" s="8"/>
      <c r="I31" s="8"/>
      <c r="J31" s="8"/>
      <c r="K31" s="8">
        <f t="shared" si="0"/>
        <v>0</v>
      </c>
      <c r="L31" s="8">
        <f t="shared" si="1"/>
        <v>0</v>
      </c>
      <c r="M31" s="10"/>
      <c r="Q31">
        <v>1</v>
      </c>
      <c r="R31">
        <f>D31*R642</f>
        <v>0</v>
      </c>
      <c r="S31">
        <f>D31*S642</f>
        <v>0</v>
      </c>
      <c r="T31">
        <f>D31*T642</f>
        <v>0</v>
      </c>
      <c r="U31">
        <f>D31*U642</f>
        <v>0</v>
      </c>
      <c r="V31">
        <f>D31*V642</f>
        <v>0</v>
      </c>
      <c r="W31">
        <f>D31*W642</f>
        <v>0</v>
      </c>
      <c r="X31">
        <f>D31*X642</f>
        <v>0</v>
      </c>
      <c r="Y31">
        <f>D31*Y642</f>
        <v>0</v>
      </c>
      <c r="Z31">
        <f>D31*Z642</f>
        <v>0</v>
      </c>
      <c r="AA31">
        <f>D31*AA642</f>
        <v>0</v>
      </c>
      <c r="AB31">
        <f>D31*AB642</f>
        <v>0</v>
      </c>
      <c r="AC31">
        <f>D31*AC642</f>
        <v>0</v>
      </c>
      <c r="AD31">
        <f>D31*AD642</f>
        <v>0</v>
      </c>
      <c r="AE31">
        <f>D31*AE642</f>
        <v>0</v>
      </c>
      <c r="AF31">
        <f>D31*AF642</f>
        <v>0</v>
      </c>
      <c r="AG31">
        <f>D31*AG642</f>
        <v>0</v>
      </c>
      <c r="AH31">
        <f>D31*AH642</f>
        <v>0</v>
      </c>
      <c r="AI31">
        <f>D31*AI642</f>
        <v>0</v>
      </c>
      <c r="AJ31">
        <f>D31*AJ642</f>
        <v>0</v>
      </c>
      <c r="AK31">
        <f>D31*AK642</f>
        <v>0</v>
      </c>
      <c r="AL31">
        <f>D31*AL642</f>
        <v>0</v>
      </c>
    </row>
    <row r="32" spans="1:38" ht="30" customHeight="1">
      <c r="A32" s="6" t="s">
        <v>27</v>
      </c>
      <c r="B32" s="10"/>
      <c r="C32" s="7" t="s">
        <v>122</v>
      </c>
      <c r="D32" s="15">
        <v>1</v>
      </c>
      <c r="E32" s="8"/>
      <c r="F32" s="8"/>
      <c r="G32" s="8"/>
      <c r="H32" s="8"/>
      <c r="I32" s="8"/>
      <c r="J32" s="8"/>
      <c r="K32" s="8">
        <f t="shared" si="0"/>
        <v>0</v>
      </c>
      <c r="L32" s="8">
        <f t="shared" si="1"/>
        <v>0</v>
      </c>
      <c r="M32" s="10"/>
      <c r="Q32">
        <v>1</v>
      </c>
      <c r="R32">
        <f>D32*R664</f>
        <v>0</v>
      </c>
      <c r="S32">
        <f>D32*S664</f>
        <v>0</v>
      </c>
      <c r="T32">
        <f>D32*T664</f>
        <v>0</v>
      </c>
      <c r="U32">
        <f>D32*U664</f>
        <v>0</v>
      </c>
      <c r="V32">
        <f>D32*V664</f>
        <v>0</v>
      </c>
      <c r="W32">
        <f>D32*W664</f>
        <v>0</v>
      </c>
      <c r="X32">
        <f>D32*X664</f>
        <v>0</v>
      </c>
      <c r="Y32">
        <f>D32*Y664</f>
        <v>0</v>
      </c>
      <c r="Z32">
        <f>D32*Z664</f>
        <v>0</v>
      </c>
      <c r="AA32">
        <f>D32*AA664</f>
        <v>0</v>
      </c>
      <c r="AB32">
        <f>D32*AB664</f>
        <v>0</v>
      </c>
      <c r="AC32">
        <f>D32*AC664</f>
        <v>0</v>
      </c>
      <c r="AD32">
        <f>D32*AD664</f>
        <v>0</v>
      </c>
      <c r="AE32">
        <f>D32*AE664</f>
        <v>0</v>
      </c>
      <c r="AF32">
        <f>D32*AF664</f>
        <v>0</v>
      </c>
      <c r="AG32">
        <f>D32*AG664</f>
        <v>0</v>
      </c>
      <c r="AH32">
        <f>D32*AH664</f>
        <v>0</v>
      </c>
      <c r="AI32">
        <f>D32*AI664</f>
        <v>0</v>
      </c>
      <c r="AJ32">
        <f>D32*AJ664</f>
        <v>0</v>
      </c>
      <c r="AK32">
        <f>D32*AK664</f>
        <v>0</v>
      </c>
      <c r="AL32">
        <f>D32*AL664</f>
        <v>0</v>
      </c>
    </row>
    <row r="33" spans="1:38" ht="30" customHeight="1">
      <c r="A33" s="6" t="s">
        <v>28</v>
      </c>
      <c r="B33" s="10"/>
      <c r="C33" s="7" t="s">
        <v>122</v>
      </c>
      <c r="D33" s="15">
        <v>1</v>
      </c>
      <c r="E33" s="8"/>
      <c r="F33" s="8"/>
      <c r="G33" s="8"/>
      <c r="H33" s="8"/>
      <c r="I33" s="8"/>
      <c r="J33" s="8"/>
      <c r="K33" s="8">
        <f t="shared" si="0"/>
        <v>0</v>
      </c>
      <c r="L33" s="8">
        <f t="shared" si="1"/>
        <v>0</v>
      </c>
      <c r="M33" s="10"/>
      <c r="Q33">
        <v>1</v>
      </c>
      <c r="R33">
        <f>D33*R686</f>
        <v>0</v>
      </c>
      <c r="S33">
        <f>D33*S686</f>
        <v>0</v>
      </c>
      <c r="T33">
        <f>D33*T686</f>
        <v>0</v>
      </c>
      <c r="U33">
        <f>D33*U686</f>
        <v>0</v>
      </c>
      <c r="V33">
        <f>D33*V686</f>
        <v>0</v>
      </c>
      <c r="W33">
        <f>D33*W686</f>
        <v>0</v>
      </c>
      <c r="X33">
        <f>D33*X686</f>
        <v>0</v>
      </c>
      <c r="Y33">
        <f>D33*Y686</f>
        <v>0</v>
      </c>
      <c r="Z33">
        <f>D33*Z686</f>
        <v>0</v>
      </c>
      <c r="AA33">
        <f>D33*AA686</f>
        <v>0</v>
      </c>
      <c r="AB33">
        <f>D33*AB686</f>
        <v>0</v>
      </c>
      <c r="AC33">
        <f>D33*AC686</f>
        <v>0</v>
      </c>
      <c r="AD33">
        <f>D33*AD686</f>
        <v>0</v>
      </c>
      <c r="AE33">
        <f>D33*AE686</f>
        <v>0</v>
      </c>
      <c r="AF33">
        <f>D33*AF686</f>
        <v>0</v>
      </c>
      <c r="AG33">
        <f>D33*AG686</f>
        <v>0</v>
      </c>
      <c r="AH33">
        <f>D33*AH686</f>
        <v>0</v>
      </c>
      <c r="AI33">
        <f>D33*AI686</f>
        <v>0</v>
      </c>
      <c r="AJ33">
        <f>D33*AJ686</f>
        <v>0</v>
      </c>
      <c r="AK33">
        <f>D33*AK686</f>
        <v>0</v>
      </c>
      <c r="AL33">
        <f>D33*AL686</f>
        <v>0</v>
      </c>
    </row>
    <row r="34" spans="1:38" ht="30" customHeight="1">
      <c r="A34" s="6" t="s">
        <v>29</v>
      </c>
      <c r="B34" s="10"/>
      <c r="C34" s="7" t="s">
        <v>122</v>
      </c>
      <c r="D34" s="15">
        <v>1</v>
      </c>
      <c r="E34" s="8"/>
      <c r="F34" s="8"/>
      <c r="G34" s="8"/>
      <c r="H34" s="8"/>
      <c r="I34" s="8"/>
      <c r="J34" s="8"/>
      <c r="K34" s="8">
        <f t="shared" si="0"/>
        <v>0</v>
      </c>
      <c r="L34" s="8">
        <f t="shared" si="1"/>
        <v>0</v>
      </c>
      <c r="M34" s="10"/>
      <c r="Q34">
        <v>1</v>
      </c>
      <c r="R34">
        <f>D34*R708</f>
        <v>0</v>
      </c>
      <c r="S34">
        <f>D34*S708</f>
        <v>0</v>
      </c>
      <c r="T34">
        <f>D34*T708</f>
        <v>0</v>
      </c>
      <c r="U34">
        <f>D34*U708</f>
        <v>0</v>
      </c>
      <c r="V34">
        <f>D34*V708</f>
        <v>0</v>
      </c>
      <c r="W34">
        <f>D34*W708</f>
        <v>0</v>
      </c>
      <c r="X34">
        <f>D34*X708</f>
        <v>0</v>
      </c>
      <c r="Y34">
        <f>D34*Y708</f>
        <v>0</v>
      </c>
      <c r="Z34">
        <f>D34*Z708</f>
        <v>0</v>
      </c>
      <c r="AA34">
        <f>D34*AA708</f>
        <v>0</v>
      </c>
      <c r="AB34">
        <f>D34*AB708</f>
        <v>0</v>
      </c>
      <c r="AC34">
        <f>D34*AC708</f>
        <v>0</v>
      </c>
      <c r="AD34">
        <f>D34*AD708</f>
        <v>0</v>
      </c>
      <c r="AE34">
        <f>D34*AE708</f>
        <v>0</v>
      </c>
      <c r="AF34">
        <f>D34*AF708</f>
        <v>0</v>
      </c>
      <c r="AG34">
        <f>D34*AG708</f>
        <v>0</v>
      </c>
      <c r="AH34">
        <f>D34*AH708</f>
        <v>0</v>
      </c>
      <c r="AI34">
        <f>D34*AI708</f>
        <v>0</v>
      </c>
      <c r="AJ34">
        <f>D34*AJ708</f>
        <v>0</v>
      </c>
      <c r="AK34">
        <f>D34*AK708</f>
        <v>0</v>
      </c>
      <c r="AL34">
        <f>D34*AL708</f>
        <v>0</v>
      </c>
    </row>
    <row r="35" spans="1:38" ht="30" customHeight="1">
      <c r="A35" s="6" t="s">
        <v>30</v>
      </c>
      <c r="B35" s="10"/>
      <c r="C35" s="7" t="s">
        <v>122</v>
      </c>
      <c r="D35" s="15">
        <v>1</v>
      </c>
      <c r="E35" s="8"/>
      <c r="F35" s="8"/>
      <c r="G35" s="8"/>
      <c r="H35" s="8"/>
      <c r="I35" s="8"/>
      <c r="J35" s="8"/>
      <c r="K35" s="8">
        <f t="shared" si="0"/>
        <v>0</v>
      </c>
      <c r="L35" s="8">
        <f t="shared" si="1"/>
        <v>0</v>
      </c>
      <c r="M35" s="10"/>
      <c r="Q35">
        <v>1</v>
      </c>
      <c r="R35">
        <f>D35*R730</f>
        <v>0</v>
      </c>
      <c r="S35">
        <f>D35*S730</f>
        <v>0</v>
      </c>
      <c r="T35">
        <f>D35*T730</f>
        <v>0</v>
      </c>
      <c r="U35">
        <f>D35*U730</f>
        <v>0</v>
      </c>
      <c r="V35">
        <f>D35*V730</f>
        <v>0</v>
      </c>
      <c r="W35">
        <f>D35*W730</f>
        <v>0</v>
      </c>
      <c r="X35">
        <f>D35*X730</f>
        <v>0</v>
      </c>
      <c r="Y35">
        <f>D35*Y730</f>
        <v>0</v>
      </c>
      <c r="Z35">
        <f>D35*Z730</f>
        <v>0</v>
      </c>
      <c r="AA35">
        <f>D35*AA730</f>
        <v>0</v>
      </c>
      <c r="AB35">
        <f>D35*AB730</f>
        <v>0</v>
      </c>
      <c r="AC35">
        <f>D35*AC730</f>
        <v>0</v>
      </c>
      <c r="AD35">
        <f>D35*AD730</f>
        <v>0</v>
      </c>
      <c r="AE35">
        <f>D35*AE730</f>
        <v>0</v>
      </c>
      <c r="AF35">
        <f>D35*AF730</f>
        <v>0</v>
      </c>
      <c r="AG35">
        <f>D35*AG730</f>
        <v>0</v>
      </c>
      <c r="AH35">
        <f>D35*AH730</f>
        <v>0</v>
      </c>
      <c r="AI35">
        <f>D35*AI730</f>
        <v>0</v>
      </c>
      <c r="AJ35">
        <f>D35*AJ730</f>
        <v>0</v>
      </c>
      <c r="AK35">
        <f>D35*AK730</f>
        <v>0</v>
      </c>
      <c r="AL35">
        <f>D35*AL730</f>
        <v>0</v>
      </c>
    </row>
    <row r="36" spans="1:38" ht="30" customHeight="1">
      <c r="A36" s="6" t="s">
        <v>31</v>
      </c>
      <c r="B36" s="10"/>
      <c r="C36" s="7" t="s">
        <v>122</v>
      </c>
      <c r="D36" s="15">
        <v>1</v>
      </c>
      <c r="E36" s="8"/>
      <c r="F36" s="8"/>
      <c r="G36" s="8"/>
      <c r="H36" s="8"/>
      <c r="I36" s="8"/>
      <c r="J36" s="8"/>
      <c r="K36" s="8">
        <f t="shared" si="0"/>
        <v>0</v>
      </c>
      <c r="L36" s="8">
        <f t="shared" si="1"/>
        <v>0</v>
      </c>
      <c r="M36" s="10"/>
      <c r="Q36">
        <v>1</v>
      </c>
      <c r="R36">
        <f>D36*R752</f>
        <v>0</v>
      </c>
      <c r="S36">
        <f>D36*S752</f>
        <v>0</v>
      </c>
      <c r="T36">
        <f>D36*T752</f>
        <v>0</v>
      </c>
      <c r="U36">
        <f>D36*U752</f>
        <v>0</v>
      </c>
      <c r="V36">
        <f>D36*V752</f>
        <v>0</v>
      </c>
      <c r="W36">
        <f>D36*W752</f>
        <v>0</v>
      </c>
      <c r="X36">
        <f>D36*X752</f>
        <v>0</v>
      </c>
      <c r="Y36">
        <f>D36*Y752</f>
        <v>0</v>
      </c>
      <c r="Z36">
        <f>D36*Z752</f>
        <v>0</v>
      </c>
      <c r="AA36">
        <f>D36*AA752</f>
        <v>0</v>
      </c>
      <c r="AB36">
        <f>D36*AB752</f>
        <v>0</v>
      </c>
      <c r="AC36">
        <f>D36*AC752</f>
        <v>0</v>
      </c>
      <c r="AD36">
        <f>D36*AD752</f>
        <v>0</v>
      </c>
      <c r="AE36">
        <f>D36*AE752</f>
        <v>0</v>
      </c>
      <c r="AF36">
        <f>D36*AF752</f>
        <v>0</v>
      </c>
      <c r="AG36">
        <f>D36*AG752</f>
        <v>0</v>
      </c>
      <c r="AH36">
        <f>D36*AH752</f>
        <v>0</v>
      </c>
      <c r="AI36">
        <f>D36*AI752</f>
        <v>0</v>
      </c>
      <c r="AJ36">
        <f>D36*AJ752</f>
        <v>0</v>
      </c>
      <c r="AK36">
        <f>D36*AK752</f>
        <v>0</v>
      </c>
      <c r="AL36">
        <f>D36*AL752</f>
        <v>0</v>
      </c>
    </row>
    <row r="37" spans="1:38" ht="30" customHeight="1">
      <c r="A37" s="6" t="s">
        <v>32</v>
      </c>
      <c r="B37" s="10"/>
      <c r="C37" s="7" t="s">
        <v>122</v>
      </c>
      <c r="D37" s="15">
        <v>1</v>
      </c>
      <c r="E37" s="8"/>
      <c r="F37" s="8"/>
      <c r="G37" s="8"/>
      <c r="H37" s="8"/>
      <c r="I37" s="8"/>
      <c r="J37" s="8"/>
      <c r="K37" s="8">
        <f t="shared" si="0"/>
        <v>0</v>
      </c>
      <c r="L37" s="8">
        <f t="shared" si="1"/>
        <v>0</v>
      </c>
      <c r="M37" s="10"/>
      <c r="Q37">
        <v>1</v>
      </c>
      <c r="R37">
        <f>D37*R774</f>
        <v>0</v>
      </c>
      <c r="S37">
        <f>D37*S774</f>
        <v>0</v>
      </c>
      <c r="T37">
        <f>D37*T774</f>
        <v>0</v>
      </c>
      <c r="U37">
        <f>D37*U774</f>
        <v>0</v>
      </c>
      <c r="V37">
        <f>D37*V774</f>
        <v>0</v>
      </c>
      <c r="W37">
        <f>D37*W774</f>
        <v>0</v>
      </c>
      <c r="X37">
        <f>D37*X774</f>
        <v>0</v>
      </c>
      <c r="Y37">
        <f>D37*Y774</f>
        <v>0</v>
      </c>
      <c r="Z37">
        <f>D37*Z774</f>
        <v>0</v>
      </c>
      <c r="AA37">
        <f>D37*AA774</f>
        <v>0</v>
      </c>
      <c r="AB37">
        <f>D37*AB774</f>
        <v>0</v>
      </c>
      <c r="AC37">
        <f>D37*AC774</f>
        <v>0</v>
      </c>
      <c r="AD37">
        <f>D37*AD774</f>
        <v>0</v>
      </c>
      <c r="AE37">
        <f>D37*AE774</f>
        <v>0</v>
      </c>
      <c r="AF37">
        <f>D37*AF774</f>
        <v>0</v>
      </c>
      <c r="AG37">
        <f>D37*AG774</f>
        <v>0</v>
      </c>
      <c r="AH37">
        <f>D37*AH774</f>
        <v>0</v>
      </c>
      <c r="AI37">
        <f>D37*AI774</f>
        <v>0</v>
      </c>
      <c r="AJ37">
        <f>D37*AJ774</f>
        <v>0</v>
      </c>
      <c r="AK37">
        <f>D37*AK774</f>
        <v>0</v>
      </c>
      <c r="AL37">
        <f>D37*AL774</f>
        <v>0</v>
      </c>
    </row>
    <row r="38" spans="1:38" ht="30" customHeight="1">
      <c r="A38" s="6" t="s">
        <v>33</v>
      </c>
      <c r="B38" s="10"/>
      <c r="C38" s="7" t="s">
        <v>122</v>
      </c>
      <c r="D38" s="15">
        <v>1</v>
      </c>
      <c r="E38" s="8"/>
      <c r="F38" s="8"/>
      <c r="G38" s="8"/>
      <c r="H38" s="8"/>
      <c r="I38" s="8"/>
      <c r="J38" s="8"/>
      <c r="K38" s="8">
        <f t="shared" si="0"/>
        <v>0</v>
      </c>
      <c r="L38" s="8">
        <f t="shared" si="1"/>
        <v>0</v>
      </c>
      <c r="M38" s="10"/>
      <c r="Q38">
        <v>1</v>
      </c>
      <c r="R38">
        <f>D38*R796</f>
        <v>0</v>
      </c>
      <c r="S38">
        <f>D38*S796</f>
        <v>0</v>
      </c>
      <c r="T38">
        <f>D38*T796</f>
        <v>0</v>
      </c>
      <c r="U38">
        <f>D38*U796</f>
        <v>0</v>
      </c>
      <c r="V38">
        <f>D38*V796</f>
        <v>0</v>
      </c>
      <c r="W38">
        <f>D38*W796</f>
        <v>0</v>
      </c>
      <c r="X38">
        <f>D38*X796</f>
        <v>0</v>
      </c>
      <c r="Y38">
        <f>D38*Y796</f>
        <v>0</v>
      </c>
      <c r="Z38">
        <f>D38*Z796</f>
        <v>0</v>
      </c>
      <c r="AA38">
        <f>D38*AA796</f>
        <v>0</v>
      </c>
      <c r="AB38">
        <f>D38*AB796</f>
        <v>0</v>
      </c>
      <c r="AC38">
        <f>D38*AC796</f>
        <v>0</v>
      </c>
      <c r="AD38">
        <f>D38*AD796</f>
        <v>0</v>
      </c>
      <c r="AE38">
        <f>D38*AE796</f>
        <v>0</v>
      </c>
      <c r="AF38">
        <f>D38*AF796</f>
        <v>0</v>
      </c>
      <c r="AG38">
        <f>D38*AG796</f>
        <v>0</v>
      </c>
      <c r="AH38">
        <f>D38*AH796</f>
        <v>0</v>
      </c>
      <c r="AI38">
        <f>D38*AI796</f>
        <v>0</v>
      </c>
      <c r="AJ38">
        <f>D38*AJ796</f>
        <v>0</v>
      </c>
      <c r="AK38">
        <f>D38*AK796</f>
        <v>0</v>
      </c>
      <c r="AL38">
        <f>D38*AL796</f>
        <v>0</v>
      </c>
    </row>
    <row r="39" spans="1:38" ht="30" customHeight="1">
      <c r="A39" s="6" t="s">
        <v>34</v>
      </c>
      <c r="B39" s="10"/>
      <c r="C39" s="7" t="s">
        <v>122</v>
      </c>
      <c r="D39" s="15">
        <v>1</v>
      </c>
      <c r="E39" s="8"/>
      <c r="F39" s="8"/>
      <c r="G39" s="8"/>
      <c r="H39" s="8"/>
      <c r="I39" s="8"/>
      <c r="J39" s="8"/>
      <c r="K39" s="8">
        <f t="shared" si="0"/>
        <v>0</v>
      </c>
      <c r="L39" s="8">
        <f t="shared" si="1"/>
        <v>0</v>
      </c>
      <c r="M39" s="10"/>
      <c r="Q39">
        <v>1</v>
      </c>
      <c r="R39">
        <f>D39*R818</f>
        <v>0</v>
      </c>
      <c r="S39">
        <f>D39*S818</f>
        <v>0</v>
      </c>
      <c r="T39">
        <f>D39*T818</f>
        <v>0</v>
      </c>
      <c r="U39">
        <f>D39*U818</f>
        <v>0</v>
      </c>
      <c r="V39">
        <f>D39*V818</f>
        <v>0</v>
      </c>
      <c r="W39">
        <f>D39*W818</f>
        <v>0</v>
      </c>
      <c r="X39">
        <f>D39*X818</f>
        <v>0</v>
      </c>
      <c r="Y39">
        <f>D39*Y818</f>
        <v>0</v>
      </c>
      <c r="Z39">
        <f>D39*Z818</f>
        <v>0</v>
      </c>
      <c r="AA39">
        <f>D39*AA818</f>
        <v>0</v>
      </c>
      <c r="AB39">
        <f>D39*AB818</f>
        <v>0</v>
      </c>
      <c r="AC39">
        <f>D39*AC818</f>
        <v>0</v>
      </c>
      <c r="AD39">
        <f>D39*AD818</f>
        <v>0</v>
      </c>
      <c r="AE39">
        <f>D39*AE818</f>
        <v>0</v>
      </c>
      <c r="AF39">
        <f>D39*AF818</f>
        <v>0</v>
      </c>
      <c r="AG39">
        <f>D39*AG818</f>
        <v>0</v>
      </c>
      <c r="AH39">
        <f>D39*AH818</f>
        <v>0</v>
      </c>
      <c r="AI39">
        <f>D39*AI818</f>
        <v>0</v>
      </c>
      <c r="AJ39">
        <f>D39*AJ818</f>
        <v>0</v>
      </c>
      <c r="AK39">
        <f>D39*AK818</f>
        <v>0</v>
      </c>
      <c r="AL39">
        <f>D39*AL818</f>
        <v>0</v>
      </c>
    </row>
    <row r="40" spans="1:38" ht="30" customHeight="1">
      <c r="A40" s="6" t="s">
        <v>35</v>
      </c>
      <c r="B40" s="10"/>
      <c r="C40" s="7" t="s">
        <v>122</v>
      </c>
      <c r="D40" s="15">
        <v>1</v>
      </c>
      <c r="E40" s="8"/>
      <c r="F40" s="8"/>
      <c r="G40" s="8"/>
      <c r="H40" s="8"/>
      <c r="I40" s="8"/>
      <c r="J40" s="8"/>
      <c r="K40" s="8">
        <f t="shared" si="0"/>
        <v>0</v>
      </c>
      <c r="L40" s="8">
        <f t="shared" si="1"/>
        <v>0</v>
      </c>
      <c r="M40" s="10"/>
      <c r="Q40">
        <v>1</v>
      </c>
      <c r="R40">
        <f>D40*R840</f>
        <v>0</v>
      </c>
      <c r="S40">
        <f>D40*S840</f>
        <v>0</v>
      </c>
      <c r="T40">
        <f>D40*T840</f>
        <v>0</v>
      </c>
      <c r="U40">
        <f>D40*U840</f>
        <v>0</v>
      </c>
      <c r="V40">
        <f>D40*V840</f>
        <v>0</v>
      </c>
      <c r="W40">
        <f>D40*W840</f>
        <v>0</v>
      </c>
      <c r="X40">
        <f>D40*X840</f>
        <v>0</v>
      </c>
      <c r="Y40">
        <f>D40*Y840</f>
        <v>0</v>
      </c>
      <c r="Z40">
        <f>D40*Z840</f>
        <v>0</v>
      </c>
      <c r="AA40">
        <f>D40*AA840</f>
        <v>0</v>
      </c>
      <c r="AB40">
        <f>D40*AB840</f>
        <v>0</v>
      </c>
      <c r="AC40">
        <f>D40*AC840</f>
        <v>0</v>
      </c>
      <c r="AD40">
        <f>D40*AD840</f>
        <v>0</v>
      </c>
      <c r="AE40">
        <f>D40*AE840</f>
        <v>0</v>
      </c>
      <c r="AF40">
        <f>D40*AF840</f>
        <v>0</v>
      </c>
      <c r="AG40">
        <f>D40*AG840</f>
        <v>0</v>
      </c>
      <c r="AH40">
        <f>D40*AH840</f>
        <v>0</v>
      </c>
      <c r="AI40">
        <f>D40*AI840</f>
        <v>0</v>
      </c>
      <c r="AJ40">
        <f>D40*AJ840</f>
        <v>0</v>
      </c>
      <c r="AK40">
        <f>D40*AK840</f>
        <v>0</v>
      </c>
      <c r="AL40">
        <f>D40*AL840</f>
        <v>0</v>
      </c>
    </row>
    <row r="41" spans="1:38" ht="30" customHeight="1">
      <c r="A41" s="6" t="s">
        <v>36</v>
      </c>
      <c r="B41" s="10"/>
      <c r="C41" s="7" t="s">
        <v>122</v>
      </c>
      <c r="D41" s="15">
        <v>1</v>
      </c>
      <c r="E41" s="8"/>
      <c r="F41" s="8"/>
      <c r="G41" s="8"/>
      <c r="H41" s="8"/>
      <c r="I41" s="8"/>
      <c r="J41" s="8"/>
      <c r="K41" s="8">
        <f t="shared" si="0"/>
        <v>0</v>
      </c>
      <c r="L41" s="8">
        <f t="shared" si="1"/>
        <v>0</v>
      </c>
      <c r="M41" s="10"/>
      <c r="Q41">
        <v>1</v>
      </c>
      <c r="R41">
        <f>D41*R862</f>
        <v>0</v>
      </c>
      <c r="S41">
        <f>D41*S862</f>
        <v>0</v>
      </c>
      <c r="T41">
        <f>D41*T862</f>
        <v>0</v>
      </c>
      <c r="U41">
        <f>D41*U862</f>
        <v>0</v>
      </c>
      <c r="V41">
        <f>D41*V862</f>
        <v>0</v>
      </c>
      <c r="W41">
        <f>D41*W862</f>
        <v>0</v>
      </c>
      <c r="X41">
        <f>D41*X862</f>
        <v>0</v>
      </c>
      <c r="Y41">
        <f>D41*Y862</f>
        <v>0</v>
      </c>
      <c r="Z41">
        <f>D41*Z862</f>
        <v>0</v>
      </c>
      <c r="AA41">
        <f>D41*AA862</f>
        <v>0</v>
      </c>
      <c r="AB41">
        <f>D41*AB862</f>
        <v>0</v>
      </c>
      <c r="AC41">
        <f>D41*AC862</f>
        <v>0</v>
      </c>
      <c r="AD41">
        <f>D41*AD862</f>
        <v>0</v>
      </c>
      <c r="AE41">
        <f>D41*AE862</f>
        <v>0</v>
      </c>
      <c r="AF41">
        <f>D41*AF862</f>
        <v>0</v>
      </c>
      <c r="AG41">
        <f>D41*AG862</f>
        <v>0</v>
      </c>
      <c r="AH41">
        <f>D41*AH862</f>
        <v>0</v>
      </c>
      <c r="AI41">
        <f>D41*AI862</f>
        <v>0</v>
      </c>
      <c r="AJ41">
        <f>D41*AJ862</f>
        <v>0</v>
      </c>
      <c r="AK41">
        <f>D41*AK862</f>
        <v>0</v>
      </c>
      <c r="AL41">
        <f>D41*AL862</f>
        <v>0</v>
      </c>
    </row>
    <row r="42" spans="1:38" ht="30" customHeight="1">
      <c r="A42" s="6" t="s">
        <v>37</v>
      </c>
      <c r="B42" s="10"/>
      <c r="C42" s="7" t="s">
        <v>122</v>
      </c>
      <c r="D42" s="15">
        <v>1</v>
      </c>
      <c r="E42" s="8"/>
      <c r="F42" s="8"/>
      <c r="G42" s="8"/>
      <c r="H42" s="8"/>
      <c r="I42" s="8"/>
      <c r="J42" s="8"/>
      <c r="K42" s="8">
        <f t="shared" si="0"/>
        <v>0</v>
      </c>
      <c r="L42" s="8">
        <f t="shared" si="1"/>
        <v>0</v>
      </c>
      <c r="M42" s="10"/>
      <c r="Q42">
        <v>1</v>
      </c>
      <c r="R42">
        <f>D42*R884</f>
        <v>0</v>
      </c>
      <c r="S42">
        <f>D42*S884</f>
        <v>0</v>
      </c>
      <c r="T42">
        <f>D42*T884</f>
        <v>0</v>
      </c>
      <c r="U42">
        <f>D42*U884</f>
        <v>0</v>
      </c>
      <c r="V42">
        <f>D42*V884</f>
        <v>0</v>
      </c>
      <c r="W42">
        <f>D42*W884</f>
        <v>0</v>
      </c>
      <c r="X42">
        <f>D42*X884</f>
        <v>0</v>
      </c>
      <c r="Y42">
        <f>D42*Y884</f>
        <v>0</v>
      </c>
      <c r="Z42">
        <f>D42*Z884</f>
        <v>0</v>
      </c>
      <c r="AA42">
        <f>D42*AA884</f>
        <v>0</v>
      </c>
      <c r="AB42">
        <f>D42*AB884</f>
        <v>0</v>
      </c>
      <c r="AC42">
        <f>D42*AC884</f>
        <v>0</v>
      </c>
      <c r="AD42">
        <f>D42*AD884</f>
        <v>0</v>
      </c>
      <c r="AE42">
        <f>D42*AE884</f>
        <v>0</v>
      </c>
      <c r="AF42">
        <f>D42*AF884</f>
        <v>0</v>
      </c>
      <c r="AG42">
        <f>D42*AG884</f>
        <v>0</v>
      </c>
      <c r="AH42">
        <f>D42*AH884</f>
        <v>0</v>
      </c>
      <c r="AI42">
        <f>D42*AI884</f>
        <v>0</v>
      </c>
      <c r="AJ42">
        <f>D42*AJ884</f>
        <v>0</v>
      </c>
      <c r="AK42">
        <f>D42*AK884</f>
        <v>0</v>
      </c>
      <c r="AL42">
        <f>D42*AL884</f>
        <v>0</v>
      </c>
    </row>
    <row r="43" spans="1:38" ht="30" customHeight="1">
      <c r="A43" s="6" t="s">
        <v>38</v>
      </c>
      <c r="B43" s="10"/>
      <c r="C43" s="7" t="s">
        <v>122</v>
      </c>
      <c r="D43" s="15">
        <v>1</v>
      </c>
      <c r="E43" s="8"/>
      <c r="F43" s="8"/>
      <c r="G43" s="8"/>
      <c r="H43" s="8"/>
      <c r="I43" s="8"/>
      <c r="J43" s="8"/>
      <c r="K43" s="8">
        <f t="shared" si="0"/>
        <v>0</v>
      </c>
      <c r="L43" s="8">
        <f t="shared" si="1"/>
        <v>0</v>
      </c>
      <c r="M43" s="10"/>
      <c r="Q43">
        <v>1</v>
      </c>
      <c r="R43">
        <f>D43*R906</f>
        <v>0</v>
      </c>
      <c r="S43">
        <f>D43*S906</f>
        <v>0</v>
      </c>
      <c r="T43">
        <f>D43*T906</f>
        <v>0</v>
      </c>
      <c r="U43">
        <f>D43*U906</f>
        <v>0</v>
      </c>
      <c r="V43">
        <f>D43*V906</f>
        <v>0</v>
      </c>
      <c r="W43">
        <f>D43*W906</f>
        <v>0</v>
      </c>
      <c r="X43">
        <f>D43*X906</f>
        <v>0</v>
      </c>
      <c r="Y43">
        <f>D43*Y906</f>
        <v>0</v>
      </c>
      <c r="Z43">
        <f>D43*Z906</f>
        <v>0</v>
      </c>
      <c r="AA43">
        <f>D43*AA906</f>
        <v>0</v>
      </c>
      <c r="AB43">
        <f>D43*AB906</f>
        <v>0</v>
      </c>
      <c r="AC43">
        <f>D43*AC906</f>
        <v>0</v>
      </c>
      <c r="AD43">
        <f>D43*AD906</f>
        <v>0</v>
      </c>
      <c r="AE43">
        <f>D43*AE906</f>
        <v>0</v>
      </c>
      <c r="AF43">
        <f>D43*AF906</f>
        <v>0</v>
      </c>
      <c r="AG43">
        <f>D43*AG906</f>
        <v>0</v>
      </c>
      <c r="AH43">
        <f>D43*AH906</f>
        <v>0</v>
      </c>
      <c r="AI43">
        <f>D43*AI906</f>
        <v>0</v>
      </c>
      <c r="AJ43">
        <f>D43*AJ906</f>
        <v>0</v>
      </c>
      <c r="AK43">
        <f>D43*AK906</f>
        <v>0</v>
      </c>
      <c r="AL43">
        <f>D43*AL906</f>
        <v>0</v>
      </c>
    </row>
    <row r="44" spans="1:38" ht="30" customHeight="1">
      <c r="A44" s="6" t="s">
        <v>39</v>
      </c>
      <c r="B44" s="10"/>
      <c r="C44" s="7" t="s">
        <v>122</v>
      </c>
      <c r="D44" s="15">
        <v>1</v>
      </c>
      <c r="E44" s="8"/>
      <c r="F44" s="8"/>
      <c r="G44" s="8"/>
      <c r="H44" s="8"/>
      <c r="I44" s="8"/>
      <c r="J44" s="8"/>
      <c r="K44" s="8">
        <f t="shared" si="0"/>
        <v>0</v>
      </c>
      <c r="L44" s="8">
        <f t="shared" si="1"/>
        <v>0</v>
      </c>
      <c r="M44" s="10"/>
      <c r="Q44">
        <v>1</v>
      </c>
      <c r="R44">
        <f>D44*R928</f>
        <v>0</v>
      </c>
      <c r="S44">
        <f>D44*S928</f>
        <v>0</v>
      </c>
      <c r="T44">
        <f>D44*T928</f>
        <v>0</v>
      </c>
      <c r="U44">
        <f>D44*U928</f>
        <v>0</v>
      </c>
      <c r="V44">
        <f>D44*V928</f>
        <v>0</v>
      </c>
      <c r="W44">
        <f>D44*W928</f>
        <v>0</v>
      </c>
      <c r="X44">
        <f>D44*X928</f>
        <v>0</v>
      </c>
      <c r="Y44">
        <f>D44*Y928</f>
        <v>0</v>
      </c>
      <c r="Z44">
        <f>D44*Z928</f>
        <v>0</v>
      </c>
      <c r="AA44">
        <f>D44*AA928</f>
        <v>0</v>
      </c>
      <c r="AB44">
        <f>D44*AB928</f>
        <v>0</v>
      </c>
      <c r="AC44">
        <f>D44*AC928</f>
        <v>0</v>
      </c>
      <c r="AD44">
        <f>D44*AD928</f>
        <v>0</v>
      </c>
      <c r="AE44">
        <f>D44*AE928</f>
        <v>0</v>
      </c>
      <c r="AF44">
        <f>D44*AF928</f>
        <v>0</v>
      </c>
      <c r="AG44">
        <f>D44*AG928</f>
        <v>0</v>
      </c>
      <c r="AH44">
        <f>D44*AH928</f>
        <v>0</v>
      </c>
      <c r="AI44">
        <f>D44*AI928</f>
        <v>0</v>
      </c>
      <c r="AJ44">
        <f>D44*AJ928</f>
        <v>0</v>
      </c>
      <c r="AK44">
        <f>D44*AK928</f>
        <v>0</v>
      </c>
      <c r="AL44">
        <f>D44*AL928</f>
        <v>0</v>
      </c>
    </row>
    <row r="45" spans="1:38" ht="30" customHeight="1">
      <c r="A45" s="6" t="s">
        <v>40</v>
      </c>
      <c r="B45" s="10"/>
      <c r="C45" s="7" t="s">
        <v>122</v>
      </c>
      <c r="D45" s="15">
        <v>1</v>
      </c>
      <c r="E45" s="8"/>
      <c r="F45" s="8"/>
      <c r="G45" s="8"/>
      <c r="H45" s="8"/>
      <c r="I45" s="8"/>
      <c r="J45" s="8"/>
      <c r="K45" s="8">
        <f t="shared" si="0"/>
        <v>0</v>
      </c>
      <c r="L45" s="8">
        <f t="shared" si="1"/>
        <v>0</v>
      </c>
      <c r="M45" s="10"/>
      <c r="Q45">
        <v>1</v>
      </c>
      <c r="R45">
        <f>D45*R950</f>
        <v>0</v>
      </c>
      <c r="S45">
        <f>D45*S950</f>
        <v>0</v>
      </c>
      <c r="T45">
        <f>D45*T950</f>
        <v>0</v>
      </c>
      <c r="U45">
        <f>D45*U950</f>
        <v>0</v>
      </c>
      <c r="V45">
        <f>D45*V950</f>
        <v>0</v>
      </c>
      <c r="W45">
        <f>D45*W950</f>
        <v>0</v>
      </c>
      <c r="X45">
        <f>D45*X950</f>
        <v>0</v>
      </c>
      <c r="Y45">
        <f>D45*Y950</f>
        <v>0</v>
      </c>
      <c r="Z45">
        <f>D45*Z950</f>
        <v>0</v>
      </c>
      <c r="AA45">
        <f>D45*AA950</f>
        <v>0</v>
      </c>
      <c r="AB45">
        <f>D45*AB950</f>
        <v>0</v>
      </c>
      <c r="AC45">
        <f>D45*AC950</f>
        <v>0</v>
      </c>
      <c r="AD45">
        <f>D45*AD950</f>
        <v>0</v>
      </c>
      <c r="AE45">
        <f>D45*AE950</f>
        <v>0</v>
      </c>
      <c r="AF45">
        <f>D45*AF950</f>
        <v>0</v>
      </c>
      <c r="AG45">
        <f>D45*AG950</f>
        <v>0</v>
      </c>
      <c r="AH45">
        <f>D45*AH950</f>
        <v>0</v>
      </c>
      <c r="AI45">
        <f>D45*AI950</f>
        <v>0</v>
      </c>
      <c r="AJ45">
        <f>D45*AJ950</f>
        <v>0</v>
      </c>
      <c r="AK45">
        <f>D45*AK950</f>
        <v>0</v>
      </c>
      <c r="AL45">
        <f>D45*AL950</f>
        <v>0</v>
      </c>
    </row>
    <row r="46" spans="1:38" ht="30" customHeight="1">
      <c r="A46" s="6" t="s">
        <v>483</v>
      </c>
      <c r="B46" s="10"/>
      <c r="C46" s="7" t="s">
        <v>122</v>
      </c>
      <c r="D46" s="15">
        <v>1</v>
      </c>
      <c r="E46" s="8"/>
      <c r="F46" s="8"/>
      <c r="G46" s="8"/>
      <c r="H46" s="8"/>
      <c r="I46" s="8"/>
      <c r="J46" s="8"/>
      <c r="K46" s="8">
        <f t="shared" si="0"/>
        <v>0</v>
      </c>
      <c r="L46" s="8">
        <f t="shared" si="1"/>
        <v>0</v>
      </c>
      <c r="M46" s="10"/>
      <c r="Q46">
        <v>1</v>
      </c>
      <c r="R46">
        <f>D46*내역서!R3700</f>
        <v>0</v>
      </c>
      <c r="S46">
        <f>D46*내역서!S3700</f>
        <v>0</v>
      </c>
      <c r="T46">
        <f>D46*내역서!T3700</f>
        <v>0</v>
      </c>
      <c r="U46">
        <f>D46*내역서!U3700</f>
        <v>0</v>
      </c>
      <c r="V46">
        <f>D46*내역서!V3700</f>
        <v>0</v>
      </c>
      <c r="W46">
        <f>D46*내역서!W3700</f>
        <v>0</v>
      </c>
      <c r="X46">
        <f>D46*내역서!X3700</f>
        <v>0</v>
      </c>
      <c r="Y46">
        <f>D46*내역서!Y3700</f>
        <v>0</v>
      </c>
      <c r="Z46">
        <f>D46*내역서!Z3700</f>
        <v>0</v>
      </c>
      <c r="AA46">
        <f>D46*내역서!AA3700</f>
        <v>0</v>
      </c>
      <c r="AB46">
        <f>D46*내역서!AB3700</f>
        <v>0</v>
      </c>
      <c r="AC46">
        <f>D46*내역서!AC3700</f>
        <v>0</v>
      </c>
      <c r="AD46">
        <f>D46*내역서!AD3700</f>
        <v>0</v>
      </c>
      <c r="AE46">
        <f>D46*내역서!AE3700</f>
        <v>0</v>
      </c>
      <c r="AF46">
        <f>D46*내역서!AF3700</f>
        <v>0</v>
      </c>
      <c r="AG46">
        <f>D46*내역서!AG3700</f>
        <v>0</v>
      </c>
      <c r="AH46">
        <f>D46*내역서!AH3700</f>
        <v>0</v>
      </c>
      <c r="AI46">
        <f>D46*내역서!AI3700</f>
        <v>0</v>
      </c>
      <c r="AJ46">
        <f>D46*내역서!AJ3700</f>
        <v>0</v>
      </c>
      <c r="AK46">
        <f>D46*내역서!AK3700</f>
        <v>0</v>
      </c>
      <c r="AL46">
        <f>D46*내역서!AL3700</f>
        <v>0</v>
      </c>
    </row>
    <row r="47" spans="1:38" ht="30" customHeight="1">
      <c r="A47" s="6" t="s">
        <v>486</v>
      </c>
      <c r="B47" s="10"/>
      <c r="C47" s="7" t="s">
        <v>122</v>
      </c>
      <c r="D47" s="15">
        <v>1</v>
      </c>
      <c r="E47" s="8"/>
      <c r="F47" s="8"/>
      <c r="G47" s="8"/>
      <c r="H47" s="8"/>
      <c r="I47" s="8"/>
      <c r="J47" s="8"/>
      <c r="K47" s="8"/>
      <c r="L47" s="8">
        <v>2287374</v>
      </c>
      <c r="M47" s="6" t="s">
        <v>487</v>
      </c>
    </row>
    <row r="48" spans="1:38" ht="30" customHeight="1">
      <c r="A48" s="11" t="s">
        <v>121</v>
      </c>
      <c r="B48" s="12"/>
      <c r="C48" s="13"/>
      <c r="D48" s="13"/>
      <c r="E48" s="8"/>
      <c r="F48" s="14"/>
      <c r="G48" s="8"/>
      <c r="H48" s="14"/>
      <c r="I48" s="8"/>
      <c r="J48" s="14"/>
      <c r="K48" s="8"/>
      <c r="L48" s="14">
        <f>F48+H48+J48</f>
        <v>0</v>
      </c>
      <c r="M48" s="12"/>
      <c r="R48">
        <f t="shared" ref="R48:AL48" si="2">SUM(R5:R47)</f>
        <v>0</v>
      </c>
      <c r="S48">
        <f t="shared" si="2"/>
        <v>0</v>
      </c>
      <c r="T48">
        <f t="shared" si="2"/>
        <v>0</v>
      </c>
      <c r="U48">
        <f t="shared" si="2"/>
        <v>0</v>
      </c>
      <c r="V48">
        <f t="shared" si="2"/>
        <v>0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B48">
        <f t="shared" si="2"/>
        <v>0</v>
      </c>
      <c r="AC48">
        <f t="shared" si="2"/>
        <v>0</v>
      </c>
      <c r="AD48">
        <f t="shared" si="2"/>
        <v>0</v>
      </c>
      <c r="AE48">
        <f t="shared" si="2"/>
        <v>0</v>
      </c>
      <c r="AF48">
        <f t="shared" si="2"/>
        <v>0</v>
      </c>
      <c r="AG48">
        <f t="shared" si="2"/>
        <v>0</v>
      </c>
      <c r="AH48">
        <f t="shared" si="2"/>
        <v>0</v>
      </c>
      <c r="AI48">
        <f t="shared" si="2"/>
        <v>0</v>
      </c>
      <c r="AJ48">
        <f t="shared" si="2"/>
        <v>0</v>
      </c>
      <c r="AK48">
        <f t="shared" si="2"/>
        <v>0</v>
      </c>
      <c r="AL48">
        <f t="shared" si="2"/>
        <v>0</v>
      </c>
    </row>
    <row r="49" spans="1:38" ht="30" customHeight="1">
      <c r="A49" s="6" t="s">
        <v>0</v>
      </c>
      <c r="B49" s="10"/>
      <c r="C49" s="15"/>
      <c r="D49" s="15"/>
      <c r="E49" s="8"/>
      <c r="F49" s="8"/>
      <c r="G49" s="8"/>
      <c r="H49" s="8"/>
      <c r="I49" s="8"/>
      <c r="J49" s="8"/>
      <c r="K49" s="8"/>
      <c r="L49" s="8"/>
      <c r="M49" s="10"/>
    </row>
    <row r="50" spans="1:38" ht="30" customHeight="1">
      <c r="A50" s="6" t="s">
        <v>488</v>
      </c>
      <c r="B50" s="10"/>
      <c r="C50" s="7" t="s">
        <v>122</v>
      </c>
      <c r="D50" s="15">
        <v>1</v>
      </c>
      <c r="E50" s="8"/>
      <c r="F50" s="8"/>
      <c r="G50" s="8"/>
      <c r="H50" s="8"/>
      <c r="I50" s="8"/>
      <c r="J50" s="8"/>
      <c r="K50" s="8">
        <f>E50+G50+I50</f>
        <v>0</v>
      </c>
      <c r="L50" s="8">
        <f>F50+H50+J50</f>
        <v>0</v>
      </c>
      <c r="M50" s="10"/>
      <c r="Q50">
        <v>1</v>
      </c>
      <c r="R50">
        <f>D50*내역서!R26</f>
        <v>0</v>
      </c>
      <c r="S50">
        <f>D50*내역서!S26</f>
        <v>0</v>
      </c>
      <c r="T50">
        <f>D50*내역서!T26</f>
        <v>0</v>
      </c>
      <c r="U50">
        <f>D50*내역서!U26</f>
        <v>0</v>
      </c>
      <c r="V50">
        <f>D50*내역서!V26</f>
        <v>0</v>
      </c>
      <c r="W50">
        <f>D50*내역서!W26</f>
        <v>0</v>
      </c>
      <c r="X50">
        <f>D50*내역서!X26</f>
        <v>0</v>
      </c>
      <c r="Y50">
        <f>D50*내역서!Y26</f>
        <v>0</v>
      </c>
      <c r="Z50">
        <f>D50*내역서!Z26</f>
        <v>0</v>
      </c>
      <c r="AA50">
        <f>D50*내역서!AA26</f>
        <v>0</v>
      </c>
      <c r="AB50">
        <f>D50*내역서!AB26</f>
        <v>0</v>
      </c>
      <c r="AC50">
        <f>D50*내역서!AC26</f>
        <v>0</v>
      </c>
      <c r="AD50">
        <f>D50*내역서!AD26</f>
        <v>0</v>
      </c>
      <c r="AE50">
        <f>D50*내역서!AE26</f>
        <v>0</v>
      </c>
      <c r="AF50">
        <f>D50*내역서!AF26</f>
        <v>0</v>
      </c>
      <c r="AG50">
        <f>D50*내역서!AG26</f>
        <v>0</v>
      </c>
      <c r="AH50">
        <f>D50*내역서!AH26</f>
        <v>0</v>
      </c>
      <c r="AI50">
        <f>D50*내역서!AI26</f>
        <v>0</v>
      </c>
      <c r="AJ50">
        <f>D50*내역서!AJ26</f>
        <v>0</v>
      </c>
      <c r="AK50">
        <f>D50*내역서!AK26</f>
        <v>0</v>
      </c>
      <c r="AL50">
        <f>D50*내역서!AL26</f>
        <v>0</v>
      </c>
    </row>
    <row r="51" spans="1:38" ht="30" customHeight="1">
      <c r="A51" s="10"/>
      <c r="B51" s="10"/>
      <c r="C51" s="15"/>
      <c r="D51" s="15"/>
      <c r="E51" s="8"/>
      <c r="F51" s="8"/>
      <c r="G51" s="8"/>
      <c r="H51" s="8"/>
      <c r="I51" s="8"/>
      <c r="J51" s="8"/>
      <c r="K51" s="8"/>
      <c r="L51" s="8"/>
      <c r="M51" s="10"/>
    </row>
    <row r="52" spans="1:38" ht="30" customHeight="1">
      <c r="A52" s="10"/>
      <c r="B52" s="10"/>
      <c r="C52" s="15"/>
      <c r="D52" s="15"/>
      <c r="E52" s="8"/>
      <c r="F52" s="8"/>
      <c r="G52" s="8"/>
      <c r="H52" s="8"/>
      <c r="I52" s="8"/>
      <c r="J52" s="8"/>
      <c r="K52" s="8"/>
      <c r="L52" s="8"/>
      <c r="M52" s="10"/>
    </row>
    <row r="53" spans="1:38" ht="30" customHeight="1">
      <c r="A53" s="10"/>
      <c r="B53" s="10"/>
      <c r="C53" s="15"/>
      <c r="D53" s="15"/>
      <c r="E53" s="8"/>
      <c r="F53" s="8"/>
      <c r="G53" s="8"/>
      <c r="H53" s="8"/>
      <c r="I53" s="8"/>
      <c r="J53" s="8"/>
      <c r="K53" s="8"/>
      <c r="L53" s="8"/>
      <c r="M53" s="10"/>
    </row>
    <row r="54" spans="1:38" ht="30" customHeight="1">
      <c r="A54" s="10"/>
      <c r="B54" s="10"/>
      <c r="C54" s="15"/>
      <c r="D54" s="15"/>
      <c r="E54" s="8"/>
      <c r="F54" s="8"/>
      <c r="G54" s="8"/>
      <c r="H54" s="8"/>
      <c r="I54" s="8"/>
      <c r="J54" s="8"/>
      <c r="K54" s="8"/>
      <c r="L54" s="8"/>
      <c r="M54" s="10"/>
    </row>
    <row r="55" spans="1:38" ht="30" customHeight="1">
      <c r="A55" s="10"/>
      <c r="B55" s="10"/>
      <c r="C55" s="15"/>
      <c r="D55" s="15"/>
      <c r="E55" s="8"/>
      <c r="F55" s="8"/>
      <c r="G55" s="8"/>
      <c r="H55" s="8"/>
      <c r="I55" s="8"/>
      <c r="J55" s="8"/>
      <c r="K55" s="8"/>
      <c r="L55" s="8"/>
      <c r="M55" s="10"/>
    </row>
    <row r="56" spans="1:38" ht="30" customHeight="1">
      <c r="A56" s="10"/>
      <c r="B56" s="10"/>
      <c r="C56" s="15"/>
      <c r="D56" s="15"/>
      <c r="E56" s="8"/>
      <c r="F56" s="8"/>
      <c r="G56" s="8"/>
      <c r="H56" s="8"/>
      <c r="I56" s="8"/>
      <c r="J56" s="8"/>
      <c r="K56" s="8"/>
      <c r="L56" s="8"/>
      <c r="M56" s="10"/>
    </row>
    <row r="57" spans="1:38" ht="30" customHeight="1">
      <c r="A57" s="10"/>
      <c r="B57" s="10"/>
      <c r="C57" s="15"/>
      <c r="D57" s="15"/>
      <c r="E57" s="8"/>
      <c r="F57" s="8"/>
      <c r="G57" s="8"/>
      <c r="H57" s="8"/>
      <c r="I57" s="8"/>
      <c r="J57" s="8"/>
      <c r="K57" s="8"/>
      <c r="L57" s="8"/>
      <c r="M57" s="10"/>
    </row>
    <row r="58" spans="1:38" ht="30" customHeight="1">
      <c r="A58" s="10"/>
      <c r="B58" s="10"/>
      <c r="C58" s="15"/>
      <c r="D58" s="15"/>
      <c r="E58" s="8"/>
      <c r="F58" s="8"/>
      <c r="G58" s="8"/>
      <c r="H58" s="8"/>
      <c r="I58" s="8"/>
      <c r="J58" s="8"/>
      <c r="K58" s="8"/>
      <c r="L58" s="8"/>
      <c r="M58" s="10"/>
    </row>
    <row r="59" spans="1:38" ht="30" customHeight="1">
      <c r="A59" s="10"/>
      <c r="B59" s="10"/>
      <c r="C59" s="15"/>
      <c r="D59" s="15"/>
      <c r="E59" s="8"/>
      <c r="F59" s="8"/>
      <c r="G59" s="8"/>
      <c r="H59" s="8"/>
      <c r="I59" s="8"/>
      <c r="J59" s="8"/>
      <c r="K59" s="8"/>
      <c r="L59" s="8"/>
      <c r="M59" s="10"/>
    </row>
    <row r="60" spans="1:38" ht="30" customHeight="1">
      <c r="A60" s="10"/>
      <c r="B60" s="10"/>
      <c r="C60" s="15"/>
      <c r="D60" s="15"/>
      <c r="E60" s="8"/>
      <c r="F60" s="8"/>
      <c r="G60" s="8"/>
      <c r="H60" s="8"/>
      <c r="I60" s="8"/>
      <c r="J60" s="8"/>
      <c r="K60" s="8"/>
      <c r="L60" s="8"/>
      <c r="M60" s="10"/>
    </row>
    <row r="61" spans="1:38" ht="30" customHeight="1">
      <c r="A61" s="10"/>
      <c r="B61" s="10"/>
      <c r="C61" s="15"/>
      <c r="D61" s="15"/>
      <c r="E61" s="8"/>
      <c r="F61" s="8"/>
      <c r="G61" s="8"/>
      <c r="H61" s="8"/>
      <c r="I61" s="8"/>
      <c r="J61" s="8"/>
      <c r="K61" s="8"/>
      <c r="L61" s="8"/>
      <c r="M61" s="10"/>
    </row>
    <row r="62" spans="1:38" ht="30" customHeight="1">
      <c r="A62" s="10"/>
      <c r="B62" s="10"/>
      <c r="C62" s="15"/>
      <c r="D62" s="15"/>
      <c r="E62" s="8"/>
      <c r="F62" s="8"/>
      <c r="G62" s="8"/>
      <c r="H62" s="8"/>
      <c r="I62" s="8"/>
      <c r="J62" s="8"/>
      <c r="K62" s="8"/>
      <c r="L62" s="8"/>
      <c r="M62" s="10"/>
    </row>
    <row r="63" spans="1:38" ht="30" customHeight="1">
      <c r="A63" s="10"/>
      <c r="B63" s="10"/>
      <c r="C63" s="15"/>
      <c r="D63" s="15"/>
      <c r="E63" s="8"/>
      <c r="F63" s="8"/>
      <c r="G63" s="8"/>
      <c r="H63" s="8"/>
      <c r="I63" s="8"/>
      <c r="J63" s="8"/>
      <c r="K63" s="8"/>
      <c r="L63" s="8"/>
      <c r="M63" s="10"/>
    </row>
    <row r="64" spans="1:38" ht="30" customHeight="1">
      <c r="A64" s="10"/>
      <c r="B64" s="10"/>
      <c r="C64" s="15"/>
      <c r="D64" s="15"/>
      <c r="E64" s="8"/>
      <c r="F64" s="8"/>
      <c r="G64" s="8"/>
      <c r="H64" s="8"/>
      <c r="I64" s="8"/>
      <c r="J64" s="8"/>
      <c r="K64" s="8"/>
      <c r="L64" s="8"/>
      <c r="M64" s="10"/>
    </row>
    <row r="65" spans="1:38" ht="30" customHeight="1">
      <c r="A65" s="10"/>
      <c r="B65" s="10"/>
      <c r="C65" s="15"/>
      <c r="D65" s="15"/>
      <c r="E65" s="8"/>
      <c r="F65" s="8"/>
      <c r="G65" s="8"/>
      <c r="H65" s="8"/>
      <c r="I65" s="8"/>
      <c r="J65" s="8"/>
      <c r="K65" s="8"/>
      <c r="L65" s="8"/>
      <c r="M65" s="10"/>
    </row>
    <row r="66" spans="1:38" ht="30" customHeight="1">
      <c r="A66" s="10"/>
      <c r="B66" s="10"/>
      <c r="C66" s="15"/>
      <c r="D66" s="15"/>
      <c r="E66" s="8"/>
      <c r="F66" s="8"/>
      <c r="G66" s="8"/>
      <c r="H66" s="8"/>
      <c r="I66" s="8"/>
      <c r="J66" s="8"/>
      <c r="K66" s="8"/>
      <c r="L66" s="8"/>
      <c r="M66" s="10"/>
    </row>
    <row r="67" spans="1:38" ht="30" customHeight="1">
      <c r="A67" s="10"/>
      <c r="B67" s="10"/>
      <c r="C67" s="15"/>
      <c r="D67" s="15"/>
      <c r="E67" s="8"/>
      <c r="F67" s="8"/>
      <c r="G67" s="8"/>
      <c r="H67" s="8"/>
      <c r="I67" s="8"/>
      <c r="J67" s="8"/>
      <c r="K67" s="8"/>
      <c r="L67" s="8"/>
      <c r="M67" s="10"/>
    </row>
    <row r="68" spans="1:38" ht="30" customHeight="1">
      <c r="A68" s="10"/>
      <c r="B68" s="10"/>
      <c r="C68" s="15"/>
      <c r="D68" s="15"/>
      <c r="E68" s="8"/>
      <c r="F68" s="8"/>
      <c r="G68" s="8"/>
      <c r="H68" s="8"/>
      <c r="I68" s="8"/>
      <c r="J68" s="8"/>
      <c r="K68" s="8"/>
      <c r="L68" s="8"/>
      <c r="M68" s="10"/>
    </row>
    <row r="69" spans="1:38" ht="30" customHeight="1">
      <c r="A69" s="10"/>
      <c r="B69" s="10"/>
      <c r="C69" s="15"/>
      <c r="D69" s="15"/>
      <c r="E69" s="8"/>
      <c r="F69" s="8"/>
      <c r="G69" s="8"/>
      <c r="H69" s="8"/>
      <c r="I69" s="8"/>
      <c r="J69" s="8"/>
      <c r="K69" s="8"/>
      <c r="L69" s="8"/>
      <c r="M69" s="10"/>
    </row>
    <row r="70" spans="1:38" ht="30" customHeight="1">
      <c r="A70" s="11" t="s">
        <v>121</v>
      </c>
      <c r="B70" s="12"/>
      <c r="C70" s="13"/>
      <c r="D70" s="13"/>
      <c r="E70" s="8"/>
      <c r="F70" s="14">
        <f>SUMIF(Q50:Q50, "1", F50:F50)</f>
        <v>0</v>
      </c>
      <c r="G70" s="8"/>
      <c r="H70" s="14">
        <f>SUMIF(Q50:Q50, "1", H50:H50)</f>
        <v>0</v>
      </c>
      <c r="I70" s="8"/>
      <c r="J70" s="14">
        <f>SUMIF(Q50:Q50, "1", J50:J50)</f>
        <v>0</v>
      </c>
      <c r="K70" s="8"/>
      <c r="L70" s="14">
        <f>F70+H70+J70</f>
        <v>0</v>
      </c>
      <c r="M70" s="12"/>
      <c r="R70">
        <f t="shared" ref="R70:AL70" si="3">SUM(R50:R50)</f>
        <v>0</v>
      </c>
      <c r="S70">
        <f t="shared" si="3"/>
        <v>0</v>
      </c>
      <c r="T70">
        <f t="shared" si="3"/>
        <v>0</v>
      </c>
      <c r="U70">
        <f t="shared" si="3"/>
        <v>0</v>
      </c>
      <c r="V70">
        <f t="shared" si="3"/>
        <v>0</v>
      </c>
      <c r="W70">
        <f t="shared" si="3"/>
        <v>0</v>
      </c>
      <c r="X70">
        <f t="shared" si="3"/>
        <v>0</v>
      </c>
      <c r="Y70">
        <f t="shared" si="3"/>
        <v>0</v>
      </c>
      <c r="Z70">
        <f t="shared" si="3"/>
        <v>0</v>
      </c>
      <c r="AA70">
        <f t="shared" si="3"/>
        <v>0</v>
      </c>
      <c r="AB70">
        <f t="shared" si="3"/>
        <v>0</v>
      </c>
      <c r="AC70">
        <f t="shared" si="3"/>
        <v>0</v>
      </c>
      <c r="AD70">
        <f t="shared" si="3"/>
        <v>0</v>
      </c>
      <c r="AE70">
        <f t="shared" si="3"/>
        <v>0</v>
      </c>
      <c r="AF70">
        <f t="shared" si="3"/>
        <v>0</v>
      </c>
      <c r="AG70">
        <f t="shared" si="3"/>
        <v>0</v>
      </c>
      <c r="AH70">
        <f t="shared" si="3"/>
        <v>0</v>
      </c>
      <c r="AI70">
        <f t="shared" si="3"/>
        <v>0</v>
      </c>
      <c r="AJ70">
        <f t="shared" si="3"/>
        <v>0</v>
      </c>
      <c r="AK70">
        <f t="shared" si="3"/>
        <v>0</v>
      </c>
      <c r="AL70">
        <f t="shared" si="3"/>
        <v>0</v>
      </c>
    </row>
    <row r="71" spans="1:38" ht="30" customHeight="1">
      <c r="A71" s="6" t="s">
        <v>1</v>
      </c>
      <c r="B71" s="10"/>
      <c r="C71" s="15"/>
      <c r="D71" s="15"/>
      <c r="E71" s="8"/>
      <c r="F71" s="8"/>
      <c r="G71" s="8"/>
      <c r="H71" s="8"/>
      <c r="I71" s="8"/>
      <c r="J71" s="8"/>
      <c r="K71" s="8"/>
      <c r="L71" s="8"/>
      <c r="M71" s="10"/>
    </row>
    <row r="72" spans="1:38" ht="30" customHeight="1">
      <c r="A72" s="6" t="s">
        <v>489</v>
      </c>
      <c r="B72" s="10"/>
      <c r="C72" s="7" t="s">
        <v>122</v>
      </c>
      <c r="D72" s="15">
        <v>1</v>
      </c>
      <c r="E72" s="8">
        <f>내역서!F48</f>
        <v>0</v>
      </c>
      <c r="F72" s="8">
        <f>D72*E72</f>
        <v>0</v>
      </c>
      <c r="G72" s="8">
        <f>내역서!H48</f>
        <v>0</v>
      </c>
      <c r="H72" s="8">
        <f>D72*G72</f>
        <v>0</v>
      </c>
      <c r="I72" s="8">
        <f>내역서!J48</f>
        <v>0</v>
      </c>
      <c r="J72" s="8">
        <f>D72*I72</f>
        <v>0</v>
      </c>
      <c r="K72" s="8">
        <f t="shared" ref="K72:L76" si="4">E72+G72+I72</f>
        <v>0</v>
      </c>
      <c r="L72" s="8">
        <f t="shared" si="4"/>
        <v>0</v>
      </c>
      <c r="M72" s="10"/>
      <c r="Q72">
        <v>1</v>
      </c>
      <c r="R72">
        <f>D72*내역서!R48</f>
        <v>0</v>
      </c>
      <c r="S72">
        <f>D72*내역서!S48</f>
        <v>0</v>
      </c>
      <c r="T72">
        <f>D72*내역서!T48</f>
        <v>0</v>
      </c>
      <c r="U72">
        <f>D72*내역서!U48</f>
        <v>0</v>
      </c>
      <c r="V72">
        <f>D72*내역서!V48</f>
        <v>0</v>
      </c>
      <c r="W72">
        <f>D72*내역서!W48</f>
        <v>0</v>
      </c>
      <c r="X72">
        <f>D72*내역서!X48</f>
        <v>0</v>
      </c>
      <c r="Y72">
        <f>D72*내역서!Y48</f>
        <v>0</v>
      </c>
      <c r="Z72">
        <f>D72*내역서!Z48</f>
        <v>0</v>
      </c>
      <c r="AA72">
        <f>D72*내역서!AA48</f>
        <v>0</v>
      </c>
      <c r="AB72">
        <f>D72*내역서!AB48</f>
        <v>0</v>
      </c>
      <c r="AC72">
        <f>D72*내역서!AC48</f>
        <v>0</v>
      </c>
      <c r="AD72">
        <f>D72*내역서!AD48</f>
        <v>0</v>
      </c>
      <c r="AE72">
        <f>D72*내역서!AE48</f>
        <v>0</v>
      </c>
      <c r="AF72">
        <f>D72*내역서!AF48</f>
        <v>0</v>
      </c>
      <c r="AG72">
        <f>D72*내역서!AG48</f>
        <v>0</v>
      </c>
      <c r="AH72">
        <f>D72*내역서!AH48</f>
        <v>0</v>
      </c>
      <c r="AI72">
        <f>D72*내역서!AI48</f>
        <v>0</v>
      </c>
      <c r="AJ72">
        <f>D72*내역서!AJ48</f>
        <v>0</v>
      </c>
      <c r="AK72">
        <f>D72*내역서!AK48</f>
        <v>0</v>
      </c>
      <c r="AL72">
        <f>D72*내역서!AL48</f>
        <v>0</v>
      </c>
    </row>
    <row r="73" spans="1:38" ht="30" customHeight="1">
      <c r="A73" s="6" t="s">
        <v>490</v>
      </c>
      <c r="B73" s="10"/>
      <c r="C73" s="7" t="s">
        <v>122</v>
      </c>
      <c r="D73" s="15">
        <v>1</v>
      </c>
      <c r="E73" s="8">
        <f>내역서!F70</f>
        <v>0</v>
      </c>
      <c r="F73" s="8">
        <f>D73*E73</f>
        <v>0</v>
      </c>
      <c r="G73" s="8">
        <f>내역서!H70</f>
        <v>0</v>
      </c>
      <c r="H73" s="8">
        <f>D73*G73</f>
        <v>0</v>
      </c>
      <c r="I73" s="8">
        <f>내역서!J70</f>
        <v>0</v>
      </c>
      <c r="J73" s="8">
        <f>D73*I73</f>
        <v>0</v>
      </c>
      <c r="K73" s="8">
        <f t="shared" si="4"/>
        <v>0</v>
      </c>
      <c r="L73" s="8">
        <f t="shared" si="4"/>
        <v>0</v>
      </c>
      <c r="M73" s="10"/>
      <c r="Q73">
        <v>1</v>
      </c>
      <c r="R73">
        <f>D73*내역서!R70</f>
        <v>0</v>
      </c>
      <c r="S73">
        <f>D73*내역서!S70</f>
        <v>0</v>
      </c>
      <c r="T73">
        <f>D73*내역서!T70</f>
        <v>0</v>
      </c>
      <c r="U73">
        <f>D73*내역서!U70</f>
        <v>0</v>
      </c>
      <c r="V73">
        <f>D73*내역서!V70</f>
        <v>0</v>
      </c>
      <c r="W73">
        <f>D73*내역서!W70</f>
        <v>0</v>
      </c>
      <c r="X73">
        <f>D73*내역서!X70</f>
        <v>0</v>
      </c>
      <c r="Y73">
        <f>D73*내역서!Y70</f>
        <v>0</v>
      </c>
      <c r="Z73">
        <f>D73*내역서!Z70</f>
        <v>0</v>
      </c>
      <c r="AA73">
        <f>D73*내역서!AA70</f>
        <v>0</v>
      </c>
      <c r="AB73">
        <f>D73*내역서!AB70</f>
        <v>0</v>
      </c>
      <c r="AC73">
        <f>D73*내역서!AC70</f>
        <v>0</v>
      </c>
      <c r="AD73">
        <f>D73*내역서!AD70</f>
        <v>0</v>
      </c>
      <c r="AE73">
        <f>D73*내역서!AE70</f>
        <v>0</v>
      </c>
      <c r="AF73">
        <f>D73*내역서!AF70</f>
        <v>0</v>
      </c>
      <c r="AG73">
        <f>D73*내역서!AG70</f>
        <v>0</v>
      </c>
      <c r="AH73">
        <f>D73*내역서!AH70</f>
        <v>0</v>
      </c>
      <c r="AI73">
        <f>D73*내역서!AI70</f>
        <v>0</v>
      </c>
      <c r="AJ73">
        <f>D73*내역서!AJ70</f>
        <v>0</v>
      </c>
      <c r="AK73">
        <f>D73*내역서!AK70</f>
        <v>0</v>
      </c>
      <c r="AL73">
        <f>D73*내역서!AL70</f>
        <v>0</v>
      </c>
    </row>
    <row r="74" spans="1:38" ht="30" customHeight="1">
      <c r="A74" s="6" t="s">
        <v>491</v>
      </c>
      <c r="B74" s="10"/>
      <c r="C74" s="7" t="s">
        <v>122</v>
      </c>
      <c r="D74" s="15">
        <v>1</v>
      </c>
      <c r="E74" s="8">
        <f>내역서!F92</f>
        <v>0</v>
      </c>
      <c r="F74" s="8">
        <f>D74*E74</f>
        <v>0</v>
      </c>
      <c r="G74" s="8">
        <f>내역서!H92</f>
        <v>0</v>
      </c>
      <c r="H74" s="8">
        <f>D74*G74</f>
        <v>0</v>
      </c>
      <c r="I74" s="8">
        <f>내역서!J92</f>
        <v>0</v>
      </c>
      <c r="J74" s="8">
        <f>D74*I74</f>
        <v>0</v>
      </c>
      <c r="K74" s="8">
        <f t="shared" si="4"/>
        <v>0</v>
      </c>
      <c r="L74" s="8">
        <f t="shared" si="4"/>
        <v>0</v>
      </c>
      <c r="M74" s="10"/>
      <c r="Q74">
        <v>1</v>
      </c>
      <c r="R74">
        <f>D74*내역서!R92</f>
        <v>0</v>
      </c>
      <c r="S74">
        <f>D74*내역서!S92</f>
        <v>0</v>
      </c>
      <c r="T74">
        <f>D74*내역서!T92</f>
        <v>0</v>
      </c>
      <c r="U74">
        <f>D74*내역서!U92</f>
        <v>0</v>
      </c>
      <c r="V74">
        <f>D74*내역서!V92</f>
        <v>0</v>
      </c>
      <c r="W74">
        <f>D74*내역서!W92</f>
        <v>0</v>
      </c>
      <c r="X74">
        <f>D74*내역서!X92</f>
        <v>0</v>
      </c>
      <c r="Y74">
        <f>D74*내역서!Y92</f>
        <v>0</v>
      </c>
      <c r="Z74">
        <f>D74*내역서!Z92</f>
        <v>0</v>
      </c>
      <c r="AA74">
        <f>D74*내역서!AA92</f>
        <v>0</v>
      </c>
      <c r="AB74">
        <f>D74*내역서!AB92</f>
        <v>0</v>
      </c>
      <c r="AC74">
        <f>D74*내역서!AC92</f>
        <v>0</v>
      </c>
      <c r="AD74">
        <f>D74*내역서!AD92</f>
        <v>0</v>
      </c>
      <c r="AE74">
        <f>D74*내역서!AE92</f>
        <v>0</v>
      </c>
      <c r="AF74">
        <f>D74*내역서!AF92</f>
        <v>0</v>
      </c>
      <c r="AG74">
        <f>D74*내역서!AG92</f>
        <v>0</v>
      </c>
      <c r="AH74">
        <f>D74*내역서!AH92</f>
        <v>0</v>
      </c>
      <c r="AI74">
        <f>D74*내역서!AI92</f>
        <v>0</v>
      </c>
      <c r="AJ74">
        <f>D74*내역서!AJ92</f>
        <v>0</v>
      </c>
      <c r="AK74">
        <f>D74*내역서!AK92</f>
        <v>0</v>
      </c>
      <c r="AL74">
        <f>D74*내역서!AL92</f>
        <v>0</v>
      </c>
    </row>
    <row r="75" spans="1:38" ht="30" customHeight="1">
      <c r="A75" s="6" t="s">
        <v>492</v>
      </c>
      <c r="B75" s="10"/>
      <c r="C75" s="7" t="s">
        <v>122</v>
      </c>
      <c r="D75" s="15">
        <v>1</v>
      </c>
      <c r="E75" s="8">
        <f>내역서!F114</f>
        <v>0</v>
      </c>
      <c r="F75" s="8">
        <f>D75*E75</f>
        <v>0</v>
      </c>
      <c r="G75" s="8">
        <f>내역서!H114</f>
        <v>0</v>
      </c>
      <c r="H75" s="8">
        <f>D75*G75</f>
        <v>0</v>
      </c>
      <c r="I75" s="8">
        <f>내역서!J114</f>
        <v>0</v>
      </c>
      <c r="J75" s="8">
        <f>D75*I75</f>
        <v>0</v>
      </c>
      <c r="K75" s="8">
        <f t="shared" si="4"/>
        <v>0</v>
      </c>
      <c r="L75" s="8">
        <f t="shared" si="4"/>
        <v>0</v>
      </c>
      <c r="M75" s="10"/>
      <c r="Q75">
        <v>1</v>
      </c>
      <c r="R75">
        <f>D75*내역서!R114</f>
        <v>0</v>
      </c>
      <c r="S75">
        <f>D75*내역서!S114</f>
        <v>0</v>
      </c>
      <c r="T75">
        <f>D75*내역서!T114</f>
        <v>0</v>
      </c>
      <c r="U75">
        <f>D75*내역서!U114</f>
        <v>0</v>
      </c>
      <c r="V75">
        <f>D75*내역서!V114</f>
        <v>0</v>
      </c>
      <c r="W75">
        <f>D75*내역서!W114</f>
        <v>0</v>
      </c>
      <c r="X75">
        <f>D75*내역서!X114</f>
        <v>0</v>
      </c>
      <c r="Y75">
        <f>D75*내역서!Y114</f>
        <v>0</v>
      </c>
      <c r="Z75">
        <f>D75*내역서!Z114</f>
        <v>0</v>
      </c>
      <c r="AA75">
        <f>D75*내역서!AA114</f>
        <v>0</v>
      </c>
      <c r="AB75">
        <f>D75*내역서!AB114</f>
        <v>0</v>
      </c>
      <c r="AC75">
        <f>D75*내역서!AC114</f>
        <v>0</v>
      </c>
      <c r="AD75">
        <f>D75*내역서!AD114</f>
        <v>0</v>
      </c>
      <c r="AE75">
        <f>D75*내역서!AE114</f>
        <v>0</v>
      </c>
      <c r="AF75">
        <f>D75*내역서!AF114</f>
        <v>0</v>
      </c>
      <c r="AG75">
        <f>D75*내역서!AG114</f>
        <v>0</v>
      </c>
      <c r="AH75">
        <f>D75*내역서!AH114</f>
        <v>0</v>
      </c>
      <c r="AI75">
        <f>D75*내역서!AI114</f>
        <v>0</v>
      </c>
      <c r="AJ75">
        <f>D75*내역서!AJ114</f>
        <v>0</v>
      </c>
      <c r="AK75">
        <f>D75*내역서!AK114</f>
        <v>0</v>
      </c>
      <c r="AL75">
        <f>D75*내역서!AL114</f>
        <v>0</v>
      </c>
    </row>
    <row r="76" spans="1:38" ht="30" customHeight="1">
      <c r="A76" s="6" t="s">
        <v>493</v>
      </c>
      <c r="B76" s="10"/>
      <c r="C76" s="7" t="s">
        <v>122</v>
      </c>
      <c r="D76" s="15">
        <v>1</v>
      </c>
      <c r="E76" s="8">
        <f>내역서!F136</f>
        <v>0</v>
      </c>
      <c r="F76" s="8">
        <f>D76*E76</f>
        <v>0</v>
      </c>
      <c r="G76" s="8">
        <f>내역서!H136</f>
        <v>0</v>
      </c>
      <c r="H76" s="8">
        <f>D76*G76</f>
        <v>0</v>
      </c>
      <c r="I76" s="8">
        <f>내역서!J136</f>
        <v>0</v>
      </c>
      <c r="J76" s="8">
        <f>D76*I76</f>
        <v>0</v>
      </c>
      <c r="K76" s="8">
        <f t="shared" si="4"/>
        <v>0</v>
      </c>
      <c r="L76" s="8">
        <f t="shared" si="4"/>
        <v>0</v>
      </c>
      <c r="M76" s="6" t="s">
        <v>487</v>
      </c>
      <c r="R76">
        <f>D76*내역서!R136</f>
        <v>0</v>
      </c>
      <c r="S76">
        <f>D76*내역서!S136</f>
        <v>0</v>
      </c>
      <c r="T76">
        <f>D76*내역서!T136</f>
        <v>0</v>
      </c>
      <c r="U76">
        <f>D76*내역서!U136</f>
        <v>0</v>
      </c>
      <c r="V76">
        <f>D76*내역서!V136</f>
        <v>0</v>
      </c>
      <c r="W76">
        <f>D76*내역서!W136</f>
        <v>0</v>
      </c>
      <c r="X76">
        <f>D76*내역서!X136</f>
        <v>0</v>
      </c>
      <c r="Y76">
        <f>D76*내역서!Y136</f>
        <v>0</v>
      </c>
      <c r="Z76">
        <f>D76*내역서!Z136</f>
        <v>0</v>
      </c>
      <c r="AA76">
        <f>D76*내역서!AA136</f>
        <v>0</v>
      </c>
      <c r="AB76">
        <f>D76*내역서!AB136</f>
        <v>0</v>
      </c>
      <c r="AC76">
        <f>D76*내역서!AC136</f>
        <v>0</v>
      </c>
      <c r="AD76">
        <f>D76*내역서!AD136</f>
        <v>0</v>
      </c>
      <c r="AE76">
        <f>D76*내역서!AE136</f>
        <v>0</v>
      </c>
      <c r="AF76">
        <f>D76*내역서!AF136</f>
        <v>0</v>
      </c>
      <c r="AG76">
        <f>D76*내역서!AG136</f>
        <v>0</v>
      </c>
      <c r="AH76">
        <f>D76*내역서!AH136</f>
        <v>0</v>
      </c>
      <c r="AI76">
        <f>D76*내역서!AI136</f>
        <v>0</v>
      </c>
      <c r="AJ76">
        <f>D76*내역서!AJ136</f>
        <v>0</v>
      </c>
      <c r="AK76">
        <f>D76*내역서!AK136</f>
        <v>0</v>
      </c>
      <c r="AL76">
        <f>D76*내역서!AL136</f>
        <v>0</v>
      </c>
    </row>
    <row r="77" spans="1:38" ht="30" customHeight="1">
      <c r="A77" s="10"/>
      <c r="B77" s="10"/>
      <c r="C77" s="15"/>
      <c r="D77" s="15"/>
      <c r="E77" s="8"/>
      <c r="F77" s="8"/>
      <c r="G77" s="8"/>
      <c r="H77" s="8"/>
      <c r="I77" s="8"/>
      <c r="J77" s="8"/>
      <c r="K77" s="8"/>
      <c r="L77" s="8"/>
      <c r="M77" s="10"/>
    </row>
    <row r="78" spans="1:38" ht="30" customHeight="1">
      <c r="A78" s="10"/>
      <c r="B78" s="10"/>
      <c r="C78" s="15"/>
      <c r="D78" s="15"/>
      <c r="E78" s="8"/>
      <c r="F78" s="8"/>
      <c r="G78" s="8"/>
      <c r="H78" s="8"/>
      <c r="I78" s="8"/>
      <c r="J78" s="8"/>
      <c r="K78" s="8"/>
      <c r="L78" s="8"/>
      <c r="M78" s="10"/>
    </row>
    <row r="79" spans="1:38" ht="30" customHeight="1">
      <c r="A79" s="10"/>
      <c r="B79" s="10"/>
      <c r="C79" s="15"/>
      <c r="D79" s="15"/>
      <c r="E79" s="8"/>
      <c r="F79" s="8"/>
      <c r="G79" s="8"/>
      <c r="H79" s="8"/>
      <c r="I79" s="8"/>
      <c r="J79" s="8"/>
      <c r="K79" s="8"/>
      <c r="L79" s="8"/>
      <c r="M79" s="10"/>
    </row>
    <row r="80" spans="1:38" ht="30" customHeight="1">
      <c r="A80" s="10"/>
      <c r="B80" s="10"/>
      <c r="C80" s="15"/>
      <c r="D80" s="15"/>
      <c r="E80" s="8"/>
      <c r="F80" s="8"/>
      <c r="G80" s="8"/>
      <c r="H80" s="8"/>
      <c r="I80" s="8"/>
      <c r="J80" s="8"/>
      <c r="K80" s="8"/>
      <c r="L80" s="8"/>
      <c r="M80" s="10"/>
    </row>
    <row r="81" spans="1:38" ht="30" customHeight="1">
      <c r="A81" s="10"/>
      <c r="B81" s="10"/>
      <c r="C81" s="15"/>
      <c r="D81" s="15"/>
      <c r="E81" s="8"/>
      <c r="F81" s="8"/>
      <c r="G81" s="8"/>
      <c r="H81" s="8"/>
      <c r="I81" s="8"/>
      <c r="J81" s="8"/>
      <c r="K81" s="8"/>
      <c r="L81" s="8"/>
      <c r="M81" s="10"/>
    </row>
    <row r="82" spans="1:38" ht="30" customHeight="1">
      <c r="A82" s="10"/>
      <c r="B82" s="10"/>
      <c r="C82" s="15"/>
      <c r="D82" s="15"/>
      <c r="E82" s="8"/>
      <c r="F82" s="8"/>
      <c r="G82" s="8"/>
      <c r="H82" s="8"/>
      <c r="I82" s="8"/>
      <c r="J82" s="8"/>
      <c r="K82" s="8"/>
      <c r="L82" s="8"/>
      <c r="M82" s="10"/>
    </row>
    <row r="83" spans="1:38" ht="30" customHeight="1">
      <c r="A83" s="10"/>
      <c r="B83" s="10"/>
      <c r="C83" s="15"/>
      <c r="D83" s="15"/>
      <c r="E83" s="8"/>
      <c r="F83" s="8"/>
      <c r="G83" s="8"/>
      <c r="H83" s="8"/>
      <c r="I83" s="8"/>
      <c r="J83" s="8"/>
      <c r="K83" s="8"/>
      <c r="L83" s="8"/>
      <c r="M83" s="10"/>
    </row>
    <row r="84" spans="1:38" ht="30" customHeight="1">
      <c r="A84" s="10"/>
      <c r="B84" s="10"/>
      <c r="C84" s="15"/>
      <c r="D84" s="15"/>
      <c r="E84" s="8"/>
      <c r="F84" s="8"/>
      <c r="G84" s="8"/>
      <c r="H84" s="8"/>
      <c r="I84" s="8"/>
      <c r="J84" s="8"/>
      <c r="K84" s="8"/>
      <c r="L84" s="8"/>
      <c r="M84" s="10"/>
    </row>
    <row r="85" spans="1:38" ht="30" customHeight="1">
      <c r="A85" s="10"/>
      <c r="B85" s="10"/>
      <c r="C85" s="15"/>
      <c r="D85" s="15"/>
      <c r="E85" s="8"/>
      <c r="F85" s="8"/>
      <c r="G85" s="8"/>
      <c r="H85" s="8"/>
      <c r="I85" s="8"/>
      <c r="J85" s="8"/>
      <c r="K85" s="8"/>
      <c r="L85" s="8"/>
      <c r="M85" s="10"/>
    </row>
    <row r="86" spans="1:38" ht="30" customHeight="1">
      <c r="A86" s="10"/>
      <c r="B86" s="10"/>
      <c r="C86" s="15"/>
      <c r="D86" s="15"/>
      <c r="E86" s="8"/>
      <c r="F86" s="8"/>
      <c r="G86" s="8"/>
      <c r="H86" s="8"/>
      <c r="I86" s="8"/>
      <c r="J86" s="8"/>
      <c r="K86" s="8"/>
      <c r="L86" s="8"/>
      <c r="M86" s="10"/>
    </row>
    <row r="87" spans="1:38" ht="30" customHeight="1">
      <c r="A87" s="10"/>
      <c r="B87" s="10"/>
      <c r="C87" s="15"/>
      <c r="D87" s="15"/>
      <c r="E87" s="8"/>
      <c r="F87" s="8"/>
      <c r="G87" s="8"/>
      <c r="H87" s="8"/>
      <c r="I87" s="8"/>
      <c r="J87" s="8"/>
      <c r="K87" s="8"/>
      <c r="L87" s="8"/>
      <c r="M87" s="10"/>
    </row>
    <row r="88" spans="1:38" ht="30" customHeight="1">
      <c r="A88" s="10"/>
      <c r="B88" s="10"/>
      <c r="C88" s="15"/>
      <c r="D88" s="15"/>
      <c r="E88" s="8"/>
      <c r="F88" s="8"/>
      <c r="G88" s="8"/>
      <c r="H88" s="8"/>
      <c r="I88" s="8"/>
      <c r="J88" s="8"/>
      <c r="K88" s="8"/>
      <c r="L88" s="8"/>
      <c r="M88" s="10"/>
    </row>
    <row r="89" spans="1:38" ht="30" customHeight="1">
      <c r="A89" s="10"/>
      <c r="B89" s="10"/>
      <c r="C89" s="15"/>
      <c r="D89" s="15"/>
      <c r="E89" s="8"/>
      <c r="F89" s="8"/>
      <c r="G89" s="8"/>
      <c r="H89" s="8"/>
      <c r="I89" s="8"/>
      <c r="J89" s="8"/>
      <c r="K89" s="8"/>
      <c r="L89" s="8"/>
      <c r="M89" s="10"/>
    </row>
    <row r="90" spans="1:38" ht="30" customHeight="1">
      <c r="A90" s="10"/>
      <c r="B90" s="10"/>
      <c r="C90" s="15"/>
      <c r="D90" s="15"/>
      <c r="E90" s="8"/>
      <c r="F90" s="8"/>
      <c r="G90" s="8"/>
      <c r="H90" s="8"/>
      <c r="I90" s="8"/>
      <c r="J90" s="8"/>
      <c r="K90" s="8"/>
      <c r="L90" s="8"/>
      <c r="M90" s="10"/>
    </row>
    <row r="91" spans="1:38" ht="30" customHeight="1">
      <c r="A91" s="10"/>
      <c r="B91" s="10"/>
      <c r="C91" s="15"/>
      <c r="D91" s="15"/>
      <c r="E91" s="8"/>
      <c r="F91" s="8"/>
      <c r="G91" s="8"/>
      <c r="H91" s="8"/>
      <c r="I91" s="8"/>
      <c r="J91" s="8"/>
      <c r="K91" s="8"/>
      <c r="L91" s="8"/>
      <c r="M91" s="10"/>
    </row>
    <row r="92" spans="1:38" ht="30" customHeight="1">
      <c r="A92" s="11" t="s">
        <v>121</v>
      </c>
      <c r="B92" s="12"/>
      <c r="C92" s="13"/>
      <c r="D92" s="13"/>
      <c r="E92" s="8"/>
      <c r="F92" s="14">
        <f>SUMIF(Q72:Q76, "1", F72:F76)</f>
        <v>0</v>
      </c>
      <c r="G92" s="8"/>
      <c r="H92" s="14">
        <f>SUMIF(Q72:Q76, "1", H72:H76)</f>
        <v>0</v>
      </c>
      <c r="I92" s="8"/>
      <c r="J92" s="14">
        <f>SUMIF(Q72:Q76, "1", J72:J76)</f>
        <v>0</v>
      </c>
      <c r="K92" s="8"/>
      <c r="L92" s="14">
        <f>F92+H92+J92</f>
        <v>0</v>
      </c>
      <c r="M92" s="12"/>
      <c r="R92">
        <f t="shared" ref="R92:AL92" si="5">SUM(R72:R76)</f>
        <v>0</v>
      </c>
      <c r="S92">
        <f t="shared" si="5"/>
        <v>0</v>
      </c>
      <c r="T92">
        <f t="shared" si="5"/>
        <v>0</v>
      </c>
      <c r="U92">
        <f t="shared" si="5"/>
        <v>0</v>
      </c>
      <c r="V92">
        <f t="shared" si="5"/>
        <v>0</v>
      </c>
      <c r="W92">
        <f t="shared" si="5"/>
        <v>0</v>
      </c>
      <c r="X92">
        <f t="shared" si="5"/>
        <v>0</v>
      </c>
      <c r="Y92">
        <f t="shared" si="5"/>
        <v>0</v>
      </c>
      <c r="Z92">
        <f t="shared" si="5"/>
        <v>0</v>
      </c>
      <c r="AA92">
        <f t="shared" si="5"/>
        <v>0</v>
      </c>
      <c r="AB92">
        <f t="shared" si="5"/>
        <v>0</v>
      </c>
      <c r="AC92">
        <f t="shared" si="5"/>
        <v>0</v>
      </c>
      <c r="AD92">
        <f t="shared" si="5"/>
        <v>0</v>
      </c>
      <c r="AE92">
        <f t="shared" si="5"/>
        <v>0</v>
      </c>
      <c r="AF92">
        <f t="shared" si="5"/>
        <v>0</v>
      </c>
      <c r="AG92">
        <f t="shared" si="5"/>
        <v>0</v>
      </c>
      <c r="AH92">
        <f t="shared" si="5"/>
        <v>0</v>
      </c>
      <c r="AI92">
        <f t="shared" si="5"/>
        <v>0</v>
      </c>
      <c r="AJ92">
        <f t="shared" si="5"/>
        <v>0</v>
      </c>
      <c r="AK92">
        <f t="shared" si="5"/>
        <v>0</v>
      </c>
      <c r="AL92">
        <f t="shared" si="5"/>
        <v>0</v>
      </c>
    </row>
    <row r="93" spans="1:38" ht="30" customHeight="1">
      <c r="A93" s="6" t="s">
        <v>2</v>
      </c>
      <c r="B93" s="10"/>
      <c r="C93" s="15"/>
      <c r="D93" s="15"/>
      <c r="E93" s="8"/>
      <c r="F93" s="8"/>
      <c r="G93" s="8"/>
      <c r="H93" s="8"/>
      <c r="I93" s="8"/>
      <c r="J93" s="8"/>
      <c r="K93" s="8"/>
      <c r="L93" s="8"/>
      <c r="M93" s="10"/>
    </row>
    <row r="94" spans="1:38" ht="30" customHeight="1">
      <c r="A94" s="6" t="s">
        <v>494</v>
      </c>
      <c r="B94" s="10"/>
      <c r="C94" s="7" t="s">
        <v>122</v>
      </c>
      <c r="D94" s="15">
        <v>1</v>
      </c>
      <c r="E94" s="8">
        <f>내역서!F158</f>
        <v>0</v>
      </c>
      <c r="F94" s="8">
        <f>D94*E94</f>
        <v>0</v>
      </c>
      <c r="G94" s="8">
        <f>내역서!H158</f>
        <v>0</v>
      </c>
      <c r="H94" s="8">
        <f>D94*G94</f>
        <v>0</v>
      </c>
      <c r="I94" s="8">
        <f>내역서!J158</f>
        <v>0</v>
      </c>
      <c r="J94" s="8">
        <f>D94*I94</f>
        <v>0</v>
      </c>
      <c r="K94" s="8">
        <f t="shared" ref="K94:L98" si="6">E94+G94+I94</f>
        <v>0</v>
      </c>
      <c r="L94" s="8">
        <f t="shared" si="6"/>
        <v>0</v>
      </c>
      <c r="M94" s="10"/>
      <c r="Q94">
        <v>1</v>
      </c>
      <c r="R94">
        <f>D94*내역서!R158</f>
        <v>0</v>
      </c>
      <c r="S94">
        <f>D94*내역서!S158</f>
        <v>0</v>
      </c>
      <c r="T94">
        <f>D94*내역서!T158</f>
        <v>0</v>
      </c>
      <c r="U94">
        <f>D94*내역서!U158</f>
        <v>0</v>
      </c>
      <c r="V94">
        <f>D94*내역서!V158</f>
        <v>0</v>
      </c>
      <c r="W94">
        <f>D94*내역서!W158</f>
        <v>0</v>
      </c>
      <c r="X94">
        <f>D94*내역서!X158</f>
        <v>0</v>
      </c>
      <c r="Y94">
        <f>D94*내역서!Y158</f>
        <v>0</v>
      </c>
      <c r="Z94">
        <f>D94*내역서!Z158</f>
        <v>0</v>
      </c>
      <c r="AA94">
        <f>D94*내역서!AA158</f>
        <v>0</v>
      </c>
      <c r="AB94">
        <f>D94*내역서!AB158</f>
        <v>0</v>
      </c>
      <c r="AC94">
        <f>D94*내역서!AC158</f>
        <v>0</v>
      </c>
      <c r="AD94">
        <f>D94*내역서!AD158</f>
        <v>0</v>
      </c>
      <c r="AE94">
        <f>D94*내역서!AE158</f>
        <v>0</v>
      </c>
      <c r="AF94">
        <f>D94*내역서!AF158</f>
        <v>0</v>
      </c>
      <c r="AG94">
        <f>D94*내역서!AG158</f>
        <v>0</v>
      </c>
      <c r="AH94">
        <f>D94*내역서!AH158</f>
        <v>0</v>
      </c>
      <c r="AI94">
        <f>D94*내역서!AI158</f>
        <v>0</v>
      </c>
      <c r="AJ94">
        <f>D94*내역서!AJ158</f>
        <v>0</v>
      </c>
      <c r="AK94">
        <f>D94*내역서!AK158</f>
        <v>0</v>
      </c>
      <c r="AL94">
        <f>D94*내역서!AL158</f>
        <v>0</v>
      </c>
    </row>
    <row r="95" spans="1:38" ht="30" customHeight="1">
      <c r="A95" s="6" t="s">
        <v>495</v>
      </c>
      <c r="B95" s="10"/>
      <c r="C95" s="7" t="s">
        <v>122</v>
      </c>
      <c r="D95" s="15">
        <v>1</v>
      </c>
      <c r="E95" s="8">
        <f>내역서!F180</f>
        <v>0</v>
      </c>
      <c r="F95" s="8">
        <f>D95*E95</f>
        <v>0</v>
      </c>
      <c r="G95" s="8">
        <f>내역서!H180</f>
        <v>0</v>
      </c>
      <c r="H95" s="8">
        <f>D95*G95</f>
        <v>0</v>
      </c>
      <c r="I95" s="8">
        <f>내역서!J180</f>
        <v>0</v>
      </c>
      <c r="J95" s="8">
        <f>D95*I95</f>
        <v>0</v>
      </c>
      <c r="K95" s="8">
        <f t="shared" si="6"/>
        <v>0</v>
      </c>
      <c r="L95" s="8">
        <f t="shared" si="6"/>
        <v>0</v>
      </c>
      <c r="M95" s="10"/>
      <c r="Q95">
        <v>1</v>
      </c>
      <c r="R95">
        <f>D95*내역서!R180</f>
        <v>0</v>
      </c>
      <c r="S95">
        <f>D95*내역서!S180</f>
        <v>0</v>
      </c>
      <c r="T95">
        <f>D95*내역서!T180</f>
        <v>0</v>
      </c>
      <c r="U95">
        <f>D95*내역서!U180</f>
        <v>0</v>
      </c>
      <c r="V95">
        <f>D95*내역서!V180</f>
        <v>0</v>
      </c>
      <c r="W95">
        <f>D95*내역서!W180</f>
        <v>0</v>
      </c>
      <c r="X95">
        <f>D95*내역서!X180</f>
        <v>0</v>
      </c>
      <c r="Y95">
        <f>D95*내역서!Y180</f>
        <v>0</v>
      </c>
      <c r="Z95">
        <f>D95*내역서!Z180</f>
        <v>0</v>
      </c>
      <c r="AA95">
        <f>D95*내역서!AA180</f>
        <v>0</v>
      </c>
      <c r="AB95">
        <f>D95*내역서!AB180</f>
        <v>0</v>
      </c>
      <c r="AC95">
        <f>D95*내역서!AC180</f>
        <v>0</v>
      </c>
      <c r="AD95">
        <f>D95*내역서!AD180</f>
        <v>0</v>
      </c>
      <c r="AE95">
        <f>D95*내역서!AE180</f>
        <v>0</v>
      </c>
      <c r="AF95">
        <f>D95*내역서!AF180</f>
        <v>0</v>
      </c>
      <c r="AG95">
        <f>D95*내역서!AG180</f>
        <v>0</v>
      </c>
      <c r="AH95">
        <f>D95*내역서!AH180</f>
        <v>0</v>
      </c>
      <c r="AI95">
        <f>D95*내역서!AI180</f>
        <v>0</v>
      </c>
      <c r="AJ95">
        <f>D95*내역서!AJ180</f>
        <v>0</v>
      </c>
      <c r="AK95">
        <f>D95*내역서!AK180</f>
        <v>0</v>
      </c>
      <c r="AL95">
        <f>D95*내역서!AL180</f>
        <v>0</v>
      </c>
    </row>
    <row r="96" spans="1:38" ht="30" customHeight="1">
      <c r="A96" s="6" t="s">
        <v>496</v>
      </c>
      <c r="B96" s="10"/>
      <c r="C96" s="7" t="s">
        <v>122</v>
      </c>
      <c r="D96" s="15">
        <v>1</v>
      </c>
      <c r="E96" s="8">
        <f>내역서!F202</f>
        <v>0</v>
      </c>
      <c r="F96" s="8">
        <f>D96*E96</f>
        <v>0</v>
      </c>
      <c r="G96" s="8">
        <f>내역서!H202</f>
        <v>0</v>
      </c>
      <c r="H96" s="8">
        <f>D96*G96</f>
        <v>0</v>
      </c>
      <c r="I96" s="8">
        <f>내역서!J202</f>
        <v>0</v>
      </c>
      <c r="J96" s="8">
        <f>D96*I96</f>
        <v>0</v>
      </c>
      <c r="K96" s="8">
        <f t="shared" si="6"/>
        <v>0</v>
      </c>
      <c r="L96" s="8">
        <f t="shared" si="6"/>
        <v>0</v>
      </c>
      <c r="M96" s="10"/>
      <c r="Q96">
        <v>1</v>
      </c>
      <c r="R96">
        <f>D96*내역서!R202</f>
        <v>0</v>
      </c>
      <c r="S96">
        <f>D96*내역서!S202</f>
        <v>0</v>
      </c>
      <c r="T96">
        <f>D96*내역서!T202</f>
        <v>0</v>
      </c>
      <c r="U96">
        <f>D96*내역서!U202</f>
        <v>0</v>
      </c>
      <c r="V96">
        <f>D96*내역서!V202</f>
        <v>0</v>
      </c>
      <c r="W96">
        <f>D96*내역서!W202</f>
        <v>0</v>
      </c>
      <c r="X96">
        <f>D96*내역서!X202</f>
        <v>0</v>
      </c>
      <c r="Y96">
        <f>D96*내역서!Y202</f>
        <v>0</v>
      </c>
      <c r="Z96">
        <f>D96*내역서!Z202</f>
        <v>0</v>
      </c>
      <c r="AA96">
        <f>D96*내역서!AA202</f>
        <v>0</v>
      </c>
      <c r="AB96">
        <f>D96*내역서!AB202</f>
        <v>0</v>
      </c>
      <c r="AC96">
        <f>D96*내역서!AC202</f>
        <v>0</v>
      </c>
      <c r="AD96">
        <f>D96*내역서!AD202</f>
        <v>0</v>
      </c>
      <c r="AE96">
        <f>D96*내역서!AE202</f>
        <v>0</v>
      </c>
      <c r="AF96">
        <f>D96*내역서!AF202</f>
        <v>0</v>
      </c>
      <c r="AG96">
        <f>D96*내역서!AG202</f>
        <v>0</v>
      </c>
      <c r="AH96">
        <f>D96*내역서!AH202</f>
        <v>0</v>
      </c>
      <c r="AI96">
        <f>D96*내역서!AI202</f>
        <v>0</v>
      </c>
      <c r="AJ96">
        <f>D96*내역서!AJ202</f>
        <v>0</v>
      </c>
      <c r="AK96">
        <f>D96*내역서!AK202</f>
        <v>0</v>
      </c>
      <c r="AL96">
        <f>D96*내역서!AL202</f>
        <v>0</v>
      </c>
    </row>
    <row r="97" spans="1:38" ht="30" customHeight="1">
      <c r="A97" s="6" t="s">
        <v>497</v>
      </c>
      <c r="B97" s="10"/>
      <c r="C97" s="7" t="s">
        <v>122</v>
      </c>
      <c r="D97" s="15">
        <v>1</v>
      </c>
      <c r="E97" s="8">
        <f>내역서!F224</f>
        <v>0</v>
      </c>
      <c r="F97" s="8">
        <f>D97*E97</f>
        <v>0</v>
      </c>
      <c r="G97" s="8">
        <f>내역서!H224</f>
        <v>0</v>
      </c>
      <c r="H97" s="8">
        <f>D97*G97</f>
        <v>0</v>
      </c>
      <c r="I97" s="8">
        <f>내역서!J224</f>
        <v>0</v>
      </c>
      <c r="J97" s="8">
        <f>D97*I97</f>
        <v>0</v>
      </c>
      <c r="K97" s="8">
        <f t="shared" si="6"/>
        <v>0</v>
      </c>
      <c r="L97" s="8">
        <f t="shared" si="6"/>
        <v>0</v>
      </c>
      <c r="M97" s="10"/>
      <c r="Q97">
        <v>1</v>
      </c>
      <c r="R97">
        <f>D97*내역서!R224</f>
        <v>0</v>
      </c>
      <c r="S97">
        <f>D97*내역서!S224</f>
        <v>0</v>
      </c>
      <c r="T97">
        <f>D97*내역서!T224</f>
        <v>0</v>
      </c>
      <c r="U97">
        <f>D97*내역서!U224</f>
        <v>0</v>
      </c>
      <c r="V97">
        <f>D97*내역서!V224</f>
        <v>0</v>
      </c>
      <c r="W97">
        <f>D97*내역서!W224</f>
        <v>0</v>
      </c>
      <c r="X97">
        <f>D97*내역서!X224</f>
        <v>0</v>
      </c>
      <c r="Y97">
        <f>D97*내역서!Y224</f>
        <v>0</v>
      </c>
      <c r="Z97">
        <f>D97*내역서!Z224</f>
        <v>0</v>
      </c>
      <c r="AA97">
        <f>D97*내역서!AA224</f>
        <v>0</v>
      </c>
      <c r="AB97">
        <f>D97*내역서!AB224</f>
        <v>0</v>
      </c>
      <c r="AC97">
        <f>D97*내역서!AC224</f>
        <v>0</v>
      </c>
      <c r="AD97">
        <f>D97*내역서!AD224</f>
        <v>0</v>
      </c>
      <c r="AE97">
        <f>D97*내역서!AE224</f>
        <v>0</v>
      </c>
      <c r="AF97">
        <f>D97*내역서!AF224</f>
        <v>0</v>
      </c>
      <c r="AG97">
        <f>D97*내역서!AG224</f>
        <v>0</v>
      </c>
      <c r="AH97">
        <f>D97*내역서!AH224</f>
        <v>0</v>
      </c>
      <c r="AI97">
        <f>D97*내역서!AI224</f>
        <v>0</v>
      </c>
      <c r="AJ97">
        <f>D97*내역서!AJ224</f>
        <v>0</v>
      </c>
      <c r="AK97">
        <f>D97*내역서!AK224</f>
        <v>0</v>
      </c>
      <c r="AL97">
        <f>D97*내역서!AL224</f>
        <v>0</v>
      </c>
    </row>
    <row r="98" spans="1:38" ht="30" customHeight="1">
      <c r="A98" s="6" t="s">
        <v>498</v>
      </c>
      <c r="B98" s="10"/>
      <c r="C98" s="7" t="s">
        <v>122</v>
      </c>
      <c r="D98" s="15">
        <v>1</v>
      </c>
      <c r="E98" s="8">
        <f>내역서!F246</f>
        <v>0</v>
      </c>
      <c r="F98" s="8">
        <f>D98*E98</f>
        <v>0</v>
      </c>
      <c r="G98" s="8">
        <f>내역서!H246</f>
        <v>0</v>
      </c>
      <c r="H98" s="8">
        <f>D98*G98</f>
        <v>0</v>
      </c>
      <c r="I98" s="8">
        <f>내역서!J246</f>
        <v>0</v>
      </c>
      <c r="J98" s="8">
        <f>D98*I98</f>
        <v>0</v>
      </c>
      <c r="K98" s="8">
        <f t="shared" si="6"/>
        <v>0</v>
      </c>
      <c r="L98" s="8">
        <f t="shared" si="6"/>
        <v>0</v>
      </c>
      <c r="M98" s="10"/>
      <c r="Q98">
        <v>1</v>
      </c>
      <c r="R98">
        <f>D98*내역서!R246</f>
        <v>0</v>
      </c>
      <c r="S98">
        <f>D98*내역서!S246</f>
        <v>0</v>
      </c>
      <c r="T98">
        <f>D98*내역서!T246</f>
        <v>0</v>
      </c>
      <c r="U98">
        <f>D98*내역서!U246</f>
        <v>0</v>
      </c>
      <c r="V98">
        <f>D98*내역서!V246</f>
        <v>0</v>
      </c>
      <c r="W98">
        <f>D98*내역서!W246</f>
        <v>0</v>
      </c>
      <c r="X98">
        <f>D98*내역서!X246</f>
        <v>0</v>
      </c>
      <c r="Y98">
        <f>D98*내역서!Y246</f>
        <v>0</v>
      </c>
      <c r="Z98">
        <f>D98*내역서!Z246</f>
        <v>0</v>
      </c>
      <c r="AA98">
        <f>D98*내역서!AA246</f>
        <v>0</v>
      </c>
      <c r="AB98">
        <f>D98*내역서!AB246</f>
        <v>0</v>
      </c>
      <c r="AC98">
        <f>D98*내역서!AC246</f>
        <v>0</v>
      </c>
      <c r="AD98">
        <f>D98*내역서!AD246</f>
        <v>0</v>
      </c>
      <c r="AE98">
        <f>D98*내역서!AE246</f>
        <v>0</v>
      </c>
      <c r="AF98">
        <f>D98*내역서!AF246</f>
        <v>0</v>
      </c>
      <c r="AG98">
        <f>D98*내역서!AG246</f>
        <v>0</v>
      </c>
      <c r="AH98">
        <f>D98*내역서!AH246</f>
        <v>0</v>
      </c>
      <c r="AI98">
        <f>D98*내역서!AI246</f>
        <v>0</v>
      </c>
      <c r="AJ98">
        <f>D98*내역서!AJ246</f>
        <v>0</v>
      </c>
      <c r="AK98">
        <f>D98*내역서!AK246</f>
        <v>0</v>
      </c>
      <c r="AL98">
        <f>D98*내역서!AL246</f>
        <v>0</v>
      </c>
    </row>
    <row r="99" spans="1:38" ht="30" customHeight="1">
      <c r="A99" s="10"/>
      <c r="B99" s="10"/>
      <c r="C99" s="15"/>
      <c r="D99" s="15"/>
      <c r="E99" s="8"/>
      <c r="F99" s="8"/>
      <c r="G99" s="8"/>
      <c r="H99" s="8"/>
      <c r="I99" s="8"/>
      <c r="J99" s="8"/>
      <c r="K99" s="8"/>
      <c r="L99" s="8"/>
      <c r="M99" s="10"/>
    </row>
    <row r="100" spans="1:38" ht="30" customHeight="1">
      <c r="A100" s="10"/>
      <c r="B100" s="10"/>
      <c r="C100" s="15"/>
      <c r="D100" s="15"/>
      <c r="E100" s="8"/>
      <c r="F100" s="8"/>
      <c r="G100" s="8"/>
      <c r="H100" s="8"/>
      <c r="I100" s="8"/>
      <c r="J100" s="8"/>
      <c r="K100" s="8"/>
      <c r="L100" s="8"/>
      <c r="M100" s="10"/>
    </row>
    <row r="101" spans="1:38" ht="30" customHeight="1">
      <c r="A101" s="10"/>
      <c r="B101" s="10"/>
      <c r="C101" s="15"/>
      <c r="D101" s="15"/>
      <c r="E101" s="8"/>
      <c r="F101" s="8"/>
      <c r="G101" s="8"/>
      <c r="H101" s="8"/>
      <c r="I101" s="8"/>
      <c r="J101" s="8"/>
      <c r="K101" s="8"/>
      <c r="L101" s="8"/>
      <c r="M101" s="10"/>
    </row>
    <row r="102" spans="1:38" ht="30" customHeight="1">
      <c r="A102" s="10"/>
      <c r="B102" s="10"/>
      <c r="C102" s="15"/>
      <c r="D102" s="15"/>
      <c r="E102" s="8"/>
      <c r="F102" s="8"/>
      <c r="G102" s="8"/>
      <c r="H102" s="8"/>
      <c r="I102" s="8"/>
      <c r="J102" s="8"/>
      <c r="K102" s="8"/>
      <c r="L102" s="8"/>
      <c r="M102" s="10"/>
    </row>
    <row r="103" spans="1:38" ht="30" customHeight="1">
      <c r="A103" s="10"/>
      <c r="B103" s="10"/>
      <c r="C103" s="15"/>
      <c r="D103" s="15"/>
      <c r="E103" s="8"/>
      <c r="F103" s="8"/>
      <c r="G103" s="8"/>
      <c r="H103" s="8"/>
      <c r="I103" s="8"/>
      <c r="J103" s="8"/>
      <c r="K103" s="8"/>
      <c r="L103" s="8"/>
      <c r="M103" s="10"/>
    </row>
    <row r="104" spans="1:38" ht="30" customHeight="1">
      <c r="A104" s="10"/>
      <c r="B104" s="10"/>
      <c r="C104" s="15"/>
      <c r="D104" s="15"/>
      <c r="E104" s="8"/>
      <c r="F104" s="8"/>
      <c r="G104" s="8"/>
      <c r="H104" s="8"/>
      <c r="I104" s="8"/>
      <c r="J104" s="8"/>
      <c r="K104" s="8"/>
      <c r="L104" s="8"/>
      <c r="M104" s="10"/>
    </row>
    <row r="105" spans="1:38" ht="30" customHeight="1">
      <c r="A105" s="10"/>
      <c r="B105" s="10"/>
      <c r="C105" s="15"/>
      <c r="D105" s="15"/>
      <c r="E105" s="8"/>
      <c r="F105" s="8"/>
      <c r="G105" s="8"/>
      <c r="H105" s="8"/>
      <c r="I105" s="8"/>
      <c r="J105" s="8"/>
      <c r="K105" s="8"/>
      <c r="L105" s="8"/>
      <c r="M105" s="10"/>
    </row>
    <row r="106" spans="1:38" ht="30" customHeight="1">
      <c r="A106" s="10"/>
      <c r="B106" s="10"/>
      <c r="C106" s="15"/>
      <c r="D106" s="15"/>
      <c r="E106" s="8"/>
      <c r="F106" s="8"/>
      <c r="G106" s="8"/>
      <c r="H106" s="8"/>
      <c r="I106" s="8"/>
      <c r="J106" s="8"/>
      <c r="K106" s="8"/>
      <c r="L106" s="8"/>
      <c r="M106" s="10"/>
    </row>
    <row r="107" spans="1:38" ht="30" customHeight="1">
      <c r="A107" s="10"/>
      <c r="B107" s="10"/>
      <c r="C107" s="15"/>
      <c r="D107" s="15"/>
      <c r="E107" s="8"/>
      <c r="F107" s="8"/>
      <c r="G107" s="8"/>
      <c r="H107" s="8"/>
      <c r="I107" s="8"/>
      <c r="J107" s="8"/>
      <c r="K107" s="8"/>
      <c r="L107" s="8"/>
      <c r="M107" s="10"/>
    </row>
    <row r="108" spans="1:38" ht="30" customHeight="1">
      <c r="A108" s="10"/>
      <c r="B108" s="10"/>
      <c r="C108" s="15"/>
      <c r="D108" s="15"/>
      <c r="E108" s="8"/>
      <c r="F108" s="8"/>
      <c r="G108" s="8"/>
      <c r="H108" s="8"/>
      <c r="I108" s="8"/>
      <c r="J108" s="8"/>
      <c r="K108" s="8"/>
      <c r="L108" s="8"/>
      <c r="M108" s="10"/>
    </row>
    <row r="109" spans="1:38" ht="30" customHeight="1">
      <c r="A109" s="10"/>
      <c r="B109" s="10"/>
      <c r="C109" s="15"/>
      <c r="D109" s="15"/>
      <c r="E109" s="8"/>
      <c r="F109" s="8"/>
      <c r="G109" s="8"/>
      <c r="H109" s="8"/>
      <c r="I109" s="8"/>
      <c r="J109" s="8"/>
      <c r="K109" s="8"/>
      <c r="L109" s="8"/>
      <c r="M109" s="10"/>
    </row>
    <row r="110" spans="1:38" ht="30" customHeight="1">
      <c r="A110" s="10"/>
      <c r="B110" s="10"/>
      <c r="C110" s="15"/>
      <c r="D110" s="15"/>
      <c r="E110" s="8"/>
      <c r="F110" s="8"/>
      <c r="G110" s="8"/>
      <c r="H110" s="8"/>
      <c r="I110" s="8"/>
      <c r="J110" s="8"/>
      <c r="K110" s="8"/>
      <c r="L110" s="8"/>
      <c r="M110" s="10"/>
    </row>
    <row r="111" spans="1:38" ht="30" customHeight="1">
      <c r="A111" s="10"/>
      <c r="B111" s="10"/>
      <c r="C111" s="15"/>
      <c r="D111" s="15"/>
      <c r="E111" s="8"/>
      <c r="F111" s="8"/>
      <c r="G111" s="8"/>
      <c r="H111" s="8"/>
      <c r="I111" s="8"/>
      <c r="J111" s="8"/>
      <c r="K111" s="8"/>
      <c r="L111" s="8"/>
      <c r="M111" s="10"/>
    </row>
    <row r="112" spans="1:38" ht="30" customHeight="1">
      <c r="A112" s="10"/>
      <c r="B112" s="10"/>
      <c r="C112" s="15"/>
      <c r="D112" s="15"/>
      <c r="E112" s="8"/>
      <c r="F112" s="8"/>
      <c r="G112" s="8"/>
      <c r="H112" s="8"/>
      <c r="I112" s="8"/>
      <c r="J112" s="8"/>
      <c r="K112" s="8"/>
      <c r="L112" s="8"/>
      <c r="M112" s="10"/>
    </row>
    <row r="113" spans="1:38" ht="30" customHeight="1">
      <c r="A113" s="10"/>
      <c r="B113" s="10"/>
      <c r="C113" s="15"/>
      <c r="D113" s="15"/>
      <c r="E113" s="8"/>
      <c r="F113" s="8"/>
      <c r="G113" s="8"/>
      <c r="H113" s="8"/>
      <c r="I113" s="8"/>
      <c r="J113" s="8"/>
      <c r="K113" s="8"/>
      <c r="L113" s="8"/>
      <c r="M113" s="10"/>
    </row>
    <row r="114" spans="1:38" ht="30" customHeight="1">
      <c r="A114" s="11" t="s">
        <v>121</v>
      </c>
      <c r="B114" s="12"/>
      <c r="C114" s="13"/>
      <c r="D114" s="13"/>
      <c r="E114" s="8"/>
      <c r="F114" s="14">
        <f>SUMIF(Q94:Q98, "1", F94:F98)</f>
        <v>0</v>
      </c>
      <c r="G114" s="8"/>
      <c r="H114" s="14">
        <f>SUMIF(Q94:Q98, "1", H94:H98)</f>
        <v>0</v>
      </c>
      <c r="I114" s="8"/>
      <c r="J114" s="14">
        <f>SUMIF(Q94:Q98, "1", J94:J98)</f>
        <v>0</v>
      </c>
      <c r="K114" s="8"/>
      <c r="L114" s="14">
        <f>F114+H114+J114</f>
        <v>0</v>
      </c>
      <c r="M114" s="12"/>
      <c r="R114">
        <f t="shared" ref="R114:AL114" si="7">SUM(R94:R98)</f>
        <v>0</v>
      </c>
      <c r="S114">
        <f t="shared" si="7"/>
        <v>0</v>
      </c>
      <c r="T114">
        <f t="shared" si="7"/>
        <v>0</v>
      </c>
      <c r="U114">
        <f t="shared" si="7"/>
        <v>0</v>
      </c>
      <c r="V114">
        <f t="shared" si="7"/>
        <v>0</v>
      </c>
      <c r="W114">
        <f t="shared" si="7"/>
        <v>0</v>
      </c>
      <c r="X114">
        <f t="shared" si="7"/>
        <v>0</v>
      </c>
      <c r="Y114">
        <f t="shared" si="7"/>
        <v>0</v>
      </c>
      <c r="Z114">
        <f t="shared" si="7"/>
        <v>0</v>
      </c>
      <c r="AA114">
        <f t="shared" si="7"/>
        <v>0</v>
      </c>
      <c r="AB114">
        <f t="shared" si="7"/>
        <v>0</v>
      </c>
      <c r="AC114">
        <f t="shared" si="7"/>
        <v>0</v>
      </c>
      <c r="AD114">
        <f t="shared" si="7"/>
        <v>0</v>
      </c>
      <c r="AE114">
        <f t="shared" si="7"/>
        <v>0</v>
      </c>
      <c r="AF114">
        <f t="shared" si="7"/>
        <v>0</v>
      </c>
      <c r="AG114">
        <f t="shared" si="7"/>
        <v>0</v>
      </c>
      <c r="AH114">
        <f t="shared" si="7"/>
        <v>0</v>
      </c>
      <c r="AI114">
        <f t="shared" si="7"/>
        <v>0</v>
      </c>
      <c r="AJ114">
        <f t="shared" si="7"/>
        <v>0</v>
      </c>
      <c r="AK114">
        <f t="shared" si="7"/>
        <v>0</v>
      </c>
      <c r="AL114">
        <f t="shared" si="7"/>
        <v>0</v>
      </c>
    </row>
    <row r="115" spans="1:38" ht="30" customHeight="1">
      <c r="A115" s="6" t="s">
        <v>3</v>
      </c>
      <c r="B115" s="10"/>
      <c r="C115" s="15"/>
      <c r="D115" s="15"/>
      <c r="E115" s="8"/>
      <c r="F115" s="8"/>
      <c r="G115" s="8"/>
      <c r="H115" s="8"/>
      <c r="I115" s="8"/>
      <c r="J115" s="8"/>
      <c r="K115" s="8"/>
      <c r="L115" s="8"/>
      <c r="M115" s="10"/>
    </row>
    <row r="116" spans="1:38" ht="30" customHeight="1">
      <c r="A116" s="6" t="s">
        <v>499</v>
      </c>
      <c r="B116" s="10"/>
      <c r="C116" s="7" t="s">
        <v>122</v>
      </c>
      <c r="D116" s="15">
        <v>1</v>
      </c>
      <c r="E116" s="8">
        <f>내역서!F268</f>
        <v>0</v>
      </c>
      <c r="F116" s="8">
        <f t="shared" ref="F116:F121" si="8">D116*E116</f>
        <v>0</v>
      </c>
      <c r="G116" s="8">
        <f>내역서!H268</f>
        <v>0</v>
      </c>
      <c r="H116" s="8">
        <f t="shared" ref="H116:H121" si="9">D116*G116</f>
        <v>0</v>
      </c>
      <c r="I116" s="8">
        <f>내역서!J268</f>
        <v>0</v>
      </c>
      <c r="J116" s="8">
        <f t="shared" ref="J116:J121" si="10">D116*I116</f>
        <v>0</v>
      </c>
      <c r="K116" s="8">
        <f t="shared" ref="K116:L121" si="11">E116+G116+I116</f>
        <v>0</v>
      </c>
      <c r="L116" s="8">
        <f t="shared" si="11"/>
        <v>0</v>
      </c>
      <c r="M116" s="10"/>
      <c r="Q116">
        <v>1</v>
      </c>
      <c r="R116">
        <f>D116*내역서!R268</f>
        <v>0</v>
      </c>
      <c r="S116">
        <f>D116*내역서!S268</f>
        <v>0</v>
      </c>
      <c r="T116">
        <f>D116*내역서!T268</f>
        <v>0</v>
      </c>
      <c r="U116">
        <f>D116*내역서!U268</f>
        <v>0</v>
      </c>
      <c r="V116">
        <f>D116*내역서!V268</f>
        <v>0</v>
      </c>
      <c r="W116">
        <f>D116*내역서!W268</f>
        <v>0</v>
      </c>
      <c r="X116">
        <f>D116*내역서!X268</f>
        <v>0</v>
      </c>
      <c r="Y116">
        <f>D116*내역서!Y268</f>
        <v>0</v>
      </c>
      <c r="Z116">
        <f>D116*내역서!Z268</f>
        <v>0</v>
      </c>
      <c r="AA116">
        <f>D116*내역서!AA268</f>
        <v>0</v>
      </c>
      <c r="AB116">
        <f>D116*내역서!AB268</f>
        <v>0</v>
      </c>
      <c r="AC116">
        <f>D116*내역서!AC268</f>
        <v>0</v>
      </c>
      <c r="AD116">
        <f>D116*내역서!AD268</f>
        <v>0</v>
      </c>
      <c r="AE116">
        <f>D116*내역서!AE268</f>
        <v>0</v>
      </c>
      <c r="AF116">
        <f>D116*내역서!AF268</f>
        <v>0</v>
      </c>
      <c r="AG116">
        <f>D116*내역서!AG268</f>
        <v>0</v>
      </c>
      <c r="AH116">
        <f>D116*내역서!AH268</f>
        <v>0</v>
      </c>
      <c r="AI116">
        <f>D116*내역서!AI268</f>
        <v>0</v>
      </c>
      <c r="AJ116">
        <f>D116*내역서!AJ268</f>
        <v>0</v>
      </c>
      <c r="AK116">
        <f>D116*내역서!AK268</f>
        <v>0</v>
      </c>
      <c r="AL116">
        <f>D116*내역서!AL268</f>
        <v>0</v>
      </c>
    </row>
    <row r="117" spans="1:38" ht="30" customHeight="1">
      <c r="A117" s="6" t="s">
        <v>500</v>
      </c>
      <c r="B117" s="10"/>
      <c r="C117" s="7" t="s">
        <v>122</v>
      </c>
      <c r="D117" s="15">
        <v>1</v>
      </c>
      <c r="E117" s="8">
        <f>내역서!F290</f>
        <v>0</v>
      </c>
      <c r="F117" s="8">
        <f t="shared" si="8"/>
        <v>0</v>
      </c>
      <c r="G117" s="8">
        <f>내역서!H290</f>
        <v>0</v>
      </c>
      <c r="H117" s="8">
        <f t="shared" si="9"/>
        <v>0</v>
      </c>
      <c r="I117" s="8">
        <f>내역서!J290</f>
        <v>0</v>
      </c>
      <c r="J117" s="8">
        <f t="shared" si="10"/>
        <v>0</v>
      </c>
      <c r="K117" s="8">
        <f t="shared" si="11"/>
        <v>0</v>
      </c>
      <c r="L117" s="8">
        <f t="shared" si="11"/>
        <v>0</v>
      </c>
      <c r="M117" s="10"/>
      <c r="Q117">
        <v>1</v>
      </c>
      <c r="R117">
        <f>D117*내역서!R290</f>
        <v>0</v>
      </c>
      <c r="S117">
        <f>D117*내역서!S290</f>
        <v>0</v>
      </c>
      <c r="T117">
        <f>D117*내역서!T290</f>
        <v>0</v>
      </c>
      <c r="U117">
        <f>D117*내역서!U290</f>
        <v>0</v>
      </c>
      <c r="V117">
        <f>D117*내역서!V290</f>
        <v>0</v>
      </c>
      <c r="W117">
        <f>D117*내역서!W290</f>
        <v>0</v>
      </c>
      <c r="X117">
        <f>D117*내역서!X290</f>
        <v>0</v>
      </c>
      <c r="Y117">
        <f>D117*내역서!Y290</f>
        <v>0</v>
      </c>
      <c r="Z117">
        <f>D117*내역서!Z290</f>
        <v>0</v>
      </c>
      <c r="AA117">
        <f>D117*내역서!AA290</f>
        <v>0</v>
      </c>
      <c r="AB117">
        <f>D117*내역서!AB290</f>
        <v>0</v>
      </c>
      <c r="AC117">
        <f>D117*내역서!AC290</f>
        <v>0</v>
      </c>
      <c r="AD117">
        <f>D117*내역서!AD290</f>
        <v>0</v>
      </c>
      <c r="AE117">
        <f>D117*내역서!AE290</f>
        <v>0</v>
      </c>
      <c r="AF117">
        <f>D117*내역서!AF290</f>
        <v>0</v>
      </c>
      <c r="AG117">
        <f>D117*내역서!AG290</f>
        <v>0</v>
      </c>
      <c r="AH117">
        <f>D117*내역서!AH290</f>
        <v>0</v>
      </c>
      <c r="AI117">
        <f>D117*내역서!AI290</f>
        <v>0</v>
      </c>
      <c r="AJ117">
        <f>D117*내역서!AJ290</f>
        <v>0</v>
      </c>
      <c r="AK117">
        <f>D117*내역서!AK290</f>
        <v>0</v>
      </c>
      <c r="AL117">
        <f>D117*내역서!AL290</f>
        <v>0</v>
      </c>
    </row>
    <row r="118" spans="1:38" ht="30" customHeight="1">
      <c r="A118" s="6" t="s">
        <v>501</v>
      </c>
      <c r="B118" s="10"/>
      <c r="C118" s="7" t="s">
        <v>122</v>
      </c>
      <c r="D118" s="15">
        <v>1</v>
      </c>
      <c r="E118" s="8">
        <f>내역서!F312</f>
        <v>0</v>
      </c>
      <c r="F118" s="8">
        <f t="shared" si="8"/>
        <v>0</v>
      </c>
      <c r="G118" s="8">
        <f>내역서!H312</f>
        <v>0</v>
      </c>
      <c r="H118" s="8">
        <f t="shared" si="9"/>
        <v>0</v>
      </c>
      <c r="I118" s="8">
        <f>내역서!J312</f>
        <v>0</v>
      </c>
      <c r="J118" s="8">
        <f t="shared" si="10"/>
        <v>0</v>
      </c>
      <c r="K118" s="8">
        <f t="shared" si="11"/>
        <v>0</v>
      </c>
      <c r="L118" s="8">
        <f t="shared" si="11"/>
        <v>0</v>
      </c>
      <c r="M118" s="10"/>
      <c r="Q118">
        <v>1</v>
      </c>
      <c r="R118">
        <f>D118*내역서!R312</f>
        <v>0</v>
      </c>
      <c r="S118">
        <f>D118*내역서!S312</f>
        <v>0</v>
      </c>
      <c r="T118">
        <f>D118*내역서!T312</f>
        <v>0</v>
      </c>
      <c r="U118">
        <f>D118*내역서!U312</f>
        <v>0</v>
      </c>
      <c r="V118">
        <f>D118*내역서!V312</f>
        <v>0</v>
      </c>
      <c r="W118">
        <f>D118*내역서!W312</f>
        <v>0</v>
      </c>
      <c r="X118">
        <f>D118*내역서!X312</f>
        <v>0</v>
      </c>
      <c r="Y118">
        <f>D118*내역서!Y312</f>
        <v>0</v>
      </c>
      <c r="Z118">
        <f>D118*내역서!Z312</f>
        <v>0</v>
      </c>
      <c r="AA118">
        <f>D118*내역서!AA312</f>
        <v>0</v>
      </c>
      <c r="AB118">
        <f>D118*내역서!AB312</f>
        <v>0</v>
      </c>
      <c r="AC118">
        <f>D118*내역서!AC312</f>
        <v>0</v>
      </c>
      <c r="AD118">
        <f>D118*내역서!AD312</f>
        <v>0</v>
      </c>
      <c r="AE118">
        <f>D118*내역서!AE312</f>
        <v>0</v>
      </c>
      <c r="AF118">
        <f>D118*내역서!AF312</f>
        <v>0</v>
      </c>
      <c r="AG118">
        <f>D118*내역서!AG312</f>
        <v>0</v>
      </c>
      <c r="AH118">
        <f>D118*내역서!AH312</f>
        <v>0</v>
      </c>
      <c r="AI118">
        <f>D118*내역서!AI312</f>
        <v>0</v>
      </c>
      <c r="AJ118">
        <f>D118*내역서!AJ312</f>
        <v>0</v>
      </c>
      <c r="AK118">
        <f>D118*내역서!AK312</f>
        <v>0</v>
      </c>
      <c r="AL118">
        <f>D118*내역서!AL312</f>
        <v>0</v>
      </c>
    </row>
    <row r="119" spans="1:38" ht="30" customHeight="1">
      <c r="A119" s="6" t="s">
        <v>502</v>
      </c>
      <c r="B119" s="10"/>
      <c r="C119" s="7" t="s">
        <v>122</v>
      </c>
      <c r="D119" s="15">
        <v>1</v>
      </c>
      <c r="E119" s="8">
        <f>내역서!F334</f>
        <v>0</v>
      </c>
      <c r="F119" s="8">
        <f t="shared" si="8"/>
        <v>0</v>
      </c>
      <c r="G119" s="8">
        <f>내역서!H334</f>
        <v>0</v>
      </c>
      <c r="H119" s="8">
        <f t="shared" si="9"/>
        <v>0</v>
      </c>
      <c r="I119" s="8">
        <f>내역서!J334</f>
        <v>0</v>
      </c>
      <c r="J119" s="8">
        <f t="shared" si="10"/>
        <v>0</v>
      </c>
      <c r="K119" s="8">
        <f t="shared" si="11"/>
        <v>0</v>
      </c>
      <c r="L119" s="8">
        <f t="shared" si="11"/>
        <v>0</v>
      </c>
      <c r="M119" s="10"/>
      <c r="Q119">
        <v>1</v>
      </c>
      <c r="R119">
        <f>D119*내역서!R334</f>
        <v>0</v>
      </c>
      <c r="S119">
        <f>D119*내역서!S334</f>
        <v>0</v>
      </c>
      <c r="T119">
        <f>D119*내역서!T334</f>
        <v>0</v>
      </c>
      <c r="U119">
        <f>D119*내역서!U334</f>
        <v>0</v>
      </c>
      <c r="V119">
        <f>D119*내역서!V334</f>
        <v>0</v>
      </c>
      <c r="W119">
        <f>D119*내역서!W334</f>
        <v>0</v>
      </c>
      <c r="X119">
        <f>D119*내역서!X334</f>
        <v>0</v>
      </c>
      <c r="Y119">
        <f>D119*내역서!Y334</f>
        <v>0</v>
      </c>
      <c r="Z119">
        <f>D119*내역서!Z334</f>
        <v>0</v>
      </c>
      <c r="AA119">
        <f>D119*내역서!AA334</f>
        <v>0</v>
      </c>
      <c r="AB119">
        <f>D119*내역서!AB334</f>
        <v>0</v>
      </c>
      <c r="AC119">
        <f>D119*내역서!AC334</f>
        <v>0</v>
      </c>
      <c r="AD119">
        <f>D119*내역서!AD334</f>
        <v>0</v>
      </c>
      <c r="AE119">
        <f>D119*내역서!AE334</f>
        <v>0</v>
      </c>
      <c r="AF119">
        <f>D119*내역서!AF334</f>
        <v>0</v>
      </c>
      <c r="AG119">
        <f>D119*내역서!AG334</f>
        <v>0</v>
      </c>
      <c r="AH119">
        <f>D119*내역서!AH334</f>
        <v>0</v>
      </c>
      <c r="AI119">
        <f>D119*내역서!AI334</f>
        <v>0</v>
      </c>
      <c r="AJ119">
        <f>D119*내역서!AJ334</f>
        <v>0</v>
      </c>
      <c r="AK119">
        <f>D119*내역서!AK334</f>
        <v>0</v>
      </c>
      <c r="AL119">
        <f>D119*내역서!AL334</f>
        <v>0</v>
      </c>
    </row>
    <row r="120" spans="1:38" ht="30" customHeight="1">
      <c r="A120" s="6" t="s">
        <v>503</v>
      </c>
      <c r="B120" s="10"/>
      <c r="C120" s="7" t="s">
        <v>122</v>
      </c>
      <c r="D120" s="15">
        <v>1</v>
      </c>
      <c r="E120" s="8">
        <f>내역서!F356</f>
        <v>0</v>
      </c>
      <c r="F120" s="8">
        <f t="shared" si="8"/>
        <v>0</v>
      </c>
      <c r="G120" s="8">
        <f>내역서!H356</f>
        <v>0</v>
      </c>
      <c r="H120" s="8">
        <f t="shared" si="9"/>
        <v>0</v>
      </c>
      <c r="I120" s="8">
        <f>내역서!J356</f>
        <v>0</v>
      </c>
      <c r="J120" s="8">
        <f t="shared" si="10"/>
        <v>0</v>
      </c>
      <c r="K120" s="8">
        <f t="shared" si="11"/>
        <v>0</v>
      </c>
      <c r="L120" s="8">
        <f t="shared" si="11"/>
        <v>0</v>
      </c>
      <c r="M120" s="10"/>
      <c r="Q120">
        <v>1</v>
      </c>
      <c r="R120">
        <f>D120*내역서!R356</f>
        <v>0</v>
      </c>
      <c r="S120">
        <f>D120*내역서!S356</f>
        <v>0</v>
      </c>
      <c r="T120">
        <f>D120*내역서!T356</f>
        <v>0</v>
      </c>
      <c r="U120">
        <f>D120*내역서!U356</f>
        <v>0</v>
      </c>
      <c r="V120">
        <f>D120*내역서!V356</f>
        <v>0</v>
      </c>
      <c r="W120">
        <f>D120*내역서!W356</f>
        <v>0</v>
      </c>
      <c r="X120">
        <f>D120*내역서!X356</f>
        <v>0</v>
      </c>
      <c r="Y120">
        <f>D120*내역서!Y356</f>
        <v>0</v>
      </c>
      <c r="Z120">
        <f>D120*내역서!Z356</f>
        <v>0</v>
      </c>
      <c r="AA120">
        <f>D120*내역서!AA356</f>
        <v>0</v>
      </c>
      <c r="AB120">
        <f>D120*내역서!AB356</f>
        <v>0</v>
      </c>
      <c r="AC120">
        <f>D120*내역서!AC356</f>
        <v>0</v>
      </c>
      <c r="AD120">
        <f>D120*내역서!AD356</f>
        <v>0</v>
      </c>
      <c r="AE120">
        <f>D120*내역서!AE356</f>
        <v>0</v>
      </c>
      <c r="AF120">
        <f>D120*내역서!AF356</f>
        <v>0</v>
      </c>
      <c r="AG120">
        <f>D120*내역서!AG356</f>
        <v>0</v>
      </c>
      <c r="AH120">
        <f>D120*내역서!AH356</f>
        <v>0</v>
      </c>
      <c r="AI120">
        <f>D120*내역서!AI356</f>
        <v>0</v>
      </c>
      <c r="AJ120">
        <f>D120*내역서!AJ356</f>
        <v>0</v>
      </c>
      <c r="AK120">
        <f>D120*내역서!AK356</f>
        <v>0</v>
      </c>
      <c r="AL120">
        <f>D120*내역서!AL356</f>
        <v>0</v>
      </c>
    </row>
    <row r="121" spans="1:38" ht="30" customHeight="1">
      <c r="A121" s="6" t="s">
        <v>504</v>
      </c>
      <c r="B121" s="10"/>
      <c r="C121" s="7" t="s">
        <v>122</v>
      </c>
      <c r="D121" s="15">
        <v>1</v>
      </c>
      <c r="E121" s="8">
        <f>내역서!F378</f>
        <v>0</v>
      </c>
      <c r="F121" s="8">
        <f t="shared" si="8"/>
        <v>0</v>
      </c>
      <c r="G121" s="8">
        <f>내역서!H378</f>
        <v>0</v>
      </c>
      <c r="H121" s="8">
        <f t="shared" si="9"/>
        <v>0</v>
      </c>
      <c r="I121" s="8">
        <f>내역서!J378</f>
        <v>0</v>
      </c>
      <c r="J121" s="8">
        <f t="shared" si="10"/>
        <v>0</v>
      </c>
      <c r="K121" s="8">
        <f t="shared" si="11"/>
        <v>0</v>
      </c>
      <c r="L121" s="8">
        <f t="shared" si="11"/>
        <v>0</v>
      </c>
      <c r="M121" s="10"/>
      <c r="Q121">
        <v>1</v>
      </c>
      <c r="R121">
        <f>D121*내역서!R378</f>
        <v>0</v>
      </c>
      <c r="S121">
        <f>D121*내역서!S378</f>
        <v>0</v>
      </c>
      <c r="T121">
        <f>D121*내역서!T378</f>
        <v>0</v>
      </c>
      <c r="U121">
        <f>D121*내역서!U378</f>
        <v>0</v>
      </c>
      <c r="V121">
        <f>D121*내역서!V378</f>
        <v>0</v>
      </c>
      <c r="W121">
        <f>D121*내역서!W378</f>
        <v>0</v>
      </c>
      <c r="X121">
        <f>D121*내역서!X378</f>
        <v>0</v>
      </c>
      <c r="Y121">
        <f>D121*내역서!Y378</f>
        <v>0</v>
      </c>
      <c r="Z121">
        <f>D121*내역서!Z378</f>
        <v>0</v>
      </c>
      <c r="AA121">
        <f>D121*내역서!AA378</f>
        <v>0</v>
      </c>
      <c r="AB121">
        <f>D121*내역서!AB378</f>
        <v>0</v>
      </c>
      <c r="AC121">
        <f>D121*내역서!AC378</f>
        <v>0</v>
      </c>
      <c r="AD121">
        <f>D121*내역서!AD378</f>
        <v>0</v>
      </c>
      <c r="AE121">
        <f>D121*내역서!AE378</f>
        <v>0</v>
      </c>
      <c r="AF121">
        <f>D121*내역서!AF378</f>
        <v>0</v>
      </c>
      <c r="AG121">
        <f>D121*내역서!AG378</f>
        <v>0</v>
      </c>
      <c r="AH121">
        <f>D121*내역서!AH378</f>
        <v>0</v>
      </c>
      <c r="AI121">
        <f>D121*내역서!AI378</f>
        <v>0</v>
      </c>
      <c r="AJ121">
        <f>D121*내역서!AJ378</f>
        <v>0</v>
      </c>
      <c r="AK121">
        <f>D121*내역서!AK378</f>
        <v>0</v>
      </c>
      <c r="AL121">
        <f>D121*내역서!AL378</f>
        <v>0</v>
      </c>
    </row>
    <row r="122" spans="1:38" ht="30" customHeight="1">
      <c r="A122" s="10"/>
      <c r="B122" s="10"/>
      <c r="C122" s="15"/>
      <c r="D122" s="15"/>
      <c r="E122" s="8"/>
      <c r="F122" s="8"/>
      <c r="G122" s="8"/>
      <c r="H122" s="8"/>
      <c r="I122" s="8"/>
      <c r="J122" s="8"/>
      <c r="K122" s="8"/>
      <c r="L122" s="8"/>
      <c r="M122" s="10"/>
    </row>
    <row r="123" spans="1:38" ht="30" customHeight="1">
      <c r="A123" s="10"/>
      <c r="B123" s="10"/>
      <c r="C123" s="15"/>
      <c r="D123" s="15"/>
      <c r="E123" s="8"/>
      <c r="F123" s="8"/>
      <c r="G123" s="8"/>
      <c r="H123" s="8"/>
      <c r="I123" s="8"/>
      <c r="J123" s="8"/>
      <c r="K123" s="8"/>
      <c r="L123" s="8"/>
      <c r="M123" s="10"/>
    </row>
    <row r="124" spans="1:38" ht="30" customHeight="1">
      <c r="A124" s="10"/>
      <c r="B124" s="10"/>
      <c r="C124" s="15"/>
      <c r="D124" s="15"/>
      <c r="E124" s="8"/>
      <c r="F124" s="8"/>
      <c r="G124" s="8"/>
      <c r="H124" s="8"/>
      <c r="I124" s="8"/>
      <c r="J124" s="8"/>
      <c r="K124" s="8"/>
      <c r="L124" s="8"/>
      <c r="M124" s="10"/>
    </row>
    <row r="125" spans="1:38" ht="30" customHeight="1">
      <c r="A125" s="10"/>
      <c r="B125" s="10"/>
      <c r="C125" s="15"/>
      <c r="D125" s="15"/>
      <c r="E125" s="8"/>
      <c r="F125" s="8"/>
      <c r="G125" s="8"/>
      <c r="H125" s="8"/>
      <c r="I125" s="8"/>
      <c r="J125" s="8"/>
      <c r="K125" s="8"/>
      <c r="L125" s="8"/>
      <c r="M125" s="10"/>
    </row>
    <row r="126" spans="1:38" ht="30" customHeight="1">
      <c r="A126" s="10"/>
      <c r="B126" s="10"/>
      <c r="C126" s="15"/>
      <c r="D126" s="15"/>
      <c r="E126" s="8"/>
      <c r="F126" s="8"/>
      <c r="G126" s="8"/>
      <c r="H126" s="8"/>
      <c r="I126" s="8"/>
      <c r="J126" s="8"/>
      <c r="K126" s="8"/>
      <c r="L126" s="8"/>
      <c r="M126" s="10"/>
    </row>
    <row r="127" spans="1:38" ht="30" customHeight="1">
      <c r="A127" s="10"/>
      <c r="B127" s="10"/>
      <c r="C127" s="15"/>
      <c r="D127" s="15"/>
      <c r="E127" s="8"/>
      <c r="F127" s="8"/>
      <c r="G127" s="8"/>
      <c r="H127" s="8"/>
      <c r="I127" s="8"/>
      <c r="J127" s="8"/>
      <c r="K127" s="8"/>
      <c r="L127" s="8"/>
      <c r="M127" s="10"/>
    </row>
    <row r="128" spans="1:38" ht="30" customHeight="1">
      <c r="A128" s="10"/>
      <c r="B128" s="10"/>
      <c r="C128" s="15"/>
      <c r="D128" s="15"/>
      <c r="E128" s="8"/>
      <c r="F128" s="8"/>
      <c r="G128" s="8"/>
      <c r="H128" s="8"/>
      <c r="I128" s="8"/>
      <c r="J128" s="8"/>
      <c r="K128" s="8"/>
      <c r="L128" s="8"/>
      <c r="M128" s="10"/>
    </row>
    <row r="129" spans="1:38" ht="30" customHeight="1">
      <c r="A129" s="10"/>
      <c r="B129" s="10"/>
      <c r="C129" s="15"/>
      <c r="D129" s="15"/>
      <c r="E129" s="8"/>
      <c r="F129" s="8"/>
      <c r="G129" s="8"/>
      <c r="H129" s="8"/>
      <c r="I129" s="8"/>
      <c r="J129" s="8"/>
      <c r="K129" s="8"/>
      <c r="L129" s="8"/>
      <c r="M129" s="10"/>
    </row>
    <row r="130" spans="1:38" ht="30" customHeight="1">
      <c r="A130" s="10"/>
      <c r="B130" s="10"/>
      <c r="C130" s="15"/>
      <c r="D130" s="15"/>
      <c r="E130" s="8"/>
      <c r="F130" s="8"/>
      <c r="G130" s="8"/>
      <c r="H130" s="8"/>
      <c r="I130" s="8"/>
      <c r="J130" s="8"/>
      <c r="K130" s="8"/>
      <c r="L130" s="8"/>
      <c r="M130" s="10"/>
    </row>
    <row r="131" spans="1:38" ht="30" customHeight="1">
      <c r="A131" s="10"/>
      <c r="B131" s="10"/>
      <c r="C131" s="15"/>
      <c r="D131" s="15"/>
      <c r="E131" s="8"/>
      <c r="F131" s="8"/>
      <c r="G131" s="8"/>
      <c r="H131" s="8"/>
      <c r="I131" s="8"/>
      <c r="J131" s="8"/>
      <c r="K131" s="8"/>
      <c r="L131" s="8"/>
      <c r="M131" s="10"/>
    </row>
    <row r="132" spans="1:38" ht="30" customHeight="1">
      <c r="A132" s="10"/>
      <c r="B132" s="10"/>
      <c r="C132" s="15"/>
      <c r="D132" s="15"/>
      <c r="E132" s="8"/>
      <c r="F132" s="8"/>
      <c r="G132" s="8"/>
      <c r="H132" s="8"/>
      <c r="I132" s="8"/>
      <c r="J132" s="8"/>
      <c r="K132" s="8"/>
      <c r="L132" s="8"/>
      <c r="M132" s="10"/>
    </row>
    <row r="133" spans="1:38" ht="30" customHeight="1">
      <c r="A133" s="10"/>
      <c r="B133" s="10"/>
      <c r="C133" s="15"/>
      <c r="D133" s="15"/>
      <c r="E133" s="8"/>
      <c r="F133" s="8"/>
      <c r="G133" s="8"/>
      <c r="H133" s="8"/>
      <c r="I133" s="8"/>
      <c r="J133" s="8"/>
      <c r="K133" s="8"/>
      <c r="L133" s="8"/>
      <c r="M133" s="10"/>
    </row>
    <row r="134" spans="1:38" ht="30" customHeight="1">
      <c r="A134" s="10"/>
      <c r="B134" s="10"/>
      <c r="C134" s="15"/>
      <c r="D134" s="15"/>
      <c r="E134" s="8"/>
      <c r="F134" s="8"/>
      <c r="G134" s="8"/>
      <c r="H134" s="8"/>
      <c r="I134" s="8"/>
      <c r="J134" s="8"/>
      <c r="K134" s="8"/>
      <c r="L134" s="8"/>
      <c r="M134" s="10"/>
    </row>
    <row r="135" spans="1:38" ht="30" customHeight="1">
      <c r="A135" s="10"/>
      <c r="B135" s="10"/>
      <c r="C135" s="15"/>
      <c r="D135" s="15"/>
      <c r="E135" s="8"/>
      <c r="F135" s="8"/>
      <c r="G135" s="8"/>
      <c r="H135" s="8"/>
      <c r="I135" s="8"/>
      <c r="J135" s="8"/>
      <c r="K135" s="8"/>
      <c r="L135" s="8"/>
      <c r="M135" s="10"/>
    </row>
    <row r="136" spans="1:38" ht="30" customHeight="1">
      <c r="A136" s="11" t="s">
        <v>121</v>
      </c>
      <c r="B136" s="12"/>
      <c r="C136" s="13"/>
      <c r="D136" s="13"/>
      <c r="E136" s="8"/>
      <c r="F136" s="14">
        <f>SUMIF(Q116:Q121, "1", F116:F121)</f>
        <v>0</v>
      </c>
      <c r="G136" s="8"/>
      <c r="H136" s="14">
        <f>SUMIF(Q116:Q121, "1", H116:H121)</f>
        <v>0</v>
      </c>
      <c r="I136" s="8"/>
      <c r="J136" s="14">
        <f>SUMIF(Q116:Q121, "1", J116:J121)</f>
        <v>0</v>
      </c>
      <c r="K136" s="8"/>
      <c r="L136" s="14">
        <f>F136+H136+J136</f>
        <v>0</v>
      </c>
      <c r="M136" s="12"/>
      <c r="R136">
        <f t="shared" ref="R136:AL136" si="12">SUM(R116:R121)</f>
        <v>0</v>
      </c>
      <c r="S136">
        <f t="shared" si="12"/>
        <v>0</v>
      </c>
      <c r="T136">
        <f t="shared" si="12"/>
        <v>0</v>
      </c>
      <c r="U136">
        <f t="shared" si="12"/>
        <v>0</v>
      </c>
      <c r="V136">
        <f t="shared" si="12"/>
        <v>0</v>
      </c>
      <c r="W136">
        <f t="shared" si="12"/>
        <v>0</v>
      </c>
      <c r="X136">
        <f t="shared" si="12"/>
        <v>0</v>
      </c>
      <c r="Y136">
        <f t="shared" si="12"/>
        <v>0</v>
      </c>
      <c r="Z136">
        <f t="shared" si="12"/>
        <v>0</v>
      </c>
      <c r="AA136">
        <f t="shared" si="12"/>
        <v>0</v>
      </c>
      <c r="AB136">
        <f t="shared" si="12"/>
        <v>0</v>
      </c>
      <c r="AC136">
        <f t="shared" si="12"/>
        <v>0</v>
      </c>
      <c r="AD136">
        <f t="shared" si="12"/>
        <v>0</v>
      </c>
      <c r="AE136">
        <f t="shared" si="12"/>
        <v>0</v>
      </c>
      <c r="AF136">
        <f t="shared" si="12"/>
        <v>0</v>
      </c>
      <c r="AG136">
        <f t="shared" si="12"/>
        <v>0</v>
      </c>
      <c r="AH136">
        <f t="shared" si="12"/>
        <v>0</v>
      </c>
      <c r="AI136">
        <f t="shared" si="12"/>
        <v>0</v>
      </c>
      <c r="AJ136">
        <f t="shared" si="12"/>
        <v>0</v>
      </c>
      <c r="AK136">
        <f t="shared" si="12"/>
        <v>0</v>
      </c>
      <c r="AL136">
        <f t="shared" si="12"/>
        <v>0</v>
      </c>
    </row>
    <row r="137" spans="1:38" ht="30" customHeight="1">
      <c r="A137" s="6" t="s">
        <v>4</v>
      </c>
      <c r="B137" s="10"/>
      <c r="C137" s="15"/>
      <c r="D137" s="15"/>
      <c r="E137" s="8"/>
      <c r="F137" s="8"/>
      <c r="G137" s="8"/>
      <c r="H137" s="8"/>
      <c r="I137" s="8"/>
      <c r="J137" s="8"/>
      <c r="K137" s="8"/>
      <c r="L137" s="8"/>
      <c r="M137" s="10"/>
    </row>
    <row r="138" spans="1:38" ht="30" customHeight="1">
      <c r="A138" s="6" t="s">
        <v>505</v>
      </c>
      <c r="B138" s="10"/>
      <c r="C138" s="7" t="s">
        <v>122</v>
      </c>
      <c r="D138" s="15">
        <v>1</v>
      </c>
      <c r="E138" s="8">
        <f>내역서!F400</f>
        <v>0</v>
      </c>
      <c r="F138" s="8">
        <f>D138*E138</f>
        <v>0</v>
      </c>
      <c r="G138" s="8">
        <f>내역서!H400</f>
        <v>0</v>
      </c>
      <c r="H138" s="8">
        <f>D138*G138</f>
        <v>0</v>
      </c>
      <c r="I138" s="8">
        <f>내역서!J400</f>
        <v>0</v>
      </c>
      <c r="J138" s="8">
        <f>D138*I138</f>
        <v>0</v>
      </c>
      <c r="K138" s="8">
        <f t="shared" ref="K138:L141" si="13">E138+G138+I138</f>
        <v>0</v>
      </c>
      <c r="L138" s="8">
        <f t="shared" si="13"/>
        <v>0</v>
      </c>
      <c r="M138" s="10"/>
      <c r="Q138">
        <v>1</v>
      </c>
      <c r="R138">
        <f>D138*내역서!R400</f>
        <v>0</v>
      </c>
      <c r="S138">
        <f>D138*내역서!S400</f>
        <v>0</v>
      </c>
      <c r="T138">
        <f>D138*내역서!T400</f>
        <v>0</v>
      </c>
      <c r="U138">
        <f>D138*내역서!U400</f>
        <v>0</v>
      </c>
      <c r="V138">
        <f>D138*내역서!V400</f>
        <v>0</v>
      </c>
      <c r="W138">
        <f>D138*내역서!W400</f>
        <v>0</v>
      </c>
      <c r="X138">
        <f>D138*내역서!X400</f>
        <v>0</v>
      </c>
      <c r="Y138">
        <f>D138*내역서!Y400</f>
        <v>0</v>
      </c>
      <c r="Z138">
        <f>D138*내역서!Z400</f>
        <v>0</v>
      </c>
      <c r="AA138">
        <f>D138*내역서!AA400</f>
        <v>0</v>
      </c>
      <c r="AB138">
        <f>D138*내역서!AB400</f>
        <v>0</v>
      </c>
      <c r="AC138">
        <f>D138*내역서!AC400</f>
        <v>0</v>
      </c>
      <c r="AD138">
        <f>D138*내역서!AD400</f>
        <v>0</v>
      </c>
      <c r="AE138">
        <f>D138*내역서!AE400</f>
        <v>0</v>
      </c>
      <c r="AF138">
        <f>D138*내역서!AF400</f>
        <v>0</v>
      </c>
      <c r="AG138">
        <f>D138*내역서!AG400</f>
        <v>0</v>
      </c>
      <c r="AH138">
        <f>D138*내역서!AH400</f>
        <v>0</v>
      </c>
      <c r="AI138">
        <f>D138*내역서!AI400</f>
        <v>0</v>
      </c>
      <c r="AJ138">
        <f>D138*내역서!AJ400</f>
        <v>0</v>
      </c>
      <c r="AK138">
        <f>D138*내역서!AK400</f>
        <v>0</v>
      </c>
      <c r="AL138">
        <f>D138*내역서!AL400</f>
        <v>0</v>
      </c>
    </row>
    <row r="139" spans="1:38" ht="30" customHeight="1">
      <c r="A139" s="6" t="s">
        <v>506</v>
      </c>
      <c r="B139" s="10"/>
      <c r="C139" s="7" t="s">
        <v>122</v>
      </c>
      <c r="D139" s="15">
        <v>1</v>
      </c>
      <c r="E139" s="8">
        <f>내역서!F422</f>
        <v>0</v>
      </c>
      <c r="F139" s="8">
        <f>D139*E139</f>
        <v>0</v>
      </c>
      <c r="G139" s="8">
        <f>내역서!H422</f>
        <v>0</v>
      </c>
      <c r="H139" s="8">
        <f>D139*G139</f>
        <v>0</v>
      </c>
      <c r="I139" s="8">
        <f>내역서!J422</f>
        <v>0</v>
      </c>
      <c r="J139" s="8">
        <f>D139*I139</f>
        <v>0</v>
      </c>
      <c r="K139" s="8">
        <f t="shared" si="13"/>
        <v>0</v>
      </c>
      <c r="L139" s="8">
        <f t="shared" si="13"/>
        <v>0</v>
      </c>
      <c r="M139" s="10"/>
      <c r="Q139">
        <v>1</v>
      </c>
      <c r="R139">
        <f>D139*내역서!R422</f>
        <v>0</v>
      </c>
      <c r="S139">
        <f>D139*내역서!S422</f>
        <v>0</v>
      </c>
      <c r="T139">
        <f>D139*내역서!T422</f>
        <v>0</v>
      </c>
      <c r="U139">
        <f>D139*내역서!U422</f>
        <v>0</v>
      </c>
      <c r="V139">
        <f>D139*내역서!V422</f>
        <v>0</v>
      </c>
      <c r="W139">
        <f>D139*내역서!W422</f>
        <v>0</v>
      </c>
      <c r="X139">
        <f>D139*내역서!X422</f>
        <v>0</v>
      </c>
      <c r="Y139">
        <f>D139*내역서!Y422</f>
        <v>0</v>
      </c>
      <c r="Z139">
        <f>D139*내역서!Z422</f>
        <v>0</v>
      </c>
      <c r="AA139">
        <f>D139*내역서!AA422</f>
        <v>0</v>
      </c>
      <c r="AB139">
        <f>D139*내역서!AB422</f>
        <v>0</v>
      </c>
      <c r="AC139">
        <f>D139*내역서!AC422</f>
        <v>0</v>
      </c>
      <c r="AD139">
        <f>D139*내역서!AD422</f>
        <v>0</v>
      </c>
      <c r="AE139">
        <f>D139*내역서!AE422</f>
        <v>0</v>
      </c>
      <c r="AF139">
        <f>D139*내역서!AF422</f>
        <v>0</v>
      </c>
      <c r="AG139">
        <f>D139*내역서!AG422</f>
        <v>0</v>
      </c>
      <c r="AH139">
        <f>D139*내역서!AH422</f>
        <v>0</v>
      </c>
      <c r="AI139">
        <f>D139*내역서!AI422</f>
        <v>0</v>
      </c>
      <c r="AJ139">
        <f>D139*내역서!AJ422</f>
        <v>0</v>
      </c>
      <c r="AK139">
        <f>D139*내역서!AK422</f>
        <v>0</v>
      </c>
      <c r="AL139">
        <f>D139*내역서!AL422</f>
        <v>0</v>
      </c>
    </row>
    <row r="140" spans="1:38" ht="30" customHeight="1">
      <c r="A140" s="6" t="s">
        <v>507</v>
      </c>
      <c r="B140" s="10"/>
      <c r="C140" s="7" t="s">
        <v>122</v>
      </c>
      <c r="D140" s="15">
        <v>1</v>
      </c>
      <c r="E140" s="8">
        <f>내역서!F444</f>
        <v>0</v>
      </c>
      <c r="F140" s="8">
        <f>D140*E140</f>
        <v>0</v>
      </c>
      <c r="G140" s="8">
        <f>내역서!H444</f>
        <v>0</v>
      </c>
      <c r="H140" s="8">
        <f>D140*G140</f>
        <v>0</v>
      </c>
      <c r="I140" s="8">
        <f>내역서!J444</f>
        <v>0</v>
      </c>
      <c r="J140" s="8">
        <f>D140*I140</f>
        <v>0</v>
      </c>
      <c r="K140" s="8">
        <f t="shared" si="13"/>
        <v>0</v>
      </c>
      <c r="L140" s="8">
        <f t="shared" si="13"/>
        <v>0</v>
      </c>
      <c r="M140" s="10"/>
      <c r="Q140">
        <v>1</v>
      </c>
      <c r="R140">
        <f>D140*내역서!R444</f>
        <v>0</v>
      </c>
      <c r="S140">
        <f>D140*내역서!S444</f>
        <v>0</v>
      </c>
      <c r="T140">
        <f>D140*내역서!T444</f>
        <v>0</v>
      </c>
      <c r="U140">
        <f>D140*내역서!U444</f>
        <v>0</v>
      </c>
      <c r="V140">
        <f>D140*내역서!V444</f>
        <v>0</v>
      </c>
      <c r="W140">
        <f>D140*내역서!W444</f>
        <v>0</v>
      </c>
      <c r="X140">
        <f>D140*내역서!X444</f>
        <v>0</v>
      </c>
      <c r="Y140">
        <f>D140*내역서!Y444</f>
        <v>0</v>
      </c>
      <c r="Z140">
        <f>D140*내역서!Z444</f>
        <v>0</v>
      </c>
      <c r="AA140">
        <f>D140*내역서!AA444</f>
        <v>0</v>
      </c>
      <c r="AB140">
        <f>D140*내역서!AB444</f>
        <v>0</v>
      </c>
      <c r="AC140">
        <f>D140*내역서!AC444</f>
        <v>0</v>
      </c>
      <c r="AD140">
        <f>D140*내역서!AD444</f>
        <v>0</v>
      </c>
      <c r="AE140">
        <f>D140*내역서!AE444</f>
        <v>0</v>
      </c>
      <c r="AF140">
        <f>D140*내역서!AF444</f>
        <v>0</v>
      </c>
      <c r="AG140">
        <f>D140*내역서!AG444</f>
        <v>0</v>
      </c>
      <c r="AH140">
        <f>D140*내역서!AH444</f>
        <v>0</v>
      </c>
      <c r="AI140">
        <f>D140*내역서!AI444</f>
        <v>0</v>
      </c>
      <c r="AJ140">
        <f>D140*내역서!AJ444</f>
        <v>0</v>
      </c>
      <c r="AK140">
        <f>D140*내역서!AK444</f>
        <v>0</v>
      </c>
      <c r="AL140">
        <f>D140*내역서!AL444</f>
        <v>0</v>
      </c>
    </row>
    <row r="141" spans="1:38" ht="30" customHeight="1">
      <c r="A141" s="6" t="s">
        <v>508</v>
      </c>
      <c r="B141" s="10"/>
      <c r="C141" s="7" t="s">
        <v>122</v>
      </c>
      <c r="D141" s="15">
        <v>1</v>
      </c>
      <c r="E141" s="8">
        <f>내역서!F466</f>
        <v>0</v>
      </c>
      <c r="F141" s="8">
        <f>D141*E141</f>
        <v>0</v>
      </c>
      <c r="G141" s="8">
        <f>내역서!H466</f>
        <v>0</v>
      </c>
      <c r="H141" s="8">
        <f>D141*G141</f>
        <v>0</v>
      </c>
      <c r="I141" s="8">
        <f>내역서!J466</f>
        <v>0</v>
      </c>
      <c r="J141" s="8">
        <f>D141*I141</f>
        <v>0</v>
      </c>
      <c r="K141" s="8">
        <f t="shared" si="13"/>
        <v>0</v>
      </c>
      <c r="L141" s="8">
        <f t="shared" si="13"/>
        <v>0</v>
      </c>
      <c r="M141" s="6" t="s">
        <v>487</v>
      </c>
      <c r="R141">
        <f>D141*내역서!R466</f>
        <v>0</v>
      </c>
      <c r="S141">
        <f>D141*내역서!S466</f>
        <v>0</v>
      </c>
      <c r="T141">
        <f>D141*내역서!T466</f>
        <v>0</v>
      </c>
      <c r="U141">
        <f>D141*내역서!U466</f>
        <v>0</v>
      </c>
      <c r="V141">
        <f>D141*내역서!V466</f>
        <v>0</v>
      </c>
      <c r="W141">
        <f>D141*내역서!W466</f>
        <v>0</v>
      </c>
      <c r="X141">
        <f>D141*내역서!X466</f>
        <v>0</v>
      </c>
      <c r="Y141">
        <f>D141*내역서!Y466</f>
        <v>0</v>
      </c>
      <c r="Z141">
        <f>D141*내역서!Z466</f>
        <v>0</v>
      </c>
      <c r="AA141">
        <f>D141*내역서!AA466</f>
        <v>0</v>
      </c>
      <c r="AB141">
        <f>D141*내역서!AB466</f>
        <v>0</v>
      </c>
      <c r="AC141">
        <f>D141*내역서!AC466</f>
        <v>0</v>
      </c>
      <c r="AD141">
        <f>D141*내역서!AD466</f>
        <v>0</v>
      </c>
      <c r="AE141">
        <f>D141*내역서!AE466</f>
        <v>0</v>
      </c>
      <c r="AF141">
        <f>D141*내역서!AF466</f>
        <v>0</v>
      </c>
      <c r="AG141">
        <f>D141*내역서!AG466</f>
        <v>0</v>
      </c>
      <c r="AH141">
        <f>D141*내역서!AH466</f>
        <v>0</v>
      </c>
      <c r="AI141">
        <f>D141*내역서!AI466</f>
        <v>0</v>
      </c>
      <c r="AJ141">
        <f>D141*내역서!AJ466</f>
        <v>0</v>
      </c>
      <c r="AK141">
        <f>D141*내역서!AK466</f>
        <v>0</v>
      </c>
      <c r="AL141">
        <f>D141*내역서!AL466</f>
        <v>0</v>
      </c>
    </row>
    <row r="142" spans="1:38" ht="30" customHeight="1">
      <c r="A142" s="10"/>
      <c r="B142" s="10"/>
      <c r="C142" s="15"/>
      <c r="D142" s="15"/>
      <c r="E142" s="8"/>
      <c r="F142" s="8"/>
      <c r="G142" s="8"/>
      <c r="H142" s="8"/>
      <c r="I142" s="8"/>
      <c r="J142" s="8"/>
      <c r="K142" s="8"/>
      <c r="L142" s="8"/>
      <c r="M142" s="10"/>
    </row>
    <row r="143" spans="1:38" ht="30" customHeight="1">
      <c r="A143" s="10"/>
      <c r="B143" s="10"/>
      <c r="C143" s="15"/>
      <c r="D143" s="15"/>
      <c r="E143" s="8"/>
      <c r="F143" s="8"/>
      <c r="G143" s="8"/>
      <c r="H143" s="8"/>
      <c r="I143" s="8"/>
      <c r="J143" s="8"/>
      <c r="K143" s="8"/>
      <c r="L143" s="8"/>
      <c r="M143" s="10"/>
    </row>
    <row r="144" spans="1:38" ht="30" customHeight="1">
      <c r="A144" s="10"/>
      <c r="B144" s="10"/>
      <c r="C144" s="15"/>
      <c r="D144" s="15"/>
      <c r="E144" s="8"/>
      <c r="F144" s="8"/>
      <c r="G144" s="8"/>
      <c r="H144" s="8"/>
      <c r="I144" s="8"/>
      <c r="J144" s="8"/>
      <c r="K144" s="8"/>
      <c r="L144" s="8"/>
      <c r="M144" s="10"/>
    </row>
    <row r="145" spans="1:38" ht="30" customHeight="1">
      <c r="A145" s="10"/>
      <c r="B145" s="10"/>
      <c r="C145" s="15"/>
      <c r="D145" s="15"/>
      <c r="E145" s="8"/>
      <c r="F145" s="8"/>
      <c r="G145" s="8"/>
      <c r="H145" s="8"/>
      <c r="I145" s="8"/>
      <c r="J145" s="8"/>
      <c r="K145" s="8"/>
      <c r="L145" s="8"/>
      <c r="M145" s="10"/>
    </row>
    <row r="146" spans="1:38" ht="30" customHeight="1">
      <c r="A146" s="10"/>
      <c r="B146" s="10"/>
      <c r="C146" s="15"/>
      <c r="D146" s="15"/>
      <c r="E146" s="8"/>
      <c r="F146" s="8"/>
      <c r="G146" s="8"/>
      <c r="H146" s="8"/>
      <c r="I146" s="8"/>
      <c r="J146" s="8"/>
      <c r="K146" s="8"/>
      <c r="L146" s="8"/>
      <c r="M146" s="10"/>
    </row>
    <row r="147" spans="1:38" ht="30" customHeight="1">
      <c r="A147" s="10"/>
      <c r="B147" s="10"/>
      <c r="C147" s="15"/>
      <c r="D147" s="15"/>
      <c r="E147" s="8"/>
      <c r="F147" s="8"/>
      <c r="G147" s="8"/>
      <c r="H147" s="8"/>
      <c r="I147" s="8"/>
      <c r="J147" s="8"/>
      <c r="K147" s="8"/>
      <c r="L147" s="8"/>
      <c r="M147" s="10"/>
    </row>
    <row r="148" spans="1:38" ht="30" customHeight="1">
      <c r="A148" s="10"/>
      <c r="B148" s="10"/>
      <c r="C148" s="15"/>
      <c r="D148" s="15"/>
      <c r="E148" s="8"/>
      <c r="F148" s="8"/>
      <c r="G148" s="8"/>
      <c r="H148" s="8"/>
      <c r="I148" s="8"/>
      <c r="J148" s="8"/>
      <c r="K148" s="8"/>
      <c r="L148" s="8"/>
      <c r="M148" s="10"/>
    </row>
    <row r="149" spans="1:38" ht="30" customHeight="1">
      <c r="A149" s="10"/>
      <c r="B149" s="10"/>
      <c r="C149" s="15"/>
      <c r="D149" s="15"/>
      <c r="E149" s="8"/>
      <c r="F149" s="8"/>
      <c r="G149" s="8"/>
      <c r="H149" s="8"/>
      <c r="I149" s="8"/>
      <c r="J149" s="8"/>
      <c r="K149" s="8"/>
      <c r="L149" s="8"/>
      <c r="M149" s="10"/>
    </row>
    <row r="150" spans="1:38" ht="30" customHeight="1">
      <c r="A150" s="10"/>
      <c r="B150" s="10"/>
      <c r="C150" s="15"/>
      <c r="D150" s="15"/>
      <c r="E150" s="8"/>
      <c r="F150" s="8"/>
      <c r="G150" s="8"/>
      <c r="H150" s="8"/>
      <c r="I150" s="8"/>
      <c r="J150" s="8"/>
      <c r="K150" s="8"/>
      <c r="L150" s="8"/>
      <c r="M150" s="10"/>
    </row>
    <row r="151" spans="1:38" ht="30" customHeight="1">
      <c r="A151" s="10"/>
      <c r="B151" s="10"/>
      <c r="C151" s="15"/>
      <c r="D151" s="15"/>
      <c r="E151" s="8"/>
      <c r="F151" s="8"/>
      <c r="G151" s="8"/>
      <c r="H151" s="8"/>
      <c r="I151" s="8"/>
      <c r="J151" s="8"/>
      <c r="K151" s="8"/>
      <c r="L151" s="8"/>
      <c r="M151" s="10"/>
    </row>
    <row r="152" spans="1:38" ht="30" customHeight="1">
      <c r="A152" s="10"/>
      <c r="B152" s="10"/>
      <c r="C152" s="15"/>
      <c r="D152" s="15"/>
      <c r="E152" s="8"/>
      <c r="F152" s="8"/>
      <c r="G152" s="8"/>
      <c r="H152" s="8"/>
      <c r="I152" s="8"/>
      <c r="J152" s="8"/>
      <c r="K152" s="8"/>
      <c r="L152" s="8"/>
      <c r="M152" s="10"/>
    </row>
    <row r="153" spans="1:38" ht="30" customHeight="1">
      <c r="A153" s="10"/>
      <c r="B153" s="10"/>
      <c r="C153" s="15"/>
      <c r="D153" s="15"/>
      <c r="E153" s="8"/>
      <c r="F153" s="8"/>
      <c r="G153" s="8"/>
      <c r="H153" s="8"/>
      <c r="I153" s="8"/>
      <c r="J153" s="8"/>
      <c r="K153" s="8"/>
      <c r="L153" s="8"/>
      <c r="M153" s="10"/>
    </row>
    <row r="154" spans="1:38" ht="30" customHeight="1">
      <c r="A154" s="10"/>
      <c r="B154" s="10"/>
      <c r="C154" s="15"/>
      <c r="D154" s="15"/>
      <c r="E154" s="8"/>
      <c r="F154" s="8"/>
      <c r="G154" s="8"/>
      <c r="H154" s="8"/>
      <c r="I154" s="8"/>
      <c r="J154" s="8"/>
      <c r="K154" s="8"/>
      <c r="L154" s="8"/>
      <c r="M154" s="10"/>
    </row>
    <row r="155" spans="1:38" ht="30" customHeight="1">
      <c r="A155" s="10"/>
      <c r="B155" s="10"/>
      <c r="C155" s="15"/>
      <c r="D155" s="15"/>
      <c r="E155" s="8"/>
      <c r="F155" s="8"/>
      <c r="G155" s="8"/>
      <c r="H155" s="8"/>
      <c r="I155" s="8"/>
      <c r="J155" s="8"/>
      <c r="K155" s="8"/>
      <c r="L155" s="8"/>
      <c r="M155" s="10"/>
    </row>
    <row r="156" spans="1:38" ht="30" customHeight="1">
      <c r="A156" s="10"/>
      <c r="B156" s="10"/>
      <c r="C156" s="15"/>
      <c r="D156" s="15"/>
      <c r="E156" s="8"/>
      <c r="F156" s="8"/>
      <c r="G156" s="8"/>
      <c r="H156" s="8"/>
      <c r="I156" s="8"/>
      <c r="J156" s="8"/>
      <c r="K156" s="8"/>
      <c r="L156" s="8"/>
      <c r="M156" s="10"/>
    </row>
    <row r="157" spans="1:38" ht="30" customHeight="1">
      <c r="A157" s="10"/>
      <c r="B157" s="10"/>
      <c r="C157" s="15"/>
      <c r="D157" s="15"/>
      <c r="E157" s="8"/>
      <c r="F157" s="8"/>
      <c r="G157" s="8"/>
      <c r="H157" s="8"/>
      <c r="I157" s="8"/>
      <c r="J157" s="8"/>
      <c r="K157" s="8"/>
      <c r="L157" s="8"/>
      <c r="M157" s="10"/>
    </row>
    <row r="158" spans="1:38" ht="30" customHeight="1">
      <c r="A158" s="11" t="s">
        <v>121</v>
      </c>
      <c r="B158" s="12"/>
      <c r="C158" s="13"/>
      <c r="D158" s="13"/>
      <c r="E158" s="8"/>
      <c r="F158" s="14">
        <f>SUMIF(Q138:Q141, "1", F138:F141)</f>
        <v>0</v>
      </c>
      <c r="G158" s="8"/>
      <c r="H158" s="14">
        <f>SUMIF(Q138:Q141, "1", H138:H141)</f>
        <v>0</v>
      </c>
      <c r="I158" s="8"/>
      <c r="J158" s="14">
        <f>SUMIF(Q138:Q141, "1", J138:J141)</f>
        <v>0</v>
      </c>
      <c r="K158" s="8"/>
      <c r="L158" s="14">
        <f>F158+H158+J158</f>
        <v>0</v>
      </c>
      <c r="M158" s="12"/>
      <c r="R158">
        <f t="shared" ref="R158:AL158" si="14">SUM(R138:R141)</f>
        <v>0</v>
      </c>
      <c r="S158">
        <f t="shared" si="14"/>
        <v>0</v>
      </c>
      <c r="T158">
        <f t="shared" si="14"/>
        <v>0</v>
      </c>
      <c r="U158">
        <f t="shared" si="14"/>
        <v>0</v>
      </c>
      <c r="V158">
        <f t="shared" si="14"/>
        <v>0</v>
      </c>
      <c r="W158">
        <f t="shared" si="14"/>
        <v>0</v>
      </c>
      <c r="X158">
        <f t="shared" si="14"/>
        <v>0</v>
      </c>
      <c r="Y158">
        <f t="shared" si="14"/>
        <v>0</v>
      </c>
      <c r="Z158">
        <f t="shared" si="14"/>
        <v>0</v>
      </c>
      <c r="AA158">
        <f t="shared" si="14"/>
        <v>0</v>
      </c>
      <c r="AB158">
        <f t="shared" si="14"/>
        <v>0</v>
      </c>
      <c r="AC158">
        <f t="shared" si="14"/>
        <v>0</v>
      </c>
      <c r="AD158">
        <f t="shared" si="14"/>
        <v>0</v>
      </c>
      <c r="AE158">
        <f t="shared" si="14"/>
        <v>0</v>
      </c>
      <c r="AF158">
        <f t="shared" si="14"/>
        <v>0</v>
      </c>
      <c r="AG158">
        <f t="shared" si="14"/>
        <v>0</v>
      </c>
      <c r="AH158">
        <f t="shared" si="14"/>
        <v>0</v>
      </c>
      <c r="AI158">
        <f t="shared" si="14"/>
        <v>0</v>
      </c>
      <c r="AJ158">
        <f t="shared" si="14"/>
        <v>0</v>
      </c>
      <c r="AK158">
        <f t="shared" si="14"/>
        <v>0</v>
      </c>
      <c r="AL158">
        <f t="shared" si="14"/>
        <v>0</v>
      </c>
    </row>
    <row r="159" spans="1:38" ht="30" customHeight="1">
      <c r="A159" s="6" t="s">
        <v>5</v>
      </c>
      <c r="B159" s="10"/>
      <c r="C159" s="15"/>
      <c r="D159" s="15"/>
      <c r="E159" s="8"/>
      <c r="F159" s="8"/>
      <c r="G159" s="8"/>
      <c r="H159" s="8"/>
      <c r="I159" s="8"/>
      <c r="J159" s="8"/>
      <c r="K159" s="8"/>
      <c r="L159" s="8"/>
      <c r="M159" s="10"/>
    </row>
    <row r="160" spans="1:38" ht="30" customHeight="1">
      <c r="A160" s="6" t="s">
        <v>509</v>
      </c>
      <c r="B160" s="10"/>
      <c r="C160" s="7" t="s">
        <v>122</v>
      </c>
      <c r="D160" s="15">
        <v>1</v>
      </c>
      <c r="E160" s="8">
        <f>내역서!F488</f>
        <v>0</v>
      </c>
      <c r="F160" s="8">
        <f>D160*E160</f>
        <v>0</v>
      </c>
      <c r="G160" s="8">
        <f>내역서!H488</f>
        <v>0</v>
      </c>
      <c r="H160" s="8">
        <f>D160*G160</f>
        <v>0</v>
      </c>
      <c r="I160" s="8">
        <f>내역서!J488</f>
        <v>0</v>
      </c>
      <c r="J160" s="8">
        <f>D160*I160</f>
        <v>0</v>
      </c>
      <c r="K160" s="8">
        <f>E160+G160+I160</f>
        <v>0</v>
      </c>
      <c r="L160" s="8">
        <f>F160+H160+J160</f>
        <v>0</v>
      </c>
      <c r="M160" s="10"/>
      <c r="Q160">
        <v>1</v>
      </c>
      <c r="R160">
        <f>D160*내역서!R488</f>
        <v>0</v>
      </c>
      <c r="S160">
        <f>D160*내역서!S488</f>
        <v>0</v>
      </c>
      <c r="T160">
        <f>D160*내역서!T488</f>
        <v>0</v>
      </c>
      <c r="U160">
        <f>D160*내역서!U488</f>
        <v>0</v>
      </c>
      <c r="V160">
        <f>D160*내역서!V488</f>
        <v>0</v>
      </c>
      <c r="W160">
        <f>D160*내역서!W488</f>
        <v>0</v>
      </c>
      <c r="X160">
        <f>D160*내역서!X488</f>
        <v>0</v>
      </c>
      <c r="Y160">
        <f>D160*내역서!Y488</f>
        <v>0</v>
      </c>
      <c r="Z160">
        <f>D160*내역서!Z488</f>
        <v>0</v>
      </c>
      <c r="AA160">
        <f>D160*내역서!AA488</f>
        <v>0</v>
      </c>
      <c r="AB160">
        <f>D160*내역서!AB488</f>
        <v>0</v>
      </c>
      <c r="AC160">
        <f>D160*내역서!AC488</f>
        <v>0</v>
      </c>
      <c r="AD160">
        <f>D160*내역서!AD488</f>
        <v>0</v>
      </c>
      <c r="AE160">
        <f>D160*내역서!AE488</f>
        <v>0</v>
      </c>
      <c r="AF160">
        <f>D160*내역서!AF488</f>
        <v>0</v>
      </c>
      <c r="AG160">
        <f>D160*내역서!AG488</f>
        <v>0</v>
      </c>
      <c r="AH160">
        <f>D160*내역서!AH488</f>
        <v>0</v>
      </c>
      <c r="AI160">
        <f>D160*내역서!AI488</f>
        <v>0</v>
      </c>
      <c r="AJ160">
        <f>D160*내역서!AJ488</f>
        <v>0</v>
      </c>
      <c r="AK160">
        <f>D160*내역서!AK488</f>
        <v>0</v>
      </c>
      <c r="AL160">
        <f>D160*내역서!AL488</f>
        <v>0</v>
      </c>
    </row>
    <row r="161" spans="1:38" ht="30" customHeight="1">
      <c r="A161" s="6" t="s">
        <v>510</v>
      </c>
      <c r="B161" s="10"/>
      <c r="C161" s="7" t="s">
        <v>122</v>
      </c>
      <c r="D161" s="15">
        <v>1</v>
      </c>
      <c r="E161" s="8">
        <f>내역서!F510</f>
        <v>0</v>
      </c>
      <c r="F161" s="8">
        <f>D161*E161</f>
        <v>0</v>
      </c>
      <c r="G161" s="8">
        <f>내역서!H510</f>
        <v>0</v>
      </c>
      <c r="H161" s="8">
        <f>D161*G161</f>
        <v>0</v>
      </c>
      <c r="I161" s="8">
        <f>내역서!J510</f>
        <v>0</v>
      </c>
      <c r="J161" s="8">
        <f>D161*I161</f>
        <v>0</v>
      </c>
      <c r="K161" s="8">
        <f>E161+G161+I161</f>
        <v>0</v>
      </c>
      <c r="L161" s="8">
        <f>F161+H161+J161</f>
        <v>0</v>
      </c>
      <c r="M161" s="10"/>
      <c r="Q161">
        <v>1</v>
      </c>
      <c r="R161">
        <f>D161*내역서!R510</f>
        <v>0</v>
      </c>
      <c r="S161">
        <f>D161*내역서!S510</f>
        <v>0</v>
      </c>
      <c r="T161">
        <f>D161*내역서!T510</f>
        <v>0</v>
      </c>
      <c r="U161">
        <f>D161*내역서!U510</f>
        <v>0</v>
      </c>
      <c r="V161">
        <f>D161*내역서!V510</f>
        <v>0</v>
      </c>
      <c r="W161">
        <f>D161*내역서!W510</f>
        <v>0</v>
      </c>
      <c r="X161">
        <f>D161*내역서!X510</f>
        <v>0</v>
      </c>
      <c r="Y161">
        <f>D161*내역서!Y510</f>
        <v>0</v>
      </c>
      <c r="Z161">
        <f>D161*내역서!Z510</f>
        <v>0</v>
      </c>
      <c r="AA161">
        <f>D161*내역서!AA510</f>
        <v>0</v>
      </c>
      <c r="AB161">
        <f>D161*내역서!AB510</f>
        <v>0</v>
      </c>
      <c r="AC161">
        <f>D161*내역서!AC510</f>
        <v>0</v>
      </c>
      <c r="AD161">
        <f>D161*내역서!AD510</f>
        <v>0</v>
      </c>
      <c r="AE161">
        <f>D161*내역서!AE510</f>
        <v>0</v>
      </c>
      <c r="AF161">
        <f>D161*내역서!AF510</f>
        <v>0</v>
      </c>
      <c r="AG161">
        <f>D161*내역서!AG510</f>
        <v>0</v>
      </c>
      <c r="AH161">
        <f>D161*내역서!AH510</f>
        <v>0</v>
      </c>
      <c r="AI161">
        <f>D161*내역서!AI510</f>
        <v>0</v>
      </c>
      <c r="AJ161">
        <f>D161*내역서!AJ510</f>
        <v>0</v>
      </c>
      <c r="AK161">
        <f>D161*내역서!AK510</f>
        <v>0</v>
      </c>
      <c r="AL161">
        <f>D161*내역서!AL510</f>
        <v>0</v>
      </c>
    </row>
    <row r="162" spans="1:38" ht="30" customHeight="1">
      <c r="A162" s="10"/>
      <c r="B162" s="10"/>
      <c r="C162" s="15"/>
      <c r="D162" s="15"/>
      <c r="E162" s="8"/>
      <c r="F162" s="8"/>
      <c r="G162" s="8"/>
      <c r="H162" s="8"/>
      <c r="I162" s="8"/>
      <c r="J162" s="8"/>
      <c r="K162" s="8"/>
      <c r="L162" s="8"/>
      <c r="M162" s="10"/>
    </row>
    <row r="163" spans="1:38" ht="30" customHeight="1">
      <c r="A163" s="10"/>
      <c r="B163" s="10"/>
      <c r="C163" s="15"/>
      <c r="D163" s="15"/>
      <c r="E163" s="8"/>
      <c r="F163" s="8"/>
      <c r="G163" s="8"/>
      <c r="H163" s="8"/>
      <c r="I163" s="8"/>
      <c r="J163" s="8"/>
      <c r="K163" s="8"/>
      <c r="L163" s="8"/>
      <c r="M163" s="10"/>
    </row>
    <row r="164" spans="1:38" ht="30" customHeight="1">
      <c r="A164" s="10"/>
      <c r="B164" s="10"/>
      <c r="C164" s="15"/>
      <c r="D164" s="15"/>
      <c r="E164" s="8"/>
      <c r="F164" s="8"/>
      <c r="G164" s="8"/>
      <c r="H164" s="8"/>
      <c r="I164" s="8"/>
      <c r="J164" s="8"/>
      <c r="K164" s="8"/>
      <c r="L164" s="8"/>
      <c r="M164" s="10"/>
    </row>
    <row r="165" spans="1:38" ht="30" customHeight="1">
      <c r="A165" s="10"/>
      <c r="B165" s="10"/>
      <c r="C165" s="15"/>
      <c r="D165" s="15"/>
      <c r="E165" s="8"/>
      <c r="F165" s="8"/>
      <c r="G165" s="8"/>
      <c r="H165" s="8"/>
      <c r="I165" s="8"/>
      <c r="J165" s="8"/>
      <c r="K165" s="8"/>
      <c r="L165" s="8"/>
      <c r="M165" s="10"/>
    </row>
    <row r="166" spans="1:38" ht="30" customHeight="1">
      <c r="A166" s="10"/>
      <c r="B166" s="10"/>
      <c r="C166" s="15"/>
      <c r="D166" s="15"/>
      <c r="E166" s="8"/>
      <c r="F166" s="8"/>
      <c r="G166" s="8"/>
      <c r="H166" s="8"/>
      <c r="I166" s="8"/>
      <c r="J166" s="8"/>
      <c r="K166" s="8"/>
      <c r="L166" s="8"/>
      <c r="M166" s="10"/>
    </row>
    <row r="167" spans="1:38" ht="30" customHeight="1">
      <c r="A167" s="10"/>
      <c r="B167" s="10"/>
      <c r="C167" s="15"/>
      <c r="D167" s="15"/>
      <c r="E167" s="8"/>
      <c r="F167" s="8"/>
      <c r="G167" s="8"/>
      <c r="H167" s="8"/>
      <c r="I167" s="8"/>
      <c r="J167" s="8"/>
      <c r="K167" s="8"/>
      <c r="L167" s="8"/>
      <c r="M167" s="10"/>
    </row>
    <row r="168" spans="1:38" ht="30" customHeight="1">
      <c r="A168" s="10"/>
      <c r="B168" s="10"/>
      <c r="C168" s="15"/>
      <c r="D168" s="15"/>
      <c r="E168" s="8"/>
      <c r="F168" s="8"/>
      <c r="G168" s="8"/>
      <c r="H168" s="8"/>
      <c r="I168" s="8"/>
      <c r="J168" s="8"/>
      <c r="K168" s="8"/>
      <c r="L168" s="8"/>
      <c r="M168" s="10"/>
    </row>
    <row r="169" spans="1:38" ht="30" customHeight="1">
      <c r="A169" s="10"/>
      <c r="B169" s="10"/>
      <c r="C169" s="15"/>
      <c r="D169" s="15"/>
      <c r="E169" s="8"/>
      <c r="F169" s="8"/>
      <c r="G169" s="8"/>
      <c r="H169" s="8"/>
      <c r="I169" s="8"/>
      <c r="J169" s="8"/>
      <c r="K169" s="8"/>
      <c r="L169" s="8"/>
      <c r="M169" s="10"/>
    </row>
    <row r="170" spans="1:38" ht="30" customHeight="1">
      <c r="A170" s="10"/>
      <c r="B170" s="10"/>
      <c r="C170" s="15"/>
      <c r="D170" s="15"/>
      <c r="E170" s="8"/>
      <c r="F170" s="8"/>
      <c r="G170" s="8"/>
      <c r="H170" s="8"/>
      <c r="I170" s="8"/>
      <c r="J170" s="8"/>
      <c r="K170" s="8"/>
      <c r="L170" s="8"/>
      <c r="M170" s="10"/>
    </row>
    <row r="171" spans="1:38" ht="30" customHeight="1">
      <c r="A171" s="10"/>
      <c r="B171" s="10"/>
      <c r="C171" s="15"/>
      <c r="D171" s="15"/>
      <c r="E171" s="8"/>
      <c r="F171" s="8"/>
      <c r="G171" s="8"/>
      <c r="H171" s="8"/>
      <c r="I171" s="8"/>
      <c r="J171" s="8"/>
      <c r="K171" s="8"/>
      <c r="L171" s="8"/>
      <c r="M171" s="10"/>
    </row>
    <row r="172" spans="1:38" ht="30" customHeight="1">
      <c r="A172" s="10"/>
      <c r="B172" s="10"/>
      <c r="C172" s="15"/>
      <c r="D172" s="15"/>
      <c r="E172" s="8"/>
      <c r="F172" s="8"/>
      <c r="G172" s="8"/>
      <c r="H172" s="8"/>
      <c r="I172" s="8"/>
      <c r="J172" s="8"/>
      <c r="K172" s="8"/>
      <c r="L172" s="8"/>
      <c r="M172" s="10"/>
    </row>
    <row r="173" spans="1:38" ht="30" customHeight="1">
      <c r="A173" s="10"/>
      <c r="B173" s="10"/>
      <c r="C173" s="15"/>
      <c r="D173" s="15"/>
      <c r="E173" s="8"/>
      <c r="F173" s="8"/>
      <c r="G173" s="8"/>
      <c r="H173" s="8"/>
      <c r="I173" s="8"/>
      <c r="J173" s="8"/>
      <c r="K173" s="8"/>
      <c r="L173" s="8"/>
      <c r="M173" s="10"/>
    </row>
    <row r="174" spans="1:38" ht="30" customHeight="1">
      <c r="A174" s="10"/>
      <c r="B174" s="10"/>
      <c r="C174" s="15"/>
      <c r="D174" s="15"/>
      <c r="E174" s="8"/>
      <c r="F174" s="8"/>
      <c r="G174" s="8"/>
      <c r="H174" s="8"/>
      <c r="I174" s="8"/>
      <c r="J174" s="8"/>
      <c r="K174" s="8"/>
      <c r="L174" s="8"/>
      <c r="M174" s="10"/>
    </row>
    <row r="175" spans="1:38" ht="30" customHeight="1">
      <c r="A175" s="10"/>
      <c r="B175" s="10"/>
      <c r="C175" s="15"/>
      <c r="D175" s="15"/>
      <c r="E175" s="8"/>
      <c r="F175" s="8"/>
      <c r="G175" s="8"/>
      <c r="H175" s="8"/>
      <c r="I175" s="8"/>
      <c r="J175" s="8"/>
      <c r="K175" s="8"/>
      <c r="L175" s="8"/>
      <c r="M175" s="10"/>
    </row>
    <row r="176" spans="1:38" ht="30" customHeight="1">
      <c r="A176" s="10"/>
      <c r="B176" s="10"/>
      <c r="C176" s="15"/>
      <c r="D176" s="15"/>
      <c r="E176" s="8"/>
      <c r="F176" s="8"/>
      <c r="G176" s="8"/>
      <c r="H176" s="8"/>
      <c r="I176" s="8"/>
      <c r="J176" s="8"/>
      <c r="K176" s="8"/>
      <c r="L176" s="8"/>
      <c r="M176" s="10"/>
    </row>
    <row r="177" spans="1:38" ht="30" customHeight="1">
      <c r="A177" s="10"/>
      <c r="B177" s="10"/>
      <c r="C177" s="15"/>
      <c r="D177" s="15"/>
      <c r="E177" s="8"/>
      <c r="F177" s="8"/>
      <c r="G177" s="8"/>
      <c r="H177" s="8"/>
      <c r="I177" s="8"/>
      <c r="J177" s="8"/>
      <c r="K177" s="8"/>
      <c r="L177" s="8"/>
      <c r="M177" s="10"/>
    </row>
    <row r="178" spans="1:38" ht="30" customHeight="1">
      <c r="A178" s="10"/>
      <c r="B178" s="10"/>
      <c r="C178" s="15"/>
      <c r="D178" s="15"/>
      <c r="E178" s="8"/>
      <c r="F178" s="8"/>
      <c r="G178" s="8"/>
      <c r="H178" s="8"/>
      <c r="I178" s="8"/>
      <c r="J178" s="8"/>
      <c r="K178" s="8"/>
      <c r="L178" s="8"/>
      <c r="M178" s="10"/>
    </row>
    <row r="179" spans="1:38" ht="30" customHeight="1">
      <c r="A179" s="10"/>
      <c r="B179" s="10"/>
      <c r="C179" s="15"/>
      <c r="D179" s="15"/>
      <c r="E179" s="8"/>
      <c r="F179" s="8"/>
      <c r="G179" s="8"/>
      <c r="H179" s="8"/>
      <c r="I179" s="8"/>
      <c r="J179" s="8"/>
      <c r="K179" s="8"/>
      <c r="L179" s="8"/>
      <c r="M179" s="10"/>
    </row>
    <row r="180" spans="1:38" ht="30" customHeight="1">
      <c r="A180" s="11" t="s">
        <v>121</v>
      </c>
      <c r="B180" s="12"/>
      <c r="C180" s="13"/>
      <c r="D180" s="13"/>
      <c r="E180" s="8"/>
      <c r="F180" s="14">
        <f>SUMIF(Q160:Q161, "1", F160:F161)</f>
        <v>0</v>
      </c>
      <c r="G180" s="8"/>
      <c r="H180" s="14">
        <f>SUMIF(Q160:Q161, "1", H160:H161)</f>
        <v>0</v>
      </c>
      <c r="I180" s="8"/>
      <c r="J180" s="14">
        <f>SUMIF(Q160:Q161, "1", J160:J161)</f>
        <v>0</v>
      </c>
      <c r="K180" s="8"/>
      <c r="L180" s="14">
        <f>F180+H180+J180</f>
        <v>0</v>
      </c>
      <c r="M180" s="12"/>
      <c r="R180">
        <f t="shared" ref="R180:AL180" si="15">SUM(R160:R161)</f>
        <v>0</v>
      </c>
      <c r="S180">
        <f t="shared" si="15"/>
        <v>0</v>
      </c>
      <c r="T180">
        <f t="shared" si="15"/>
        <v>0</v>
      </c>
      <c r="U180">
        <f t="shared" si="15"/>
        <v>0</v>
      </c>
      <c r="V180">
        <f t="shared" si="15"/>
        <v>0</v>
      </c>
      <c r="W180">
        <f t="shared" si="15"/>
        <v>0</v>
      </c>
      <c r="X180">
        <f t="shared" si="15"/>
        <v>0</v>
      </c>
      <c r="Y180">
        <f t="shared" si="15"/>
        <v>0</v>
      </c>
      <c r="Z180">
        <f t="shared" si="15"/>
        <v>0</v>
      </c>
      <c r="AA180">
        <f t="shared" si="15"/>
        <v>0</v>
      </c>
      <c r="AB180">
        <f t="shared" si="15"/>
        <v>0</v>
      </c>
      <c r="AC180">
        <f t="shared" si="15"/>
        <v>0</v>
      </c>
      <c r="AD180">
        <f t="shared" si="15"/>
        <v>0</v>
      </c>
      <c r="AE180">
        <f t="shared" si="15"/>
        <v>0</v>
      </c>
      <c r="AF180">
        <f t="shared" si="15"/>
        <v>0</v>
      </c>
      <c r="AG180">
        <f t="shared" si="15"/>
        <v>0</v>
      </c>
      <c r="AH180">
        <f t="shared" si="15"/>
        <v>0</v>
      </c>
      <c r="AI180">
        <f t="shared" si="15"/>
        <v>0</v>
      </c>
      <c r="AJ180">
        <f t="shared" si="15"/>
        <v>0</v>
      </c>
      <c r="AK180">
        <f t="shared" si="15"/>
        <v>0</v>
      </c>
      <c r="AL180">
        <f t="shared" si="15"/>
        <v>0</v>
      </c>
    </row>
    <row r="181" spans="1:38" ht="30" customHeight="1">
      <c r="A181" s="6" t="s">
        <v>6</v>
      </c>
      <c r="B181" s="10"/>
      <c r="C181" s="15"/>
      <c r="D181" s="15"/>
      <c r="E181" s="8"/>
      <c r="F181" s="8"/>
      <c r="G181" s="8"/>
      <c r="H181" s="8"/>
      <c r="I181" s="8"/>
      <c r="J181" s="8"/>
      <c r="K181" s="8"/>
      <c r="L181" s="8"/>
      <c r="M181" s="10"/>
    </row>
    <row r="182" spans="1:38" ht="30" customHeight="1">
      <c r="A182" s="6" t="s">
        <v>511</v>
      </c>
      <c r="B182" s="10"/>
      <c r="C182" s="7" t="s">
        <v>122</v>
      </c>
      <c r="D182" s="15">
        <v>1</v>
      </c>
      <c r="E182" s="8">
        <f>내역서!F532</f>
        <v>0</v>
      </c>
      <c r="F182" s="8">
        <f>D182*E182</f>
        <v>0</v>
      </c>
      <c r="G182" s="8">
        <f>내역서!H532</f>
        <v>0</v>
      </c>
      <c r="H182" s="8">
        <f>D182*G182</f>
        <v>0</v>
      </c>
      <c r="I182" s="8">
        <f>내역서!J532</f>
        <v>0</v>
      </c>
      <c r="J182" s="8">
        <f>D182*I182</f>
        <v>0</v>
      </c>
      <c r="K182" s="8">
        <f t="shared" ref="K182:L186" si="16">E182+G182+I182</f>
        <v>0</v>
      </c>
      <c r="L182" s="8">
        <f t="shared" si="16"/>
        <v>0</v>
      </c>
      <c r="M182" s="10"/>
      <c r="Q182">
        <v>1</v>
      </c>
      <c r="R182">
        <f>D182*내역서!R532</f>
        <v>0</v>
      </c>
      <c r="S182">
        <f>D182*내역서!S532</f>
        <v>0</v>
      </c>
      <c r="T182">
        <f>D182*내역서!T532</f>
        <v>0</v>
      </c>
      <c r="U182">
        <f>D182*내역서!U532</f>
        <v>0</v>
      </c>
      <c r="V182">
        <f>D182*내역서!V532</f>
        <v>0</v>
      </c>
      <c r="W182">
        <f>D182*내역서!W532</f>
        <v>0</v>
      </c>
      <c r="X182">
        <f>D182*내역서!X532</f>
        <v>0</v>
      </c>
      <c r="Y182">
        <f>D182*내역서!Y532</f>
        <v>0</v>
      </c>
      <c r="Z182">
        <f>D182*내역서!Z532</f>
        <v>0</v>
      </c>
      <c r="AA182">
        <f>D182*내역서!AA532</f>
        <v>0</v>
      </c>
      <c r="AB182">
        <f>D182*내역서!AB532</f>
        <v>0</v>
      </c>
      <c r="AC182">
        <f>D182*내역서!AC532</f>
        <v>0</v>
      </c>
      <c r="AD182">
        <f>D182*내역서!AD532</f>
        <v>0</v>
      </c>
      <c r="AE182">
        <f>D182*내역서!AE532</f>
        <v>0</v>
      </c>
      <c r="AF182">
        <f>D182*내역서!AF532</f>
        <v>0</v>
      </c>
      <c r="AG182">
        <f>D182*내역서!AG532</f>
        <v>0</v>
      </c>
      <c r="AH182">
        <f>D182*내역서!AH532</f>
        <v>0</v>
      </c>
      <c r="AI182">
        <f>D182*내역서!AI532</f>
        <v>0</v>
      </c>
      <c r="AJ182">
        <f>D182*내역서!AJ532</f>
        <v>0</v>
      </c>
      <c r="AK182">
        <f>D182*내역서!AK532</f>
        <v>0</v>
      </c>
      <c r="AL182">
        <f>D182*내역서!AL532</f>
        <v>0</v>
      </c>
    </row>
    <row r="183" spans="1:38" ht="30" customHeight="1">
      <c r="A183" s="6" t="s">
        <v>512</v>
      </c>
      <c r="B183" s="10"/>
      <c r="C183" s="7" t="s">
        <v>122</v>
      </c>
      <c r="D183" s="15">
        <v>1</v>
      </c>
      <c r="E183" s="8">
        <f>내역서!F554</f>
        <v>0</v>
      </c>
      <c r="F183" s="8">
        <f>D183*E183</f>
        <v>0</v>
      </c>
      <c r="G183" s="8">
        <f>내역서!H554</f>
        <v>0</v>
      </c>
      <c r="H183" s="8">
        <f>D183*G183</f>
        <v>0</v>
      </c>
      <c r="I183" s="8">
        <f>내역서!J554</f>
        <v>0</v>
      </c>
      <c r="J183" s="8">
        <f>D183*I183</f>
        <v>0</v>
      </c>
      <c r="K183" s="8">
        <f t="shared" si="16"/>
        <v>0</v>
      </c>
      <c r="L183" s="8">
        <f t="shared" si="16"/>
        <v>0</v>
      </c>
      <c r="M183" s="10"/>
      <c r="Q183">
        <v>1</v>
      </c>
      <c r="R183">
        <f>D183*내역서!R554</f>
        <v>0</v>
      </c>
      <c r="S183">
        <f>D183*내역서!S554</f>
        <v>0</v>
      </c>
      <c r="T183">
        <f>D183*내역서!T554</f>
        <v>0</v>
      </c>
      <c r="U183">
        <f>D183*내역서!U554</f>
        <v>0</v>
      </c>
      <c r="V183">
        <f>D183*내역서!V554</f>
        <v>0</v>
      </c>
      <c r="W183">
        <f>D183*내역서!W554</f>
        <v>0</v>
      </c>
      <c r="X183">
        <f>D183*내역서!X554</f>
        <v>0</v>
      </c>
      <c r="Y183">
        <f>D183*내역서!Y554</f>
        <v>0</v>
      </c>
      <c r="Z183">
        <f>D183*내역서!Z554</f>
        <v>0</v>
      </c>
      <c r="AA183">
        <f>D183*내역서!AA554</f>
        <v>0</v>
      </c>
      <c r="AB183">
        <f>D183*내역서!AB554</f>
        <v>0</v>
      </c>
      <c r="AC183">
        <f>D183*내역서!AC554</f>
        <v>0</v>
      </c>
      <c r="AD183">
        <f>D183*내역서!AD554</f>
        <v>0</v>
      </c>
      <c r="AE183">
        <f>D183*내역서!AE554</f>
        <v>0</v>
      </c>
      <c r="AF183">
        <f>D183*내역서!AF554</f>
        <v>0</v>
      </c>
      <c r="AG183">
        <f>D183*내역서!AG554</f>
        <v>0</v>
      </c>
      <c r="AH183">
        <f>D183*내역서!AH554</f>
        <v>0</v>
      </c>
      <c r="AI183">
        <f>D183*내역서!AI554</f>
        <v>0</v>
      </c>
      <c r="AJ183">
        <f>D183*내역서!AJ554</f>
        <v>0</v>
      </c>
      <c r="AK183">
        <f>D183*내역서!AK554</f>
        <v>0</v>
      </c>
      <c r="AL183">
        <f>D183*내역서!AL554</f>
        <v>0</v>
      </c>
    </row>
    <row r="184" spans="1:38" ht="30" customHeight="1">
      <c r="A184" s="6" t="s">
        <v>513</v>
      </c>
      <c r="B184" s="10"/>
      <c r="C184" s="7" t="s">
        <v>122</v>
      </c>
      <c r="D184" s="15">
        <v>1</v>
      </c>
      <c r="E184" s="8">
        <f>내역서!F576</f>
        <v>0</v>
      </c>
      <c r="F184" s="8">
        <f>D184*E184</f>
        <v>0</v>
      </c>
      <c r="G184" s="8">
        <f>내역서!H576</f>
        <v>0</v>
      </c>
      <c r="H184" s="8">
        <f>D184*G184</f>
        <v>0</v>
      </c>
      <c r="I184" s="8">
        <f>내역서!J576</f>
        <v>0</v>
      </c>
      <c r="J184" s="8">
        <f>D184*I184</f>
        <v>0</v>
      </c>
      <c r="K184" s="8">
        <f t="shared" si="16"/>
        <v>0</v>
      </c>
      <c r="L184" s="8">
        <f t="shared" si="16"/>
        <v>0</v>
      </c>
      <c r="M184" s="10"/>
      <c r="Q184">
        <v>1</v>
      </c>
      <c r="R184">
        <f>D184*내역서!R576</f>
        <v>0</v>
      </c>
      <c r="S184">
        <f>D184*내역서!S576</f>
        <v>0</v>
      </c>
      <c r="T184">
        <f>D184*내역서!T576</f>
        <v>0</v>
      </c>
      <c r="U184">
        <f>D184*내역서!U576</f>
        <v>0</v>
      </c>
      <c r="V184">
        <f>D184*내역서!V576</f>
        <v>0</v>
      </c>
      <c r="W184">
        <f>D184*내역서!W576</f>
        <v>0</v>
      </c>
      <c r="X184">
        <f>D184*내역서!X576</f>
        <v>0</v>
      </c>
      <c r="Y184">
        <f>D184*내역서!Y576</f>
        <v>0</v>
      </c>
      <c r="Z184">
        <f>D184*내역서!Z576</f>
        <v>0</v>
      </c>
      <c r="AA184">
        <f>D184*내역서!AA576</f>
        <v>0</v>
      </c>
      <c r="AB184">
        <f>D184*내역서!AB576</f>
        <v>0</v>
      </c>
      <c r="AC184">
        <f>D184*내역서!AC576</f>
        <v>0</v>
      </c>
      <c r="AD184">
        <f>D184*내역서!AD576</f>
        <v>0</v>
      </c>
      <c r="AE184">
        <f>D184*내역서!AE576</f>
        <v>0</v>
      </c>
      <c r="AF184">
        <f>D184*내역서!AF576</f>
        <v>0</v>
      </c>
      <c r="AG184">
        <f>D184*내역서!AG576</f>
        <v>0</v>
      </c>
      <c r="AH184">
        <f>D184*내역서!AH576</f>
        <v>0</v>
      </c>
      <c r="AI184">
        <f>D184*내역서!AI576</f>
        <v>0</v>
      </c>
      <c r="AJ184">
        <f>D184*내역서!AJ576</f>
        <v>0</v>
      </c>
      <c r="AK184">
        <f>D184*내역서!AK576</f>
        <v>0</v>
      </c>
      <c r="AL184">
        <f>D184*내역서!AL576</f>
        <v>0</v>
      </c>
    </row>
    <row r="185" spans="1:38" ht="30" customHeight="1">
      <c r="A185" s="6" t="s">
        <v>514</v>
      </c>
      <c r="B185" s="10"/>
      <c r="C185" s="7" t="s">
        <v>122</v>
      </c>
      <c r="D185" s="15">
        <v>1</v>
      </c>
      <c r="E185" s="8">
        <f>내역서!F598</f>
        <v>0</v>
      </c>
      <c r="F185" s="8">
        <f>D185*E185</f>
        <v>0</v>
      </c>
      <c r="G185" s="8">
        <f>내역서!H598</f>
        <v>0</v>
      </c>
      <c r="H185" s="8">
        <f>D185*G185</f>
        <v>0</v>
      </c>
      <c r="I185" s="8">
        <f>내역서!J598</f>
        <v>0</v>
      </c>
      <c r="J185" s="8">
        <f>D185*I185</f>
        <v>0</v>
      </c>
      <c r="K185" s="8">
        <f t="shared" si="16"/>
        <v>0</v>
      </c>
      <c r="L185" s="8">
        <f t="shared" si="16"/>
        <v>0</v>
      </c>
      <c r="M185" s="10"/>
      <c r="Q185">
        <v>1</v>
      </c>
      <c r="R185">
        <f>D185*내역서!R598</f>
        <v>0</v>
      </c>
      <c r="S185">
        <f>D185*내역서!S598</f>
        <v>0</v>
      </c>
      <c r="T185">
        <f>D185*내역서!T598</f>
        <v>0</v>
      </c>
      <c r="U185">
        <f>D185*내역서!U598</f>
        <v>0</v>
      </c>
      <c r="V185">
        <f>D185*내역서!V598</f>
        <v>0</v>
      </c>
      <c r="W185">
        <f>D185*내역서!W598</f>
        <v>0</v>
      </c>
      <c r="X185">
        <f>D185*내역서!X598</f>
        <v>0</v>
      </c>
      <c r="Y185">
        <f>D185*내역서!Y598</f>
        <v>0</v>
      </c>
      <c r="Z185">
        <f>D185*내역서!Z598</f>
        <v>0</v>
      </c>
      <c r="AA185">
        <f>D185*내역서!AA598</f>
        <v>0</v>
      </c>
      <c r="AB185">
        <f>D185*내역서!AB598</f>
        <v>0</v>
      </c>
      <c r="AC185">
        <f>D185*내역서!AC598</f>
        <v>0</v>
      </c>
      <c r="AD185">
        <f>D185*내역서!AD598</f>
        <v>0</v>
      </c>
      <c r="AE185">
        <f>D185*내역서!AE598</f>
        <v>0</v>
      </c>
      <c r="AF185">
        <f>D185*내역서!AF598</f>
        <v>0</v>
      </c>
      <c r="AG185">
        <f>D185*내역서!AG598</f>
        <v>0</v>
      </c>
      <c r="AH185">
        <f>D185*내역서!AH598</f>
        <v>0</v>
      </c>
      <c r="AI185">
        <f>D185*내역서!AI598</f>
        <v>0</v>
      </c>
      <c r="AJ185">
        <f>D185*내역서!AJ598</f>
        <v>0</v>
      </c>
      <c r="AK185">
        <f>D185*내역서!AK598</f>
        <v>0</v>
      </c>
      <c r="AL185">
        <f>D185*내역서!AL598</f>
        <v>0</v>
      </c>
    </row>
    <row r="186" spans="1:38" ht="30" customHeight="1">
      <c r="A186" s="6" t="s">
        <v>515</v>
      </c>
      <c r="B186" s="10"/>
      <c r="C186" s="7" t="s">
        <v>122</v>
      </c>
      <c r="D186" s="15">
        <v>1</v>
      </c>
      <c r="E186" s="8">
        <f>내역서!F620</f>
        <v>0</v>
      </c>
      <c r="F186" s="8">
        <f>D186*E186</f>
        <v>0</v>
      </c>
      <c r="G186" s="8">
        <f>내역서!H620</f>
        <v>0</v>
      </c>
      <c r="H186" s="8">
        <f>D186*G186</f>
        <v>0</v>
      </c>
      <c r="I186" s="8">
        <f>내역서!J620</f>
        <v>0</v>
      </c>
      <c r="J186" s="8">
        <f>D186*I186</f>
        <v>0</v>
      </c>
      <c r="K186" s="8">
        <f t="shared" si="16"/>
        <v>0</v>
      </c>
      <c r="L186" s="8">
        <f t="shared" si="16"/>
        <v>0</v>
      </c>
      <c r="M186" s="6" t="s">
        <v>487</v>
      </c>
      <c r="R186">
        <f>D186*내역서!R620</f>
        <v>0</v>
      </c>
      <c r="S186">
        <f>D186*내역서!S620</f>
        <v>0</v>
      </c>
      <c r="T186">
        <f>D186*내역서!T620</f>
        <v>0</v>
      </c>
      <c r="U186">
        <f>D186*내역서!U620</f>
        <v>0</v>
      </c>
      <c r="V186">
        <f>D186*내역서!V620</f>
        <v>0</v>
      </c>
      <c r="W186">
        <f>D186*내역서!W620</f>
        <v>0</v>
      </c>
      <c r="X186">
        <f>D186*내역서!X620</f>
        <v>0</v>
      </c>
      <c r="Y186">
        <f>D186*내역서!Y620</f>
        <v>0</v>
      </c>
      <c r="Z186">
        <f>D186*내역서!Z620</f>
        <v>0</v>
      </c>
      <c r="AA186">
        <f>D186*내역서!AA620</f>
        <v>0</v>
      </c>
      <c r="AB186">
        <f>D186*내역서!AB620</f>
        <v>0</v>
      </c>
      <c r="AC186">
        <f>D186*내역서!AC620</f>
        <v>0</v>
      </c>
      <c r="AD186">
        <f>D186*내역서!AD620</f>
        <v>0</v>
      </c>
      <c r="AE186">
        <f>D186*내역서!AE620</f>
        <v>0</v>
      </c>
      <c r="AF186">
        <f>D186*내역서!AF620</f>
        <v>0</v>
      </c>
      <c r="AG186">
        <f>D186*내역서!AG620</f>
        <v>0</v>
      </c>
      <c r="AH186">
        <f>D186*내역서!AH620</f>
        <v>0</v>
      </c>
      <c r="AI186">
        <f>D186*내역서!AI620</f>
        <v>0</v>
      </c>
      <c r="AJ186">
        <f>D186*내역서!AJ620</f>
        <v>0</v>
      </c>
      <c r="AK186">
        <f>D186*내역서!AK620</f>
        <v>0</v>
      </c>
      <c r="AL186">
        <f>D186*내역서!AL620</f>
        <v>0</v>
      </c>
    </row>
    <row r="187" spans="1:38" ht="30" customHeight="1">
      <c r="A187" s="10"/>
      <c r="B187" s="10"/>
      <c r="C187" s="15"/>
      <c r="D187" s="15"/>
      <c r="E187" s="8"/>
      <c r="F187" s="8"/>
      <c r="G187" s="8"/>
      <c r="H187" s="8"/>
      <c r="I187" s="8"/>
      <c r="J187" s="8"/>
      <c r="K187" s="8"/>
      <c r="L187" s="8"/>
      <c r="M187" s="10"/>
    </row>
    <row r="188" spans="1:38" ht="30" customHeight="1">
      <c r="A188" s="10"/>
      <c r="B188" s="10"/>
      <c r="C188" s="15"/>
      <c r="D188" s="15"/>
      <c r="E188" s="8"/>
      <c r="F188" s="8"/>
      <c r="G188" s="8"/>
      <c r="H188" s="8"/>
      <c r="I188" s="8"/>
      <c r="J188" s="8"/>
      <c r="K188" s="8"/>
      <c r="L188" s="8"/>
      <c r="M188" s="10"/>
    </row>
    <row r="189" spans="1:38" ht="30" customHeight="1">
      <c r="A189" s="10"/>
      <c r="B189" s="10"/>
      <c r="C189" s="15"/>
      <c r="D189" s="15"/>
      <c r="E189" s="8"/>
      <c r="F189" s="8"/>
      <c r="G189" s="8"/>
      <c r="H189" s="8"/>
      <c r="I189" s="8"/>
      <c r="J189" s="8"/>
      <c r="K189" s="8"/>
      <c r="L189" s="8"/>
      <c r="M189" s="10"/>
    </row>
    <row r="190" spans="1:38" ht="30" customHeight="1">
      <c r="A190" s="10"/>
      <c r="B190" s="10"/>
      <c r="C190" s="15"/>
      <c r="D190" s="15"/>
      <c r="E190" s="8"/>
      <c r="F190" s="8"/>
      <c r="G190" s="8"/>
      <c r="H190" s="8"/>
      <c r="I190" s="8"/>
      <c r="J190" s="8"/>
      <c r="K190" s="8"/>
      <c r="L190" s="8"/>
      <c r="M190" s="10"/>
    </row>
    <row r="191" spans="1:38" ht="30" customHeight="1">
      <c r="A191" s="10"/>
      <c r="B191" s="10"/>
      <c r="C191" s="15"/>
      <c r="D191" s="15"/>
      <c r="E191" s="8"/>
      <c r="F191" s="8"/>
      <c r="G191" s="8"/>
      <c r="H191" s="8"/>
      <c r="I191" s="8"/>
      <c r="J191" s="8"/>
      <c r="K191" s="8"/>
      <c r="L191" s="8"/>
      <c r="M191" s="10"/>
    </row>
    <row r="192" spans="1:38" ht="30" customHeight="1">
      <c r="A192" s="10"/>
      <c r="B192" s="10"/>
      <c r="C192" s="15"/>
      <c r="D192" s="15"/>
      <c r="E192" s="8"/>
      <c r="F192" s="8"/>
      <c r="G192" s="8"/>
      <c r="H192" s="8"/>
      <c r="I192" s="8"/>
      <c r="J192" s="8"/>
      <c r="K192" s="8"/>
      <c r="L192" s="8"/>
      <c r="M192" s="10"/>
    </row>
    <row r="193" spans="1:38" ht="30" customHeight="1">
      <c r="A193" s="10"/>
      <c r="B193" s="10"/>
      <c r="C193" s="15"/>
      <c r="D193" s="15"/>
      <c r="E193" s="8"/>
      <c r="F193" s="8"/>
      <c r="G193" s="8"/>
      <c r="H193" s="8"/>
      <c r="I193" s="8"/>
      <c r="J193" s="8"/>
      <c r="K193" s="8"/>
      <c r="L193" s="8"/>
      <c r="M193" s="10"/>
    </row>
    <row r="194" spans="1:38" ht="30" customHeight="1">
      <c r="A194" s="10"/>
      <c r="B194" s="10"/>
      <c r="C194" s="15"/>
      <c r="D194" s="15"/>
      <c r="E194" s="8"/>
      <c r="F194" s="8"/>
      <c r="G194" s="8"/>
      <c r="H194" s="8"/>
      <c r="I194" s="8"/>
      <c r="J194" s="8"/>
      <c r="K194" s="8"/>
      <c r="L194" s="8"/>
      <c r="M194" s="10"/>
    </row>
    <row r="195" spans="1:38" ht="30" customHeight="1">
      <c r="A195" s="10"/>
      <c r="B195" s="10"/>
      <c r="C195" s="15"/>
      <c r="D195" s="15"/>
      <c r="E195" s="8"/>
      <c r="F195" s="8"/>
      <c r="G195" s="8"/>
      <c r="H195" s="8"/>
      <c r="I195" s="8"/>
      <c r="J195" s="8"/>
      <c r="K195" s="8"/>
      <c r="L195" s="8"/>
      <c r="M195" s="10"/>
    </row>
    <row r="196" spans="1:38" ht="30" customHeight="1">
      <c r="A196" s="10"/>
      <c r="B196" s="10"/>
      <c r="C196" s="15"/>
      <c r="D196" s="15"/>
      <c r="E196" s="8"/>
      <c r="F196" s="8"/>
      <c r="G196" s="8"/>
      <c r="H196" s="8"/>
      <c r="I196" s="8"/>
      <c r="J196" s="8"/>
      <c r="K196" s="8"/>
      <c r="L196" s="8"/>
      <c r="M196" s="10"/>
    </row>
    <row r="197" spans="1:38" ht="30" customHeight="1">
      <c r="A197" s="10"/>
      <c r="B197" s="10"/>
      <c r="C197" s="15"/>
      <c r="D197" s="15"/>
      <c r="E197" s="8"/>
      <c r="F197" s="8"/>
      <c r="G197" s="8"/>
      <c r="H197" s="8"/>
      <c r="I197" s="8"/>
      <c r="J197" s="8"/>
      <c r="K197" s="8"/>
      <c r="L197" s="8"/>
      <c r="M197" s="10"/>
    </row>
    <row r="198" spans="1:38" ht="30" customHeight="1">
      <c r="A198" s="10"/>
      <c r="B198" s="10"/>
      <c r="C198" s="15"/>
      <c r="D198" s="15"/>
      <c r="E198" s="8"/>
      <c r="F198" s="8"/>
      <c r="G198" s="8"/>
      <c r="H198" s="8"/>
      <c r="I198" s="8"/>
      <c r="J198" s="8"/>
      <c r="K198" s="8"/>
      <c r="L198" s="8"/>
      <c r="M198" s="10"/>
    </row>
    <row r="199" spans="1:38" ht="30" customHeight="1">
      <c r="A199" s="10"/>
      <c r="B199" s="10"/>
      <c r="C199" s="15"/>
      <c r="D199" s="15"/>
      <c r="E199" s="8"/>
      <c r="F199" s="8"/>
      <c r="G199" s="8"/>
      <c r="H199" s="8"/>
      <c r="I199" s="8"/>
      <c r="J199" s="8"/>
      <c r="K199" s="8"/>
      <c r="L199" s="8"/>
      <c r="M199" s="10"/>
    </row>
    <row r="200" spans="1:38" ht="30" customHeight="1">
      <c r="A200" s="10"/>
      <c r="B200" s="10"/>
      <c r="C200" s="15"/>
      <c r="D200" s="15"/>
      <c r="E200" s="8"/>
      <c r="F200" s="8"/>
      <c r="G200" s="8"/>
      <c r="H200" s="8"/>
      <c r="I200" s="8"/>
      <c r="J200" s="8"/>
      <c r="K200" s="8"/>
      <c r="L200" s="8"/>
      <c r="M200" s="10"/>
    </row>
    <row r="201" spans="1:38" ht="30" customHeight="1">
      <c r="A201" s="10"/>
      <c r="B201" s="10"/>
      <c r="C201" s="15"/>
      <c r="D201" s="15"/>
      <c r="E201" s="8"/>
      <c r="F201" s="8"/>
      <c r="G201" s="8"/>
      <c r="H201" s="8"/>
      <c r="I201" s="8"/>
      <c r="J201" s="8"/>
      <c r="K201" s="8"/>
      <c r="L201" s="8"/>
      <c r="M201" s="10"/>
    </row>
    <row r="202" spans="1:38" ht="30" customHeight="1">
      <c r="A202" s="11" t="s">
        <v>121</v>
      </c>
      <c r="B202" s="12"/>
      <c r="C202" s="13"/>
      <c r="D202" s="13"/>
      <c r="E202" s="8"/>
      <c r="F202" s="14">
        <f>SUMIF(Q182:Q186, "1", F182:F186)</f>
        <v>0</v>
      </c>
      <c r="G202" s="8"/>
      <c r="H202" s="14">
        <f>SUMIF(Q182:Q186, "1", H182:H186)</f>
        <v>0</v>
      </c>
      <c r="I202" s="8"/>
      <c r="J202" s="14">
        <f>SUMIF(Q182:Q186, "1", J182:J186)</f>
        <v>0</v>
      </c>
      <c r="K202" s="8"/>
      <c r="L202" s="14">
        <f>F202+H202+J202</f>
        <v>0</v>
      </c>
      <c r="M202" s="12"/>
      <c r="R202">
        <f t="shared" ref="R202:AL202" si="17">SUM(R182:R186)</f>
        <v>0</v>
      </c>
      <c r="S202">
        <f t="shared" si="17"/>
        <v>0</v>
      </c>
      <c r="T202">
        <f t="shared" si="17"/>
        <v>0</v>
      </c>
      <c r="U202">
        <f t="shared" si="17"/>
        <v>0</v>
      </c>
      <c r="V202">
        <f t="shared" si="17"/>
        <v>0</v>
      </c>
      <c r="W202">
        <f t="shared" si="17"/>
        <v>0</v>
      </c>
      <c r="X202">
        <f t="shared" si="17"/>
        <v>0</v>
      </c>
      <c r="Y202">
        <f t="shared" si="17"/>
        <v>0</v>
      </c>
      <c r="Z202">
        <f t="shared" si="17"/>
        <v>0</v>
      </c>
      <c r="AA202">
        <f t="shared" si="17"/>
        <v>0</v>
      </c>
      <c r="AB202">
        <f t="shared" si="17"/>
        <v>0</v>
      </c>
      <c r="AC202">
        <f t="shared" si="17"/>
        <v>0</v>
      </c>
      <c r="AD202">
        <f t="shared" si="17"/>
        <v>0</v>
      </c>
      <c r="AE202">
        <f t="shared" si="17"/>
        <v>0</v>
      </c>
      <c r="AF202">
        <f t="shared" si="17"/>
        <v>0</v>
      </c>
      <c r="AG202">
        <f t="shared" si="17"/>
        <v>0</v>
      </c>
      <c r="AH202">
        <f t="shared" si="17"/>
        <v>0</v>
      </c>
      <c r="AI202">
        <f t="shared" si="17"/>
        <v>0</v>
      </c>
      <c r="AJ202">
        <f t="shared" si="17"/>
        <v>0</v>
      </c>
      <c r="AK202">
        <f t="shared" si="17"/>
        <v>0</v>
      </c>
      <c r="AL202">
        <f t="shared" si="17"/>
        <v>0</v>
      </c>
    </row>
    <row r="203" spans="1:38" ht="30" customHeight="1">
      <c r="A203" s="6" t="s">
        <v>7</v>
      </c>
      <c r="B203" s="10"/>
      <c r="C203" s="15"/>
      <c r="D203" s="15"/>
      <c r="E203" s="8"/>
      <c r="F203" s="8"/>
      <c r="G203" s="8"/>
      <c r="H203" s="8"/>
      <c r="I203" s="8"/>
      <c r="J203" s="8"/>
      <c r="K203" s="8"/>
      <c r="L203" s="8"/>
      <c r="M203" s="10"/>
    </row>
    <row r="204" spans="1:38" ht="30" customHeight="1">
      <c r="A204" s="6" t="s">
        <v>516</v>
      </c>
      <c r="B204" s="10"/>
      <c r="C204" s="7" t="s">
        <v>122</v>
      </c>
      <c r="D204" s="15">
        <v>1</v>
      </c>
      <c r="E204" s="8">
        <f>내역서!F642</f>
        <v>0</v>
      </c>
      <c r="F204" s="8">
        <f>D204*E204</f>
        <v>0</v>
      </c>
      <c r="G204" s="8">
        <f>내역서!H642</f>
        <v>0</v>
      </c>
      <c r="H204" s="8">
        <f>D204*G204</f>
        <v>0</v>
      </c>
      <c r="I204" s="8">
        <f>내역서!J642</f>
        <v>0</v>
      </c>
      <c r="J204" s="8">
        <f>D204*I204</f>
        <v>0</v>
      </c>
      <c r="K204" s="8">
        <f t="shared" ref="K204:L208" si="18">E204+G204+I204</f>
        <v>0</v>
      </c>
      <c r="L204" s="8">
        <f t="shared" si="18"/>
        <v>0</v>
      </c>
      <c r="M204" s="10"/>
      <c r="Q204">
        <v>1</v>
      </c>
      <c r="R204">
        <f>D204*내역서!R642</f>
        <v>0</v>
      </c>
      <c r="S204">
        <f>D204*내역서!S642</f>
        <v>0</v>
      </c>
      <c r="T204">
        <f>D204*내역서!T642</f>
        <v>0</v>
      </c>
      <c r="U204">
        <f>D204*내역서!U642</f>
        <v>0</v>
      </c>
      <c r="V204">
        <f>D204*내역서!V642</f>
        <v>0</v>
      </c>
      <c r="W204">
        <f>D204*내역서!W642</f>
        <v>0</v>
      </c>
      <c r="X204">
        <f>D204*내역서!X642</f>
        <v>0</v>
      </c>
      <c r="Y204">
        <f>D204*내역서!Y642</f>
        <v>0</v>
      </c>
      <c r="Z204">
        <f>D204*내역서!Z642</f>
        <v>0</v>
      </c>
      <c r="AA204">
        <f>D204*내역서!AA642</f>
        <v>0</v>
      </c>
      <c r="AB204">
        <f>D204*내역서!AB642</f>
        <v>0</v>
      </c>
      <c r="AC204">
        <f>D204*내역서!AC642</f>
        <v>0</v>
      </c>
      <c r="AD204">
        <f>D204*내역서!AD642</f>
        <v>0</v>
      </c>
      <c r="AE204">
        <f>D204*내역서!AE642</f>
        <v>0</v>
      </c>
      <c r="AF204">
        <f>D204*내역서!AF642</f>
        <v>0</v>
      </c>
      <c r="AG204">
        <f>D204*내역서!AG642</f>
        <v>0</v>
      </c>
      <c r="AH204">
        <f>D204*내역서!AH642</f>
        <v>0</v>
      </c>
      <c r="AI204">
        <f>D204*내역서!AI642</f>
        <v>0</v>
      </c>
      <c r="AJ204">
        <f>D204*내역서!AJ642</f>
        <v>0</v>
      </c>
      <c r="AK204">
        <f>D204*내역서!AK642</f>
        <v>0</v>
      </c>
      <c r="AL204">
        <f>D204*내역서!AL642</f>
        <v>0</v>
      </c>
    </row>
    <row r="205" spans="1:38" ht="30" customHeight="1">
      <c r="A205" s="6" t="s">
        <v>517</v>
      </c>
      <c r="B205" s="10"/>
      <c r="C205" s="7" t="s">
        <v>122</v>
      </c>
      <c r="D205" s="15">
        <v>1</v>
      </c>
      <c r="E205" s="8">
        <f>내역서!F664</f>
        <v>0</v>
      </c>
      <c r="F205" s="8">
        <f>D205*E205</f>
        <v>0</v>
      </c>
      <c r="G205" s="8">
        <f>내역서!H664</f>
        <v>0</v>
      </c>
      <c r="H205" s="8">
        <f>D205*G205</f>
        <v>0</v>
      </c>
      <c r="I205" s="8">
        <f>내역서!J664</f>
        <v>0</v>
      </c>
      <c r="J205" s="8">
        <f>D205*I205</f>
        <v>0</v>
      </c>
      <c r="K205" s="8">
        <f t="shared" si="18"/>
        <v>0</v>
      </c>
      <c r="L205" s="8">
        <f t="shared" si="18"/>
        <v>0</v>
      </c>
      <c r="M205" s="10"/>
      <c r="Q205">
        <v>1</v>
      </c>
      <c r="R205">
        <f>D205*내역서!R664</f>
        <v>0</v>
      </c>
      <c r="S205">
        <f>D205*내역서!S664</f>
        <v>0</v>
      </c>
      <c r="T205">
        <f>D205*내역서!T664</f>
        <v>0</v>
      </c>
      <c r="U205">
        <f>D205*내역서!U664</f>
        <v>0</v>
      </c>
      <c r="V205">
        <f>D205*내역서!V664</f>
        <v>0</v>
      </c>
      <c r="W205">
        <f>D205*내역서!W664</f>
        <v>0</v>
      </c>
      <c r="X205">
        <f>D205*내역서!X664</f>
        <v>0</v>
      </c>
      <c r="Y205">
        <f>D205*내역서!Y664</f>
        <v>0</v>
      </c>
      <c r="Z205">
        <f>D205*내역서!Z664</f>
        <v>0</v>
      </c>
      <c r="AA205">
        <f>D205*내역서!AA664</f>
        <v>0</v>
      </c>
      <c r="AB205">
        <f>D205*내역서!AB664</f>
        <v>0</v>
      </c>
      <c r="AC205">
        <f>D205*내역서!AC664</f>
        <v>0</v>
      </c>
      <c r="AD205">
        <f>D205*내역서!AD664</f>
        <v>0</v>
      </c>
      <c r="AE205">
        <f>D205*내역서!AE664</f>
        <v>0</v>
      </c>
      <c r="AF205">
        <f>D205*내역서!AF664</f>
        <v>0</v>
      </c>
      <c r="AG205">
        <f>D205*내역서!AG664</f>
        <v>0</v>
      </c>
      <c r="AH205">
        <f>D205*내역서!AH664</f>
        <v>0</v>
      </c>
      <c r="AI205">
        <f>D205*내역서!AI664</f>
        <v>0</v>
      </c>
      <c r="AJ205">
        <f>D205*내역서!AJ664</f>
        <v>0</v>
      </c>
      <c r="AK205">
        <f>D205*내역서!AK664</f>
        <v>0</v>
      </c>
      <c r="AL205">
        <f>D205*내역서!AL664</f>
        <v>0</v>
      </c>
    </row>
    <row r="206" spans="1:38" ht="30" customHeight="1">
      <c r="A206" s="6" t="s">
        <v>518</v>
      </c>
      <c r="B206" s="10"/>
      <c r="C206" s="7" t="s">
        <v>122</v>
      </c>
      <c r="D206" s="15">
        <v>1</v>
      </c>
      <c r="E206" s="8">
        <f>내역서!F686</f>
        <v>0</v>
      </c>
      <c r="F206" s="8">
        <f>D206*E206</f>
        <v>0</v>
      </c>
      <c r="G206" s="8">
        <f>내역서!H686</f>
        <v>0</v>
      </c>
      <c r="H206" s="8">
        <f>D206*G206</f>
        <v>0</v>
      </c>
      <c r="I206" s="8">
        <f>내역서!J686</f>
        <v>0</v>
      </c>
      <c r="J206" s="8">
        <f>D206*I206</f>
        <v>0</v>
      </c>
      <c r="K206" s="8">
        <f t="shared" si="18"/>
        <v>0</v>
      </c>
      <c r="L206" s="8">
        <f t="shared" si="18"/>
        <v>0</v>
      </c>
      <c r="M206" s="10"/>
      <c r="Q206">
        <v>1</v>
      </c>
      <c r="R206">
        <f>D206*내역서!R686</f>
        <v>0</v>
      </c>
      <c r="S206">
        <f>D206*내역서!S686</f>
        <v>0</v>
      </c>
      <c r="T206">
        <f>D206*내역서!T686</f>
        <v>0</v>
      </c>
      <c r="U206">
        <f>D206*내역서!U686</f>
        <v>0</v>
      </c>
      <c r="V206">
        <f>D206*내역서!V686</f>
        <v>0</v>
      </c>
      <c r="W206">
        <f>D206*내역서!W686</f>
        <v>0</v>
      </c>
      <c r="X206">
        <f>D206*내역서!X686</f>
        <v>0</v>
      </c>
      <c r="Y206">
        <f>D206*내역서!Y686</f>
        <v>0</v>
      </c>
      <c r="Z206">
        <f>D206*내역서!Z686</f>
        <v>0</v>
      </c>
      <c r="AA206">
        <f>D206*내역서!AA686</f>
        <v>0</v>
      </c>
      <c r="AB206">
        <f>D206*내역서!AB686</f>
        <v>0</v>
      </c>
      <c r="AC206">
        <f>D206*내역서!AC686</f>
        <v>0</v>
      </c>
      <c r="AD206">
        <f>D206*내역서!AD686</f>
        <v>0</v>
      </c>
      <c r="AE206">
        <f>D206*내역서!AE686</f>
        <v>0</v>
      </c>
      <c r="AF206">
        <f>D206*내역서!AF686</f>
        <v>0</v>
      </c>
      <c r="AG206">
        <f>D206*내역서!AG686</f>
        <v>0</v>
      </c>
      <c r="AH206">
        <f>D206*내역서!AH686</f>
        <v>0</v>
      </c>
      <c r="AI206">
        <f>D206*내역서!AI686</f>
        <v>0</v>
      </c>
      <c r="AJ206">
        <f>D206*내역서!AJ686</f>
        <v>0</v>
      </c>
      <c r="AK206">
        <f>D206*내역서!AK686</f>
        <v>0</v>
      </c>
      <c r="AL206">
        <f>D206*내역서!AL686</f>
        <v>0</v>
      </c>
    </row>
    <row r="207" spans="1:38" ht="30" customHeight="1">
      <c r="A207" s="6" t="s">
        <v>519</v>
      </c>
      <c r="B207" s="10"/>
      <c r="C207" s="7" t="s">
        <v>122</v>
      </c>
      <c r="D207" s="15">
        <v>1</v>
      </c>
      <c r="E207" s="8">
        <f>내역서!F708</f>
        <v>0</v>
      </c>
      <c r="F207" s="8">
        <f>D207*E207</f>
        <v>0</v>
      </c>
      <c r="G207" s="8">
        <f>내역서!H708</f>
        <v>0</v>
      </c>
      <c r="H207" s="8">
        <f>D207*G207</f>
        <v>0</v>
      </c>
      <c r="I207" s="8">
        <f>내역서!J708</f>
        <v>0</v>
      </c>
      <c r="J207" s="8">
        <f>D207*I207</f>
        <v>0</v>
      </c>
      <c r="K207" s="8">
        <f t="shared" si="18"/>
        <v>0</v>
      </c>
      <c r="L207" s="8">
        <f t="shared" si="18"/>
        <v>0</v>
      </c>
      <c r="M207" s="10"/>
      <c r="Q207">
        <v>1</v>
      </c>
      <c r="R207">
        <f>D207*내역서!R708</f>
        <v>0</v>
      </c>
      <c r="S207">
        <f>D207*내역서!S708</f>
        <v>0</v>
      </c>
      <c r="T207">
        <f>D207*내역서!T708</f>
        <v>0</v>
      </c>
      <c r="U207">
        <f>D207*내역서!U708</f>
        <v>0</v>
      </c>
      <c r="V207">
        <f>D207*내역서!V708</f>
        <v>0</v>
      </c>
      <c r="W207">
        <f>D207*내역서!W708</f>
        <v>0</v>
      </c>
      <c r="X207">
        <f>D207*내역서!X708</f>
        <v>0</v>
      </c>
      <c r="Y207">
        <f>D207*내역서!Y708</f>
        <v>0</v>
      </c>
      <c r="Z207">
        <f>D207*내역서!Z708</f>
        <v>0</v>
      </c>
      <c r="AA207">
        <f>D207*내역서!AA708</f>
        <v>0</v>
      </c>
      <c r="AB207">
        <f>D207*내역서!AB708</f>
        <v>0</v>
      </c>
      <c r="AC207">
        <f>D207*내역서!AC708</f>
        <v>0</v>
      </c>
      <c r="AD207">
        <f>D207*내역서!AD708</f>
        <v>0</v>
      </c>
      <c r="AE207">
        <f>D207*내역서!AE708</f>
        <v>0</v>
      </c>
      <c r="AF207">
        <f>D207*내역서!AF708</f>
        <v>0</v>
      </c>
      <c r="AG207">
        <f>D207*내역서!AG708</f>
        <v>0</v>
      </c>
      <c r="AH207">
        <f>D207*내역서!AH708</f>
        <v>0</v>
      </c>
      <c r="AI207">
        <f>D207*내역서!AI708</f>
        <v>0</v>
      </c>
      <c r="AJ207">
        <f>D207*내역서!AJ708</f>
        <v>0</v>
      </c>
      <c r="AK207">
        <f>D207*내역서!AK708</f>
        <v>0</v>
      </c>
      <c r="AL207">
        <f>D207*내역서!AL708</f>
        <v>0</v>
      </c>
    </row>
    <row r="208" spans="1:38" ht="30" customHeight="1">
      <c r="A208" s="6" t="s">
        <v>520</v>
      </c>
      <c r="B208" s="10"/>
      <c r="C208" s="7" t="s">
        <v>122</v>
      </c>
      <c r="D208" s="15">
        <v>1</v>
      </c>
      <c r="E208" s="8">
        <f>내역서!F730</f>
        <v>0</v>
      </c>
      <c r="F208" s="8">
        <f>D208*E208</f>
        <v>0</v>
      </c>
      <c r="G208" s="8">
        <f>내역서!H730</f>
        <v>0</v>
      </c>
      <c r="H208" s="8">
        <f>D208*G208</f>
        <v>0</v>
      </c>
      <c r="I208" s="8">
        <f>내역서!J730</f>
        <v>0</v>
      </c>
      <c r="J208" s="8">
        <f>D208*I208</f>
        <v>0</v>
      </c>
      <c r="K208" s="8">
        <f t="shared" si="18"/>
        <v>0</v>
      </c>
      <c r="L208" s="8">
        <f t="shared" si="18"/>
        <v>0</v>
      </c>
      <c r="M208" s="6" t="s">
        <v>487</v>
      </c>
      <c r="R208">
        <f>D208*내역서!R730</f>
        <v>0</v>
      </c>
      <c r="S208">
        <f>D208*내역서!S730</f>
        <v>0</v>
      </c>
      <c r="T208">
        <f>D208*내역서!T730</f>
        <v>0</v>
      </c>
      <c r="U208">
        <f>D208*내역서!U730</f>
        <v>0</v>
      </c>
      <c r="V208">
        <f>D208*내역서!V730</f>
        <v>0</v>
      </c>
      <c r="W208">
        <f>D208*내역서!W730</f>
        <v>0</v>
      </c>
      <c r="X208">
        <f>D208*내역서!X730</f>
        <v>0</v>
      </c>
      <c r="Y208">
        <f>D208*내역서!Y730</f>
        <v>0</v>
      </c>
      <c r="Z208">
        <f>D208*내역서!Z730</f>
        <v>0</v>
      </c>
      <c r="AA208">
        <f>D208*내역서!AA730</f>
        <v>0</v>
      </c>
      <c r="AB208">
        <f>D208*내역서!AB730</f>
        <v>0</v>
      </c>
      <c r="AC208">
        <f>D208*내역서!AC730</f>
        <v>0</v>
      </c>
      <c r="AD208">
        <f>D208*내역서!AD730</f>
        <v>0</v>
      </c>
      <c r="AE208">
        <f>D208*내역서!AE730</f>
        <v>0</v>
      </c>
      <c r="AF208">
        <f>D208*내역서!AF730</f>
        <v>0</v>
      </c>
      <c r="AG208">
        <f>D208*내역서!AG730</f>
        <v>0</v>
      </c>
      <c r="AH208">
        <f>D208*내역서!AH730</f>
        <v>0</v>
      </c>
      <c r="AI208">
        <f>D208*내역서!AI730</f>
        <v>0</v>
      </c>
      <c r="AJ208">
        <f>D208*내역서!AJ730</f>
        <v>0</v>
      </c>
      <c r="AK208">
        <f>D208*내역서!AK730</f>
        <v>0</v>
      </c>
      <c r="AL208">
        <f>D208*내역서!AL730</f>
        <v>0</v>
      </c>
    </row>
    <row r="209" spans="1:38" ht="30" customHeight="1">
      <c r="A209" s="10"/>
      <c r="B209" s="10"/>
      <c r="C209" s="15"/>
      <c r="D209" s="15"/>
      <c r="E209" s="8"/>
      <c r="F209" s="8"/>
      <c r="G209" s="8"/>
      <c r="H209" s="8"/>
      <c r="I209" s="8"/>
      <c r="J209" s="8"/>
      <c r="K209" s="8"/>
      <c r="L209" s="8"/>
      <c r="M209" s="10"/>
    </row>
    <row r="210" spans="1:38" ht="30" customHeight="1">
      <c r="A210" s="10"/>
      <c r="B210" s="10"/>
      <c r="C210" s="15"/>
      <c r="D210" s="15"/>
      <c r="E210" s="8"/>
      <c r="F210" s="8"/>
      <c r="G210" s="8"/>
      <c r="H210" s="8"/>
      <c r="I210" s="8"/>
      <c r="J210" s="8"/>
      <c r="K210" s="8"/>
      <c r="L210" s="8"/>
      <c r="M210" s="10"/>
    </row>
    <row r="211" spans="1:38" ht="30" customHeight="1">
      <c r="A211" s="10"/>
      <c r="B211" s="10"/>
      <c r="C211" s="15"/>
      <c r="D211" s="15"/>
      <c r="E211" s="8"/>
      <c r="F211" s="8"/>
      <c r="G211" s="8"/>
      <c r="H211" s="8"/>
      <c r="I211" s="8"/>
      <c r="J211" s="8"/>
      <c r="K211" s="8"/>
      <c r="L211" s="8"/>
      <c r="M211" s="10"/>
    </row>
    <row r="212" spans="1:38" ht="30" customHeight="1">
      <c r="A212" s="10"/>
      <c r="B212" s="10"/>
      <c r="C212" s="15"/>
      <c r="D212" s="15"/>
      <c r="E212" s="8"/>
      <c r="F212" s="8"/>
      <c r="G212" s="8"/>
      <c r="H212" s="8"/>
      <c r="I212" s="8"/>
      <c r="J212" s="8"/>
      <c r="K212" s="8"/>
      <c r="L212" s="8"/>
      <c r="M212" s="10"/>
    </row>
    <row r="213" spans="1:38" ht="30" customHeight="1">
      <c r="A213" s="10"/>
      <c r="B213" s="10"/>
      <c r="C213" s="15"/>
      <c r="D213" s="15"/>
      <c r="E213" s="8"/>
      <c r="F213" s="8"/>
      <c r="G213" s="8"/>
      <c r="H213" s="8"/>
      <c r="I213" s="8"/>
      <c r="J213" s="8"/>
      <c r="K213" s="8"/>
      <c r="L213" s="8"/>
      <c r="M213" s="10"/>
    </row>
    <row r="214" spans="1:38" ht="30" customHeight="1">
      <c r="A214" s="10"/>
      <c r="B214" s="10"/>
      <c r="C214" s="15"/>
      <c r="D214" s="15"/>
      <c r="E214" s="8"/>
      <c r="F214" s="8"/>
      <c r="G214" s="8"/>
      <c r="H214" s="8"/>
      <c r="I214" s="8"/>
      <c r="J214" s="8"/>
      <c r="K214" s="8"/>
      <c r="L214" s="8"/>
      <c r="M214" s="10"/>
    </row>
    <row r="215" spans="1:38" ht="30" customHeight="1">
      <c r="A215" s="10"/>
      <c r="B215" s="10"/>
      <c r="C215" s="15"/>
      <c r="D215" s="15"/>
      <c r="E215" s="8"/>
      <c r="F215" s="8"/>
      <c r="G215" s="8"/>
      <c r="H215" s="8"/>
      <c r="I215" s="8"/>
      <c r="J215" s="8"/>
      <c r="K215" s="8"/>
      <c r="L215" s="8"/>
      <c r="M215" s="10"/>
    </row>
    <row r="216" spans="1:38" ht="30" customHeight="1">
      <c r="A216" s="10"/>
      <c r="B216" s="10"/>
      <c r="C216" s="15"/>
      <c r="D216" s="15"/>
      <c r="E216" s="8"/>
      <c r="F216" s="8"/>
      <c r="G216" s="8"/>
      <c r="H216" s="8"/>
      <c r="I216" s="8"/>
      <c r="J216" s="8"/>
      <c r="K216" s="8"/>
      <c r="L216" s="8"/>
      <c r="M216" s="10"/>
    </row>
    <row r="217" spans="1:38" ht="30" customHeight="1">
      <c r="A217" s="10"/>
      <c r="B217" s="10"/>
      <c r="C217" s="15"/>
      <c r="D217" s="15"/>
      <c r="E217" s="8"/>
      <c r="F217" s="8"/>
      <c r="G217" s="8"/>
      <c r="H217" s="8"/>
      <c r="I217" s="8"/>
      <c r="J217" s="8"/>
      <c r="K217" s="8"/>
      <c r="L217" s="8"/>
      <c r="M217" s="10"/>
    </row>
    <row r="218" spans="1:38" ht="30" customHeight="1">
      <c r="A218" s="10"/>
      <c r="B218" s="10"/>
      <c r="C218" s="15"/>
      <c r="D218" s="15"/>
      <c r="E218" s="8"/>
      <c r="F218" s="8"/>
      <c r="G218" s="8"/>
      <c r="H218" s="8"/>
      <c r="I218" s="8"/>
      <c r="J218" s="8"/>
      <c r="K218" s="8"/>
      <c r="L218" s="8"/>
      <c r="M218" s="10"/>
    </row>
    <row r="219" spans="1:38" ht="30" customHeight="1">
      <c r="A219" s="10"/>
      <c r="B219" s="10"/>
      <c r="C219" s="15"/>
      <c r="D219" s="15"/>
      <c r="E219" s="8"/>
      <c r="F219" s="8"/>
      <c r="G219" s="8"/>
      <c r="H219" s="8"/>
      <c r="I219" s="8"/>
      <c r="J219" s="8"/>
      <c r="K219" s="8"/>
      <c r="L219" s="8"/>
      <c r="M219" s="10"/>
    </row>
    <row r="220" spans="1:38" ht="30" customHeight="1">
      <c r="A220" s="10"/>
      <c r="B220" s="10"/>
      <c r="C220" s="15"/>
      <c r="D220" s="15"/>
      <c r="E220" s="8"/>
      <c r="F220" s="8"/>
      <c r="G220" s="8"/>
      <c r="H220" s="8"/>
      <c r="I220" s="8"/>
      <c r="J220" s="8"/>
      <c r="K220" s="8"/>
      <c r="L220" s="8"/>
      <c r="M220" s="10"/>
    </row>
    <row r="221" spans="1:38" ht="30" customHeight="1">
      <c r="A221" s="10"/>
      <c r="B221" s="10"/>
      <c r="C221" s="15"/>
      <c r="D221" s="15"/>
      <c r="E221" s="8"/>
      <c r="F221" s="8"/>
      <c r="G221" s="8"/>
      <c r="H221" s="8"/>
      <c r="I221" s="8"/>
      <c r="J221" s="8"/>
      <c r="K221" s="8"/>
      <c r="L221" s="8"/>
      <c r="M221" s="10"/>
    </row>
    <row r="222" spans="1:38" ht="30" customHeight="1">
      <c r="A222" s="10"/>
      <c r="B222" s="10"/>
      <c r="C222" s="15"/>
      <c r="D222" s="15"/>
      <c r="E222" s="8"/>
      <c r="F222" s="8"/>
      <c r="G222" s="8"/>
      <c r="H222" s="8"/>
      <c r="I222" s="8"/>
      <c r="J222" s="8"/>
      <c r="K222" s="8"/>
      <c r="L222" s="8"/>
      <c r="M222" s="10"/>
    </row>
    <row r="223" spans="1:38" ht="30" customHeight="1">
      <c r="A223" s="10"/>
      <c r="B223" s="10"/>
      <c r="C223" s="15"/>
      <c r="D223" s="15"/>
      <c r="E223" s="8"/>
      <c r="F223" s="8"/>
      <c r="G223" s="8"/>
      <c r="H223" s="8"/>
      <c r="I223" s="8"/>
      <c r="J223" s="8"/>
      <c r="K223" s="8"/>
      <c r="L223" s="8"/>
      <c r="M223" s="10"/>
    </row>
    <row r="224" spans="1:38" ht="30" customHeight="1">
      <c r="A224" s="11" t="s">
        <v>121</v>
      </c>
      <c r="B224" s="12"/>
      <c r="C224" s="13"/>
      <c r="D224" s="13"/>
      <c r="E224" s="8"/>
      <c r="F224" s="14">
        <f>SUMIF(Q204:Q208, "1", F204:F208)</f>
        <v>0</v>
      </c>
      <c r="G224" s="8"/>
      <c r="H224" s="14">
        <f>SUMIF(Q204:Q208, "1", H204:H208)</f>
        <v>0</v>
      </c>
      <c r="I224" s="8"/>
      <c r="J224" s="14">
        <f>SUMIF(Q204:Q208, "1", J204:J208)</f>
        <v>0</v>
      </c>
      <c r="K224" s="8"/>
      <c r="L224" s="14">
        <f>F224+H224+J224</f>
        <v>0</v>
      </c>
      <c r="M224" s="12"/>
      <c r="R224">
        <f t="shared" ref="R224:AL224" si="19">SUM(R204:R208)</f>
        <v>0</v>
      </c>
      <c r="S224">
        <f t="shared" si="19"/>
        <v>0</v>
      </c>
      <c r="T224">
        <f t="shared" si="19"/>
        <v>0</v>
      </c>
      <c r="U224">
        <f t="shared" si="19"/>
        <v>0</v>
      </c>
      <c r="V224">
        <f t="shared" si="19"/>
        <v>0</v>
      </c>
      <c r="W224">
        <f t="shared" si="19"/>
        <v>0</v>
      </c>
      <c r="X224">
        <f t="shared" si="19"/>
        <v>0</v>
      </c>
      <c r="Y224">
        <f t="shared" si="19"/>
        <v>0</v>
      </c>
      <c r="Z224">
        <f t="shared" si="19"/>
        <v>0</v>
      </c>
      <c r="AA224">
        <f t="shared" si="19"/>
        <v>0</v>
      </c>
      <c r="AB224">
        <f t="shared" si="19"/>
        <v>0</v>
      </c>
      <c r="AC224">
        <f t="shared" si="19"/>
        <v>0</v>
      </c>
      <c r="AD224">
        <f t="shared" si="19"/>
        <v>0</v>
      </c>
      <c r="AE224">
        <f t="shared" si="19"/>
        <v>0</v>
      </c>
      <c r="AF224">
        <f t="shared" si="19"/>
        <v>0</v>
      </c>
      <c r="AG224">
        <f t="shared" si="19"/>
        <v>0</v>
      </c>
      <c r="AH224">
        <f t="shared" si="19"/>
        <v>0</v>
      </c>
      <c r="AI224">
        <f t="shared" si="19"/>
        <v>0</v>
      </c>
      <c r="AJ224">
        <f t="shared" si="19"/>
        <v>0</v>
      </c>
      <c r="AK224">
        <f t="shared" si="19"/>
        <v>0</v>
      </c>
      <c r="AL224">
        <f t="shared" si="19"/>
        <v>0</v>
      </c>
    </row>
    <row r="225" spans="1:38" ht="30" customHeight="1">
      <c r="A225" s="6" t="s">
        <v>8</v>
      </c>
      <c r="B225" s="10"/>
      <c r="C225" s="15"/>
      <c r="D225" s="15"/>
      <c r="E225" s="8"/>
      <c r="F225" s="8"/>
      <c r="G225" s="8"/>
      <c r="H225" s="8"/>
      <c r="I225" s="8"/>
      <c r="J225" s="8"/>
      <c r="K225" s="8"/>
      <c r="L225" s="8"/>
      <c r="M225" s="10"/>
    </row>
    <row r="226" spans="1:38" ht="30" customHeight="1">
      <c r="A226" s="6" t="s">
        <v>521</v>
      </c>
      <c r="B226" s="10"/>
      <c r="C226" s="7" t="s">
        <v>122</v>
      </c>
      <c r="D226" s="15">
        <v>1</v>
      </c>
      <c r="E226" s="8">
        <f>내역서!F752</f>
        <v>0</v>
      </c>
      <c r="F226" s="8">
        <f>D226*E226</f>
        <v>0</v>
      </c>
      <c r="G226" s="8">
        <f>내역서!H752</f>
        <v>0</v>
      </c>
      <c r="H226" s="8">
        <f>D226*G226</f>
        <v>0</v>
      </c>
      <c r="I226" s="8">
        <f>내역서!J752</f>
        <v>0</v>
      </c>
      <c r="J226" s="8">
        <f>D226*I226</f>
        <v>0</v>
      </c>
      <c r="K226" s="8">
        <f t="shared" ref="K226:L229" si="20">E226+G226+I226</f>
        <v>0</v>
      </c>
      <c r="L226" s="8">
        <f t="shared" si="20"/>
        <v>0</v>
      </c>
      <c r="M226" s="10"/>
      <c r="Q226">
        <v>1</v>
      </c>
      <c r="R226">
        <f>D226*내역서!R752</f>
        <v>0</v>
      </c>
      <c r="S226">
        <f>D226*내역서!S752</f>
        <v>0</v>
      </c>
      <c r="T226">
        <f>D226*내역서!T752</f>
        <v>0</v>
      </c>
      <c r="U226">
        <f>D226*내역서!U752</f>
        <v>0</v>
      </c>
      <c r="V226">
        <f>D226*내역서!V752</f>
        <v>0</v>
      </c>
      <c r="W226">
        <f>D226*내역서!W752</f>
        <v>0</v>
      </c>
      <c r="X226">
        <f>D226*내역서!X752</f>
        <v>0</v>
      </c>
      <c r="Y226">
        <f>D226*내역서!Y752</f>
        <v>0</v>
      </c>
      <c r="Z226">
        <f>D226*내역서!Z752</f>
        <v>0</v>
      </c>
      <c r="AA226">
        <f>D226*내역서!AA752</f>
        <v>0</v>
      </c>
      <c r="AB226">
        <f>D226*내역서!AB752</f>
        <v>0</v>
      </c>
      <c r="AC226">
        <f>D226*내역서!AC752</f>
        <v>0</v>
      </c>
      <c r="AD226">
        <f>D226*내역서!AD752</f>
        <v>0</v>
      </c>
      <c r="AE226">
        <f>D226*내역서!AE752</f>
        <v>0</v>
      </c>
      <c r="AF226">
        <f>D226*내역서!AF752</f>
        <v>0</v>
      </c>
      <c r="AG226">
        <f>D226*내역서!AG752</f>
        <v>0</v>
      </c>
      <c r="AH226">
        <f>D226*내역서!AH752</f>
        <v>0</v>
      </c>
      <c r="AI226">
        <f>D226*내역서!AI752</f>
        <v>0</v>
      </c>
      <c r="AJ226">
        <f>D226*내역서!AJ752</f>
        <v>0</v>
      </c>
      <c r="AK226">
        <f>D226*내역서!AK752</f>
        <v>0</v>
      </c>
      <c r="AL226">
        <f>D226*내역서!AL752</f>
        <v>0</v>
      </c>
    </row>
    <row r="227" spans="1:38" ht="30" customHeight="1">
      <c r="A227" s="6" t="s">
        <v>522</v>
      </c>
      <c r="B227" s="10"/>
      <c r="C227" s="7" t="s">
        <v>122</v>
      </c>
      <c r="D227" s="15">
        <v>1</v>
      </c>
      <c r="E227" s="8">
        <f>내역서!F774</f>
        <v>0</v>
      </c>
      <c r="F227" s="8">
        <f>D227*E227</f>
        <v>0</v>
      </c>
      <c r="G227" s="8">
        <f>내역서!H774</f>
        <v>0</v>
      </c>
      <c r="H227" s="8">
        <f>D227*G227</f>
        <v>0</v>
      </c>
      <c r="I227" s="8">
        <f>내역서!J774</f>
        <v>0</v>
      </c>
      <c r="J227" s="8">
        <f>D227*I227</f>
        <v>0</v>
      </c>
      <c r="K227" s="8">
        <f t="shared" si="20"/>
        <v>0</v>
      </c>
      <c r="L227" s="8">
        <f t="shared" si="20"/>
        <v>0</v>
      </c>
      <c r="M227" s="10"/>
      <c r="Q227">
        <v>1</v>
      </c>
      <c r="R227">
        <f>D227*내역서!R774</f>
        <v>0</v>
      </c>
      <c r="S227">
        <f>D227*내역서!S774</f>
        <v>0</v>
      </c>
      <c r="T227">
        <f>D227*내역서!T774</f>
        <v>0</v>
      </c>
      <c r="U227">
        <f>D227*내역서!U774</f>
        <v>0</v>
      </c>
      <c r="V227">
        <f>D227*내역서!V774</f>
        <v>0</v>
      </c>
      <c r="W227">
        <f>D227*내역서!W774</f>
        <v>0</v>
      </c>
      <c r="X227">
        <f>D227*내역서!X774</f>
        <v>0</v>
      </c>
      <c r="Y227">
        <f>D227*내역서!Y774</f>
        <v>0</v>
      </c>
      <c r="Z227">
        <f>D227*내역서!Z774</f>
        <v>0</v>
      </c>
      <c r="AA227">
        <f>D227*내역서!AA774</f>
        <v>0</v>
      </c>
      <c r="AB227">
        <f>D227*내역서!AB774</f>
        <v>0</v>
      </c>
      <c r="AC227">
        <f>D227*내역서!AC774</f>
        <v>0</v>
      </c>
      <c r="AD227">
        <f>D227*내역서!AD774</f>
        <v>0</v>
      </c>
      <c r="AE227">
        <f>D227*내역서!AE774</f>
        <v>0</v>
      </c>
      <c r="AF227">
        <f>D227*내역서!AF774</f>
        <v>0</v>
      </c>
      <c r="AG227">
        <f>D227*내역서!AG774</f>
        <v>0</v>
      </c>
      <c r="AH227">
        <f>D227*내역서!AH774</f>
        <v>0</v>
      </c>
      <c r="AI227">
        <f>D227*내역서!AI774</f>
        <v>0</v>
      </c>
      <c r="AJ227">
        <f>D227*내역서!AJ774</f>
        <v>0</v>
      </c>
      <c r="AK227">
        <f>D227*내역서!AK774</f>
        <v>0</v>
      </c>
      <c r="AL227">
        <f>D227*내역서!AL774</f>
        <v>0</v>
      </c>
    </row>
    <row r="228" spans="1:38" ht="30" customHeight="1">
      <c r="A228" s="6" t="s">
        <v>523</v>
      </c>
      <c r="B228" s="10"/>
      <c r="C228" s="7" t="s">
        <v>122</v>
      </c>
      <c r="D228" s="15">
        <v>1</v>
      </c>
      <c r="E228" s="8">
        <f>내역서!F796</f>
        <v>0</v>
      </c>
      <c r="F228" s="8">
        <f>D228*E228</f>
        <v>0</v>
      </c>
      <c r="G228" s="8">
        <f>내역서!H796</f>
        <v>0</v>
      </c>
      <c r="H228" s="8">
        <f>D228*G228</f>
        <v>0</v>
      </c>
      <c r="I228" s="8">
        <f>내역서!J796</f>
        <v>0</v>
      </c>
      <c r="J228" s="8">
        <f>D228*I228</f>
        <v>0</v>
      </c>
      <c r="K228" s="8">
        <f t="shared" si="20"/>
        <v>0</v>
      </c>
      <c r="L228" s="8">
        <f t="shared" si="20"/>
        <v>0</v>
      </c>
      <c r="M228" s="10"/>
      <c r="Q228">
        <v>1</v>
      </c>
      <c r="R228">
        <f>D228*내역서!R796</f>
        <v>0</v>
      </c>
      <c r="S228">
        <f>D228*내역서!S796</f>
        <v>0</v>
      </c>
      <c r="T228">
        <f>D228*내역서!T796</f>
        <v>0</v>
      </c>
      <c r="U228">
        <f>D228*내역서!U796</f>
        <v>0</v>
      </c>
      <c r="V228">
        <f>D228*내역서!V796</f>
        <v>0</v>
      </c>
      <c r="W228">
        <f>D228*내역서!W796</f>
        <v>0</v>
      </c>
      <c r="X228">
        <f>D228*내역서!X796</f>
        <v>0</v>
      </c>
      <c r="Y228">
        <f>D228*내역서!Y796</f>
        <v>0</v>
      </c>
      <c r="Z228">
        <f>D228*내역서!Z796</f>
        <v>0</v>
      </c>
      <c r="AA228">
        <f>D228*내역서!AA796</f>
        <v>0</v>
      </c>
      <c r="AB228">
        <f>D228*내역서!AB796</f>
        <v>0</v>
      </c>
      <c r="AC228">
        <f>D228*내역서!AC796</f>
        <v>0</v>
      </c>
      <c r="AD228">
        <f>D228*내역서!AD796</f>
        <v>0</v>
      </c>
      <c r="AE228">
        <f>D228*내역서!AE796</f>
        <v>0</v>
      </c>
      <c r="AF228">
        <f>D228*내역서!AF796</f>
        <v>0</v>
      </c>
      <c r="AG228">
        <f>D228*내역서!AG796</f>
        <v>0</v>
      </c>
      <c r="AH228">
        <f>D228*내역서!AH796</f>
        <v>0</v>
      </c>
      <c r="AI228">
        <f>D228*내역서!AI796</f>
        <v>0</v>
      </c>
      <c r="AJ228">
        <f>D228*내역서!AJ796</f>
        <v>0</v>
      </c>
      <c r="AK228">
        <f>D228*내역서!AK796</f>
        <v>0</v>
      </c>
      <c r="AL228">
        <f>D228*내역서!AL796</f>
        <v>0</v>
      </c>
    </row>
    <row r="229" spans="1:38" ht="30" customHeight="1">
      <c r="A229" s="6" t="s">
        <v>524</v>
      </c>
      <c r="B229" s="10"/>
      <c r="C229" s="7" t="s">
        <v>122</v>
      </c>
      <c r="D229" s="15">
        <v>1</v>
      </c>
      <c r="E229" s="8">
        <f>내역서!F818</f>
        <v>0</v>
      </c>
      <c r="F229" s="8">
        <f>D229*E229</f>
        <v>0</v>
      </c>
      <c r="G229" s="8">
        <f>내역서!H818</f>
        <v>0</v>
      </c>
      <c r="H229" s="8">
        <f>D229*G229</f>
        <v>0</v>
      </c>
      <c r="I229" s="8">
        <f>내역서!J818</f>
        <v>0</v>
      </c>
      <c r="J229" s="8">
        <f>D229*I229</f>
        <v>0</v>
      </c>
      <c r="K229" s="8">
        <f t="shared" si="20"/>
        <v>0</v>
      </c>
      <c r="L229" s="8">
        <f t="shared" si="20"/>
        <v>0</v>
      </c>
      <c r="M229" s="6" t="s">
        <v>487</v>
      </c>
      <c r="R229">
        <f>D229*내역서!R818</f>
        <v>0</v>
      </c>
      <c r="S229">
        <f>D229*내역서!S818</f>
        <v>0</v>
      </c>
      <c r="T229">
        <f>D229*내역서!T818</f>
        <v>0</v>
      </c>
      <c r="U229">
        <f>D229*내역서!U818</f>
        <v>0</v>
      </c>
      <c r="V229">
        <f>D229*내역서!V818</f>
        <v>0</v>
      </c>
      <c r="W229">
        <f>D229*내역서!W818</f>
        <v>0</v>
      </c>
      <c r="X229">
        <f>D229*내역서!X818</f>
        <v>0</v>
      </c>
      <c r="Y229">
        <f>D229*내역서!Y818</f>
        <v>0</v>
      </c>
      <c r="Z229">
        <f>D229*내역서!Z818</f>
        <v>0</v>
      </c>
      <c r="AA229">
        <f>D229*내역서!AA818</f>
        <v>0</v>
      </c>
      <c r="AB229">
        <f>D229*내역서!AB818</f>
        <v>0</v>
      </c>
      <c r="AC229">
        <f>D229*내역서!AC818</f>
        <v>0</v>
      </c>
      <c r="AD229">
        <f>D229*내역서!AD818</f>
        <v>0</v>
      </c>
      <c r="AE229">
        <f>D229*내역서!AE818</f>
        <v>0</v>
      </c>
      <c r="AF229">
        <f>D229*내역서!AF818</f>
        <v>0</v>
      </c>
      <c r="AG229">
        <f>D229*내역서!AG818</f>
        <v>0</v>
      </c>
      <c r="AH229">
        <f>D229*내역서!AH818</f>
        <v>0</v>
      </c>
      <c r="AI229">
        <f>D229*내역서!AI818</f>
        <v>0</v>
      </c>
      <c r="AJ229">
        <f>D229*내역서!AJ818</f>
        <v>0</v>
      </c>
      <c r="AK229">
        <f>D229*내역서!AK818</f>
        <v>0</v>
      </c>
      <c r="AL229">
        <f>D229*내역서!AL818</f>
        <v>0</v>
      </c>
    </row>
    <row r="230" spans="1:38" ht="30" customHeight="1">
      <c r="A230" s="10"/>
      <c r="B230" s="10"/>
      <c r="C230" s="15"/>
      <c r="D230" s="15"/>
      <c r="E230" s="8"/>
      <c r="F230" s="8"/>
      <c r="G230" s="8"/>
      <c r="H230" s="8"/>
      <c r="I230" s="8"/>
      <c r="J230" s="8"/>
      <c r="K230" s="8"/>
      <c r="L230" s="8"/>
      <c r="M230" s="10"/>
    </row>
    <row r="231" spans="1:38" ht="30" customHeight="1">
      <c r="A231" s="10"/>
      <c r="B231" s="10"/>
      <c r="C231" s="15"/>
      <c r="D231" s="15"/>
      <c r="E231" s="8"/>
      <c r="F231" s="8"/>
      <c r="G231" s="8"/>
      <c r="H231" s="8"/>
      <c r="I231" s="8"/>
      <c r="J231" s="8"/>
      <c r="K231" s="8"/>
      <c r="L231" s="8"/>
      <c r="M231" s="10"/>
    </row>
    <row r="232" spans="1:38" ht="30" customHeight="1">
      <c r="A232" s="10"/>
      <c r="B232" s="10"/>
      <c r="C232" s="15"/>
      <c r="D232" s="15"/>
      <c r="E232" s="8"/>
      <c r="F232" s="8"/>
      <c r="G232" s="8"/>
      <c r="H232" s="8"/>
      <c r="I232" s="8"/>
      <c r="J232" s="8"/>
      <c r="K232" s="8"/>
      <c r="L232" s="8"/>
      <c r="M232" s="10"/>
    </row>
    <row r="233" spans="1:38" ht="30" customHeight="1">
      <c r="A233" s="10"/>
      <c r="B233" s="10"/>
      <c r="C233" s="15"/>
      <c r="D233" s="15"/>
      <c r="E233" s="8"/>
      <c r="F233" s="8"/>
      <c r="G233" s="8"/>
      <c r="H233" s="8"/>
      <c r="I233" s="8"/>
      <c r="J233" s="8"/>
      <c r="K233" s="8"/>
      <c r="L233" s="8"/>
      <c r="M233" s="10"/>
    </row>
    <row r="234" spans="1:38" ht="30" customHeight="1">
      <c r="A234" s="10"/>
      <c r="B234" s="10"/>
      <c r="C234" s="15"/>
      <c r="D234" s="15"/>
      <c r="E234" s="8"/>
      <c r="F234" s="8"/>
      <c r="G234" s="8"/>
      <c r="H234" s="8"/>
      <c r="I234" s="8"/>
      <c r="J234" s="8"/>
      <c r="K234" s="8"/>
      <c r="L234" s="8"/>
      <c r="M234" s="10"/>
    </row>
    <row r="235" spans="1:38" ht="30" customHeight="1">
      <c r="A235" s="10"/>
      <c r="B235" s="10"/>
      <c r="C235" s="15"/>
      <c r="D235" s="15"/>
      <c r="E235" s="8"/>
      <c r="F235" s="8"/>
      <c r="G235" s="8"/>
      <c r="H235" s="8"/>
      <c r="I235" s="8"/>
      <c r="J235" s="8"/>
      <c r="K235" s="8"/>
      <c r="L235" s="8"/>
      <c r="M235" s="10"/>
    </row>
    <row r="236" spans="1:38" ht="30" customHeight="1">
      <c r="A236" s="10"/>
      <c r="B236" s="10"/>
      <c r="C236" s="15"/>
      <c r="D236" s="15"/>
      <c r="E236" s="8"/>
      <c r="F236" s="8"/>
      <c r="G236" s="8"/>
      <c r="H236" s="8"/>
      <c r="I236" s="8"/>
      <c r="J236" s="8"/>
      <c r="K236" s="8"/>
      <c r="L236" s="8"/>
      <c r="M236" s="10"/>
    </row>
    <row r="237" spans="1:38" ht="30" customHeight="1">
      <c r="A237" s="10"/>
      <c r="B237" s="10"/>
      <c r="C237" s="15"/>
      <c r="D237" s="15"/>
      <c r="E237" s="8"/>
      <c r="F237" s="8"/>
      <c r="G237" s="8"/>
      <c r="H237" s="8"/>
      <c r="I237" s="8"/>
      <c r="J237" s="8"/>
      <c r="K237" s="8"/>
      <c r="L237" s="8"/>
      <c r="M237" s="10"/>
    </row>
    <row r="238" spans="1:38" ht="30" customHeight="1">
      <c r="A238" s="10"/>
      <c r="B238" s="10"/>
      <c r="C238" s="15"/>
      <c r="D238" s="15"/>
      <c r="E238" s="8"/>
      <c r="F238" s="8"/>
      <c r="G238" s="8"/>
      <c r="H238" s="8"/>
      <c r="I238" s="8"/>
      <c r="J238" s="8"/>
      <c r="K238" s="8"/>
      <c r="L238" s="8"/>
      <c r="M238" s="10"/>
    </row>
    <row r="239" spans="1:38" ht="30" customHeight="1">
      <c r="A239" s="10"/>
      <c r="B239" s="10"/>
      <c r="C239" s="15"/>
      <c r="D239" s="15"/>
      <c r="E239" s="8"/>
      <c r="F239" s="8"/>
      <c r="G239" s="8"/>
      <c r="H239" s="8"/>
      <c r="I239" s="8"/>
      <c r="J239" s="8"/>
      <c r="K239" s="8"/>
      <c r="L239" s="8"/>
      <c r="M239" s="10"/>
    </row>
    <row r="240" spans="1:38" ht="30" customHeight="1">
      <c r="A240" s="10"/>
      <c r="B240" s="10"/>
      <c r="C240" s="15"/>
      <c r="D240" s="15"/>
      <c r="E240" s="8"/>
      <c r="F240" s="8"/>
      <c r="G240" s="8"/>
      <c r="H240" s="8"/>
      <c r="I240" s="8"/>
      <c r="J240" s="8"/>
      <c r="K240" s="8"/>
      <c r="L240" s="8"/>
      <c r="M240" s="10"/>
    </row>
    <row r="241" spans="1:38" ht="30" customHeight="1">
      <c r="A241" s="10"/>
      <c r="B241" s="10"/>
      <c r="C241" s="15"/>
      <c r="D241" s="15"/>
      <c r="E241" s="8"/>
      <c r="F241" s="8"/>
      <c r="G241" s="8"/>
      <c r="H241" s="8"/>
      <c r="I241" s="8"/>
      <c r="J241" s="8"/>
      <c r="K241" s="8"/>
      <c r="L241" s="8"/>
      <c r="M241" s="10"/>
    </row>
    <row r="242" spans="1:38" ht="30" customHeight="1">
      <c r="A242" s="10"/>
      <c r="B242" s="10"/>
      <c r="C242" s="15"/>
      <c r="D242" s="15"/>
      <c r="E242" s="8"/>
      <c r="F242" s="8"/>
      <c r="G242" s="8"/>
      <c r="H242" s="8"/>
      <c r="I242" s="8"/>
      <c r="J242" s="8"/>
      <c r="K242" s="8"/>
      <c r="L242" s="8"/>
      <c r="M242" s="10"/>
    </row>
    <row r="243" spans="1:38" ht="30" customHeight="1">
      <c r="A243" s="10"/>
      <c r="B243" s="10"/>
      <c r="C243" s="15"/>
      <c r="D243" s="15"/>
      <c r="E243" s="8"/>
      <c r="F243" s="8"/>
      <c r="G243" s="8"/>
      <c r="H243" s="8"/>
      <c r="I243" s="8"/>
      <c r="J243" s="8"/>
      <c r="K243" s="8"/>
      <c r="L243" s="8"/>
      <c r="M243" s="10"/>
    </row>
    <row r="244" spans="1:38" ht="30" customHeight="1">
      <c r="A244" s="10"/>
      <c r="B244" s="10"/>
      <c r="C244" s="15"/>
      <c r="D244" s="15"/>
      <c r="E244" s="8"/>
      <c r="F244" s="8"/>
      <c r="G244" s="8"/>
      <c r="H244" s="8"/>
      <c r="I244" s="8"/>
      <c r="J244" s="8"/>
      <c r="K244" s="8"/>
      <c r="L244" s="8"/>
      <c r="M244" s="10"/>
    </row>
    <row r="245" spans="1:38" ht="30" customHeight="1">
      <c r="A245" s="10"/>
      <c r="B245" s="10"/>
      <c r="C245" s="15"/>
      <c r="D245" s="15"/>
      <c r="E245" s="8"/>
      <c r="F245" s="8"/>
      <c r="G245" s="8"/>
      <c r="H245" s="8"/>
      <c r="I245" s="8"/>
      <c r="J245" s="8"/>
      <c r="K245" s="8"/>
      <c r="L245" s="8"/>
      <c r="M245" s="10"/>
    </row>
    <row r="246" spans="1:38" ht="30" customHeight="1">
      <c r="A246" s="11" t="s">
        <v>121</v>
      </c>
      <c r="B246" s="12"/>
      <c r="C246" s="13"/>
      <c r="D246" s="13"/>
      <c r="E246" s="8"/>
      <c r="F246" s="14">
        <f>SUMIF(Q226:Q229, "1", F226:F229)</f>
        <v>0</v>
      </c>
      <c r="G246" s="8"/>
      <c r="H246" s="14">
        <f>SUMIF(Q226:Q229, "1", H226:H229)</f>
        <v>0</v>
      </c>
      <c r="I246" s="8"/>
      <c r="J246" s="14">
        <f>SUMIF(Q226:Q229, "1", J226:J229)</f>
        <v>0</v>
      </c>
      <c r="K246" s="8"/>
      <c r="L246" s="14">
        <f>F246+H246+J246</f>
        <v>0</v>
      </c>
      <c r="M246" s="12"/>
      <c r="R246">
        <f t="shared" ref="R246:AL246" si="21">SUM(R226:R229)</f>
        <v>0</v>
      </c>
      <c r="S246">
        <f t="shared" si="21"/>
        <v>0</v>
      </c>
      <c r="T246">
        <f t="shared" si="21"/>
        <v>0</v>
      </c>
      <c r="U246">
        <f t="shared" si="21"/>
        <v>0</v>
      </c>
      <c r="V246">
        <f t="shared" si="21"/>
        <v>0</v>
      </c>
      <c r="W246">
        <f t="shared" si="21"/>
        <v>0</v>
      </c>
      <c r="X246">
        <f t="shared" si="21"/>
        <v>0</v>
      </c>
      <c r="Y246">
        <f t="shared" si="21"/>
        <v>0</v>
      </c>
      <c r="Z246">
        <f t="shared" si="21"/>
        <v>0</v>
      </c>
      <c r="AA246">
        <f t="shared" si="21"/>
        <v>0</v>
      </c>
      <c r="AB246">
        <f t="shared" si="21"/>
        <v>0</v>
      </c>
      <c r="AC246">
        <f t="shared" si="21"/>
        <v>0</v>
      </c>
      <c r="AD246">
        <f t="shared" si="21"/>
        <v>0</v>
      </c>
      <c r="AE246">
        <f t="shared" si="21"/>
        <v>0</v>
      </c>
      <c r="AF246">
        <f t="shared" si="21"/>
        <v>0</v>
      </c>
      <c r="AG246">
        <f t="shared" si="21"/>
        <v>0</v>
      </c>
      <c r="AH246">
        <f t="shared" si="21"/>
        <v>0</v>
      </c>
      <c r="AI246">
        <f t="shared" si="21"/>
        <v>0</v>
      </c>
      <c r="AJ246">
        <f t="shared" si="21"/>
        <v>0</v>
      </c>
      <c r="AK246">
        <f t="shared" si="21"/>
        <v>0</v>
      </c>
      <c r="AL246">
        <f t="shared" si="21"/>
        <v>0</v>
      </c>
    </row>
    <row r="247" spans="1:38" ht="30" customHeight="1">
      <c r="A247" s="6" t="s">
        <v>9</v>
      </c>
      <c r="B247" s="10"/>
      <c r="C247" s="15"/>
      <c r="D247" s="15"/>
      <c r="E247" s="8"/>
      <c r="F247" s="8"/>
      <c r="G247" s="8"/>
      <c r="H247" s="8"/>
      <c r="I247" s="8"/>
      <c r="J247" s="8"/>
      <c r="K247" s="8"/>
      <c r="L247" s="8"/>
      <c r="M247" s="10"/>
    </row>
    <row r="248" spans="1:38" ht="30" customHeight="1">
      <c r="A248" s="6" t="s">
        <v>525</v>
      </c>
      <c r="B248" s="10"/>
      <c r="C248" s="7" t="s">
        <v>122</v>
      </c>
      <c r="D248" s="15">
        <v>1</v>
      </c>
      <c r="E248" s="8">
        <f>내역서!F840</f>
        <v>0</v>
      </c>
      <c r="F248" s="8">
        <f>D248*E248</f>
        <v>0</v>
      </c>
      <c r="G248" s="8">
        <f>내역서!H840</f>
        <v>0</v>
      </c>
      <c r="H248" s="8">
        <f>D248*G248</f>
        <v>0</v>
      </c>
      <c r="I248" s="8">
        <f>내역서!J840</f>
        <v>0</v>
      </c>
      <c r="J248" s="8">
        <f>D248*I248</f>
        <v>0</v>
      </c>
      <c r="K248" s="8">
        <f>E248+G248+I248</f>
        <v>0</v>
      </c>
      <c r="L248" s="8">
        <f>F248+H248+J248</f>
        <v>0</v>
      </c>
      <c r="M248" s="10"/>
      <c r="Q248">
        <v>1</v>
      </c>
      <c r="R248">
        <f>D248*내역서!R840</f>
        <v>0</v>
      </c>
      <c r="S248">
        <f>D248*내역서!S840</f>
        <v>0</v>
      </c>
      <c r="T248">
        <f>D248*내역서!T840</f>
        <v>0</v>
      </c>
      <c r="U248">
        <f>D248*내역서!U840</f>
        <v>0</v>
      </c>
      <c r="V248">
        <f>D248*내역서!V840</f>
        <v>0</v>
      </c>
      <c r="W248">
        <f>D248*내역서!W840</f>
        <v>0</v>
      </c>
      <c r="X248">
        <f>D248*내역서!X840</f>
        <v>0</v>
      </c>
      <c r="Y248">
        <f>D248*내역서!Y840</f>
        <v>0</v>
      </c>
      <c r="Z248">
        <f>D248*내역서!Z840</f>
        <v>0</v>
      </c>
      <c r="AA248">
        <f>D248*내역서!AA840</f>
        <v>0</v>
      </c>
      <c r="AB248">
        <f>D248*내역서!AB840</f>
        <v>0</v>
      </c>
      <c r="AC248">
        <f>D248*내역서!AC840</f>
        <v>0</v>
      </c>
      <c r="AD248">
        <f>D248*내역서!AD840</f>
        <v>0</v>
      </c>
      <c r="AE248">
        <f>D248*내역서!AE840</f>
        <v>0</v>
      </c>
      <c r="AF248">
        <f>D248*내역서!AF840</f>
        <v>0</v>
      </c>
      <c r="AG248">
        <f>D248*내역서!AG840</f>
        <v>0</v>
      </c>
      <c r="AH248">
        <f>D248*내역서!AH840</f>
        <v>0</v>
      </c>
      <c r="AI248">
        <f>D248*내역서!AI840</f>
        <v>0</v>
      </c>
      <c r="AJ248">
        <f>D248*내역서!AJ840</f>
        <v>0</v>
      </c>
      <c r="AK248">
        <f>D248*내역서!AK840</f>
        <v>0</v>
      </c>
      <c r="AL248">
        <f>D248*내역서!AL840</f>
        <v>0</v>
      </c>
    </row>
    <row r="249" spans="1:38" ht="30" customHeight="1">
      <c r="A249" s="10"/>
      <c r="B249" s="10"/>
      <c r="C249" s="15"/>
      <c r="D249" s="15"/>
      <c r="E249" s="8"/>
      <c r="F249" s="8"/>
      <c r="G249" s="8"/>
      <c r="H249" s="8"/>
      <c r="I249" s="8"/>
      <c r="J249" s="8"/>
      <c r="K249" s="8"/>
      <c r="L249" s="8"/>
      <c r="M249" s="10"/>
    </row>
    <row r="250" spans="1:38" ht="30" customHeight="1">
      <c r="A250" s="10"/>
      <c r="B250" s="10"/>
      <c r="C250" s="15"/>
      <c r="D250" s="15"/>
      <c r="E250" s="8"/>
      <c r="F250" s="8"/>
      <c r="G250" s="8"/>
      <c r="H250" s="8"/>
      <c r="I250" s="8"/>
      <c r="J250" s="8"/>
      <c r="K250" s="8"/>
      <c r="L250" s="8"/>
      <c r="M250" s="10"/>
    </row>
    <row r="251" spans="1:38" ht="30" customHeight="1">
      <c r="A251" s="10"/>
      <c r="B251" s="10"/>
      <c r="C251" s="15"/>
      <c r="D251" s="15"/>
      <c r="E251" s="8"/>
      <c r="F251" s="8"/>
      <c r="G251" s="8"/>
      <c r="H251" s="8"/>
      <c r="I251" s="8"/>
      <c r="J251" s="8"/>
      <c r="K251" s="8"/>
      <c r="L251" s="8"/>
      <c r="M251" s="10"/>
    </row>
    <row r="252" spans="1:38" ht="30" customHeight="1">
      <c r="A252" s="10"/>
      <c r="B252" s="10"/>
      <c r="C252" s="15"/>
      <c r="D252" s="15"/>
      <c r="E252" s="8"/>
      <c r="F252" s="8"/>
      <c r="G252" s="8"/>
      <c r="H252" s="8"/>
      <c r="I252" s="8"/>
      <c r="J252" s="8"/>
      <c r="K252" s="8"/>
      <c r="L252" s="8"/>
      <c r="M252" s="10"/>
    </row>
    <row r="253" spans="1:38" ht="30" customHeight="1">
      <c r="A253" s="10"/>
      <c r="B253" s="10"/>
      <c r="C253" s="15"/>
      <c r="D253" s="15"/>
      <c r="E253" s="8"/>
      <c r="F253" s="8"/>
      <c r="G253" s="8"/>
      <c r="H253" s="8"/>
      <c r="I253" s="8"/>
      <c r="J253" s="8"/>
      <c r="K253" s="8"/>
      <c r="L253" s="8"/>
      <c r="M253" s="10"/>
    </row>
    <row r="254" spans="1:38" ht="30" customHeight="1">
      <c r="A254" s="10"/>
      <c r="B254" s="10"/>
      <c r="C254" s="15"/>
      <c r="D254" s="15"/>
      <c r="E254" s="8"/>
      <c r="F254" s="8"/>
      <c r="G254" s="8"/>
      <c r="H254" s="8"/>
      <c r="I254" s="8"/>
      <c r="J254" s="8"/>
      <c r="K254" s="8"/>
      <c r="L254" s="8"/>
      <c r="M254" s="10"/>
    </row>
    <row r="255" spans="1:38" ht="30" customHeight="1">
      <c r="A255" s="10"/>
      <c r="B255" s="10"/>
      <c r="C255" s="15"/>
      <c r="D255" s="15"/>
      <c r="E255" s="8"/>
      <c r="F255" s="8"/>
      <c r="G255" s="8"/>
      <c r="H255" s="8"/>
      <c r="I255" s="8"/>
      <c r="J255" s="8"/>
      <c r="K255" s="8"/>
      <c r="L255" s="8"/>
      <c r="M255" s="10"/>
    </row>
    <row r="256" spans="1:38" ht="30" customHeight="1">
      <c r="A256" s="10"/>
      <c r="B256" s="10"/>
      <c r="C256" s="15"/>
      <c r="D256" s="15"/>
      <c r="E256" s="8"/>
      <c r="F256" s="8"/>
      <c r="G256" s="8"/>
      <c r="H256" s="8"/>
      <c r="I256" s="8"/>
      <c r="J256" s="8"/>
      <c r="K256" s="8"/>
      <c r="L256" s="8"/>
      <c r="M256" s="10"/>
    </row>
    <row r="257" spans="1:38" ht="30" customHeight="1">
      <c r="A257" s="10"/>
      <c r="B257" s="10"/>
      <c r="C257" s="15"/>
      <c r="D257" s="15"/>
      <c r="E257" s="8"/>
      <c r="F257" s="8"/>
      <c r="G257" s="8"/>
      <c r="H257" s="8"/>
      <c r="I257" s="8"/>
      <c r="J257" s="8"/>
      <c r="K257" s="8"/>
      <c r="L257" s="8"/>
      <c r="M257" s="10"/>
    </row>
    <row r="258" spans="1:38" ht="30" customHeight="1">
      <c r="A258" s="10"/>
      <c r="B258" s="10"/>
      <c r="C258" s="15"/>
      <c r="D258" s="15"/>
      <c r="E258" s="8"/>
      <c r="F258" s="8"/>
      <c r="G258" s="8"/>
      <c r="H258" s="8"/>
      <c r="I258" s="8"/>
      <c r="J258" s="8"/>
      <c r="K258" s="8"/>
      <c r="L258" s="8"/>
      <c r="M258" s="10"/>
    </row>
    <row r="259" spans="1:38" ht="30" customHeight="1">
      <c r="A259" s="10"/>
      <c r="B259" s="10"/>
      <c r="C259" s="15"/>
      <c r="D259" s="15"/>
      <c r="E259" s="8"/>
      <c r="F259" s="8"/>
      <c r="G259" s="8"/>
      <c r="H259" s="8"/>
      <c r="I259" s="8"/>
      <c r="J259" s="8"/>
      <c r="K259" s="8"/>
      <c r="L259" s="8"/>
      <c r="M259" s="10"/>
    </row>
    <row r="260" spans="1:38" ht="30" customHeight="1">
      <c r="A260" s="10"/>
      <c r="B260" s="10"/>
      <c r="C260" s="15"/>
      <c r="D260" s="15"/>
      <c r="E260" s="8"/>
      <c r="F260" s="8"/>
      <c r="G260" s="8"/>
      <c r="H260" s="8"/>
      <c r="I260" s="8"/>
      <c r="J260" s="8"/>
      <c r="K260" s="8"/>
      <c r="L260" s="8"/>
      <c r="M260" s="10"/>
    </row>
    <row r="261" spans="1:38" ht="30" customHeight="1">
      <c r="A261" s="10"/>
      <c r="B261" s="10"/>
      <c r="C261" s="15"/>
      <c r="D261" s="15"/>
      <c r="E261" s="8"/>
      <c r="F261" s="8"/>
      <c r="G261" s="8"/>
      <c r="H261" s="8"/>
      <c r="I261" s="8"/>
      <c r="J261" s="8"/>
      <c r="K261" s="8"/>
      <c r="L261" s="8"/>
      <c r="M261" s="10"/>
    </row>
    <row r="262" spans="1:38" ht="30" customHeight="1">
      <c r="A262" s="10"/>
      <c r="B262" s="10"/>
      <c r="C262" s="15"/>
      <c r="D262" s="15"/>
      <c r="E262" s="8"/>
      <c r="F262" s="8"/>
      <c r="G262" s="8"/>
      <c r="H262" s="8"/>
      <c r="I262" s="8"/>
      <c r="J262" s="8"/>
      <c r="K262" s="8"/>
      <c r="L262" s="8"/>
      <c r="M262" s="10"/>
    </row>
    <row r="263" spans="1:38" ht="30" customHeight="1">
      <c r="A263" s="10"/>
      <c r="B263" s="10"/>
      <c r="C263" s="15"/>
      <c r="D263" s="15"/>
      <c r="E263" s="8"/>
      <c r="F263" s="8"/>
      <c r="G263" s="8"/>
      <c r="H263" s="8"/>
      <c r="I263" s="8"/>
      <c r="J263" s="8"/>
      <c r="K263" s="8"/>
      <c r="L263" s="8"/>
      <c r="M263" s="10"/>
    </row>
    <row r="264" spans="1:38" ht="30" customHeight="1">
      <c r="A264" s="10"/>
      <c r="B264" s="10"/>
      <c r="C264" s="15"/>
      <c r="D264" s="15"/>
      <c r="E264" s="8"/>
      <c r="F264" s="8"/>
      <c r="G264" s="8"/>
      <c r="H264" s="8"/>
      <c r="I264" s="8"/>
      <c r="J264" s="8"/>
      <c r="K264" s="8"/>
      <c r="L264" s="8"/>
      <c r="M264" s="10"/>
    </row>
    <row r="265" spans="1:38" ht="30" customHeight="1">
      <c r="A265" s="10"/>
      <c r="B265" s="10"/>
      <c r="C265" s="15"/>
      <c r="D265" s="15"/>
      <c r="E265" s="8"/>
      <c r="F265" s="8"/>
      <c r="G265" s="8"/>
      <c r="H265" s="8"/>
      <c r="I265" s="8"/>
      <c r="J265" s="8"/>
      <c r="K265" s="8"/>
      <c r="L265" s="8"/>
      <c r="M265" s="10"/>
    </row>
    <row r="266" spans="1:38" ht="30" customHeight="1">
      <c r="A266" s="10"/>
      <c r="B266" s="10"/>
      <c r="C266" s="15"/>
      <c r="D266" s="15"/>
      <c r="E266" s="8"/>
      <c r="F266" s="8"/>
      <c r="G266" s="8"/>
      <c r="H266" s="8"/>
      <c r="I266" s="8"/>
      <c r="J266" s="8"/>
      <c r="K266" s="8"/>
      <c r="L266" s="8"/>
      <c r="M266" s="10"/>
    </row>
    <row r="267" spans="1:38" ht="30" customHeight="1">
      <c r="A267" s="10"/>
      <c r="B267" s="10"/>
      <c r="C267" s="15"/>
      <c r="D267" s="15"/>
      <c r="E267" s="8"/>
      <c r="F267" s="8"/>
      <c r="G267" s="8"/>
      <c r="H267" s="8"/>
      <c r="I267" s="8"/>
      <c r="J267" s="8"/>
      <c r="K267" s="8"/>
      <c r="L267" s="8"/>
      <c r="M267" s="10"/>
    </row>
    <row r="268" spans="1:38" ht="30" customHeight="1">
      <c r="A268" s="11" t="s">
        <v>121</v>
      </c>
      <c r="B268" s="12"/>
      <c r="C268" s="13"/>
      <c r="D268" s="13"/>
      <c r="E268" s="8"/>
      <c r="F268" s="14">
        <f>SUMIF(Q248:Q248, "1", F248:F248)</f>
        <v>0</v>
      </c>
      <c r="G268" s="8"/>
      <c r="H268" s="14">
        <f>SUMIF(Q248:Q248, "1", H248:H248)</f>
        <v>0</v>
      </c>
      <c r="I268" s="8"/>
      <c r="J268" s="14">
        <f>SUMIF(Q248:Q248, "1", J248:J248)</f>
        <v>0</v>
      </c>
      <c r="K268" s="8"/>
      <c r="L268" s="14">
        <f>F268+H268+J268</f>
        <v>0</v>
      </c>
      <c r="M268" s="12"/>
      <c r="R268">
        <f t="shared" ref="R268:AL268" si="22">SUM(R248:R248)</f>
        <v>0</v>
      </c>
      <c r="S268">
        <f t="shared" si="22"/>
        <v>0</v>
      </c>
      <c r="T268">
        <f t="shared" si="22"/>
        <v>0</v>
      </c>
      <c r="U268">
        <f t="shared" si="22"/>
        <v>0</v>
      </c>
      <c r="V268">
        <f t="shared" si="22"/>
        <v>0</v>
      </c>
      <c r="W268">
        <f t="shared" si="22"/>
        <v>0</v>
      </c>
      <c r="X268">
        <f t="shared" si="22"/>
        <v>0</v>
      </c>
      <c r="Y268">
        <f t="shared" si="22"/>
        <v>0</v>
      </c>
      <c r="Z268">
        <f t="shared" si="22"/>
        <v>0</v>
      </c>
      <c r="AA268">
        <f t="shared" si="22"/>
        <v>0</v>
      </c>
      <c r="AB268">
        <f t="shared" si="22"/>
        <v>0</v>
      </c>
      <c r="AC268">
        <f t="shared" si="22"/>
        <v>0</v>
      </c>
      <c r="AD268">
        <f t="shared" si="22"/>
        <v>0</v>
      </c>
      <c r="AE268">
        <f t="shared" si="22"/>
        <v>0</v>
      </c>
      <c r="AF268">
        <f t="shared" si="22"/>
        <v>0</v>
      </c>
      <c r="AG268">
        <f t="shared" si="22"/>
        <v>0</v>
      </c>
      <c r="AH268">
        <f t="shared" si="22"/>
        <v>0</v>
      </c>
      <c r="AI268">
        <f t="shared" si="22"/>
        <v>0</v>
      </c>
      <c r="AJ268">
        <f t="shared" si="22"/>
        <v>0</v>
      </c>
      <c r="AK268">
        <f t="shared" si="22"/>
        <v>0</v>
      </c>
      <c r="AL268">
        <f t="shared" si="22"/>
        <v>0</v>
      </c>
    </row>
    <row r="269" spans="1:38" ht="30" customHeight="1">
      <c r="A269" s="6" t="s">
        <v>10</v>
      </c>
      <c r="B269" s="10"/>
      <c r="C269" s="15"/>
      <c r="D269" s="15"/>
      <c r="E269" s="8"/>
      <c r="F269" s="8"/>
      <c r="G269" s="8"/>
      <c r="H269" s="8"/>
      <c r="I269" s="8"/>
      <c r="J269" s="8"/>
      <c r="K269" s="8"/>
      <c r="L269" s="8"/>
      <c r="M269" s="10"/>
    </row>
    <row r="270" spans="1:38" ht="30" customHeight="1">
      <c r="A270" s="6" t="s">
        <v>526</v>
      </c>
      <c r="B270" s="10"/>
      <c r="C270" s="7" t="s">
        <v>122</v>
      </c>
      <c r="D270" s="15">
        <v>1</v>
      </c>
      <c r="E270" s="8">
        <f>내역서!F862</f>
        <v>0</v>
      </c>
      <c r="F270" s="8">
        <f>D270*E270</f>
        <v>0</v>
      </c>
      <c r="G270" s="8">
        <f>내역서!H862</f>
        <v>0</v>
      </c>
      <c r="H270" s="8">
        <f>D270*G270</f>
        <v>0</v>
      </c>
      <c r="I270" s="8">
        <f>내역서!J862</f>
        <v>0</v>
      </c>
      <c r="J270" s="8">
        <f>D270*I270</f>
        <v>0</v>
      </c>
      <c r="K270" s="8">
        <f t="shared" ref="K270:L273" si="23">E270+G270+I270</f>
        <v>0</v>
      </c>
      <c r="L270" s="8">
        <f t="shared" si="23"/>
        <v>0</v>
      </c>
      <c r="M270" s="10"/>
      <c r="Q270">
        <v>1</v>
      </c>
      <c r="R270">
        <f>D270*내역서!R862</f>
        <v>0</v>
      </c>
      <c r="S270">
        <f>D270*내역서!S862</f>
        <v>0</v>
      </c>
      <c r="T270">
        <f>D270*내역서!T862</f>
        <v>0</v>
      </c>
      <c r="U270">
        <f>D270*내역서!U862</f>
        <v>0</v>
      </c>
      <c r="V270">
        <f>D270*내역서!V862</f>
        <v>0</v>
      </c>
      <c r="W270">
        <f>D270*내역서!W862</f>
        <v>0</v>
      </c>
      <c r="X270">
        <f>D270*내역서!X862</f>
        <v>0</v>
      </c>
      <c r="Y270">
        <f>D270*내역서!Y862</f>
        <v>0</v>
      </c>
      <c r="Z270">
        <f>D270*내역서!Z862</f>
        <v>0</v>
      </c>
      <c r="AA270">
        <f>D270*내역서!AA862</f>
        <v>0</v>
      </c>
      <c r="AB270">
        <f>D270*내역서!AB862</f>
        <v>0</v>
      </c>
      <c r="AC270">
        <f>D270*내역서!AC862</f>
        <v>0</v>
      </c>
      <c r="AD270">
        <f>D270*내역서!AD862</f>
        <v>0</v>
      </c>
      <c r="AE270">
        <f>D270*내역서!AE862</f>
        <v>0</v>
      </c>
      <c r="AF270">
        <f>D270*내역서!AF862</f>
        <v>0</v>
      </c>
      <c r="AG270">
        <f>D270*내역서!AG862</f>
        <v>0</v>
      </c>
      <c r="AH270">
        <f>D270*내역서!AH862</f>
        <v>0</v>
      </c>
      <c r="AI270">
        <f>D270*내역서!AI862</f>
        <v>0</v>
      </c>
      <c r="AJ270">
        <f>D270*내역서!AJ862</f>
        <v>0</v>
      </c>
      <c r="AK270">
        <f>D270*내역서!AK862</f>
        <v>0</v>
      </c>
      <c r="AL270">
        <f>D270*내역서!AL862</f>
        <v>0</v>
      </c>
    </row>
    <row r="271" spans="1:38" ht="30" customHeight="1">
      <c r="A271" s="6" t="s">
        <v>527</v>
      </c>
      <c r="B271" s="10"/>
      <c r="C271" s="7" t="s">
        <v>122</v>
      </c>
      <c r="D271" s="15">
        <v>1</v>
      </c>
      <c r="E271" s="8">
        <f>내역서!F884</f>
        <v>0</v>
      </c>
      <c r="F271" s="8">
        <f>D271*E271</f>
        <v>0</v>
      </c>
      <c r="G271" s="8">
        <f>내역서!H884</f>
        <v>0</v>
      </c>
      <c r="H271" s="8">
        <f>D271*G271</f>
        <v>0</v>
      </c>
      <c r="I271" s="8">
        <f>내역서!J884</f>
        <v>0</v>
      </c>
      <c r="J271" s="8">
        <f>D271*I271</f>
        <v>0</v>
      </c>
      <c r="K271" s="8">
        <f t="shared" si="23"/>
        <v>0</v>
      </c>
      <c r="L271" s="8">
        <f t="shared" si="23"/>
        <v>0</v>
      </c>
      <c r="M271" s="10"/>
      <c r="Q271">
        <v>1</v>
      </c>
      <c r="R271">
        <f>D271*내역서!R884</f>
        <v>0</v>
      </c>
      <c r="S271">
        <f>D271*내역서!S884</f>
        <v>0</v>
      </c>
      <c r="T271">
        <f>D271*내역서!T884</f>
        <v>0</v>
      </c>
      <c r="U271">
        <f>D271*내역서!U884</f>
        <v>0</v>
      </c>
      <c r="V271">
        <f>D271*내역서!V884</f>
        <v>0</v>
      </c>
      <c r="W271">
        <f>D271*내역서!W884</f>
        <v>0</v>
      </c>
      <c r="X271">
        <f>D271*내역서!X884</f>
        <v>0</v>
      </c>
      <c r="Y271">
        <f>D271*내역서!Y884</f>
        <v>0</v>
      </c>
      <c r="Z271">
        <f>D271*내역서!Z884</f>
        <v>0</v>
      </c>
      <c r="AA271">
        <f>D271*내역서!AA884</f>
        <v>0</v>
      </c>
      <c r="AB271">
        <f>D271*내역서!AB884</f>
        <v>0</v>
      </c>
      <c r="AC271">
        <f>D271*내역서!AC884</f>
        <v>0</v>
      </c>
      <c r="AD271">
        <f>D271*내역서!AD884</f>
        <v>0</v>
      </c>
      <c r="AE271">
        <f>D271*내역서!AE884</f>
        <v>0</v>
      </c>
      <c r="AF271">
        <f>D271*내역서!AF884</f>
        <v>0</v>
      </c>
      <c r="AG271">
        <f>D271*내역서!AG884</f>
        <v>0</v>
      </c>
      <c r="AH271">
        <f>D271*내역서!AH884</f>
        <v>0</v>
      </c>
      <c r="AI271">
        <f>D271*내역서!AI884</f>
        <v>0</v>
      </c>
      <c r="AJ271">
        <f>D271*내역서!AJ884</f>
        <v>0</v>
      </c>
      <c r="AK271">
        <f>D271*내역서!AK884</f>
        <v>0</v>
      </c>
      <c r="AL271">
        <f>D271*내역서!AL884</f>
        <v>0</v>
      </c>
    </row>
    <row r="272" spans="1:38" ht="30" customHeight="1">
      <c r="A272" s="6" t="s">
        <v>528</v>
      </c>
      <c r="B272" s="10"/>
      <c r="C272" s="7" t="s">
        <v>122</v>
      </c>
      <c r="D272" s="15">
        <v>1</v>
      </c>
      <c r="E272" s="8">
        <f>내역서!F906</f>
        <v>0</v>
      </c>
      <c r="F272" s="8">
        <f>D272*E272</f>
        <v>0</v>
      </c>
      <c r="G272" s="8">
        <f>내역서!H906</f>
        <v>0</v>
      </c>
      <c r="H272" s="8">
        <f>D272*G272</f>
        <v>0</v>
      </c>
      <c r="I272" s="8">
        <f>내역서!J906</f>
        <v>0</v>
      </c>
      <c r="J272" s="8">
        <f>D272*I272</f>
        <v>0</v>
      </c>
      <c r="K272" s="8">
        <f t="shared" si="23"/>
        <v>0</v>
      </c>
      <c r="L272" s="8">
        <f t="shared" si="23"/>
        <v>0</v>
      </c>
      <c r="M272" s="10"/>
      <c r="Q272">
        <v>1</v>
      </c>
      <c r="R272">
        <f>D272*내역서!R906</f>
        <v>0</v>
      </c>
      <c r="S272">
        <f>D272*내역서!S906</f>
        <v>0</v>
      </c>
      <c r="T272">
        <f>D272*내역서!T906</f>
        <v>0</v>
      </c>
      <c r="U272">
        <f>D272*내역서!U906</f>
        <v>0</v>
      </c>
      <c r="V272">
        <f>D272*내역서!V906</f>
        <v>0</v>
      </c>
      <c r="W272">
        <f>D272*내역서!W906</f>
        <v>0</v>
      </c>
      <c r="X272">
        <f>D272*내역서!X906</f>
        <v>0</v>
      </c>
      <c r="Y272">
        <f>D272*내역서!Y906</f>
        <v>0</v>
      </c>
      <c r="Z272">
        <f>D272*내역서!Z906</f>
        <v>0</v>
      </c>
      <c r="AA272">
        <f>D272*내역서!AA906</f>
        <v>0</v>
      </c>
      <c r="AB272">
        <f>D272*내역서!AB906</f>
        <v>0</v>
      </c>
      <c r="AC272">
        <f>D272*내역서!AC906</f>
        <v>0</v>
      </c>
      <c r="AD272">
        <f>D272*내역서!AD906</f>
        <v>0</v>
      </c>
      <c r="AE272">
        <f>D272*내역서!AE906</f>
        <v>0</v>
      </c>
      <c r="AF272">
        <f>D272*내역서!AF906</f>
        <v>0</v>
      </c>
      <c r="AG272">
        <f>D272*내역서!AG906</f>
        <v>0</v>
      </c>
      <c r="AH272">
        <f>D272*내역서!AH906</f>
        <v>0</v>
      </c>
      <c r="AI272">
        <f>D272*내역서!AI906</f>
        <v>0</v>
      </c>
      <c r="AJ272">
        <f>D272*내역서!AJ906</f>
        <v>0</v>
      </c>
      <c r="AK272">
        <f>D272*내역서!AK906</f>
        <v>0</v>
      </c>
      <c r="AL272">
        <f>D272*내역서!AL906</f>
        <v>0</v>
      </c>
    </row>
    <row r="273" spans="1:38" ht="30" customHeight="1">
      <c r="A273" s="6" t="s">
        <v>529</v>
      </c>
      <c r="B273" s="10"/>
      <c r="C273" s="7" t="s">
        <v>122</v>
      </c>
      <c r="D273" s="15">
        <v>1</v>
      </c>
      <c r="E273" s="8">
        <f>내역서!F928</f>
        <v>0</v>
      </c>
      <c r="F273" s="8">
        <f>D273*E273</f>
        <v>0</v>
      </c>
      <c r="G273" s="8">
        <f>내역서!H928</f>
        <v>0</v>
      </c>
      <c r="H273" s="8">
        <f>D273*G273</f>
        <v>0</v>
      </c>
      <c r="I273" s="8">
        <f>내역서!J928</f>
        <v>0</v>
      </c>
      <c r="J273" s="8">
        <f>D273*I273</f>
        <v>0</v>
      </c>
      <c r="K273" s="8">
        <f t="shared" si="23"/>
        <v>0</v>
      </c>
      <c r="L273" s="8">
        <f t="shared" si="23"/>
        <v>0</v>
      </c>
      <c r="M273" s="6" t="s">
        <v>487</v>
      </c>
      <c r="R273">
        <f>D273*내역서!R928</f>
        <v>0</v>
      </c>
      <c r="S273">
        <f>D273*내역서!S928</f>
        <v>0</v>
      </c>
      <c r="T273">
        <f>D273*내역서!T928</f>
        <v>0</v>
      </c>
      <c r="U273">
        <f>D273*내역서!U928</f>
        <v>0</v>
      </c>
      <c r="V273">
        <f>D273*내역서!V928</f>
        <v>0</v>
      </c>
      <c r="W273">
        <f>D273*내역서!W928</f>
        <v>0</v>
      </c>
      <c r="X273">
        <f>D273*내역서!X928</f>
        <v>0</v>
      </c>
      <c r="Y273">
        <f>D273*내역서!Y928</f>
        <v>0</v>
      </c>
      <c r="Z273">
        <f>D273*내역서!Z928</f>
        <v>0</v>
      </c>
      <c r="AA273">
        <f>D273*내역서!AA928</f>
        <v>0</v>
      </c>
      <c r="AB273">
        <f>D273*내역서!AB928</f>
        <v>0</v>
      </c>
      <c r="AC273">
        <f>D273*내역서!AC928</f>
        <v>0</v>
      </c>
      <c r="AD273">
        <f>D273*내역서!AD928</f>
        <v>0</v>
      </c>
      <c r="AE273">
        <f>D273*내역서!AE928</f>
        <v>0</v>
      </c>
      <c r="AF273">
        <f>D273*내역서!AF928</f>
        <v>0</v>
      </c>
      <c r="AG273">
        <f>D273*내역서!AG928</f>
        <v>0</v>
      </c>
      <c r="AH273">
        <f>D273*내역서!AH928</f>
        <v>0</v>
      </c>
      <c r="AI273">
        <f>D273*내역서!AI928</f>
        <v>0</v>
      </c>
      <c r="AJ273">
        <f>D273*내역서!AJ928</f>
        <v>0</v>
      </c>
      <c r="AK273">
        <f>D273*내역서!AK928</f>
        <v>0</v>
      </c>
      <c r="AL273">
        <f>D273*내역서!AL928</f>
        <v>0</v>
      </c>
    </row>
    <row r="274" spans="1:38" ht="30" customHeight="1">
      <c r="A274" s="10"/>
      <c r="B274" s="10"/>
      <c r="C274" s="15"/>
      <c r="D274" s="15"/>
      <c r="E274" s="8"/>
      <c r="F274" s="8"/>
      <c r="G274" s="8"/>
      <c r="H274" s="8"/>
      <c r="I274" s="8"/>
      <c r="J274" s="8"/>
      <c r="K274" s="8"/>
      <c r="L274" s="8"/>
      <c r="M274" s="10"/>
    </row>
    <row r="275" spans="1:38" ht="30" customHeight="1">
      <c r="A275" s="10"/>
      <c r="B275" s="10"/>
      <c r="C275" s="15"/>
      <c r="D275" s="15"/>
      <c r="E275" s="8"/>
      <c r="F275" s="8"/>
      <c r="G275" s="8"/>
      <c r="H275" s="8"/>
      <c r="I275" s="8"/>
      <c r="J275" s="8"/>
      <c r="K275" s="8"/>
      <c r="L275" s="8"/>
      <c r="M275" s="10"/>
    </row>
    <row r="276" spans="1:38" ht="30" customHeight="1">
      <c r="A276" s="10"/>
      <c r="B276" s="10"/>
      <c r="C276" s="15"/>
      <c r="D276" s="15"/>
      <c r="E276" s="8"/>
      <c r="F276" s="8"/>
      <c r="G276" s="8"/>
      <c r="H276" s="8"/>
      <c r="I276" s="8"/>
      <c r="J276" s="8"/>
      <c r="K276" s="8"/>
      <c r="L276" s="8"/>
      <c r="M276" s="10"/>
    </row>
    <row r="277" spans="1:38" ht="30" customHeight="1">
      <c r="A277" s="10"/>
      <c r="B277" s="10"/>
      <c r="C277" s="15"/>
      <c r="D277" s="15"/>
      <c r="E277" s="8"/>
      <c r="F277" s="8"/>
      <c r="G277" s="8"/>
      <c r="H277" s="8"/>
      <c r="I277" s="8"/>
      <c r="J277" s="8"/>
      <c r="K277" s="8"/>
      <c r="L277" s="8"/>
      <c r="M277" s="10"/>
    </row>
    <row r="278" spans="1:38" ht="30" customHeight="1">
      <c r="A278" s="10"/>
      <c r="B278" s="10"/>
      <c r="C278" s="15"/>
      <c r="D278" s="15"/>
      <c r="E278" s="8"/>
      <c r="F278" s="8"/>
      <c r="G278" s="8"/>
      <c r="H278" s="8"/>
      <c r="I278" s="8"/>
      <c r="J278" s="8"/>
      <c r="K278" s="8"/>
      <c r="L278" s="8"/>
      <c r="M278" s="10"/>
    </row>
    <row r="279" spans="1:38" ht="30" customHeight="1">
      <c r="A279" s="10"/>
      <c r="B279" s="10"/>
      <c r="C279" s="15"/>
      <c r="D279" s="15"/>
      <c r="E279" s="8"/>
      <c r="F279" s="8"/>
      <c r="G279" s="8"/>
      <c r="H279" s="8"/>
      <c r="I279" s="8"/>
      <c r="J279" s="8"/>
      <c r="K279" s="8"/>
      <c r="L279" s="8"/>
      <c r="M279" s="10"/>
    </row>
    <row r="280" spans="1:38" ht="30" customHeight="1">
      <c r="A280" s="10"/>
      <c r="B280" s="10"/>
      <c r="C280" s="15"/>
      <c r="D280" s="15"/>
      <c r="E280" s="8"/>
      <c r="F280" s="8"/>
      <c r="G280" s="8"/>
      <c r="H280" s="8"/>
      <c r="I280" s="8"/>
      <c r="J280" s="8"/>
      <c r="K280" s="8"/>
      <c r="L280" s="8"/>
      <c r="M280" s="10"/>
    </row>
    <row r="281" spans="1:38" ht="30" customHeight="1">
      <c r="A281" s="10"/>
      <c r="B281" s="10"/>
      <c r="C281" s="15"/>
      <c r="D281" s="15"/>
      <c r="E281" s="8"/>
      <c r="F281" s="8"/>
      <c r="G281" s="8"/>
      <c r="H281" s="8"/>
      <c r="I281" s="8"/>
      <c r="J281" s="8"/>
      <c r="K281" s="8"/>
      <c r="L281" s="8"/>
      <c r="M281" s="10"/>
    </row>
    <row r="282" spans="1:38" ht="30" customHeight="1">
      <c r="A282" s="10"/>
      <c r="B282" s="10"/>
      <c r="C282" s="15"/>
      <c r="D282" s="15"/>
      <c r="E282" s="8"/>
      <c r="F282" s="8"/>
      <c r="G282" s="8"/>
      <c r="H282" s="8"/>
      <c r="I282" s="8"/>
      <c r="J282" s="8"/>
      <c r="K282" s="8"/>
      <c r="L282" s="8"/>
      <c r="M282" s="10"/>
    </row>
    <row r="283" spans="1:38" ht="30" customHeight="1">
      <c r="A283" s="10"/>
      <c r="B283" s="10"/>
      <c r="C283" s="15"/>
      <c r="D283" s="15"/>
      <c r="E283" s="8"/>
      <c r="F283" s="8"/>
      <c r="G283" s="8"/>
      <c r="H283" s="8"/>
      <c r="I283" s="8"/>
      <c r="J283" s="8"/>
      <c r="K283" s="8"/>
      <c r="L283" s="8"/>
      <c r="M283" s="10"/>
    </row>
    <row r="284" spans="1:38" ht="30" customHeight="1">
      <c r="A284" s="10"/>
      <c r="B284" s="10"/>
      <c r="C284" s="15"/>
      <c r="D284" s="15"/>
      <c r="E284" s="8"/>
      <c r="F284" s="8"/>
      <c r="G284" s="8"/>
      <c r="H284" s="8"/>
      <c r="I284" s="8"/>
      <c r="J284" s="8"/>
      <c r="K284" s="8"/>
      <c r="L284" s="8"/>
      <c r="M284" s="10"/>
    </row>
    <row r="285" spans="1:38" ht="30" customHeight="1">
      <c r="A285" s="10"/>
      <c r="B285" s="10"/>
      <c r="C285" s="15"/>
      <c r="D285" s="15"/>
      <c r="E285" s="8"/>
      <c r="F285" s="8"/>
      <c r="G285" s="8"/>
      <c r="H285" s="8"/>
      <c r="I285" s="8"/>
      <c r="J285" s="8"/>
      <c r="K285" s="8"/>
      <c r="L285" s="8"/>
      <c r="M285" s="10"/>
    </row>
    <row r="286" spans="1:38" ht="30" customHeight="1">
      <c r="A286" s="10"/>
      <c r="B286" s="10"/>
      <c r="C286" s="15"/>
      <c r="D286" s="15"/>
      <c r="E286" s="8"/>
      <c r="F286" s="8"/>
      <c r="G286" s="8"/>
      <c r="H286" s="8"/>
      <c r="I286" s="8"/>
      <c r="J286" s="8"/>
      <c r="K286" s="8"/>
      <c r="L286" s="8"/>
      <c r="M286" s="10"/>
    </row>
    <row r="287" spans="1:38" ht="30" customHeight="1">
      <c r="A287" s="10"/>
      <c r="B287" s="10"/>
      <c r="C287" s="15"/>
      <c r="D287" s="15"/>
      <c r="E287" s="8"/>
      <c r="F287" s="8"/>
      <c r="G287" s="8"/>
      <c r="H287" s="8"/>
      <c r="I287" s="8"/>
      <c r="J287" s="8"/>
      <c r="K287" s="8"/>
      <c r="L287" s="8"/>
      <c r="M287" s="10"/>
    </row>
    <row r="288" spans="1:38" ht="30" customHeight="1">
      <c r="A288" s="10"/>
      <c r="B288" s="10"/>
      <c r="C288" s="15"/>
      <c r="D288" s="15"/>
      <c r="E288" s="8"/>
      <c r="F288" s="8"/>
      <c r="G288" s="8"/>
      <c r="H288" s="8"/>
      <c r="I288" s="8"/>
      <c r="J288" s="8"/>
      <c r="K288" s="8"/>
      <c r="L288" s="8"/>
      <c r="M288" s="10"/>
    </row>
    <row r="289" spans="1:38" ht="30" customHeight="1">
      <c r="A289" s="10"/>
      <c r="B289" s="10"/>
      <c r="C289" s="15"/>
      <c r="D289" s="15"/>
      <c r="E289" s="8"/>
      <c r="F289" s="8"/>
      <c r="G289" s="8"/>
      <c r="H289" s="8"/>
      <c r="I289" s="8"/>
      <c r="J289" s="8"/>
      <c r="K289" s="8"/>
      <c r="L289" s="8"/>
      <c r="M289" s="10"/>
    </row>
    <row r="290" spans="1:38" ht="30" customHeight="1">
      <c r="A290" s="11" t="s">
        <v>121</v>
      </c>
      <c r="B290" s="12"/>
      <c r="C290" s="13"/>
      <c r="D290" s="13"/>
      <c r="E290" s="8"/>
      <c r="F290" s="14">
        <f>SUMIF(Q270:Q273, "1", F270:F273)</f>
        <v>0</v>
      </c>
      <c r="G290" s="8"/>
      <c r="H290" s="14">
        <f>SUMIF(Q270:Q273, "1", H270:H273)</f>
        <v>0</v>
      </c>
      <c r="I290" s="8"/>
      <c r="J290" s="14">
        <f>SUMIF(Q270:Q273, "1", J270:J273)</f>
        <v>0</v>
      </c>
      <c r="K290" s="8"/>
      <c r="L290" s="14">
        <f>F290+H290+J290</f>
        <v>0</v>
      </c>
      <c r="M290" s="12"/>
      <c r="R290">
        <f t="shared" ref="R290:AL290" si="24">SUM(R270:R273)</f>
        <v>0</v>
      </c>
      <c r="S290">
        <f t="shared" si="24"/>
        <v>0</v>
      </c>
      <c r="T290">
        <f t="shared" si="24"/>
        <v>0</v>
      </c>
      <c r="U290">
        <f t="shared" si="24"/>
        <v>0</v>
      </c>
      <c r="V290">
        <f t="shared" si="24"/>
        <v>0</v>
      </c>
      <c r="W290">
        <f t="shared" si="24"/>
        <v>0</v>
      </c>
      <c r="X290">
        <f t="shared" si="24"/>
        <v>0</v>
      </c>
      <c r="Y290">
        <f t="shared" si="24"/>
        <v>0</v>
      </c>
      <c r="Z290">
        <f t="shared" si="24"/>
        <v>0</v>
      </c>
      <c r="AA290">
        <f t="shared" si="24"/>
        <v>0</v>
      </c>
      <c r="AB290">
        <f t="shared" si="24"/>
        <v>0</v>
      </c>
      <c r="AC290">
        <f t="shared" si="24"/>
        <v>0</v>
      </c>
      <c r="AD290">
        <f t="shared" si="24"/>
        <v>0</v>
      </c>
      <c r="AE290">
        <f t="shared" si="24"/>
        <v>0</v>
      </c>
      <c r="AF290">
        <f t="shared" si="24"/>
        <v>0</v>
      </c>
      <c r="AG290">
        <f t="shared" si="24"/>
        <v>0</v>
      </c>
      <c r="AH290">
        <f t="shared" si="24"/>
        <v>0</v>
      </c>
      <c r="AI290">
        <f t="shared" si="24"/>
        <v>0</v>
      </c>
      <c r="AJ290">
        <f t="shared" si="24"/>
        <v>0</v>
      </c>
      <c r="AK290">
        <f t="shared" si="24"/>
        <v>0</v>
      </c>
      <c r="AL290">
        <f t="shared" si="24"/>
        <v>0</v>
      </c>
    </row>
    <row r="291" spans="1:38" ht="30" customHeight="1">
      <c r="A291" s="6" t="s">
        <v>11</v>
      </c>
      <c r="B291" s="10"/>
      <c r="C291" s="15"/>
      <c r="D291" s="15"/>
      <c r="E291" s="8"/>
      <c r="F291" s="8"/>
      <c r="G291" s="8"/>
      <c r="H291" s="8"/>
      <c r="I291" s="8"/>
      <c r="J291" s="8"/>
      <c r="K291" s="8"/>
      <c r="L291" s="8"/>
      <c r="M291" s="10"/>
    </row>
    <row r="292" spans="1:38" ht="30" customHeight="1">
      <c r="A292" s="6" t="s">
        <v>530</v>
      </c>
      <c r="B292" s="10"/>
      <c r="C292" s="7" t="s">
        <v>122</v>
      </c>
      <c r="D292" s="15">
        <v>1</v>
      </c>
      <c r="E292" s="8">
        <f>내역서!F950</f>
        <v>0</v>
      </c>
      <c r="F292" s="8">
        <f>D292*E292</f>
        <v>0</v>
      </c>
      <c r="G292" s="8">
        <f>내역서!H950</f>
        <v>0</v>
      </c>
      <c r="H292" s="8">
        <f>D292*G292</f>
        <v>0</v>
      </c>
      <c r="I292" s="8">
        <f>내역서!J950</f>
        <v>0</v>
      </c>
      <c r="J292" s="8">
        <f>D292*I292</f>
        <v>0</v>
      </c>
      <c r="K292" s="8">
        <f>E292+G292+I292</f>
        <v>0</v>
      </c>
      <c r="L292" s="8">
        <f>F292+H292+J292</f>
        <v>0</v>
      </c>
      <c r="M292" s="10"/>
      <c r="Q292">
        <v>1</v>
      </c>
      <c r="R292">
        <f>D292*내역서!R950</f>
        <v>0</v>
      </c>
      <c r="S292">
        <f>D292*내역서!S950</f>
        <v>0</v>
      </c>
      <c r="T292">
        <f>D292*내역서!T950</f>
        <v>0</v>
      </c>
      <c r="U292">
        <f>D292*내역서!U950</f>
        <v>0</v>
      </c>
      <c r="V292">
        <f>D292*내역서!V950</f>
        <v>0</v>
      </c>
      <c r="W292">
        <f>D292*내역서!W950</f>
        <v>0</v>
      </c>
      <c r="X292">
        <f>D292*내역서!X950</f>
        <v>0</v>
      </c>
      <c r="Y292">
        <f>D292*내역서!Y950</f>
        <v>0</v>
      </c>
      <c r="Z292">
        <f>D292*내역서!Z950</f>
        <v>0</v>
      </c>
      <c r="AA292">
        <f>D292*내역서!AA950</f>
        <v>0</v>
      </c>
      <c r="AB292">
        <f>D292*내역서!AB950</f>
        <v>0</v>
      </c>
      <c r="AC292">
        <f>D292*내역서!AC950</f>
        <v>0</v>
      </c>
      <c r="AD292">
        <f>D292*내역서!AD950</f>
        <v>0</v>
      </c>
      <c r="AE292">
        <f>D292*내역서!AE950</f>
        <v>0</v>
      </c>
      <c r="AF292">
        <f>D292*내역서!AF950</f>
        <v>0</v>
      </c>
      <c r="AG292">
        <f>D292*내역서!AG950</f>
        <v>0</v>
      </c>
      <c r="AH292">
        <f>D292*내역서!AH950</f>
        <v>0</v>
      </c>
      <c r="AI292">
        <f>D292*내역서!AI950</f>
        <v>0</v>
      </c>
      <c r="AJ292">
        <f>D292*내역서!AJ950</f>
        <v>0</v>
      </c>
      <c r="AK292">
        <f>D292*내역서!AK950</f>
        <v>0</v>
      </c>
      <c r="AL292">
        <f>D292*내역서!AL950</f>
        <v>0</v>
      </c>
    </row>
    <row r="293" spans="1:38" ht="30" customHeight="1">
      <c r="A293" s="6" t="s">
        <v>531</v>
      </c>
      <c r="B293" s="10"/>
      <c r="C293" s="7" t="s">
        <v>122</v>
      </c>
      <c r="D293" s="15">
        <v>1</v>
      </c>
      <c r="E293" s="8">
        <f>내역서!F972</f>
        <v>0</v>
      </c>
      <c r="F293" s="8">
        <f>D293*E293</f>
        <v>0</v>
      </c>
      <c r="G293" s="8">
        <f>내역서!H972</f>
        <v>0</v>
      </c>
      <c r="H293" s="8">
        <f>D293*G293</f>
        <v>0</v>
      </c>
      <c r="I293" s="8">
        <f>내역서!J972</f>
        <v>0</v>
      </c>
      <c r="J293" s="8">
        <f>D293*I293</f>
        <v>0</v>
      </c>
      <c r="K293" s="8">
        <f>E293+G293+I293</f>
        <v>0</v>
      </c>
      <c r="L293" s="8">
        <f>F293+H293+J293</f>
        <v>0</v>
      </c>
      <c r="M293" s="10"/>
      <c r="Q293">
        <v>1</v>
      </c>
      <c r="R293">
        <f>D293*내역서!R972</f>
        <v>0</v>
      </c>
      <c r="S293">
        <f>D293*내역서!S972</f>
        <v>0</v>
      </c>
      <c r="T293">
        <f>D293*내역서!T972</f>
        <v>0</v>
      </c>
      <c r="U293">
        <f>D293*내역서!U972</f>
        <v>0</v>
      </c>
      <c r="V293">
        <f>D293*내역서!V972</f>
        <v>0</v>
      </c>
      <c r="W293">
        <f>D293*내역서!W972</f>
        <v>0</v>
      </c>
      <c r="X293">
        <f>D293*내역서!X972</f>
        <v>0</v>
      </c>
      <c r="Y293">
        <f>D293*내역서!Y972</f>
        <v>0</v>
      </c>
      <c r="Z293">
        <f>D293*내역서!Z972</f>
        <v>0</v>
      </c>
      <c r="AA293">
        <f>D293*내역서!AA972</f>
        <v>0</v>
      </c>
      <c r="AB293">
        <f>D293*내역서!AB972</f>
        <v>0</v>
      </c>
      <c r="AC293">
        <f>D293*내역서!AC972</f>
        <v>0</v>
      </c>
      <c r="AD293">
        <f>D293*내역서!AD972</f>
        <v>0</v>
      </c>
      <c r="AE293">
        <f>D293*내역서!AE972</f>
        <v>0</v>
      </c>
      <c r="AF293">
        <f>D293*내역서!AF972</f>
        <v>0</v>
      </c>
      <c r="AG293">
        <f>D293*내역서!AG972</f>
        <v>0</v>
      </c>
      <c r="AH293">
        <f>D293*내역서!AH972</f>
        <v>0</v>
      </c>
      <c r="AI293">
        <f>D293*내역서!AI972</f>
        <v>0</v>
      </c>
      <c r="AJ293">
        <f>D293*내역서!AJ972</f>
        <v>0</v>
      </c>
      <c r="AK293">
        <f>D293*내역서!AK972</f>
        <v>0</v>
      </c>
      <c r="AL293">
        <f>D293*내역서!AL972</f>
        <v>0</v>
      </c>
    </row>
    <row r="294" spans="1:38" ht="30" customHeight="1">
      <c r="A294" s="10"/>
      <c r="B294" s="10"/>
      <c r="C294" s="15"/>
      <c r="D294" s="15"/>
      <c r="E294" s="8"/>
      <c r="F294" s="8"/>
      <c r="G294" s="8"/>
      <c r="H294" s="8"/>
      <c r="I294" s="8"/>
      <c r="J294" s="8"/>
      <c r="K294" s="8"/>
      <c r="L294" s="8"/>
      <c r="M294" s="10"/>
    </row>
    <row r="295" spans="1:38" ht="30" customHeight="1">
      <c r="A295" s="10"/>
      <c r="B295" s="10"/>
      <c r="C295" s="15"/>
      <c r="D295" s="15"/>
      <c r="E295" s="8"/>
      <c r="F295" s="8"/>
      <c r="G295" s="8"/>
      <c r="H295" s="8"/>
      <c r="I295" s="8"/>
      <c r="J295" s="8"/>
      <c r="K295" s="8"/>
      <c r="L295" s="8"/>
      <c r="M295" s="10"/>
    </row>
    <row r="296" spans="1:38" ht="30" customHeight="1">
      <c r="A296" s="10"/>
      <c r="B296" s="10"/>
      <c r="C296" s="15"/>
      <c r="D296" s="15"/>
      <c r="E296" s="8"/>
      <c r="F296" s="8"/>
      <c r="G296" s="8"/>
      <c r="H296" s="8"/>
      <c r="I296" s="8"/>
      <c r="J296" s="8"/>
      <c r="K296" s="8"/>
      <c r="L296" s="8"/>
      <c r="M296" s="10"/>
    </row>
    <row r="297" spans="1:38" ht="30" customHeight="1">
      <c r="A297" s="10"/>
      <c r="B297" s="10"/>
      <c r="C297" s="15"/>
      <c r="D297" s="15"/>
      <c r="E297" s="8"/>
      <c r="F297" s="8"/>
      <c r="G297" s="8"/>
      <c r="H297" s="8"/>
      <c r="I297" s="8"/>
      <c r="J297" s="8"/>
      <c r="K297" s="8"/>
      <c r="L297" s="8"/>
      <c r="M297" s="10"/>
    </row>
    <row r="298" spans="1:38" ht="30" customHeight="1">
      <c r="A298" s="10"/>
      <c r="B298" s="10"/>
      <c r="C298" s="15"/>
      <c r="D298" s="15"/>
      <c r="E298" s="8"/>
      <c r="F298" s="8"/>
      <c r="G298" s="8"/>
      <c r="H298" s="8"/>
      <c r="I298" s="8"/>
      <c r="J298" s="8"/>
      <c r="K298" s="8"/>
      <c r="L298" s="8"/>
      <c r="M298" s="10"/>
    </row>
    <row r="299" spans="1:38" ht="30" customHeight="1">
      <c r="A299" s="10"/>
      <c r="B299" s="10"/>
      <c r="C299" s="15"/>
      <c r="D299" s="15"/>
      <c r="E299" s="8"/>
      <c r="F299" s="8"/>
      <c r="G299" s="8"/>
      <c r="H299" s="8"/>
      <c r="I299" s="8"/>
      <c r="J299" s="8"/>
      <c r="K299" s="8"/>
      <c r="L299" s="8"/>
      <c r="M299" s="10"/>
    </row>
    <row r="300" spans="1:38" ht="30" customHeight="1">
      <c r="A300" s="10"/>
      <c r="B300" s="10"/>
      <c r="C300" s="15"/>
      <c r="D300" s="15"/>
      <c r="E300" s="8"/>
      <c r="F300" s="8"/>
      <c r="G300" s="8"/>
      <c r="H300" s="8"/>
      <c r="I300" s="8"/>
      <c r="J300" s="8"/>
      <c r="K300" s="8"/>
      <c r="L300" s="8"/>
      <c r="M300" s="10"/>
    </row>
    <row r="301" spans="1:38" ht="30" customHeight="1">
      <c r="A301" s="10"/>
      <c r="B301" s="10"/>
      <c r="C301" s="15"/>
      <c r="D301" s="15"/>
      <c r="E301" s="8"/>
      <c r="F301" s="8"/>
      <c r="G301" s="8"/>
      <c r="H301" s="8"/>
      <c r="I301" s="8"/>
      <c r="J301" s="8"/>
      <c r="K301" s="8"/>
      <c r="L301" s="8"/>
      <c r="M301" s="10"/>
    </row>
    <row r="302" spans="1:38" ht="30" customHeight="1">
      <c r="A302" s="10"/>
      <c r="B302" s="10"/>
      <c r="C302" s="15"/>
      <c r="D302" s="15"/>
      <c r="E302" s="8"/>
      <c r="F302" s="8"/>
      <c r="G302" s="8"/>
      <c r="H302" s="8"/>
      <c r="I302" s="8"/>
      <c r="J302" s="8"/>
      <c r="K302" s="8"/>
      <c r="L302" s="8"/>
      <c r="M302" s="10"/>
    </row>
    <row r="303" spans="1:38" ht="30" customHeight="1">
      <c r="A303" s="10"/>
      <c r="B303" s="10"/>
      <c r="C303" s="15"/>
      <c r="D303" s="15"/>
      <c r="E303" s="8"/>
      <c r="F303" s="8"/>
      <c r="G303" s="8"/>
      <c r="H303" s="8"/>
      <c r="I303" s="8"/>
      <c r="J303" s="8"/>
      <c r="K303" s="8"/>
      <c r="L303" s="8"/>
      <c r="M303" s="10"/>
    </row>
    <row r="304" spans="1:38" ht="30" customHeight="1">
      <c r="A304" s="10"/>
      <c r="B304" s="10"/>
      <c r="C304" s="15"/>
      <c r="D304" s="15"/>
      <c r="E304" s="8"/>
      <c r="F304" s="8"/>
      <c r="G304" s="8"/>
      <c r="H304" s="8"/>
      <c r="I304" s="8"/>
      <c r="J304" s="8"/>
      <c r="K304" s="8"/>
      <c r="L304" s="8"/>
      <c r="M304" s="10"/>
    </row>
    <row r="305" spans="1:38" ht="30" customHeight="1">
      <c r="A305" s="10"/>
      <c r="B305" s="10"/>
      <c r="C305" s="15"/>
      <c r="D305" s="15"/>
      <c r="E305" s="8"/>
      <c r="F305" s="8"/>
      <c r="G305" s="8"/>
      <c r="H305" s="8"/>
      <c r="I305" s="8"/>
      <c r="J305" s="8"/>
      <c r="K305" s="8"/>
      <c r="L305" s="8"/>
      <c r="M305" s="10"/>
    </row>
    <row r="306" spans="1:38" ht="30" customHeight="1">
      <c r="A306" s="10"/>
      <c r="B306" s="10"/>
      <c r="C306" s="15"/>
      <c r="D306" s="15"/>
      <c r="E306" s="8"/>
      <c r="F306" s="8"/>
      <c r="G306" s="8"/>
      <c r="H306" s="8"/>
      <c r="I306" s="8"/>
      <c r="J306" s="8"/>
      <c r="K306" s="8"/>
      <c r="L306" s="8"/>
      <c r="M306" s="10"/>
    </row>
    <row r="307" spans="1:38" ht="30" customHeight="1">
      <c r="A307" s="10"/>
      <c r="B307" s="10"/>
      <c r="C307" s="15"/>
      <c r="D307" s="15"/>
      <c r="E307" s="8"/>
      <c r="F307" s="8"/>
      <c r="G307" s="8"/>
      <c r="H307" s="8"/>
      <c r="I307" s="8"/>
      <c r="J307" s="8"/>
      <c r="K307" s="8"/>
      <c r="L307" s="8"/>
      <c r="M307" s="10"/>
    </row>
    <row r="308" spans="1:38" ht="30" customHeight="1">
      <c r="A308" s="10"/>
      <c r="B308" s="10"/>
      <c r="C308" s="15"/>
      <c r="D308" s="15"/>
      <c r="E308" s="8"/>
      <c r="F308" s="8"/>
      <c r="G308" s="8"/>
      <c r="H308" s="8"/>
      <c r="I308" s="8"/>
      <c r="J308" s="8"/>
      <c r="K308" s="8"/>
      <c r="L308" s="8"/>
      <c r="M308" s="10"/>
    </row>
    <row r="309" spans="1:38" ht="30" customHeight="1">
      <c r="A309" s="10"/>
      <c r="B309" s="10"/>
      <c r="C309" s="15"/>
      <c r="D309" s="15"/>
      <c r="E309" s="8"/>
      <c r="F309" s="8"/>
      <c r="G309" s="8"/>
      <c r="H309" s="8"/>
      <c r="I309" s="8"/>
      <c r="J309" s="8"/>
      <c r="K309" s="8"/>
      <c r="L309" s="8"/>
      <c r="M309" s="10"/>
    </row>
    <row r="310" spans="1:38" ht="30" customHeight="1">
      <c r="A310" s="10"/>
      <c r="B310" s="10"/>
      <c r="C310" s="15"/>
      <c r="D310" s="15"/>
      <c r="E310" s="8"/>
      <c r="F310" s="8"/>
      <c r="G310" s="8"/>
      <c r="H310" s="8"/>
      <c r="I310" s="8"/>
      <c r="J310" s="8"/>
      <c r="K310" s="8"/>
      <c r="L310" s="8"/>
      <c r="M310" s="10"/>
    </row>
    <row r="311" spans="1:38" ht="30" customHeight="1">
      <c r="A311" s="10"/>
      <c r="B311" s="10"/>
      <c r="C311" s="15"/>
      <c r="D311" s="15"/>
      <c r="E311" s="8"/>
      <c r="F311" s="8"/>
      <c r="G311" s="8"/>
      <c r="H311" s="8"/>
      <c r="I311" s="8"/>
      <c r="J311" s="8"/>
      <c r="K311" s="8"/>
      <c r="L311" s="8"/>
      <c r="M311" s="10"/>
    </row>
    <row r="312" spans="1:38" ht="30" customHeight="1">
      <c r="A312" s="11" t="s">
        <v>121</v>
      </c>
      <c r="B312" s="12"/>
      <c r="C312" s="13"/>
      <c r="D312" s="13"/>
      <c r="E312" s="8"/>
      <c r="F312" s="14">
        <f>SUMIF(Q292:Q293, "1", F292:F293)</f>
        <v>0</v>
      </c>
      <c r="G312" s="8"/>
      <c r="H312" s="14">
        <f>SUMIF(Q292:Q293, "1", H292:H293)</f>
        <v>0</v>
      </c>
      <c r="I312" s="8"/>
      <c r="J312" s="14">
        <f>SUMIF(Q292:Q293, "1", J292:J293)</f>
        <v>0</v>
      </c>
      <c r="K312" s="8"/>
      <c r="L312" s="14">
        <f>F312+H312+J312</f>
        <v>0</v>
      </c>
      <c r="M312" s="12"/>
      <c r="R312">
        <f t="shared" ref="R312:AL312" si="25">SUM(R292:R293)</f>
        <v>0</v>
      </c>
      <c r="S312">
        <f t="shared" si="25"/>
        <v>0</v>
      </c>
      <c r="T312">
        <f t="shared" si="25"/>
        <v>0</v>
      </c>
      <c r="U312">
        <f t="shared" si="25"/>
        <v>0</v>
      </c>
      <c r="V312">
        <f t="shared" si="25"/>
        <v>0</v>
      </c>
      <c r="W312">
        <f t="shared" si="25"/>
        <v>0</v>
      </c>
      <c r="X312">
        <f t="shared" si="25"/>
        <v>0</v>
      </c>
      <c r="Y312">
        <f t="shared" si="25"/>
        <v>0</v>
      </c>
      <c r="Z312">
        <f t="shared" si="25"/>
        <v>0</v>
      </c>
      <c r="AA312">
        <f t="shared" si="25"/>
        <v>0</v>
      </c>
      <c r="AB312">
        <f t="shared" si="25"/>
        <v>0</v>
      </c>
      <c r="AC312">
        <f t="shared" si="25"/>
        <v>0</v>
      </c>
      <c r="AD312">
        <f t="shared" si="25"/>
        <v>0</v>
      </c>
      <c r="AE312">
        <f t="shared" si="25"/>
        <v>0</v>
      </c>
      <c r="AF312">
        <f t="shared" si="25"/>
        <v>0</v>
      </c>
      <c r="AG312">
        <f t="shared" si="25"/>
        <v>0</v>
      </c>
      <c r="AH312">
        <f t="shared" si="25"/>
        <v>0</v>
      </c>
      <c r="AI312">
        <f t="shared" si="25"/>
        <v>0</v>
      </c>
      <c r="AJ312">
        <f t="shared" si="25"/>
        <v>0</v>
      </c>
      <c r="AK312">
        <f t="shared" si="25"/>
        <v>0</v>
      </c>
      <c r="AL312">
        <f t="shared" si="25"/>
        <v>0</v>
      </c>
    </row>
    <row r="313" spans="1:38" ht="30" customHeight="1">
      <c r="A313" s="6" t="s">
        <v>12</v>
      </c>
      <c r="B313" s="10"/>
      <c r="C313" s="15"/>
      <c r="D313" s="15"/>
      <c r="E313" s="8"/>
      <c r="F313" s="8"/>
      <c r="G313" s="8"/>
      <c r="H313" s="8"/>
      <c r="I313" s="8"/>
      <c r="J313" s="8"/>
      <c r="K313" s="8"/>
      <c r="L313" s="8"/>
      <c r="M313" s="10"/>
    </row>
    <row r="314" spans="1:38" ht="30" customHeight="1">
      <c r="A314" s="6" t="s">
        <v>532</v>
      </c>
      <c r="B314" s="10"/>
      <c r="C314" s="7" t="s">
        <v>122</v>
      </c>
      <c r="D314" s="15">
        <v>1</v>
      </c>
      <c r="E314" s="8">
        <f>내역서!F994</f>
        <v>0</v>
      </c>
      <c r="F314" s="8">
        <f t="shared" ref="F314:F319" si="26">D314*E314</f>
        <v>0</v>
      </c>
      <c r="G314" s="8">
        <f>내역서!H994</f>
        <v>0</v>
      </c>
      <c r="H314" s="8">
        <f t="shared" ref="H314:H319" si="27">D314*G314</f>
        <v>0</v>
      </c>
      <c r="I314" s="8">
        <f>내역서!J994</f>
        <v>0</v>
      </c>
      <c r="J314" s="8">
        <f t="shared" ref="J314:J319" si="28">D314*I314</f>
        <v>0</v>
      </c>
      <c r="K314" s="8">
        <f t="shared" ref="K314:L319" si="29">E314+G314+I314</f>
        <v>0</v>
      </c>
      <c r="L314" s="8">
        <f t="shared" si="29"/>
        <v>0</v>
      </c>
      <c r="M314" s="10"/>
      <c r="Q314">
        <v>1</v>
      </c>
      <c r="R314">
        <f>D314*내역서!R994</f>
        <v>0</v>
      </c>
      <c r="S314">
        <f>D314*내역서!S994</f>
        <v>0</v>
      </c>
      <c r="T314">
        <f>D314*내역서!T994</f>
        <v>0</v>
      </c>
      <c r="U314">
        <f>D314*내역서!U994</f>
        <v>0</v>
      </c>
      <c r="V314">
        <f>D314*내역서!V994</f>
        <v>0</v>
      </c>
      <c r="W314">
        <f>D314*내역서!W994</f>
        <v>0</v>
      </c>
      <c r="X314">
        <f>D314*내역서!X994</f>
        <v>0</v>
      </c>
      <c r="Y314">
        <f>D314*내역서!Y994</f>
        <v>0</v>
      </c>
      <c r="Z314">
        <f>D314*내역서!Z994</f>
        <v>0</v>
      </c>
      <c r="AA314">
        <f>D314*내역서!AA994</f>
        <v>0</v>
      </c>
      <c r="AB314">
        <f>D314*내역서!AB994</f>
        <v>0</v>
      </c>
      <c r="AC314">
        <f>D314*내역서!AC994</f>
        <v>0</v>
      </c>
      <c r="AD314">
        <f>D314*내역서!AD994</f>
        <v>0</v>
      </c>
      <c r="AE314">
        <f>D314*내역서!AE994</f>
        <v>0</v>
      </c>
      <c r="AF314">
        <f>D314*내역서!AF994</f>
        <v>0</v>
      </c>
      <c r="AG314">
        <f>D314*내역서!AG994</f>
        <v>0</v>
      </c>
      <c r="AH314">
        <f>D314*내역서!AH994</f>
        <v>0</v>
      </c>
      <c r="AI314">
        <f>D314*내역서!AI994</f>
        <v>0</v>
      </c>
      <c r="AJ314">
        <f>D314*내역서!AJ994</f>
        <v>0</v>
      </c>
      <c r="AK314">
        <f>D314*내역서!AK994</f>
        <v>0</v>
      </c>
      <c r="AL314">
        <f>D314*내역서!AL994</f>
        <v>0</v>
      </c>
    </row>
    <row r="315" spans="1:38" ht="30" customHeight="1">
      <c r="A315" s="6" t="s">
        <v>533</v>
      </c>
      <c r="B315" s="10"/>
      <c r="C315" s="7" t="s">
        <v>122</v>
      </c>
      <c r="D315" s="15">
        <v>1</v>
      </c>
      <c r="E315" s="8">
        <f>내역서!F1016</f>
        <v>0</v>
      </c>
      <c r="F315" s="8">
        <f t="shared" si="26"/>
        <v>0</v>
      </c>
      <c r="G315" s="8">
        <f>내역서!H1016</f>
        <v>0</v>
      </c>
      <c r="H315" s="8">
        <f t="shared" si="27"/>
        <v>0</v>
      </c>
      <c r="I315" s="8">
        <f>내역서!J1016</f>
        <v>0</v>
      </c>
      <c r="J315" s="8">
        <f t="shared" si="28"/>
        <v>0</v>
      </c>
      <c r="K315" s="8">
        <f t="shared" si="29"/>
        <v>0</v>
      </c>
      <c r="L315" s="8">
        <f t="shared" si="29"/>
        <v>0</v>
      </c>
      <c r="M315" s="10"/>
      <c r="Q315">
        <v>1</v>
      </c>
      <c r="R315">
        <f>D315*내역서!R1016</f>
        <v>0</v>
      </c>
      <c r="S315">
        <f>D315*내역서!S1016</f>
        <v>0</v>
      </c>
      <c r="T315">
        <f>D315*내역서!T1016</f>
        <v>0</v>
      </c>
      <c r="U315">
        <f>D315*내역서!U1016</f>
        <v>0</v>
      </c>
      <c r="V315">
        <f>D315*내역서!V1016</f>
        <v>0</v>
      </c>
      <c r="W315">
        <f>D315*내역서!W1016</f>
        <v>0</v>
      </c>
      <c r="X315">
        <f>D315*내역서!X1016</f>
        <v>0</v>
      </c>
      <c r="Y315">
        <f>D315*내역서!Y1016</f>
        <v>0</v>
      </c>
      <c r="Z315">
        <f>D315*내역서!Z1016</f>
        <v>0</v>
      </c>
      <c r="AA315">
        <f>D315*내역서!AA1016</f>
        <v>0</v>
      </c>
      <c r="AB315">
        <f>D315*내역서!AB1016</f>
        <v>0</v>
      </c>
      <c r="AC315">
        <f>D315*내역서!AC1016</f>
        <v>0</v>
      </c>
      <c r="AD315">
        <f>D315*내역서!AD1016</f>
        <v>0</v>
      </c>
      <c r="AE315">
        <f>D315*내역서!AE1016</f>
        <v>0</v>
      </c>
      <c r="AF315">
        <f>D315*내역서!AF1016</f>
        <v>0</v>
      </c>
      <c r="AG315">
        <f>D315*내역서!AG1016</f>
        <v>0</v>
      </c>
      <c r="AH315">
        <f>D315*내역서!AH1016</f>
        <v>0</v>
      </c>
      <c r="AI315">
        <f>D315*내역서!AI1016</f>
        <v>0</v>
      </c>
      <c r="AJ315">
        <f>D315*내역서!AJ1016</f>
        <v>0</v>
      </c>
      <c r="AK315">
        <f>D315*내역서!AK1016</f>
        <v>0</v>
      </c>
      <c r="AL315">
        <f>D315*내역서!AL1016</f>
        <v>0</v>
      </c>
    </row>
    <row r="316" spans="1:38" ht="30" customHeight="1">
      <c r="A316" s="6" t="s">
        <v>534</v>
      </c>
      <c r="B316" s="10"/>
      <c r="C316" s="7" t="s">
        <v>122</v>
      </c>
      <c r="D316" s="15">
        <v>1</v>
      </c>
      <c r="E316" s="8">
        <f>내역서!F1038</f>
        <v>0</v>
      </c>
      <c r="F316" s="8">
        <f t="shared" si="26"/>
        <v>0</v>
      </c>
      <c r="G316" s="8">
        <f>내역서!H1038</f>
        <v>0</v>
      </c>
      <c r="H316" s="8">
        <f t="shared" si="27"/>
        <v>0</v>
      </c>
      <c r="I316" s="8">
        <f>내역서!J1038</f>
        <v>0</v>
      </c>
      <c r="J316" s="8">
        <f t="shared" si="28"/>
        <v>0</v>
      </c>
      <c r="K316" s="8">
        <f t="shared" si="29"/>
        <v>0</v>
      </c>
      <c r="L316" s="8">
        <f t="shared" si="29"/>
        <v>0</v>
      </c>
      <c r="M316" s="10"/>
      <c r="Q316">
        <v>1</v>
      </c>
      <c r="R316">
        <f>D316*내역서!R1038</f>
        <v>0</v>
      </c>
      <c r="S316">
        <f>D316*내역서!S1038</f>
        <v>0</v>
      </c>
      <c r="T316">
        <f>D316*내역서!T1038</f>
        <v>0</v>
      </c>
      <c r="U316">
        <f>D316*내역서!U1038</f>
        <v>0</v>
      </c>
      <c r="V316">
        <f>D316*내역서!V1038</f>
        <v>0</v>
      </c>
      <c r="W316">
        <f>D316*내역서!W1038</f>
        <v>0</v>
      </c>
      <c r="X316">
        <f>D316*내역서!X1038</f>
        <v>0</v>
      </c>
      <c r="Y316">
        <f>D316*내역서!Y1038</f>
        <v>0</v>
      </c>
      <c r="Z316">
        <f>D316*내역서!Z1038</f>
        <v>0</v>
      </c>
      <c r="AA316">
        <f>D316*내역서!AA1038</f>
        <v>0</v>
      </c>
      <c r="AB316">
        <f>D316*내역서!AB1038</f>
        <v>0</v>
      </c>
      <c r="AC316">
        <f>D316*내역서!AC1038</f>
        <v>0</v>
      </c>
      <c r="AD316">
        <f>D316*내역서!AD1038</f>
        <v>0</v>
      </c>
      <c r="AE316">
        <f>D316*내역서!AE1038</f>
        <v>0</v>
      </c>
      <c r="AF316">
        <f>D316*내역서!AF1038</f>
        <v>0</v>
      </c>
      <c r="AG316">
        <f>D316*내역서!AG1038</f>
        <v>0</v>
      </c>
      <c r="AH316">
        <f>D316*내역서!AH1038</f>
        <v>0</v>
      </c>
      <c r="AI316">
        <f>D316*내역서!AI1038</f>
        <v>0</v>
      </c>
      <c r="AJ316">
        <f>D316*내역서!AJ1038</f>
        <v>0</v>
      </c>
      <c r="AK316">
        <f>D316*내역서!AK1038</f>
        <v>0</v>
      </c>
      <c r="AL316">
        <f>D316*내역서!AL1038</f>
        <v>0</v>
      </c>
    </row>
    <row r="317" spans="1:38" ht="30" customHeight="1">
      <c r="A317" s="6" t="s">
        <v>535</v>
      </c>
      <c r="B317" s="10"/>
      <c r="C317" s="7" t="s">
        <v>122</v>
      </c>
      <c r="D317" s="15">
        <v>1</v>
      </c>
      <c r="E317" s="8">
        <f>내역서!F1060</f>
        <v>0</v>
      </c>
      <c r="F317" s="8">
        <f t="shared" si="26"/>
        <v>0</v>
      </c>
      <c r="G317" s="8">
        <f>내역서!H1060</f>
        <v>0</v>
      </c>
      <c r="H317" s="8">
        <f t="shared" si="27"/>
        <v>0</v>
      </c>
      <c r="I317" s="8">
        <f>내역서!J1060</f>
        <v>0</v>
      </c>
      <c r="J317" s="8">
        <f t="shared" si="28"/>
        <v>0</v>
      </c>
      <c r="K317" s="8">
        <f t="shared" si="29"/>
        <v>0</v>
      </c>
      <c r="L317" s="8">
        <f t="shared" si="29"/>
        <v>0</v>
      </c>
      <c r="M317" s="10"/>
      <c r="Q317">
        <v>1</v>
      </c>
      <c r="R317">
        <f>D317*내역서!R1060</f>
        <v>0</v>
      </c>
      <c r="S317">
        <f>D317*내역서!S1060</f>
        <v>0</v>
      </c>
      <c r="T317">
        <f>D317*내역서!T1060</f>
        <v>0</v>
      </c>
      <c r="U317">
        <f>D317*내역서!U1060</f>
        <v>0</v>
      </c>
      <c r="V317">
        <f>D317*내역서!V1060</f>
        <v>0</v>
      </c>
      <c r="W317">
        <f>D317*내역서!W1060</f>
        <v>0</v>
      </c>
      <c r="X317">
        <f>D317*내역서!X1060</f>
        <v>0</v>
      </c>
      <c r="Y317">
        <f>D317*내역서!Y1060</f>
        <v>0</v>
      </c>
      <c r="Z317">
        <f>D317*내역서!Z1060</f>
        <v>0</v>
      </c>
      <c r="AA317">
        <f>D317*내역서!AA1060</f>
        <v>0</v>
      </c>
      <c r="AB317">
        <f>D317*내역서!AB1060</f>
        <v>0</v>
      </c>
      <c r="AC317">
        <f>D317*내역서!AC1060</f>
        <v>0</v>
      </c>
      <c r="AD317">
        <f>D317*내역서!AD1060</f>
        <v>0</v>
      </c>
      <c r="AE317">
        <f>D317*내역서!AE1060</f>
        <v>0</v>
      </c>
      <c r="AF317">
        <f>D317*내역서!AF1060</f>
        <v>0</v>
      </c>
      <c r="AG317">
        <f>D317*내역서!AG1060</f>
        <v>0</v>
      </c>
      <c r="AH317">
        <f>D317*내역서!AH1060</f>
        <v>0</v>
      </c>
      <c r="AI317">
        <f>D317*내역서!AI1060</f>
        <v>0</v>
      </c>
      <c r="AJ317">
        <f>D317*내역서!AJ1060</f>
        <v>0</v>
      </c>
      <c r="AK317">
        <f>D317*내역서!AK1060</f>
        <v>0</v>
      </c>
      <c r="AL317">
        <f>D317*내역서!AL1060</f>
        <v>0</v>
      </c>
    </row>
    <row r="318" spans="1:38" ht="30" customHeight="1">
      <c r="A318" s="6" t="s">
        <v>536</v>
      </c>
      <c r="B318" s="10"/>
      <c r="C318" s="7" t="s">
        <v>122</v>
      </c>
      <c r="D318" s="15">
        <v>1</v>
      </c>
      <c r="E318" s="8">
        <f>내역서!F1082</f>
        <v>0</v>
      </c>
      <c r="F318" s="8">
        <f t="shared" si="26"/>
        <v>0</v>
      </c>
      <c r="G318" s="8">
        <f>내역서!H1082</f>
        <v>0</v>
      </c>
      <c r="H318" s="8">
        <f t="shared" si="27"/>
        <v>0</v>
      </c>
      <c r="I318" s="8">
        <f>내역서!J1082</f>
        <v>0</v>
      </c>
      <c r="J318" s="8">
        <f t="shared" si="28"/>
        <v>0</v>
      </c>
      <c r="K318" s="8">
        <f t="shared" si="29"/>
        <v>0</v>
      </c>
      <c r="L318" s="8">
        <f t="shared" si="29"/>
        <v>0</v>
      </c>
      <c r="M318" s="10"/>
      <c r="Q318">
        <v>1</v>
      </c>
      <c r="R318">
        <f>D318*내역서!R1082</f>
        <v>0</v>
      </c>
      <c r="S318">
        <f>D318*내역서!S1082</f>
        <v>0</v>
      </c>
      <c r="T318">
        <f>D318*내역서!T1082</f>
        <v>0</v>
      </c>
      <c r="U318">
        <f>D318*내역서!U1082</f>
        <v>0</v>
      </c>
      <c r="V318">
        <f>D318*내역서!V1082</f>
        <v>0</v>
      </c>
      <c r="W318">
        <f>D318*내역서!W1082</f>
        <v>0</v>
      </c>
      <c r="X318">
        <f>D318*내역서!X1082</f>
        <v>0</v>
      </c>
      <c r="Y318">
        <f>D318*내역서!Y1082</f>
        <v>0</v>
      </c>
      <c r="Z318">
        <f>D318*내역서!Z1082</f>
        <v>0</v>
      </c>
      <c r="AA318">
        <f>D318*내역서!AA1082</f>
        <v>0</v>
      </c>
      <c r="AB318">
        <f>D318*내역서!AB1082</f>
        <v>0</v>
      </c>
      <c r="AC318">
        <f>D318*내역서!AC1082</f>
        <v>0</v>
      </c>
      <c r="AD318">
        <f>D318*내역서!AD1082</f>
        <v>0</v>
      </c>
      <c r="AE318">
        <f>D318*내역서!AE1082</f>
        <v>0</v>
      </c>
      <c r="AF318">
        <f>D318*내역서!AF1082</f>
        <v>0</v>
      </c>
      <c r="AG318">
        <f>D318*내역서!AG1082</f>
        <v>0</v>
      </c>
      <c r="AH318">
        <f>D318*내역서!AH1082</f>
        <v>0</v>
      </c>
      <c r="AI318">
        <f>D318*내역서!AI1082</f>
        <v>0</v>
      </c>
      <c r="AJ318">
        <f>D318*내역서!AJ1082</f>
        <v>0</v>
      </c>
      <c r="AK318">
        <f>D318*내역서!AK1082</f>
        <v>0</v>
      </c>
      <c r="AL318">
        <f>D318*내역서!AL1082</f>
        <v>0</v>
      </c>
    </row>
    <row r="319" spans="1:38" ht="30" customHeight="1">
      <c r="A319" s="6" t="s">
        <v>537</v>
      </c>
      <c r="B319" s="10"/>
      <c r="C319" s="7" t="s">
        <v>122</v>
      </c>
      <c r="D319" s="15">
        <v>1</v>
      </c>
      <c r="E319" s="8">
        <f>내역서!F1104</f>
        <v>0</v>
      </c>
      <c r="F319" s="8">
        <f t="shared" si="26"/>
        <v>0</v>
      </c>
      <c r="G319" s="8">
        <f>내역서!H1104</f>
        <v>0</v>
      </c>
      <c r="H319" s="8">
        <f t="shared" si="27"/>
        <v>0</v>
      </c>
      <c r="I319" s="8">
        <f>내역서!J1104</f>
        <v>0</v>
      </c>
      <c r="J319" s="8">
        <f t="shared" si="28"/>
        <v>0</v>
      </c>
      <c r="K319" s="8">
        <f t="shared" si="29"/>
        <v>0</v>
      </c>
      <c r="L319" s="8">
        <f t="shared" si="29"/>
        <v>0</v>
      </c>
      <c r="M319" s="6" t="s">
        <v>487</v>
      </c>
      <c r="R319">
        <f>D319*내역서!R1104</f>
        <v>0</v>
      </c>
      <c r="S319">
        <f>D319*내역서!S1104</f>
        <v>0</v>
      </c>
      <c r="T319">
        <f>D319*내역서!T1104</f>
        <v>0</v>
      </c>
      <c r="U319">
        <f>D319*내역서!U1104</f>
        <v>0</v>
      </c>
      <c r="V319">
        <f>D319*내역서!V1104</f>
        <v>0</v>
      </c>
      <c r="W319">
        <f>D319*내역서!W1104</f>
        <v>0</v>
      </c>
      <c r="X319">
        <f>D319*내역서!X1104</f>
        <v>0</v>
      </c>
      <c r="Y319">
        <f>D319*내역서!Y1104</f>
        <v>0</v>
      </c>
      <c r="Z319">
        <f>D319*내역서!Z1104</f>
        <v>0</v>
      </c>
      <c r="AA319">
        <f>D319*내역서!AA1104</f>
        <v>0</v>
      </c>
      <c r="AB319">
        <f>D319*내역서!AB1104</f>
        <v>0</v>
      </c>
      <c r="AC319">
        <f>D319*내역서!AC1104</f>
        <v>0</v>
      </c>
      <c r="AD319">
        <f>D319*내역서!AD1104</f>
        <v>0</v>
      </c>
      <c r="AE319">
        <f>D319*내역서!AE1104</f>
        <v>0</v>
      </c>
      <c r="AF319">
        <f>D319*내역서!AF1104</f>
        <v>0</v>
      </c>
      <c r="AG319">
        <f>D319*내역서!AG1104</f>
        <v>0</v>
      </c>
      <c r="AH319">
        <f>D319*내역서!AH1104</f>
        <v>0</v>
      </c>
      <c r="AI319">
        <f>D319*내역서!AI1104</f>
        <v>0</v>
      </c>
      <c r="AJ319">
        <f>D319*내역서!AJ1104</f>
        <v>0</v>
      </c>
      <c r="AK319">
        <f>D319*내역서!AK1104</f>
        <v>0</v>
      </c>
      <c r="AL319">
        <f>D319*내역서!AL1104</f>
        <v>0</v>
      </c>
    </row>
    <row r="320" spans="1:38" ht="30" customHeight="1">
      <c r="A320" s="10"/>
      <c r="B320" s="10"/>
      <c r="C320" s="15"/>
      <c r="D320" s="15"/>
      <c r="E320" s="8"/>
      <c r="F320" s="8"/>
      <c r="G320" s="8"/>
      <c r="H320" s="8"/>
      <c r="I320" s="8"/>
      <c r="J320" s="8"/>
      <c r="K320" s="8"/>
      <c r="L320" s="8"/>
      <c r="M320" s="10"/>
    </row>
    <row r="321" spans="1:38" ht="30" customHeight="1">
      <c r="A321" s="10"/>
      <c r="B321" s="10"/>
      <c r="C321" s="15"/>
      <c r="D321" s="15"/>
      <c r="E321" s="8"/>
      <c r="F321" s="8"/>
      <c r="G321" s="8"/>
      <c r="H321" s="8"/>
      <c r="I321" s="8"/>
      <c r="J321" s="8"/>
      <c r="K321" s="8"/>
      <c r="L321" s="8"/>
      <c r="M321" s="10"/>
    </row>
    <row r="322" spans="1:38" ht="30" customHeight="1">
      <c r="A322" s="10"/>
      <c r="B322" s="10"/>
      <c r="C322" s="15"/>
      <c r="D322" s="15"/>
      <c r="E322" s="8"/>
      <c r="F322" s="8"/>
      <c r="G322" s="8"/>
      <c r="H322" s="8"/>
      <c r="I322" s="8"/>
      <c r="J322" s="8"/>
      <c r="K322" s="8"/>
      <c r="L322" s="8"/>
      <c r="M322" s="10"/>
    </row>
    <row r="323" spans="1:38" ht="30" customHeight="1">
      <c r="A323" s="10"/>
      <c r="B323" s="10"/>
      <c r="C323" s="15"/>
      <c r="D323" s="15"/>
      <c r="E323" s="8"/>
      <c r="F323" s="8"/>
      <c r="G323" s="8"/>
      <c r="H323" s="8"/>
      <c r="I323" s="8"/>
      <c r="J323" s="8"/>
      <c r="K323" s="8"/>
      <c r="L323" s="8"/>
      <c r="M323" s="10"/>
    </row>
    <row r="324" spans="1:38" ht="30" customHeight="1">
      <c r="A324" s="10"/>
      <c r="B324" s="10"/>
      <c r="C324" s="15"/>
      <c r="D324" s="15"/>
      <c r="E324" s="8"/>
      <c r="F324" s="8"/>
      <c r="G324" s="8"/>
      <c r="H324" s="8"/>
      <c r="I324" s="8"/>
      <c r="J324" s="8"/>
      <c r="K324" s="8"/>
      <c r="L324" s="8"/>
      <c r="M324" s="10"/>
    </row>
    <row r="325" spans="1:38" ht="30" customHeight="1">
      <c r="A325" s="10"/>
      <c r="B325" s="10"/>
      <c r="C325" s="15"/>
      <c r="D325" s="15"/>
      <c r="E325" s="8"/>
      <c r="F325" s="8"/>
      <c r="G325" s="8"/>
      <c r="H325" s="8"/>
      <c r="I325" s="8"/>
      <c r="J325" s="8"/>
      <c r="K325" s="8"/>
      <c r="L325" s="8"/>
      <c r="M325" s="10"/>
    </row>
    <row r="326" spans="1:38" ht="30" customHeight="1">
      <c r="A326" s="10"/>
      <c r="B326" s="10"/>
      <c r="C326" s="15"/>
      <c r="D326" s="15"/>
      <c r="E326" s="8"/>
      <c r="F326" s="8"/>
      <c r="G326" s="8"/>
      <c r="H326" s="8"/>
      <c r="I326" s="8"/>
      <c r="J326" s="8"/>
      <c r="K326" s="8"/>
      <c r="L326" s="8"/>
      <c r="M326" s="10"/>
    </row>
    <row r="327" spans="1:38" ht="30" customHeight="1">
      <c r="A327" s="10"/>
      <c r="B327" s="10"/>
      <c r="C327" s="15"/>
      <c r="D327" s="15"/>
      <c r="E327" s="8"/>
      <c r="F327" s="8"/>
      <c r="G327" s="8"/>
      <c r="H327" s="8"/>
      <c r="I327" s="8"/>
      <c r="J327" s="8"/>
      <c r="K327" s="8"/>
      <c r="L327" s="8"/>
      <c r="M327" s="10"/>
    </row>
    <row r="328" spans="1:38" ht="30" customHeight="1">
      <c r="A328" s="10"/>
      <c r="B328" s="10"/>
      <c r="C328" s="15"/>
      <c r="D328" s="15"/>
      <c r="E328" s="8"/>
      <c r="F328" s="8"/>
      <c r="G328" s="8"/>
      <c r="H328" s="8"/>
      <c r="I328" s="8"/>
      <c r="J328" s="8"/>
      <c r="K328" s="8"/>
      <c r="L328" s="8"/>
      <c r="M328" s="10"/>
    </row>
    <row r="329" spans="1:38" ht="30" customHeight="1">
      <c r="A329" s="10"/>
      <c r="B329" s="10"/>
      <c r="C329" s="15"/>
      <c r="D329" s="15"/>
      <c r="E329" s="8"/>
      <c r="F329" s="8"/>
      <c r="G329" s="8"/>
      <c r="H329" s="8"/>
      <c r="I329" s="8"/>
      <c r="J329" s="8"/>
      <c r="K329" s="8"/>
      <c r="L329" s="8"/>
      <c r="M329" s="10"/>
    </row>
    <row r="330" spans="1:38" ht="30" customHeight="1">
      <c r="A330" s="10"/>
      <c r="B330" s="10"/>
      <c r="C330" s="15"/>
      <c r="D330" s="15"/>
      <c r="E330" s="8"/>
      <c r="F330" s="8"/>
      <c r="G330" s="8"/>
      <c r="H330" s="8"/>
      <c r="I330" s="8"/>
      <c r="J330" s="8"/>
      <c r="K330" s="8"/>
      <c r="L330" s="8"/>
      <c r="M330" s="10"/>
    </row>
    <row r="331" spans="1:38" ht="30" customHeight="1">
      <c r="A331" s="10"/>
      <c r="B331" s="10"/>
      <c r="C331" s="15"/>
      <c r="D331" s="15"/>
      <c r="E331" s="8"/>
      <c r="F331" s="8"/>
      <c r="G331" s="8"/>
      <c r="H331" s="8"/>
      <c r="I331" s="8"/>
      <c r="J331" s="8"/>
      <c r="K331" s="8"/>
      <c r="L331" s="8"/>
      <c r="M331" s="10"/>
    </row>
    <row r="332" spans="1:38" ht="30" customHeight="1">
      <c r="A332" s="10"/>
      <c r="B332" s="10"/>
      <c r="C332" s="15"/>
      <c r="D332" s="15"/>
      <c r="E332" s="8"/>
      <c r="F332" s="8"/>
      <c r="G332" s="8"/>
      <c r="H332" s="8"/>
      <c r="I332" s="8"/>
      <c r="J332" s="8"/>
      <c r="K332" s="8"/>
      <c r="L332" s="8"/>
      <c r="M332" s="10"/>
    </row>
    <row r="333" spans="1:38" ht="30" customHeight="1">
      <c r="A333" s="10"/>
      <c r="B333" s="10"/>
      <c r="C333" s="15"/>
      <c r="D333" s="15"/>
      <c r="E333" s="8"/>
      <c r="F333" s="8"/>
      <c r="G333" s="8"/>
      <c r="H333" s="8"/>
      <c r="I333" s="8"/>
      <c r="J333" s="8"/>
      <c r="K333" s="8"/>
      <c r="L333" s="8"/>
      <c r="M333" s="10"/>
    </row>
    <row r="334" spans="1:38" ht="30" customHeight="1">
      <c r="A334" s="11" t="s">
        <v>121</v>
      </c>
      <c r="B334" s="12"/>
      <c r="C334" s="13"/>
      <c r="D334" s="13"/>
      <c r="E334" s="8"/>
      <c r="F334" s="14">
        <f>SUMIF(Q314:Q319, "1", F314:F319)</f>
        <v>0</v>
      </c>
      <c r="G334" s="8"/>
      <c r="H334" s="14">
        <f>SUMIF(Q314:Q319, "1", H314:H319)</f>
        <v>0</v>
      </c>
      <c r="I334" s="8"/>
      <c r="J334" s="14">
        <f>SUMIF(Q314:Q319, "1", J314:J319)</f>
        <v>0</v>
      </c>
      <c r="K334" s="8"/>
      <c r="L334" s="14">
        <f>F334+H334+J334</f>
        <v>0</v>
      </c>
      <c r="M334" s="12"/>
      <c r="R334">
        <f t="shared" ref="R334:AL334" si="30">SUM(R314:R319)</f>
        <v>0</v>
      </c>
      <c r="S334">
        <f t="shared" si="30"/>
        <v>0</v>
      </c>
      <c r="T334">
        <f t="shared" si="30"/>
        <v>0</v>
      </c>
      <c r="U334">
        <f t="shared" si="30"/>
        <v>0</v>
      </c>
      <c r="V334">
        <f t="shared" si="30"/>
        <v>0</v>
      </c>
      <c r="W334">
        <f t="shared" si="30"/>
        <v>0</v>
      </c>
      <c r="X334">
        <f t="shared" si="30"/>
        <v>0</v>
      </c>
      <c r="Y334">
        <f t="shared" si="30"/>
        <v>0</v>
      </c>
      <c r="Z334">
        <f t="shared" si="30"/>
        <v>0</v>
      </c>
      <c r="AA334">
        <f t="shared" si="30"/>
        <v>0</v>
      </c>
      <c r="AB334">
        <f t="shared" si="30"/>
        <v>0</v>
      </c>
      <c r="AC334">
        <f t="shared" si="30"/>
        <v>0</v>
      </c>
      <c r="AD334">
        <f t="shared" si="30"/>
        <v>0</v>
      </c>
      <c r="AE334">
        <f t="shared" si="30"/>
        <v>0</v>
      </c>
      <c r="AF334">
        <f t="shared" si="30"/>
        <v>0</v>
      </c>
      <c r="AG334">
        <f t="shared" si="30"/>
        <v>0</v>
      </c>
      <c r="AH334">
        <f t="shared" si="30"/>
        <v>0</v>
      </c>
      <c r="AI334">
        <f t="shared" si="30"/>
        <v>0</v>
      </c>
      <c r="AJ334">
        <f t="shared" si="30"/>
        <v>0</v>
      </c>
      <c r="AK334">
        <f t="shared" si="30"/>
        <v>0</v>
      </c>
      <c r="AL334">
        <f t="shared" si="30"/>
        <v>0</v>
      </c>
    </row>
    <row r="335" spans="1:38" ht="30" customHeight="1">
      <c r="A335" s="6" t="s">
        <v>13</v>
      </c>
      <c r="B335" s="10"/>
      <c r="C335" s="15"/>
      <c r="D335" s="15"/>
      <c r="E335" s="8"/>
      <c r="F335" s="8"/>
      <c r="G335" s="8"/>
      <c r="H335" s="8"/>
      <c r="I335" s="8"/>
      <c r="J335" s="8"/>
      <c r="K335" s="8"/>
      <c r="L335" s="8"/>
      <c r="M335" s="10"/>
    </row>
    <row r="336" spans="1:38" ht="30" customHeight="1">
      <c r="A336" s="6" t="s">
        <v>538</v>
      </c>
      <c r="B336" s="10"/>
      <c r="C336" s="7" t="s">
        <v>122</v>
      </c>
      <c r="D336" s="15">
        <v>1</v>
      </c>
      <c r="E336" s="8">
        <f>내역서!F1126</f>
        <v>0</v>
      </c>
      <c r="F336" s="8">
        <f>D336*E336</f>
        <v>0</v>
      </c>
      <c r="G336" s="8">
        <f>내역서!H1126</f>
        <v>0</v>
      </c>
      <c r="H336" s="8">
        <f>D336*G336</f>
        <v>0</v>
      </c>
      <c r="I336" s="8">
        <f>내역서!J1126</f>
        <v>0</v>
      </c>
      <c r="J336" s="8">
        <f>D336*I336</f>
        <v>0</v>
      </c>
      <c r="K336" s="8">
        <f t="shared" ref="K336:L338" si="31">E336+G336+I336</f>
        <v>0</v>
      </c>
      <c r="L336" s="8">
        <f t="shared" si="31"/>
        <v>0</v>
      </c>
      <c r="M336" s="10"/>
      <c r="Q336">
        <v>1</v>
      </c>
      <c r="R336">
        <f>D336*내역서!R1126</f>
        <v>0</v>
      </c>
      <c r="S336">
        <f>D336*내역서!S1126</f>
        <v>0</v>
      </c>
      <c r="T336">
        <f>D336*내역서!T1126</f>
        <v>0</v>
      </c>
      <c r="U336">
        <f>D336*내역서!U1126</f>
        <v>0</v>
      </c>
      <c r="V336">
        <f>D336*내역서!V1126</f>
        <v>0</v>
      </c>
      <c r="W336">
        <f>D336*내역서!W1126</f>
        <v>0</v>
      </c>
      <c r="X336">
        <f>D336*내역서!X1126</f>
        <v>0</v>
      </c>
      <c r="Y336">
        <f>D336*내역서!Y1126</f>
        <v>0</v>
      </c>
      <c r="Z336">
        <f>D336*내역서!Z1126</f>
        <v>0</v>
      </c>
      <c r="AA336">
        <f>D336*내역서!AA1126</f>
        <v>0</v>
      </c>
      <c r="AB336">
        <f>D336*내역서!AB1126</f>
        <v>0</v>
      </c>
      <c r="AC336">
        <f>D336*내역서!AC1126</f>
        <v>0</v>
      </c>
      <c r="AD336">
        <f>D336*내역서!AD1126</f>
        <v>0</v>
      </c>
      <c r="AE336">
        <f>D336*내역서!AE1126</f>
        <v>0</v>
      </c>
      <c r="AF336">
        <f>D336*내역서!AF1126</f>
        <v>0</v>
      </c>
      <c r="AG336">
        <f>D336*내역서!AG1126</f>
        <v>0</v>
      </c>
      <c r="AH336">
        <f>D336*내역서!AH1126</f>
        <v>0</v>
      </c>
      <c r="AI336">
        <f>D336*내역서!AI1126</f>
        <v>0</v>
      </c>
      <c r="AJ336">
        <f>D336*내역서!AJ1126</f>
        <v>0</v>
      </c>
      <c r="AK336">
        <f>D336*내역서!AK1126</f>
        <v>0</v>
      </c>
      <c r="AL336">
        <f>D336*내역서!AL1126</f>
        <v>0</v>
      </c>
    </row>
    <row r="337" spans="1:38" ht="30" customHeight="1">
      <c r="A337" s="6" t="s">
        <v>539</v>
      </c>
      <c r="B337" s="10"/>
      <c r="C337" s="7" t="s">
        <v>122</v>
      </c>
      <c r="D337" s="15">
        <v>1</v>
      </c>
      <c r="E337" s="8">
        <f>내역서!F1148</f>
        <v>0</v>
      </c>
      <c r="F337" s="8">
        <f>D337*E337</f>
        <v>0</v>
      </c>
      <c r="G337" s="8">
        <f>내역서!H1148</f>
        <v>0</v>
      </c>
      <c r="H337" s="8">
        <f>D337*G337</f>
        <v>0</v>
      </c>
      <c r="I337" s="8">
        <f>내역서!J1148</f>
        <v>0</v>
      </c>
      <c r="J337" s="8">
        <f>D337*I337</f>
        <v>0</v>
      </c>
      <c r="K337" s="8">
        <f t="shared" si="31"/>
        <v>0</v>
      </c>
      <c r="L337" s="8">
        <f t="shared" si="31"/>
        <v>0</v>
      </c>
      <c r="M337" s="10"/>
      <c r="Q337">
        <v>1</v>
      </c>
      <c r="R337">
        <f>D337*내역서!R1148</f>
        <v>0</v>
      </c>
      <c r="S337">
        <f>D337*내역서!S1148</f>
        <v>0</v>
      </c>
      <c r="T337">
        <f>D337*내역서!T1148</f>
        <v>0</v>
      </c>
      <c r="U337">
        <f>D337*내역서!U1148</f>
        <v>0</v>
      </c>
      <c r="V337">
        <f>D337*내역서!V1148</f>
        <v>0</v>
      </c>
      <c r="W337">
        <f>D337*내역서!W1148</f>
        <v>0</v>
      </c>
      <c r="X337">
        <f>D337*내역서!X1148</f>
        <v>0</v>
      </c>
      <c r="Y337">
        <f>D337*내역서!Y1148</f>
        <v>0</v>
      </c>
      <c r="Z337">
        <f>D337*내역서!Z1148</f>
        <v>0</v>
      </c>
      <c r="AA337">
        <f>D337*내역서!AA1148</f>
        <v>0</v>
      </c>
      <c r="AB337">
        <f>D337*내역서!AB1148</f>
        <v>0</v>
      </c>
      <c r="AC337">
        <f>D337*내역서!AC1148</f>
        <v>0</v>
      </c>
      <c r="AD337">
        <f>D337*내역서!AD1148</f>
        <v>0</v>
      </c>
      <c r="AE337">
        <f>D337*내역서!AE1148</f>
        <v>0</v>
      </c>
      <c r="AF337">
        <f>D337*내역서!AF1148</f>
        <v>0</v>
      </c>
      <c r="AG337">
        <f>D337*내역서!AG1148</f>
        <v>0</v>
      </c>
      <c r="AH337">
        <f>D337*내역서!AH1148</f>
        <v>0</v>
      </c>
      <c r="AI337">
        <f>D337*내역서!AI1148</f>
        <v>0</v>
      </c>
      <c r="AJ337">
        <f>D337*내역서!AJ1148</f>
        <v>0</v>
      </c>
      <c r="AK337">
        <f>D337*내역서!AK1148</f>
        <v>0</v>
      </c>
      <c r="AL337">
        <f>D337*내역서!AL1148</f>
        <v>0</v>
      </c>
    </row>
    <row r="338" spans="1:38" ht="30" customHeight="1">
      <c r="A338" s="6" t="s">
        <v>540</v>
      </c>
      <c r="B338" s="10"/>
      <c r="C338" s="7" t="s">
        <v>122</v>
      </c>
      <c r="D338" s="15">
        <v>1</v>
      </c>
      <c r="E338" s="8">
        <f>내역서!F1170</f>
        <v>0</v>
      </c>
      <c r="F338" s="8">
        <f>D338*E338</f>
        <v>0</v>
      </c>
      <c r="G338" s="8">
        <f>내역서!H1170</f>
        <v>0</v>
      </c>
      <c r="H338" s="8">
        <f>D338*G338</f>
        <v>0</v>
      </c>
      <c r="I338" s="8">
        <f>내역서!J1170</f>
        <v>0</v>
      </c>
      <c r="J338" s="8">
        <f>D338*I338</f>
        <v>0</v>
      </c>
      <c r="K338" s="8">
        <f t="shared" si="31"/>
        <v>0</v>
      </c>
      <c r="L338" s="8">
        <f t="shared" si="31"/>
        <v>0</v>
      </c>
      <c r="M338" s="6" t="s">
        <v>487</v>
      </c>
      <c r="R338">
        <f>D338*내역서!R1170</f>
        <v>0</v>
      </c>
      <c r="S338">
        <f>D338*내역서!S1170</f>
        <v>0</v>
      </c>
      <c r="T338">
        <f>D338*내역서!T1170</f>
        <v>0</v>
      </c>
      <c r="U338">
        <f>D338*내역서!U1170</f>
        <v>0</v>
      </c>
      <c r="V338">
        <f>D338*내역서!V1170</f>
        <v>0</v>
      </c>
      <c r="W338">
        <f>D338*내역서!W1170</f>
        <v>0</v>
      </c>
      <c r="X338">
        <f>D338*내역서!X1170</f>
        <v>0</v>
      </c>
      <c r="Y338">
        <f>D338*내역서!Y1170</f>
        <v>0</v>
      </c>
      <c r="Z338">
        <f>D338*내역서!Z1170</f>
        <v>0</v>
      </c>
      <c r="AA338">
        <f>D338*내역서!AA1170</f>
        <v>0</v>
      </c>
      <c r="AB338">
        <f>D338*내역서!AB1170</f>
        <v>0</v>
      </c>
      <c r="AC338">
        <f>D338*내역서!AC1170</f>
        <v>0</v>
      </c>
      <c r="AD338">
        <f>D338*내역서!AD1170</f>
        <v>0</v>
      </c>
      <c r="AE338">
        <f>D338*내역서!AE1170</f>
        <v>0</v>
      </c>
      <c r="AF338">
        <f>D338*내역서!AF1170</f>
        <v>0</v>
      </c>
      <c r="AG338">
        <f>D338*내역서!AG1170</f>
        <v>0</v>
      </c>
      <c r="AH338">
        <f>D338*내역서!AH1170</f>
        <v>0</v>
      </c>
      <c r="AI338">
        <f>D338*내역서!AI1170</f>
        <v>0</v>
      </c>
      <c r="AJ338">
        <f>D338*내역서!AJ1170</f>
        <v>0</v>
      </c>
      <c r="AK338">
        <f>D338*내역서!AK1170</f>
        <v>0</v>
      </c>
      <c r="AL338">
        <f>D338*내역서!AL1170</f>
        <v>0</v>
      </c>
    </row>
    <row r="339" spans="1:38" ht="30" customHeight="1">
      <c r="A339" s="10"/>
      <c r="B339" s="10"/>
      <c r="C339" s="15"/>
      <c r="D339" s="15"/>
      <c r="E339" s="8"/>
      <c r="F339" s="8"/>
      <c r="G339" s="8"/>
      <c r="H339" s="8"/>
      <c r="I339" s="8"/>
      <c r="J339" s="8"/>
      <c r="K339" s="8"/>
      <c r="L339" s="8"/>
      <c r="M339" s="10"/>
    </row>
    <row r="340" spans="1:38" ht="30" customHeight="1">
      <c r="A340" s="10"/>
      <c r="B340" s="10"/>
      <c r="C340" s="15"/>
      <c r="D340" s="15"/>
      <c r="E340" s="8"/>
      <c r="F340" s="8"/>
      <c r="G340" s="8"/>
      <c r="H340" s="8"/>
      <c r="I340" s="8"/>
      <c r="J340" s="8"/>
      <c r="K340" s="8"/>
      <c r="L340" s="8"/>
      <c r="M340" s="10"/>
    </row>
    <row r="341" spans="1:38" ht="30" customHeight="1">
      <c r="A341" s="10"/>
      <c r="B341" s="10"/>
      <c r="C341" s="15"/>
      <c r="D341" s="15"/>
      <c r="E341" s="8"/>
      <c r="F341" s="8"/>
      <c r="G341" s="8"/>
      <c r="H341" s="8"/>
      <c r="I341" s="8"/>
      <c r="J341" s="8"/>
      <c r="K341" s="8"/>
      <c r="L341" s="8"/>
      <c r="M341" s="10"/>
    </row>
    <row r="342" spans="1:38" ht="30" customHeight="1">
      <c r="A342" s="10"/>
      <c r="B342" s="10"/>
      <c r="C342" s="15"/>
      <c r="D342" s="15"/>
      <c r="E342" s="8"/>
      <c r="F342" s="8"/>
      <c r="G342" s="8"/>
      <c r="H342" s="8"/>
      <c r="I342" s="8"/>
      <c r="J342" s="8"/>
      <c r="K342" s="8"/>
      <c r="L342" s="8"/>
      <c r="M342" s="10"/>
    </row>
    <row r="343" spans="1:38" ht="30" customHeight="1">
      <c r="A343" s="10"/>
      <c r="B343" s="10"/>
      <c r="C343" s="15"/>
      <c r="D343" s="15"/>
      <c r="E343" s="8"/>
      <c r="F343" s="8"/>
      <c r="G343" s="8"/>
      <c r="H343" s="8"/>
      <c r="I343" s="8"/>
      <c r="J343" s="8"/>
      <c r="K343" s="8"/>
      <c r="L343" s="8"/>
      <c r="M343" s="10"/>
    </row>
    <row r="344" spans="1:38" ht="30" customHeight="1">
      <c r="A344" s="10"/>
      <c r="B344" s="10"/>
      <c r="C344" s="15"/>
      <c r="D344" s="15"/>
      <c r="E344" s="8"/>
      <c r="F344" s="8"/>
      <c r="G344" s="8"/>
      <c r="H344" s="8"/>
      <c r="I344" s="8"/>
      <c r="J344" s="8"/>
      <c r="K344" s="8"/>
      <c r="L344" s="8"/>
      <c r="M344" s="10"/>
    </row>
    <row r="345" spans="1:38" ht="30" customHeight="1">
      <c r="A345" s="10"/>
      <c r="B345" s="10"/>
      <c r="C345" s="15"/>
      <c r="D345" s="15"/>
      <c r="E345" s="8"/>
      <c r="F345" s="8"/>
      <c r="G345" s="8"/>
      <c r="H345" s="8"/>
      <c r="I345" s="8"/>
      <c r="J345" s="8"/>
      <c r="K345" s="8"/>
      <c r="L345" s="8"/>
      <c r="M345" s="10"/>
    </row>
    <row r="346" spans="1:38" ht="30" customHeight="1">
      <c r="A346" s="10"/>
      <c r="B346" s="10"/>
      <c r="C346" s="15"/>
      <c r="D346" s="15"/>
      <c r="E346" s="8"/>
      <c r="F346" s="8"/>
      <c r="G346" s="8"/>
      <c r="H346" s="8"/>
      <c r="I346" s="8"/>
      <c r="J346" s="8"/>
      <c r="K346" s="8"/>
      <c r="L346" s="8"/>
      <c r="M346" s="10"/>
    </row>
    <row r="347" spans="1:38" ht="30" customHeight="1">
      <c r="A347" s="10"/>
      <c r="B347" s="10"/>
      <c r="C347" s="15"/>
      <c r="D347" s="15"/>
      <c r="E347" s="8"/>
      <c r="F347" s="8"/>
      <c r="G347" s="8"/>
      <c r="H347" s="8"/>
      <c r="I347" s="8"/>
      <c r="J347" s="8"/>
      <c r="K347" s="8"/>
      <c r="L347" s="8"/>
      <c r="M347" s="10"/>
    </row>
    <row r="348" spans="1:38" ht="30" customHeight="1">
      <c r="A348" s="10"/>
      <c r="B348" s="10"/>
      <c r="C348" s="15"/>
      <c r="D348" s="15"/>
      <c r="E348" s="8"/>
      <c r="F348" s="8"/>
      <c r="G348" s="8"/>
      <c r="H348" s="8"/>
      <c r="I348" s="8"/>
      <c r="J348" s="8"/>
      <c r="K348" s="8"/>
      <c r="L348" s="8"/>
      <c r="M348" s="10"/>
    </row>
    <row r="349" spans="1:38" ht="30" customHeight="1">
      <c r="A349" s="10"/>
      <c r="B349" s="10"/>
      <c r="C349" s="15"/>
      <c r="D349" s="15"/>
      <c r="E349" s="8"/>
      <c r="F349" s="8"/>
      <c r="G349" s="8"/>
      <c r="H349" s="8"/>
      <c r="I349" s="8"/>
      <c r="J349" s="8"/>
      <c r="K349" s="8"/>
      <c r="L349" s="8"/>
      <c r="M349" s="10"/>
    </row>
    <row r="350" spans="1:38" ht="30" customHeight="1">
      <c r="A350" s="10"/>
      <c r="B350" s="10"/>
      <c r="C350" s="15"/>
      <c r="D350" s="15"/>
      <c r="E350" s="8"/>
      <c r="F350" s="8"/>
      <c r="G350" s="8"/>
      <c r="H350" s="8"/>
      <c r="I350" s="8"/>
      <c r="J350" s="8"/>
      <c r="K350" s="8"/>
      <c r="L350" s="8"/>
      <c r="M350" s="10"/>
    </row>
    <row r="351" spans="1:38" ht="30" customHeight="1">
      <c r="A351" s="10"/>
      <c r="B351" s="10"/>
      <c r="C351" s="15"/>
      <c r="D351" s="15"/>
      <c r="E351" s="8"/>
      <c r="F351" s="8"/>
      <c r="G351" s="8"/>
      <c r="H351" s="8"/>
      <c r="I351" s="8"/>
      <c r="J351" s="8"/>
      <c r="K351" s="8"/>
      <c r="L351" s="8"/>
      <c r="M351" s="10"/>
    </row>
    <row r="352" spans="1:38" ht="30" customHeight="1">
      <c r="A352" s="10"/>
      <c r="B352" s="10"/>
      <c r="C352" s="15"/>
      <c r="D352" s="15"/>
      <c r="E352" s="8"/>
      <c r="F352" s="8"/>
      <c r="G352" s="8"/>
      <c r="H352" s="8"/>
      <c r="I352" s="8"/>
      <c r="J352" s="8"/>
      <c r="K352" s="8"/>
      <c r="L352" s="8"/>
      <c r="M352" s="10"/>
    </row>
    <row r="353" spans="1:38" ht="30" customHeight="1">
      <c r="A353" s="10"/>
      <c r="B353" s="10"/>
      <c r="C353" s="15"/>
      <c r="D353" s="15"/>
      <c r="E353" s="8"/>
      <c r="F353" s="8"/>
      <c r="G353" s="8"/>
      <c r="H353" s="8"/>
      <c r="I353" s="8"/>
      <c r="J353" s="8"/>
      <c r="K353" s="8"/>
      <c r="L353" s="8"/>
      <c r="M353" s="10"/>
    </row>
    <row r="354" spans="1:38" ht="30" customHeight="1">
      <c r="A354" s="10"/>
      <c r="B354" s="10"/>
      <c r="C354" s="15"/>
      <c r="D354" s="15"/>
      <c r="E354" s="8"/>
      <c r="F354" s="8"/>
      <c r="G354" s="8"/>
      <c r="H354" s="8"/>
      <c r="I354" s="8"/>
      <c r="J354" s="8"/>
      <c r="K354" s="8"/>
      <c r="L354" s="8"/>
      <c r="M354" s="10"/>
    </row>
    <row r="355" spans="1:38" ht="30" customHeight="1">
      <c r="A355" s="10"/>
      <c r="B355" s="10"/>
      <c r="C355" s="15"/>
      <c r="D355" s="15"/>
      <c r="E355" s="8"/>
      <c r="F355" s="8"/>
      <c r="G355" s="8"/>
      <c r="H355" s="8"/>
      <c r="I355" s="8"/>
      <c r="J355" s="8"/>
      <c r="K355" s="8"/>
      <c r="L355" s="8"/>
      <c r="M355" s="10"/>
    </row>
    <row r="356" spans="1:38" ht="30" customHeight="1">
      <c r="A356" s="11" t="s">
        <v>121</v>
      </c>
      <c r="B356" s="12"/>
      <c r="C356" s="13"/>
      <c r="D356" s="13"/>
      <c r="E356" s="8"/>
      <c r="F356" s="14">
        <f>SUMIF(Q336:Q338, "1", F336:F338)</f>
        <v>0</v>
      </c>
      <c r="G356" s="8"/>
      <c r="H356" s="14">
        <f>SUMIF(Q336:Q338, "1", H336:H338)</f>
        <v>0</v>
      </c>
      <c r="I356" s="8"/>
      <c r="J356" s="14">
        <f>SUMIF(Q336:Q338, "1", J336:J338)</f>
        <v>0</v>
      </c>
      <c r="K356" s="8"/>
      <c r="L356" s="14">
        <f>F356+H356+J356</f>
        <v>0</v>
      </c>
      <c r="M356" s="12"/>
      <c r="R356">
        <f t="shared" ref="R356:AL356" si="32">SUM(R336:R338)</f>
        <v>0</v>
      </c>
      <c r="S356">
        <f t="shared" si="32"/>
        <v>0</v>
      </c>
      <c r="T356">
        <f t="shared" si="32"/>
        <v>0</v>
      </c>
      <c r="U356">
        <f t="shared" si="32"/>
        <v>0</v>
      </c>
      <c r="V356">
        <f t="shared" si="32"/>
        <v>0</v>
      </c>
      <c r="W356">
        <f t="shared" si="32"/>
        <v>0</v>
      </c>
      <c r="X356">
        <f t="shared" si="32"/>
        <v>0</v>
      </c>
      <c r="Y356">
        <f t="shared" si="32"/>
        <v>0</v>
      </c>
      <c r="Z356">
        <f t="shared" si="32"/>
        <v>0</v>
      </c>
      <c r="AA356">
        <f t="shared" si="32"/>
        <v>0</v>
      </c>
      <c r="AB356">
        <f t="shared" si="32"/>
        <v>0</v>
      </c>
      <c r="AC356">
        <f t="shared" si="32"/>
        <v>0</v>
      </c>
      <c r="AD356">
        <f t="shared" si="32"/>
        <v>0</v>
      </c>
      <c r="AE356">
        <f t="shared" si="32"/>
        <v>0</v>
      </c>
      <c r="AF356">
        <f t="shared" si="32"/>
        <v>0</v>
      </c>
      <c r="AG356">
        <f t="shared" si="32"/>
        <v>0</v>
      </c>
      <c r="AH356">
        <f t="shared" si="32"/>
        <v>0</v>
      </c>
      <c r="AI356">
        <f t="shared" si="32"/>
        <v>0</v>
      </c>
      <c r="AJ356">
        <f t="shared" si="32"/>
        <v>0</v>
      </c>
      <c r="AK356">
        <f t="shared" si="32"/>
        <v>0</v>
      </c>
      <c r="AL356">
        <f t="shared" si="32"/>
        <v>0</v>
      </c>
    </row>
    <row r="357" spans="1:38" ht="30" customHeight="1">
      <c r="A357" s="6" t="s">
        <v>14</v>
      </c>
      <c r="B357" s="10"/>
      <c r="C357" s="15"/>
      <c r="D357" s="15"/>
      <c r="E357" s="8"/>
      <c r="F357" s="8"/>
      <c r="G357" s="8"/>
      <c r="H357" s="8"/>
      <c r="I357" s="8"/>
      <c r="J357" s="8"/>
      <c r="K357" s="8"/>
      <c r="L357" s="8"/>
      <c r="M357" s="10"/>
    </row>
    <row r="358" spans="1:38" ht="30" customHeight="1">
      <c r="A358" s="6" t="s">
        <v>541</v>
      </c>
      <c r="B358" s="10"/>
      <c r="C358" s="7" t="s">
        <v>122</v>
      </c>
      <c r="D358" s="15">
        <v>1</v>
      </c>
      <c r="E358" s="8">
        <f>내역서!F1192</f>
        <v>0</v>
      </c>
      <c r="F358" s="8">
        <f>D358*E358</f>
        <v>0</v>
      </c>
      <c r="G358" s="8">
        <f>내역서!H1192</f>
        <v>0</v>
      </c>
      <c r="H358" s="8">
        <f>D358*G358</f>
        <v>0</v>
      </c>
      <c r="I358" s="8">
        <f>내역서!J1192</f>
        <v>0</v>
      </c>
      <c r="J358" s="8">
        <f>D358*I358</f>
        <v>0</v>
      </c>
      <c r="K358" s="8">
        <f>E358+G358+I358</f>
        <v>0</v>
      </c>
      <c r="L358" s="8">
        <f>F358+H358+J358</f>
        <v>0</v>
      </c>
      <c r="M358" s="10"/>
      <c r="Q358">
        <v>1</v>
      </c>
      <c r="R358">
        <f>D358*내역서!R1192</f>
        <v>0</v>
      </c>
      <c r="S358">
        <f>D358*내역서!S1192</f>
        <v>0</v>
      </c>
      <c r="T358">
        <f>D358*내역서!T1192</f>
        <v>0</v>
      </c>
      <c r="U358">
        <f>D358*내역서!U1192</f>
        <v>0</v>
      </c>
      <c r="V358">
        <f>D358*내역서!V1192</f>
        <v>0</v>
      </c>
      <c r="W358">
        <f>D358*내역서!W1192</f>
        <v>0</v>
      </c>
      <c r="X358">
        <f>D358*내역서!X1192</f>
        <v>0</v>
      </c>
      <c r="Y358">
        <f>D358*내역서!Y1192</f>
        <v>0</v>
      </c>
      <c r="Z358">
        <f>D358*내역서!Z1192</f>
        <v>0</v>
      </c>
      <c r="AA358">
        <f>D358*내역서!AA1192</f>
        <v>0</v>
      </c>
      <c r="AB358">
        <f>D358*내역서!AB1192</f>
        <v>0</v>
      </c>
      <c r="AC358">
        <f>D358*내역서!AC1192</f>
        <v>0</v>
      </c>
      <c r="AD358">
        <f>D358*내역서!AD1192</f>
        <v>0</v>
      </c>
      <c r="AE358">
        <f>D358*내역서!AE1192</f>
        <v>0</v>
      </c>
      <c r="AF358">
        <f>D358*내역서!AF1192</f>
        <v>0</v>
      </c>
      <c r="AG358">
        <f>D358*내역서!AG1192</f>
        <v>0</v>
      </c>
      <c r="AH358">
        <f>D358*내역서!AH1192</f>
        <v>0</v>
      </c>
      <c r="AI358">
        <f>D358*내역서!AI1192</f>
        <v>0</v>
      </c>
      <c r="AJ358">
        <f>D358*내역서!AJ1192</f>
        <v>0</v>
      </c>
      <c r="AK358">
        <f>D358*내역서!AK1192</f>
        <v>0</v>
      </c>
      <c r="AL358">
        <f>D358*내역서!AL1192</f>
        <v>0</v>
      </c>
    </row>
    <row r="359" spans="1:38" ht="30" customHeight="1">
      <c r="A359" s="6" t="s">
        <v>542</v>
      </c>
      <c r="B359" s="10"/>
      <c r="C359" s="7" t="s">
        <v>122</v>
      </c>
      <c r="D359" s="15">
        <v>1</v>
      </c>
      <c r="E359" s="8">
        <f>내역서!F1214</f>
        <v>0</v>
      </c>
      <c r="F359" s="8">
        <f>D359*E359</f>
        <v>0</v>
      </c>
      <c r="G359" s="8">
        <f>내역서!H1214</f>
        <v>0</v>
      </c>
      <c r="H359" s="8">
        <f>D359*G359</f>
        <v>0</v>
      </c>
      <c r="I359" s="8">
        <f>내역서!J1214</f>
        <v>0</v>
      </c>
      <c r="J359" s="8">
        <f>D359*I359</f>
        <v>0</v>
      </c>
      <c r="K359" s="8">
        <f>E359+G359+I359</f>
        <v>0</v>
      </c>
      <c r="L359" s="8">
        <f>F359+H359+J359</f>
        <v>0</v>
      </c>
      <c r="M359" s="10"/>
      <c r="Q359">
        <v>1</v>
      </c>
      <c r="R359">
        <f>D359*내역서!R1214</f>
        <v>0</v>
      </c>
      <c r="S359">
        <f>D359*내역서!S1214</f>
        <v>0</v>
      </c>
      <c r="T359">
        <f>D359*내역서!T1214</f>
        <v>0</v>
      </c>
      <c r="U359">
        <f>D359*내역서!U1214</f>
        <v>0</v>
      </c>
      <c r="V359">
        <f>D359*내역서!V1214</f>
        <v>0</v>
      </c>
      <c r="W359">
        <f>D359*내역서!W1214</f>
        <v>0</v>
      </c>
      <c r="X359">
        <f>D359*내역서!X1214</f>
        <v>0</v>
      </c>
      <c r="Y359">
        <f>D359*내역서!Y1214</f>
        <v>0</v>
      </c>
      <c r="Z359">
        <f>D359*내역서!Z1214</f>
        <v>0</v>
      </c>
      <c r="AA359">
        <f>D359*내역서!AA1214</f>
        <v>0</v>
      </c>
      <c r="AB359">
        <f>D359*내역서!AB1214</f>
        <v>0</v>
      </c>
      <c r="AC359">
        <f>D359*내역서!AC1214</f>
        <v>0</v>
      </c>
      <c r="AD359">
        <f>D359*내역서!AD1214</f>
        <v>0</v>
      </c>
      <c r="AE359">
        <f>D359*내역서!AE1214</f>
        <v>0</v>
      </c>
      <c r="AF359">
        <f>D359*내역서!AF1214</f>
        <v>0</v>
      </c>
      <c r="AG359">
        <f>D359*내역서!AG1214</f>
        <v>0</v>
      </c>
      <c r="AH359">
        <f>D359*내역서!AH1214</f>
        <v>0</v>
      </c>
      <c r="AI359">
        <f>D359*내역서!AI1214</f>
        <v>0</v>
      </c>
      <c r="AJ359">
        <f>D359*내역서!AJ1214</f>
        <v>0</v>
      </c>
      <c r="AK359">
        <f>D359*내역서!AK1214</f>
        <v>0</v>
      </c>
      <c r="AL359">
        <f>D359*내역서!AL1214</f>
        <v>0</v>
      </c>
    </row>
    <row r="360" spans="1:38" ht="30" customHeight="1">
      <c r="A360" s="10"/>
      <c r="B360" s="10"/>
      <c r="C360" s="15"/>
      <c r="D360" s="15"/>
      <c r="E360" s="8"/>
      <c r="F360" s="8"/>
      <c r="G360" s="8"/>
      <c r="H360" s="8"/>
      <c r="I360" s="8"/>
      <c r="J360" s="8"/>
      <c r="K360" s="8"/>
      <c r="L360" s="8"/>
      <c r="M360" s="10"/>
    </row>
    <row r="361" spans="1:38" ht="30" customHeight="1">
      <c r="A361" s="10"/>
      <c r="B361" s="10"/>
      <c r="C361" s="15"/>
      <c r="D361" s="15"/>
      <c r="E361" s="8"/>
      <c r="F361" s="8"/>
      <c r="G361" s="8"/>
      <c r="H361" s="8"/>
      <c r="I361" s="8"/>
      <c r="J361" s="8"/>
      <c r="K361" s="8"/>
      <c r="L361" s="8"/>
      <c r="M361" s="10"/>
    </row>
    <row r="362" spans="1:38" ht="30" customHeight="1">
      <c r="A362" s="10"/>
      <c r="B362" s="10"/>
      <c r="C362" s="15"/>
      <c r="D362" s="15"/>
      <c r="E362" s="8"/>
      <c r="F362" s="8"/>
      <c r="G362" s="8"/>
      <c r="H362" s="8"/>
      <c r="I362" s="8"/>
      <c r="J362" s="8"/>
      <c r="K362" s="8"/>
      <c r="L362" s="8"/>
      <c r="M362" s="10"/>
    </row>
    <row r="363" spans="1:38" ht="30" customHeight="1">
      <c r="A363" s="10"/>
      <c r="B363" s="10"/>
      <c r="C363" s="15"/>
      <c r="D363" s="15"/>
      <c r="E363" s="8"/>
      <c r="F363" s="8"/>
      <c r="G363" s="8"/>
      <c r="H363" s="8"/>
      <c r="I363" s="8"/>
      <c r="J363" s="8"/>
      <c r="K363" s="8"/>
      <c r="L363" s="8"/>
      <c r="M363" s="10"/>
    </row>
    <row r="364" spans="1:38" ht="30" customHeight="1">
      <c r="A364" s="10"/>
      <c r="B364" s="10"/>
      <c r="C364" s="15"/>
      <c r="D364" s="15"/>
      <c r="E364" s="8"/>
      <c r="F364" s="8"/>
      <c r="G364" s="8"/>
      <c r="H364" s="8"/>
      <c r="I364" s="8"/>
      <c r="J364" s="8"/>
      <c r="K364" s="8"/>
      <c r="L364" s="8"/>
      <c r="M364" s="10"/>
    </row>
    <row r="365" spans="1:38" ht="30" customHeight="1">
      <c r="A365" s="10"/>
      <c r="B365" s="10"/>
      <c r="C365" s="15"/>
      <c r="D365" s="15"/>
      <c r="E365" s="8"/>
      <c r="F365" s="8"/>
      <c r="G365" s="8"/>
      <c r="H365" s="8"/>
      <c r="I365" s="8"/>
      <c r="J365" s="8"/>
      <c r="K365" s="8"/>
      <c r="L365" s="8"/>
      <c r="M365" s="10"/>
    </row>
    <row r="366" spans="1:38" ht="30" customHeight="1">
      <c r="A366" s="10"/>
      <c r="B366" s="10"/>
      <c r="C366" s="15"/>
      <c r="D366" s="15"/>
      <c r="E366" s="8"/>
      <c r="F366" s="8"/>
      <c r="G366" s="8"/>
      <c r="H366" s="8"/>
      <c r="I366" s="8"/>
      <c r="J366" s="8"/>
      <c r="K366" s="8"/>
      <c r="L366" s="8"/>
      <c r="M366" s="10"/>
    </row>
    <row r="367" spans="1:38" ht="30" customHeight="1">
      <c r="A367" s="10"/>
      <c r="B367" s="10"/>
      <c r="C367" s="15"/>
      <c r="D367" s="15"/>
      <c r="E367" s="8"/>
      <c r="F367" s="8"/>
      <c r="G367" s="8"/>
      <c r="H367" s="8"/>
      <c r="I367" s="8"/>
      <c r="J367" s="8"/>
      <c r="K367" s="8"/>
      <c r="L367" s="8"/>
      <c r="M367" s="10"/>
    </row>
    <row r="368" spans="1:38" ht="30" customHeight="1">
      <c r="A368" s="10"/>
      <c r="B368" s="10"/>
      <c r="C368" s="15"/>
      <c r="D368" s="15"/>
      <c r="E368" s="8"/>
      <c r="F368" s="8"/>
      <c r="G368" s="8"/>
      <c r="H368" s="8"/>
      <c r="I368" s="8"/>
      <c r="J368" s="8"/>
      <c r="K368" s="8"/>
      <c r="L368" s="8"/>
      <c r="M368" s="10"/>
    </row>
    <row r="369" spans="1:38" ht="30" customHeight="1">
      <c r="A369" s="10"/>
      <c r="B369" s="10"/>
      <c r="C369" s="15"/>
      <c r="D369" s="15"/>
      <c r="E369" s="8"/>
      <c r="F369" s="8"/>
      <c r="G369" s="8"/>
      <c r="H369" s="8"/>
      <c r="I369" s="8"/>
      <c r="J369" s="8"/>
      <c r="K369" s="8"/>
      <c r="L369" s="8"/>
      <c r="M369" s="10"/>
    </row>
    <row r="370" spans="1:38" ht="30" customHeight="1">
      <c r="A370" s="10"/>
      <c r="B370" s="10"/>
      <c r="C370" s="15"/>
      <c r="D370" s="15"/>
      <c r="E370" s="8"/>
      <c r="F370" s="8"/>
      <c r="G370" s="8"/>
      <c r="H370" s="8"/>
      <c r="I370" s="8"/>
      <c r="J370" s="8"/>
      <c r="K370" s="8"/>
      <c r="L370" s="8"/>
      <c r="M370" s="10"/>
    </row>
    <row r="371" spans="1:38" ht="30" customHeight="1">
      <c r="A371" s="10"/>
      <c r="B371" s="10"/>
      <c r="C371" s="15"/>
      <c r="D371" s="15"/>
      <c r="E371" s="8"/>
      <c r="F371" s="8"/>
      <c r="G371" s="8"/>
      <c r="H371" s="8"/>
      <c r="I371" s="8"/>
      <c r="J371" s="8"/>
      <c r="K371" s="8"/>
      <c r="L371" s="8"/>
      <c r="M371" s="10"/>
    </row>
    <row r="372" spans="1:38" ht="30" customHeight="1">
      <c r="A372" s="10"/>
      <c r="B372" s="10"/>
      <c r="C372" s="15"/>
      <c r="D372" s="15"/>
      <c r="E372" s="8"/>
      <c r="F372" s="8"/>
      <c r="G372" s="8"/>
      <c r="H372" s="8"/>
      <c r="I372" s="8"/>
      <c r="J372" s="8"/>
      <c r="K372" s="8"/>
      <c r="L372" s="8"/>
      <c r="M372" s="10"/>
    </row>
    <row r="373" spans="1:38" ht="30" customHeight="1">
      <c r="A373" s="10"/>
      <c r="B373" s="10"/>
      <c r="C373" s="15"/>
      <c r="D373" s="15"/>
      <c r="E373" s="8"/>
      <c r="F373" s="8"/>
      <c r="G373" s="8"/>
      <c r="H373" s="8"/>
      <c r="I373" s="8"/>
      <c r="J373" s="8"/>
      <c r="K373" s="8"/>
      <c r="L373" s="8"/>
      <c r="M373" s="10"/>
    </row>
    <row r="374" spans="1:38" ht="30" customHeight="1">
      <c r="A374" s="10"/>
      <c r="B374" s="10"/>
      <c r="C374" s="15"/>
      <c r="D374" s="15"/>
      <c r="E374" s="8"/>
      <c r="F374" s="8"/>
      <c r="G374" s="8"/>
      <c r="H374" s="8"/>
      <c r="I374" s="8"/>
      <c r="J374" s="8"/>
      <c r="K374" s="8"/>
      <c r="L374" s="8"/>
      <c r="M374" s="10"/>
    </row>
    <row r="375" spans="1:38" ht="30" customHeight="1">
      <c r="A375" s="10"/>
      <c r="B375" s="10"/>
      <c r="C375" s="15"/>
      <c r="D375" s="15"/>
      <c r="E375" s="8"/>
      <c r="F375" s="8"/>
      <c r="G375" s="8"/>
      <c r="H375" s="8"/>
      <c r="I375" s="8"/>
      <c r="J375" s="8"/>
      <c r="K375" s="8"/>
      <c r="L375" s="8"/>
      <c r="M375" s="10"/>
    </row>
    <row r="376" spans="1:38" ht="30" customHeight="1">
      <c r="A376" s="10"/>
      <c r="B376" s="10"/>
      <c r="C376" s="15"/>
      <c r="D376" s="15"/>
      <c r="E376" s="8"/>
      <c r="F376" s="8"/>
      <c r="G376" s="8"/>
      <c r="H376" s="8"/>
      <c r="I376" s="8"/>
      <c r="J376" s="8"/>
      <c r="K376" s="8"/>
      <c r="L376" s="8"/>
      <c r="M376" s="10"/>
    </row>
    <row r="377" spans="1:38" ht="30" customHeight="1">
      <c r="A377" s="10"/>
      <c r="B377" s="10"/>
      <c r="C377" s="15"/>
      <c r="D377" s="15"/>
      <c r="E377" s="8"/>
      <c r="F377" s="8"/>
      <c r="G377" s="8"/>
      <c r="H377" s="8"/>
      <c r="I377" s="8"/>
      <c r="J377" s="8"/>
      <c r="K377" s="8"/>
      <c r="L377" s="8"/>
      <c r="M377" s="10"/>
    </row>
    <row r="378" spans="1:38" ht="30" customHeight="1">
      <c r="A378" s="11" t="s">
        <v>121</v>
      </c>
      <c r="B378" s="12"/>
      <c r="C378" s="13"/>
      <c r="D378" s="13"/>
      <c r="E378" s="8"/>
      <c r="F378" s="14">
        <f>SUMIF(Q358:Q359, "1", F358:F359)</f>
        <v>0</v>
      </c>
      <c r="G378" s="8"/>
      <c r="H378" s="14">
        <f>SUMIF(Q358:Q359, "1", H358:H359)</f>
        <v>0</v>
      </c>
      <c r="I378" s="8"/>
      <c r="J378" s="14">
        <f>SUMIF(Q358:Q359, "1", J358:J359)</f>
        <v>0</v>
      </c>
      <c r="K378" s="8"/>
      <c r="L378" s="14">
        <f>F378+H378+J378</f>
        <v>0</v>
      </c>
      <c r="M378" s="12"/>
      <c r="R378">
        <f t="shared" ref="R378:AL378" si="33">SUM(R358:R359)</f>
        <v>0</v>
      </c>
      <c r="S378">
        <f t="shared" si="33"/>
        <v>0</v>
      </c>
      <c r="T378">
        <f t="shared" si="33"/>
        <v>0</v>
      </c>
      <c r="U378">
        <f t="shared" si="33"/>
        <v>0</v>
      </c>
      <c r="V378">
        <f t="shared" si="33"/>
        <v>0</v>
      </c>
      <c r="W378">
        <f t="shared" si="33"/>
        <v>0</v>
      </c>
      <c r="X378">
        <f t="shared" si="33"/>
        <v>0</v>
      </c>
      <c r="Y378">
        <f t="shared" si="33"/>
        <v>0</v>
      </c>
      <c r="Z378">
        <f t="shared" si="33"/>
        <v>0</v>
      </c>
      <c r="AA378">
        <f t="shared" si="33"/>
        <v>0</v>
      </c>
      <c r="AB378">
        <f t="shared" si="33"/>
        <v>0</v>
      </c>
      <c r="AC378">
        <f t="shared" si="33"/>
        <v>0</v>
      </c>
      <c r="AD378">
        <f t="shared" si="33"/>
        <v>0</v>
      </c>
      <c r="AE378">
        <f t="shared" si="33"/>
        <v>0</v>
      </c>
      <c r="AF378">
        <f t="shared" si="33"/>
        <v>0</v>
      </c>
      <c r="AG378">
        <f t="shared" si="33"/>
        <v>0</v>
      </c>
      <c r="AH378">
        <f t="shared" si="33"/>
        <v>0</v>
      </c>
      <c r="AI378">
        <f t="shared" si="33"/>
        <v>0</v>
      </c>
      <c r="AJ378">
        <f t="shared" si="33"/>
        <v>0</v>
      </c>
      <c r="AK378">
        <f t="shared" si="33"/>
        <v>0</v>
      </c>
      <c r="AL378">
        <f t="shared" si="33"/>
        <v>0</v>
      </c>
    </row>
    <row r="379" spans="1:38" ht="30" customHeight="1">
      <c r="A379" s="6" t="s">
        <v>15</v>
      </c>
      <c r="B379" s="10"/>
      <c r="C379" s="15"/>
      <c r="D379" s="15"/>
      <c r="E379" s="8"/>
      <c r="F379" s="8"/>
      <c r="G379" s="8"/>
      <c r="H379" s="8"/>
      <c r="I379" s="8"/>
      <c r="J379" s="8"/>
      <c r="K379" s="8"/>
      <c r="L379" s="8"/>
      <c r="M379" s="10"/>
    </row>
    <row r="380" spans="1:38" ht="30" customHeight="1">
      <c r="A380" s="6" t="s">
        <v>543</v>
      </c>
      <c r="B380" s="10"/>
      <c r="C380" s="7" t="s">
        <v>122</v>
      </c>
      <c r="D380" s="15">
        <v>1</v>
      </c>
      <c r="E380" s="8">
        <f>내역서!F1236</f>
        <v>0</v>
      </c>
      <c r="F380" s="8">
        <f t="shared" ref="F380:F385" si="34">D380*E380</f>
        <v>0</v>
      </c>
      <c r="G380" s="8">
        <f>내역서!H1236</f>
        <v>0</v>
      </c>
      <c r="H380" s="8">
        <f t="shared" ref="H380:H385" si="35">D380*G380</f>
        <v>0</v>
      </c>
      <c r="I380" s="8">
        <f>내역서!J1236</f>
        <v>0</v>
      </c>
      <c r="J380" s="8">
        <f t="shared" ref="J380:J385" si="36">D380*I380</f>
        <v>0</v>
      </c>
      <c r="K380" s="8">
        <f t="shared" ref="K380:L385" si="37">E380+G380+I380</f>
        <v>0</v>
      </c>
      <c r="L380" s="8">
        <f t="shared" si="37"/>
        <v>0</v>
      </c>
      <c r="M380" s="10"/>
      <c r="Q380">
        <v>1</v>
      </c>
      <c r="R380">
        <f>D380*내역서!R1236</f>
        <v>0</v>
      </c>
      <c r="S380">
        <f>D380*내역서!S1236</f>
        <v>0</v>
      </c>
      <c r="T380">
        <f>D380*내역서!T1236</f>
        <v>0</v>
      </c>
      <c r="U380">
        <f>D380*내역서!U1236</f>
        <v>0</v>
      </c>
      <c r="V380">
        <f>D380*내역서!V1236</f>
        <v>0</v>
      </c>
      <c r="W380">
        <f>D380*내역서!W1236</f>
        <v>0</v>
      </c>
      <c r="X380">
        <f>D380*내역서!X1236</f>
        <v>0</v>
      </c>
      <c r="Y380">
        <f>D380*내역서!Y1236</f>
        <v>0</v>
      </c>
      <c r="Z380">
        <f>D380*내역서!Z1236</f>
        <v>0</v>
      </c>
      <c r="AA380">
        <f>D380*내역서!AA1236</f>
        <v>0</v>
      </c>
      <c r="AB380">
        <f>D380*내역서!AB1236</f>
        <v>0</v>
      </c>
      <c r="AC380">
        <f>D380*내역서!AC1236</f>
        <v>0</v>
      </c>
      <c r="AD380">
        <f>D380*내역서!AD1236</f>
        <v>0</v>
      </c>
      <c r="AE380">
        <f>D380*내역서!AE1236</f>
        <v>0</v>
      </c>
      <c r="AF380">
        <f>D380*내역서!AF1236</f>
        <v>0</v>
      </c>
      <c r="AG380">
        <f>D380*내역서!AG1236</f>
        <v>0</v>
      </c>
      <c r="AH380">
        <f>D380*내역서!AH1236</f>
        <v>0</v>
      </c>
      <c r="AI380">
        <f>D380*내역서!AI1236</f>
        <v>0</v>
      </c>
      <c r="AJ380">
        <f>D380*내역서!AJ1236</f>
        <v>0</v>
      </c>
      <c r="AK380">
        <f>D380*내역서!AK1236</f>
        <v>0</v>
      </c>
      <c r="AL380">
        <f>D380*내역서!AL1236</f>
        <v>0</v>
      </c>
    </row>
    <row r="381" spans="1:38" ht="30" customHeight="1">
      <c r="A381" s="6" t="s">
        <v>544</v>
      </c>
      <c r="B381" s="10"/>
      <c r="C381" s="7" t="s">
        <v>122</v>
      </c>
      <c r="D381" s="15">
        <v>1</v>
      </c>
      <c r="E381" s="8">
        <f>내역서!F1258</f>
        <v>0</v>
      </c>
      <c r="F381" s="8">
        <f t="shared" si="34"/>
        <v>0</v>
      </c>
      <c r="G381" s="8">
        <f>내역서!H1258</f>
        <v>0</v>
      </c>
      <c r="H381" s="8">
        <f t="shared" si="35"/>
        <v>0</v>
      </c>
      <c r="I381" s="8">
        <f>내역서!J1258</f>
        <v>0</v>
      </c>
      <c r="J381" s="8">
        <f t="shared" si="36"/>
        <v>0</v>
      </c>
      <c r="K381" s="8">
        <f t="shared" si="37"/>
        <v>0</v>
      </c>
      <c r="L381" s="8">
        <f t="shared" si="37"/>
        <v>0</v>
      </c>
      <c r="M381" s="10"/>
      <c r="Q381">
        <v>1</v>
      </c>
      <c r="R381">
        <f>D381*내역서!R1258</f>
        <v>0</v>
      </c>
      <c r="S381">
        <f>D381*내역서!S1258</f>
        <v>0</v>
      </c>
      <c r="T381">
        <f>D381*내역서!T1258</f>
        <v>0</v>
      </c>
      <c r="U381">
        <f>D381*내역서!U1258</f>
        <v>0</v>
      </c>
      <c r="V381">
        <f>D381*내역서!V1258</f>
        <v>0</v>
      </c>
      <c r="W381">
        <f>D381*내역서!W1258</f>
        <v>0</v>
      </c>
      <c r="X381">
        <f>D381*내역서!X1258</f>
        <v>0</v>
      </c>
      <c r="Y381">
        <f>D381*내역서!Y1258</f>
        <v>0</v>
      </c>
      <c r="Z381">
        <f>D381*내역서!Z1258</f>
        <v>0</v>
      </c>
      <c r="AA381">
        <f>D381*내역서!AA1258</f>
        <v>0</v>
      </c>
      <c r="AB381">
        <f>D381*내역서!AB1258</f>
        <v>0</v>
      </c>
      <c r="AC381">
        <f>D381*내역서!AC1258</f>
        <v>0</v>
      </c>
      <c r="AD381">
        <f>D381*내역서!AD1258</f>
        <v>0</v>
      </c>
      <c r="AE381">
        <f>D381*내역서!AE1258</f>
        <v>0</v>
      </c>
      <c r="AF381">
        <f>D381*내역서!AF1258</f>
        <v>0</v>
      </c>
      <c r="AG381">
        <f>D381*내역서!AG1258</f>
        <v>0</v>
      </c>
      <c r="AH381">
        <f>D381*내역서!AH1258</f>
        <v>0</v>
      </c>
      <c r="AI381">
        <f>D381*내역서!AI1258</f>
        <v>0</v>
      </c>
      <c r="AJ381">
        <f>D381*내역서!AJ1258</f>
        <v>0</v>
      </c>
      <c r="AK381">
        <f>D381*내역서!AK1258</f>
        <v>0</v>
      </c>
      <c r="AL381">
        <f>D381*내역서!AL1258</f>
        <v>0</v>
      </c>
    </row>
    <row r="382" spans="1:38" ht="30" customHeight="1">
      <c r="A382" s="6" t="s">
        <v>545</v>
      </c>
      <c r="B382" s="10"/>
      <c r="C382" s="7" t="s">
        <v>122</v>
      </c>
      <c r="D382" s="15">
        <v>1</v>
      </c>
      <c r="E382" s="8">
        <f>내역서!F1280</f>
        <v>0</v>
      </c>
      <c r="F382" s="8">
        <f t="shared" si="34"/>
        <v>0</v>
      </c>
      <c r="G382" s="8">
        <f>내역서!H1280</f>
        <v>0</v>
      </c>
      <c r="H382" s="8">
        <f t="shared" si="35"/>
        <v>0</v>
      </c>
      <c r="I382" s="8">
        <f>내역서!J1280</f>
        <v>0</v>
      </c>
      <c r="J382" s="8">
        <f t="shared" si="36"/>
        <v>0</v>
      </c>
      <c r="K382" s="8">
        <f t="shared" si="37"/>
        <v>0</v>
      </c>
      <c r="L382" s="8">
        <f t="shared" si="37"/>
        <v>0</v>
      </c>
      <c r="M382" s="10"/>
      <c r="Q382">
        <v>1</v>
      </c>
      <c r="R382">
        <f>D382*내역서!R1280</f>
        <v>0</v>
      </c>
      <c r="S382">
        <f>D382*내역서!S1280</f>
        <v>0</v>
      </c>
      <c r="T382">
        <f>D382*내역서!T1280</f>
        <v>0</v>
      </c>
      <c r="U382">
        <f>D382*내역서!U1280</f>
        <v>0</v>
      </c>
      <c r="V382">
        <f>D382*내역서!V1280</f>
        <v>0</v>
      </c>
      <c r="W382">
        <f>D382*내역서!W1280</f>
        <v>0</v>
      </c>
      <c r="X382">
        <f>D382*내역서!X1280</f>
        <v>0</v>
      </c>
      <c r="Y382">
        <f>D382*내역서!Y1280</f>
        <v>0</v>
      </c>
      <c r="Z382">
        <f>D382*내역서!Z1280</f>
        <v>0</v>
      </c>
      <c r="AA382">
        <f>D382*내역서!AA1280</f>
        <v>0</v>
      </c>
      <c r="AB382">
        <f>D382*내역서!AB1280</f>
        <v>0</v>
      </c>
      <c r="AC382">
        <f>D382*내역서!AC1280</f>
        <v>0</v>
      </c>
      <c r="AD382">
        <f>D382*내역서!AD1280</f>
        <v>0</v>
      </c>
      <c r="AE382">
        <f>D382*내역서!AE1280</f>
        <v>0</v>
      </c>
      <c r="AF382">
        <f>D382*내역서!AF1280</f>
        <v>0</v>
      </c>
      <c r="AG382">
        <f>D382*내역서!AG1280</f>
        <v>0</v>
      </c>
      <c r="AH382">
        <f>D382*내역서!AH1280</f>
        <v>0</v>
      </c>
      <c r="AI382">
        <f>D382*내역서!AI1280</f>
        <v>0</v>
      </c>
      <c r="AJ382">
        <f>D382*내역서!AJ1280</f>
        <v>0</v>
      </c>
      <c r="AK382">
        <f>D382*내역서!AK1280</f>
        <v>0</v>
      </c>
      <c r="AL382">
        <f>D382*내역서!AL1280</f>
        <v>0</v>
      </c>
    </row>
    <row r="383" spans="1:38" ht="30" customHeight="1">
      <c r="A383" s="6" t="s">
        <v>546</v>
      </c>
      <c r="B383" s="10"/>
      <c r="C383" s="7" t="s">
        <v>122</v>
      </c>
      <c r="D383" s="15">
        <v>1</v>
      </c>
      <c r="E383" s="8">
        <f>내역서!F1302</f>
        <v>0</v>
      </c>
      <c r="F383" s="8">
        <f t="shared" si="34"/>
        <v>0</v>
      </c>
      <c r="G383" s="8">
        <f>내역서!H1302</f>
        <v>0</v>
      </c>
      <c r="H383" s="8">
        <f t="shared" si="35"/>
        <v>0</v>
      </c>
      <c r="I383" s="8">
        <f>내역서!J1302</f>
        <v>0</v>
      </c>
      <c r="J383" s="8">
        <f t="shared" si="36"/>
        <v>0</v>
      </c>
      <c r="K383" s="8">
        <f t="shared" si="37"/>
        <v>0</v>
      </c>
      <c r="L383" s="8">
        <f t="shared" si="37"/>
        <v>0</v>
      </c>
      <c r="M383" s="10"/>
      <c r="Q383">
        <v>1</v>
      </c>
      <c r="R383">
        <f>D383*내역서!R1302</f>
        <v>0</v>
      </c>
      <c r="S383">
        <f>D383*내역서!S1302</f>
        <v>0</v>
      </c>
      <c r="T383">
        <f>D383*내역서!T1302</f>
        <v>0</v>
      </c>
      <c r="U383">
        <f>D383*내역서!U1302</f>
        <v>0</v>
      </c>
      <c r="V383">
        <f>D383*내역서!V1302</f>
        <v>0</v>
      </c>
      <c r="W383">
        <f>D383*내역서!W1302</f>
        <v>0</v>
      </c>
      <c r="X383">
        <f>D383*내역서!X1302</f>
        <v>0</v>
      </c>
      <c r="Y383">
        <f>D383*내역서!Y1302</f>
        <v>0</v>
      </c>
      <c r="Z383">
        <f>D383*내역서!Z1302</f>
        <v>0</v>
      </c>
      <c r="AA383">
        <f>D383*내역서!AA1302</f>
        <v>0</v>
      </c>
      <c r="AB383">
        <f>D383*내역서!AB1302</f>
        <v>0</v>
      </c>
      <c r="AC383">
        <f>D383*내역서!AC1302</f>
        <v>0</v>
      </c>
      <c r="AD383">
        <f>D383*내역서!AD1302</f>
        <v>0</v>
      </c>
      <c r="AE383">
        <f>D383*내역서!AE1302</f>
        <v>0</v>
      </c>
      <c r="AF383">
        <f>D383*내역서!AF1302</f>
        <v>0</v>
      </c>
      <c r="AG383">
        <f>D383*내역서!AG1302</f>
        <v>0</v>
      </c>
      <c r="AH383">
        <f>D383*내역서!AH1302</f>
        <v>0</v>
      </c>
      <c r="AI383">
        <f>D383*내역서!AI1302</f>
        <v>0</v>
      </c>
      <c r="AJ383">
        <f>D383*내역서!AJ1302</f>
        <v>0</v>
      </c>
      <c r="AK383">
        <f>D383*내역서!AK1302</f>
        <v>0</v>
      </c>
      <c r="AL383">
        <f>D383*내역서!AL1302</f>
        <v>0</v>
      </c>
    </row>
    <row r="384" spans="1:38" ht="30" customHeight="1">
      <c r="A384" s="6" t="s">
        <v>547</v>
      </c>
      <c r="B384" s="10"/>
      <c r="C384" s="7" t="s">
        <v>122</v>
      </c>
      <c r="D384" s="15">
        <v>1</v>
      </c>
      <c r="E384" s="8">
        <f>내역서!F1324</f>
        <v>0</v>
      </c>
      <c r="F384" s="8">
        <f t="shared" si="34"/>
        <v>0</v>
      </c>
      <c r="G384" s="8">
        <f>내역서!H1324</f>
        <v>0</v>
      </c>
      <c r="H384" s="8">
        <f t="shared" si="35"/>
        <v>0</v>
      </c>
      <c r="I384" s="8">
        <f>내역서!J1324</f>
        <v>0</v>
      </c>
      <c r="J384" s="8">
        <f t="shared" si="36"/>
        <v>0</v>
      </c>
      <c r="K384" s="8">
        <f t="shared" si="37"/>
        <v>0</v>
      </c>
      <c r="L384" s="8">
        <f t="shared" si="37"/>
        <v>0</v>
      </c>
      <c r="M384" s="10"/>
      <c r="Q384">
        <v>1</v>
      </c>
      <c r="R384">
        <f>D384*내역서!R1324</f>
        <v>0</v>
      </c>
      <c r="S384">
        <f>D384*내역서!S1324</f>
        <v>0</v>
      </c>
      <c r="T384">
        <f>D384*내역서!T1324</f>
        <v>0</v>
      </c>
      <c r="U384">
        <f>D384*내역서!U1324</f>
        <v>0</v>
      </c>
      <c r="V384">
        <f>D384*내역서!V1324</f>
        <v>0</v>
      </c>
      <c r="W384">
        <f>D384*내역서!W1324</f>
        <v>0</v>
      </c>
      <c r="X384">
        <f>D384*내역서!X1324</f>
        <v>0</v>
      </c>
      <c r="Y384">
        <f>D384*내역서!Y1324</f>
        <v>0</v>
      </c>
      <c r="Z384">
        <f>D384*내역서!Z1324</f>
        <v>0</v>
      </c>
      <c r="AA384">
        <f>D384*내역서!AA1324</f>
        <v>0</v>
      </c>
      <c r="AB384">
        <f>D384*내역서!AB1324</f>
        <v>0</v>
      </c>
      <c r="AC384">
        <f>D384*내역서!AC1324</f>
        <v>0</v>
      </c>
      <c r="AD384">
        <f>D384*내역서!AD1324</f>
        <v>0</v>
      </c>
      <c r="AE384">
        <f>D384*내역서!AE1324</f>
        <v>0</v>
      </c>
      <c r="AF384">
        <f>D384*내역서!AF1324</f>
        <v>0</v>
      </c>
      <c r="AG384">
        <f>D384*내역서!AG1324</f>
        <v>0</v>
      </c>
      <c r="AH384">
        <f>D384*내역서!AH1324</f>
        <v>0</v>
      </c>
      <c r="AI384">
        <f>D384*내역서!AI1324</f>
        <v>0</v>
      </c>
      <c r="AJ384">
        <f>D384*내역서!AJ1324</f>
        <v>0</v>
      </c>
      <c r="AK384">
        <f>D384*내역서!AK1324</f>
        <v>0</v>
      </c>
      <c r="AL384">
        <f>D384*내역서!AL1324</f>
        <v>0</v>
      </c>
    </row>
    <row r="385" spans="1:38" ht="30" customHeight="1">
      <c r="A385" s="6" t="s">
        <v>548</v>
      </c>
      <c r="B385" s="10"/>
      <c r="C385" s="7" t="s">
        <v>122</v>
      </c>
      <c r="D385" s="15">
        <v>1</v>
      </c>
      <c r="E385" s="8">
        <f>내역서!F1346</f>
        <v>0</v>
      </c>
      <c r="F385" s="8">
        <f t="shared" si="34"/>
        <v>0</v>
      </c>
      <c r="G385" s="8">
        <f>내역서!H1346</f>
        <v>0</v>
      </c>
      <c r="H385" s="8">
        <f t="shared" si="35"/>
        <v>0</v>
      </c>
      <c r="I385" s="8">
        <f>내역서!J1346</f>
        <v>0</v>
      </c>
      <c r="J385" s="8">
        <f t="shared" si="36"/>
        <v>0</v>
      </c>
      <c r="K385" s="8">
        <f t="shared" si="37"/>
        <v>0</v>
      </c>
      <c r="L385" s="8">
        <f t="shared" si="37"/>
        <v>0</v>
      </c>
      <c r="M385" s="6" t="s">
        <v>487</v>
      </c>
      <c r="R385">
        <f>D385*내역서!R1346</f>
        <v>0</v>
      </c>
      <c r="S385">
        <f>D385*내역서!S1346</f>
        <v>0</v>
      </c>
      <c r="T385">
        <f>D385*내역서!T1346</f>
        <v>0</v>
      </c>
      <c r="U385">
        <f>D385*내역서!U1346</f>
        <v>0</v>
      </c>
      <c r="V385">
        <f>D385*내역서!V1346</f>
        <v>0</v>
      </c>
      <c r="W385">
        <f>D385*내역서!W1346</f>
        <v>0</v>
      </c>
      <c r="X385">
        <f>D385*내역서!X1346</f>
        <v>0</v>
      </c>
      <c r="Y385">
        <f>D385*내역서!Y1346</f>
        <v>0</v>
      </c>
      <c r="Z385">
        <f>D385*내역서!Z1346</f>
        <v>0</v>
      </c>
      <c r="AA385">
        <f>D385*내역서!AA1346</f>
        <v>0</v>
      </c>
      <c r="AB385">
        <f>D385*내역서!AB1346</f>
        <v>0</v>
      </c>
      <c r="AC385">
        <f>D385*내역서!AC1346</f>
        <v>0</v>
      </c>
      <c r="AD385">
        <f>D385*내역서!AD1346</f>
        <v>0</v>
      </c>
      <c r="AE385">
        <f>D385*내역서!AE1346</f>
        <v>0</v>
      </c>
      <c r="AF385">
        <f>D385*내역서!AF1346</f>
        <v>0</v>
      </c>
      <c r="AG385">
        <f>D385*내역서!AG1346</f>
        <v>0</v>
      </c>
      <c r="AH385">
        <f>D385*내역서!AH1346</f>
        <v>0</v>
      </c>
      <c r="AI385">
        <f>D385*내역서!AI1346</f>
        <v>0</v>
      </c>
      <c r="AJ385">
        <f>D385*내역서!AJ1346</f>
        <v>0</v>
      </c>
      <c r="AK385">
        <f>D385*내역서!AK1346</f>
        <v>0</v>
      </c>
      <c r="AL385">
        <f>D385*내역서!AL1346</f>
        <v>0</v>
      </c>
    </row>
    <row r="386" spans="1:38" ht="30" customHeight="1">
      <c r="A386" s="10"/>
      <c r="B386" s="10"/>
      <c r="C386" s="15"/>
      <c r="D386" s="15"/>
      <c r="E386" s="8"/>
      <c r="F386" s="8"/>
      <c r="G386" s="8"/>
      <c r="H386" s="8"/>
      <c r="I386" s="8"/>
      <c r="J386" s="8"/>
      <c r="K386" s="8"/>
      <c r="L386" s="8"/>
      <c r="M386" s="10"/>
    </row>
    <row r="387" spans="1:38" ht="30" customHeight="1">
      <c r="A387" s="10"/>
      <c r="B387" s="10"/>
      <c r="C387" s="15"/>
      <c r="D387" s="15"/>
      <c r="E387" s="8"/>
      <c r="F387" s="8"/>
      <c r="G387" s="8"/>
      <c r="H387" s="8"/>
      <c r="I387" s="8"/>
      <c r="J387" s="8"/>
      <c r="K387" s="8"/>
      <c r="L387" s="8"/>
      <c r="M387" s="10"/>
    </row>
    <row r="388" spans="1:38" ht="30" customHeight="1">
      <c r="A388" s="10"/>
      <c r="B388" s="10"/>
      <c r="C388" s="15"/>
      <c r="D388" s="15"/>
      <c r="E388" s="8"/>
      <c r="F388" s="8"/>
      <c r="G388" s="8"/>
      <c r="H388" s="8"/>
      <c r="I388" s="8"/>
      <c r="J388" s="8"/>
      <c r="K388" s="8"/>
      <c r="L388" s="8"/>
      <c r="M388" s="10"/>
    </row>
    <row r="389" spans="1:38" ht="30" customHeight="1">
      <c r="A389" s="10"/>
      <c r="B389" s="10"/>
      <c r="C389" s="15"/>
      <c r="D389" s="15"/>
      <c r="E389" s="8"/>
      <c r="F389" s="8"/>
      <c r="G389" s="8"/>
      <c r="H389" s="8"/>
      <c r="I389" s="8"/>
      <c r="J389" s="8"/>
      <c r="K389" s="8"/>
      <c r="L389" s="8"/>
      <c r="M389" s="10"/>
    </row>
    <row r="390" spans="1:38" ht="30" customHeight="1">
      <c r="A390" s="10"/>
      <c r="B390" s="10"/>
      <c r="C390" s="15"/>
      <c r="D390" s="15"/>
      <c r="E390" s="8"/>
      <c r="F390" s="8"/>
      <c r="G390" s="8"/>
      <c r="H390" s="8"/>
      <c r="I390" s="8"/>
      <c r="J390" s="8"/>
      <c r="K390" s="8"/>
      <c r="L390" s="8"/>
      <c r="M390" s="10"/>
    </row>
    <row r="391" spans="1:38" ht="30" customHeight="1">
      <c r="A391" s="10"/>
      <c r="B391" s="10"/>
      <c r="C391" s="15"/>
      <c r="D391" s="15"/>
      <c r="E391" s="8"/>
      <c r="F391" s="8"/>
      <c r="G391" s="8"/>
      <c r="H391" s="8"/>
      <c r="I391" s="8"/>
      <c r="J391" s="8"/>
      <c r="K391" s="8"/>
      <c r="L391" s="8"/>
      <c r="M391" s="10"/>
    </row>
    <row r="392" spans="1:38" ht="30" customHeight="1">
      <c r="A392" s="10"/>
      <c r="B392" s="10"/>
      <c r="C392" s="15"/>
      <c r="D392" s="15"/>
      <c r="E392" s="8"/>
      <c r="F392" s="8"/>
      <c r="G392" s="8"/>
      <c r="H392" s="8"/>
      <c r="I392" s="8"/>
      <c r="J392" s="8"/>
      <c r="K392" s="8"/>
      <c r="L392" s="8"/>
      <c r="M392" s="10"/>
    </row>
    <row r="393" spans="1:38" ht="30" customHeight="1">
      <c r="A393" s="10"/>
      <c r="B393" s="10"/>
      <c r="C393" s="15"/>
      <c r="D393" s="15"/>
      <c r="E393" s="8"/>
      <c r="F393" s="8"/>
      <c r="G393" s="8"/>
      <c r="H393" s="8"/>
      <c r="I393" s="8"/>
      <c r="J393" s="8"/>
      <c r="K393" s="8"/>
      <c r="L393" s="8"/>
      <c r="M393" s="10"/>
    </row>
    <row r="394" spans="1:38" ht="30" customHeight="1">
      <c r="A394" s="10"/>
      <c r="B394" s="10"/>
      <c r="C394" s="15"/>
      <c r="D394" s="15"/>
      <c r="E394" s="8"/>
      <c r="F394" s="8"/>
      <c r="G394" s="8"/>
      <c r="H394" s="8"/>
      <c r="I394" s="8"/>
      <c r="J394" s="8"/>
      <c r="K394" s="8"/>
      <c r="L394" s="8"/>
      <c r="M394" s="10"/>
    </row>
    <row r="395" spans="1:38" ht="30" customHeight="1">
      <c r="A395" s="10"/>
      <c r="B395" s="10"/>
      <c r="C395" s="15"/>
      <c r="D395" s="15"/>
      <c r="E395" s="8"/>
      <c r="F395" s="8"/>
      <c r="G395" s="8"/>
      <c r="H395" s="8"/>
      <c r="I395" s="8"/>
      <c r="J395" s="8"/>
      <c r="K395" s="8"/>
      <c r="L395" s="8"/>
      <c r="M395" s="10"/>
    </row>
    <row r="396" spans="1:38" ht="30" customHeight="1">
      <c r="A396" s="10"/>
      <c r="B396" s="10"/>
      <c r="C396" s="15"/>
      <c r="D396" s="15"/>
      <c r="E396" s="8"/>
      <c r="F396" s="8"/>
      <c r="G396" s="8"/>
      <c r="H396" s="8"/>
      <c r="I396" s="8"/>
      <c r="J396" s="8"/>
      <c r="K396" s="8"/>
      <c r="L396" s="8"/>
      <c r="M396" s="10"/>
    </row>
    <row r="397" spans="1:38" ht="30" customHeight="1">
      <c r="A397" s="10"/>
      <c r="B397" s="10"/>
      <c r="C397" s="15"/>
      <c r="D397" s="15"/>
      <c r="E397" s="8"/>
      <c r="F397" s="8"/>
      <c r="G397" s="8"/>
      <c r="H397" s="8"/>
      <c r="I397" s="8"/>
      <c r="J397" s="8"/>
      <c r="K397" s="8"/>
      <c r="L397" s="8"/>
      <c r="M397" s="10"/>
    </row>
    <row r="398" spans="1:38" ht="30" customHeight="1">
      <c r="A398" s="10"/>
      <c r="B398" s="10"/>
      <c r="C398" s="15"/>
      <c r="D398" s="15"/>
      <c r="E398" s="8"/>
      <c r="F398" s="8"/>
      <c r="G398" s="8"/>
      <c r="H398" s="8"/>
      <c r="I398" s="8"/>
      <c r="J398" s="8"/>
      <c r="K398" s="8"/>
      <c r="L398" s="8"/>
      <c r="M398" s="10"/>
    </row>
    <row r="399" spans="1:38" ht="30" customHeight="1">
      <c r="A399" s="10"/>
      <c r="B399" s="10"/>
      <c r="C399" s="15"/>
      <c r="D399" s="15"/>
      <c r="E399" s="8"/>
      <c r="F399" s="8"/>
      <c r="G399" s="8"/>
      <c r="H399" s="8"/>
      <c r="I399" s="8"/>
      <c r="J399" s="8"/>
      <c r="K399" s="8"/>
      <c r="L399" s="8"/>
      <c r="M399" s="10"/>
    </row>
    <row r="400" spans="1:38" ht="30" customHeight="1">
      <c r="A400" s="11" t="s">
        <v>121</v>
      </c>
      <c r="B400" s="12"/>
      <c r="C400" s="13"/>
      <c r="D400" s="13"/>
      <c r="E400" s="8"/>
      <c r="F400" s="14">
        <f>SUMIF(Q380:Q385, "1", F380:F385)</f>
        <v>0</v>
      </c>
      <c r="G400" s="8"/>
      <c r="H400" s="14">
        <f>SUMIF(Q380:Q385, "1", H380:H385)</f>
        <v>0</v>
      </c>
      <c r="I400" s="8"/>
      <c r="J400" s="14">
        <f>SUMIF(Q380:Q385, "1", J380:J385)</f>
        <v>0</v>
      </c>
      <c r="K400" s="8"/>
      <c r="L400" s="14">
        <f>F400+H400+J400</f>
        <v>0</v>
      </c>
      <c r="M400" s="12"/>
      <c r="R400">
        <f t="shared" ref="R400:AL400" si="38">SUM(R380:R385)</f>
        <v>0</v>
      </c>
      <c r="S400">
        <f t="shared" si="38"/>
        <v>0</v>
      </c>
      <c r="T400">
        <f t="shared" si="38"/>
        <v>0</v>
      </c>
      <c r="U400">
        <f t="shared" si="38"/>
        <v>0</v>
      </c>
      <c r="V400">
        <f t="shared" si="38"/>
        <v>0</v>
      </c>
      <c r="W400">
        <f t="shared" si="38"/>
        <v>0</v>
      </c>
      <c r="X400">
        <f t="shared" si="38"/>
        <v>0</v>
      </c>
      <c r="Y400">
        <f t="shared" si="38"/>
        <v>0</v>
      </c>
      <c r="Z400">
        <f t="shared" si="38"/>
        <v>0</v>
      </c>
      <c r="AA400">
        <f t="shared" si="38"/>
        <v>0</v>
      </c>
      <c r="AB400">
        <f t="shared" si="38"/>
        <v>0</v>
      </c>
      <c r="AC400">
        <f t="shared" si="38"/>
        <v>0</v>
      </c>
      <c r="AD400">
        <f t="shared" si="38"/>
        <v>0</v>
      </c>
      <c r="AE400">
        <f t="shared" si="38"/>
        <v>0</v>
      </c>
      <c r="AF400">
        <f t="shared" si="38"/>
        <v>0</v>
      </c>
      <c r="AG400">
        <f t="shared" si="38"/>
        <v>0</v>
      </c>
      <c r="AH400">
        <f t="shared" si="38"/>
        <v>0</v>
      </c>
      <c r="AI400">
        <f t="shared" si="38"/>
        <v>0</v>
      </c>
      <c r="AJ400">
        <f t="shared" si="38"/>
        <v>0</v>
      </c>
      <c r="AK400">
        <f t="shared" si="38"/>
        <v>0</v>
      </c>
      <c r="AL400">
        <f t="shared" si="38"/>
        <v>0</v>
      </c>
    </row>
    <row r="401" spans="1:38" ht="30" customHeight="1">
      <c r="A401" s="6" t="s">
        <v>16</v>
      </c>
      <c r="B401" s="10"/>
      <c r="C401" s="15"/>
      <c r="D401" s="15"/>
      <c r="E401" s="8"/>
      <c r="F401" s="8"/>
      <c r="G401" s="8"/>
      <c r="H401" s="8"/>
      <c r="I401" s="8"/>
      <c r="J401" s="8"/>
      <c r="K401" s="8"/>
      <c r="L401" s="8"/>
      <c r="M401" s="10"/>
    </row>
    <row r="402" spans="1:38" ht="30" customHeight="1">
      <c r="A402" s="6" t="s">
        <v>549</v>
      </c>
      <c r="B402" s="10"/>
      <c r="C402" s="7" t="s">
        <v>122</v>
      </c>
      <c r="D402" s="15">
        <v>1</v>
      </c>
      <c r="E402" s="8">
        <f>내역서!F1368</f>
        <v>0</v>
      </c>
      <c r="F402" s="8">
        <f>D402*E402</f>
        <v>0</v>
      </c>
      <c r="G402" s="8">
        <f>내역서!H1368</f>
        <v>0</v>
      </c>
      <c r="H402" s="8">
        <f>D402*G402</f>
        <v>0</v>
      </c>
      <c r="I402" s="8">
        <f>내역서!J1368</f>
        <v>0</v>
      </c>
      <c r="J402" s="8">
        <f>D402*I402</f>
        <v>0</v>
      </c>
      <c r="K402" s="8">
        <f t="shared" ref="K402:L406" si="39">E402+G402+I402</f>
        <v>0</v>
      </c>
      <c r="L402" s="8">
        <f t="shared" si="39"/>
        <v>0</v>
      </c>
      <c r="M402" s="10"/>
      <c r="Q402">
        <v>1</v>
      </c>
      <c r="R402">
        <f>D402*내역서!R1368</f>
        <v>0</v>
      </c>
      <c r="S402">
        <f>D402*내역서!S1368</f>
        <v>0</v>
      </c>
      <c r="T402">
        <f>D402*내역서!T1368</f>
        <v>0</v>
      </c>
      <c r="U402">
        <f>D402*내역서!U1368</f>
        <v>0</v>
      </c>
      <c r="V402">
        <f>D402*내역서!V1368</f>
        <v>0</v>
      </c>
      <c r="W402">
        <f>D402*내역서!W1368</f>
        <v>0</v>
      </c>
      <c r="X402">
        <f>D402*내역서!X1368</f>
        <v>0</v>
      </c>
      <c r="Y402">
        <f>D402*내역서!Y1368</f>
        <v>0</v>
      </c>
      <c r="Z402">
        <f>D402*내역서!Z1368</f>
        <v>0</v>
      </c>
      <c r="AA402">
        <f>D402*내역서!AA1368</f>
        <v>0</v>
      </c>
      <c r="AB402">
        <f>D402*내역서!AB1368</f>
        <v>0</v>
      </c>
      <c r="AC402">
        <f>D402*내역서!AC1368</f>
        <v>0</v>
      </c>
      <c r="AD402">
        <f>D402*내역서!AD1368</f>
        <v>0</v>
      </c>
      <c r="AE402">
        <f>D402*내역서!AE1368</f>
        <v>0</v>
      </c>
      <c r="AF402">
        <f>D402*내역서!AF1368</f>
        <v>0</v>
      </c>
      <c r="AG402">
        <f>D402*내역서!AG1368</f>
        <v>0</v>
      </c>
      <c r="AH402">
        <f>D402*내역서!AH1368</f>
        <v>0</v>
      </c>
      <c r="AI402">
        <f>D402*내역서!AI1368</f>
        <v>0</v>
      </c>
      <c r="AJ402">
        <f>D402*내역서!AJ1368</f>
        <v>0</v>
      </c>
      <c r="AK402">
        <f>D402*내역서!AK1368</f>
        <v>0</v>
      </c>
      <c r="AL402">
        <f>D402*내역서!AL1368</f>
        <v>0</v>
      </c>
    </row>
    <row r="403" spans="1:38" ht="30" customHeight="1">
      <c r="A403" s="6" t="s">
        <v>550</v>
      </c>
      <c r="B403" s="10"/>
      <c r="C403" s="7" t="s">
        <v>122</v>
      </c>
      <c r="D403" s="15">
        <v>1</v>
      </c>
      <c r="E403" s="8">
        <f>내역서!F1390</f>
        <v>0</v>
      </c>
      <c r="F403" s="8">
        <f>D403*E403</f>
        <v>0</v>
      </c>
      <c r="G403" s="8">
        <f>내역서!H1390</f>
        <v>0</v>
      </c>
      <c r="H403" s="8">
        <f>D403*G403</f>
        <v>0</v>
      </c>
      <c r="I403" s="8">
        <f>내역서!J1390</f>
        <v>0</v>
      </c>
      <c r="J403" s="8">
        <f>D403*I403</f>
        <v>0</v>
      </c>
      <c r="K403" s="8">
        <f t="shared" si="39"/>
        <v>0</v>
      </c>
      <c r="L403" s="8">
        <f t="shared" si="39"/>
        <v>0</v>
      </c>
      <c r="M403" s="10"/>
      <c r="Q403">
        <v>1</v>
      </c>
      <c r="R403">
        <f>D403*내역서!R1390</f>
        <v>0</v>
      </c>
      <c r="S403">
        <f>D403*내역서!S1390</f>
        <v>0</v>
      </c>
      <c r="T403">
        <f>D403*내역서!T1390</f>
        <v>0</v>
      </c>
      <c r="U403">
        <f>D403*내역서!U1390</f>
        <v>0</v>
      </c>
      <c r="V403">
        <f>D403*내역서!V1390</f>
        <v>0</v>
      </c>
      <c r="W403">
        <f>D403*내역서!W1390</f>
        <v>0</v>
      </c>
      <c r="X403">
        <f>D403*내역서!X1390</f>
        <v>0</v>
      </c>
      <c r="Y403">
        <f>D403*내역서!Y1390</f>
        <v>0</v>
      </c>
      <c r="Z403">
        <f>D403*내역서!Z1390</f>
        <v>0</v>
      </c>
      <c r="AA403">
        <f>D403*내역서!AA1390</f>
        <v>0</v>
      </c>
      <c r="AB403">
        <f>D403*내역서!AB1390</f>
        <v>0</v>
      </c>
      <c r="AC403">
        <f>D403*내역서!AC1390</f>
        <v>0</v>
      </c>
      <c r="AD403">
        <f>D403*내역서!AD1390</f>
        <v>0</v>
      </c>
      <c r="AE403">
        <f>D403*내역서!AE1390</f>
        <v>0</v>
      </c>
      <c r="AF403">
        <f>D403*내역서!AF1390</f>
        <v>0</v>
      </c>
      <c r="AG403">
        <f>D403*내역서!AG1390</f>
        <v>0</v>
      </c>
      <c r="AH403">
        <f>D403*내역서!AH1390</f>
        <v>0</v>
      </c>
      <c r="AI403">
        <f>D403*내역서!AI1390</f>
        <v>0</v>
      </c>
      <c r="AJ403">
        <f>D403*내역서!AJ1390</f>
        <v>0</v>
      </c>
      <c r="AK403">
        <f>D403*내역서!AK1390</f>
        <v>0</v>
      </c>
      <c r="AL403">
        <f>D403*내역서!AL1390</f>
        <v>0</v>
      </c>
    </row>
    <row r="404" spans="1:38" ht="30" customHeight="1">
      <c r="A404" s="6" t="s">
        <v>551</v>
      </c>
      <c r="B404" s="10"/>
      <c r="C404" s="7" t="s">
        <v>122</v>
      </c>
      <c r="D404" s="15">
        <v>1</v>
      </c>
      <c r="E404" s="8">
        <f>내역서!F1412</f>
        <v>0</v>
      </c>
      <c r="F404" s="8">
        <f>D404*E404</f>
        <v>0</v>
      </c>
      <c r="G404" s="8">
        <f>내역서!H1412</f>
        <v>0</v>
      </c>
      <c r="H404" s="8">
        <f>D404*G404</f>
        <v>0</v>
      </c>
      <c r="I404" s="8">
        <f>내역서!J1412</f>
        <v>0</v>
      </c>
      <c r="J404" s="8">
        <f>D404*I404</f>
        <v>0</v>
      </c>
      <c r="K404" s="8">
        <f t="shared" si="39"/>
        <v>0</v>
      </c>
      <c r="L404" s="8">
        <f t="shared" si="39"/>
        <v>0</v>
      </c>
      <c r="M404" s="10"/>
      <c r="Q404">
        <v>1</v>
      </c>
      <c r="R404">
        <f>D404*내역서!R1412</f>
        <v>0</v>
      </c>
      <c r="S404">
        <f>D404*내역서!S1412</f>
        <v>0</v>
      </c>
      <c r="T404">
        <f>D404*내역서!T1412</f>
        <v>0</v>
      </c>
      <c r="U404">
        <f>D404*내역서!U1412</f>
        <v>0</v>
      </c>
      <c r="V404">
        <f>D404*내역서!V1412</f>
        <v>0</v>
      </c>
      <c r="W404">
        <f>D404*내역서!W1412</f>
        <v>0</v>
      </c>
      <c r="X404">
        <f>D404*내역서!X1412</f>
        <v>0</v>
      </c>
      <c r="Y404">
        <f>D404*내역서!Y1412</f>
        <v>0</v>
      </c>
      <c r="Z404">
        <f>D404*내역서!Z1412</f>
        <v>0</v>
      </c>
      <c r="AA404">
        <f>D404*내역서!AA1412</f>
        <v>0</v>
      </c>
      <c r="AB404">
        <f>D404*내역서!AB1412</f>
        <v>0</v>
      </c>
      <c r="AC404">
        <f>D404*내역서!AC1412</f>
        <v>0</v>
      </c>
      <c r="AD404">
        <f>D404*내역서!AD1412</f>
        <v>0</v>
      </c>
      <c r="AE404">
        <f>D404*내역서!AE1412</f>
        <v>0</v>
      </c>
      <c r="AF404">
        <f>D404*내역서!AF1412</f>
        <v>0</v>
      </c>
      <c r="AG404">
        <f>D404*내역서!AG1412</f>
        <v>0</v>
      </c>
      <c r="AH404">
        <f>D404*내역서!AH1412</f>
        <v>0</v>
      </c>
      <c r="AI404">
        <f>D404*내역서!AI1412</f>
        <v>0</v>
      </c>
      <c r="AJ404">
        <f>D404*내역서!AJ1412</f>
        <v>0</v>
      </c>
      <c r="AK404">
        <f>D404*내역서!AK1412</f>
        <v>0</v>
      </c>
      <c r="AL404">
        <f>D404*내역서!AL1412</f>
        <v>0</v>
      </c>
    </row>
    <row r="405" spans="1:38" ht="30" customHeight="1">
      <c r="A405" s="6" t="s">
        <v>552</v>
      </c>
      <c r="B405" s="10"/>
      <c r="C405" s="7" t="s">
        <v>122</v>
      </c>
      <c r="D405" s="15">
        <v>1</v>
      </c>
      <c r="E405" s="8">
        <f>내역서!F1434</f>
        <v>0</v>
      </c>
      <c r="F405" s="8">
        <f>D405*E405</f>
        <v>0</v>
      </c>
      <c r="G405" s="8">
        <f>내역서!H1434</f>
        <v>0</v>
      </c>
      <c r="H405" s="8">
        <f>D405*G405</f>
        <v>0</v>
      </c>
      <c r="I405" s="8">
        <f>내역서!J1434</f>
        <v>0</v>
      </c>
      <c r="J405" s="8">
        <f>D405*I405</f>
        <v>0</v>
      </c>
      <c r="K405" s="8">
        <f t="shared" si="39"/>
        <v>0</v>
      </c>
      <c r="L405" s="8">
        <f t="shared" si="39"/>
        <v>0</v>
      </c>
      <c r="M405" s="10"/>
      <c r="Q405">
        <v>1</v>
      </c>
      <c r="R405">
        <f>D405*내역서!R1434</f>
        <v>0</v>
      </c>
      <c r="S405">
        <f>D405*내역서!S1434</f>
        <v>0</v>
      </c>
      <c r="T405">
        <f>D405*내역서!T1434</f>
        <v>0</v>
      </c>
      <c r="U405">
        <f>D405*내역서!U1434</f>
        <v>0</v>
      </c>
      <c r="V405">
        <f>D405*내역서!V1434</f>
        <v>0</v>
      </c>
      <c r="W405">
        <f>D405*내역서!W1434</f>
        <v>0</v>
      </c>
      <c r="X405">
        <f>D405*내역서!X1434</f>
        <v>0</v>
      </c>
      <c r="Y405">
        <f>D405*내역서!Y1434</f>
        <v>0</v>
      </c>
      <c r="Z405">
        <f>D405*내역서!Z1434</f>
        <v>0</v>
      </c>
      <c r="AA405">
        <f>D405*내역서!AA1434</f>
        <v>0</v>
      </c>
      <c r="AB405">
        <f>D405*내역서!AB1434</f>
        <v>0</v>
      </c>
      <c r="AC405">
        <f>D405*내역서!AC1434</f>
        <v>0</v>
      </c>
      <c r="AD405">
        <f>D405*내역서!AD1434</f>
        <v>0</v>
      </c>
      <c r="AE405">
        <f>D405*내역서!AE1434</f>
        <v>0</v>
      </c>
      <c r="AF405">
        <f>D405*내역서!AF1434</f>
        <v>0</v>
      </c>
      <c r="AG405">
        <f>D405*내역서!AG1434</f>
        <v>0</v>
      </c>
      <c r="AH405">
        <f>D405*내역서!AH1434</f>
        <v>0</v>
      </c>
      <c r="AI405">
        <f>D405*내역서!AI1434</f>
        <v>0</v>
      </c>
      <c r="AJ405">
        <f>D405*내역서!AJ1434</f>
        <v>0</v>
      </c>
      <c r="AK405">
        <f>D405*내역서!AK1434</f>
        <v>0</v>
      </c>
      <c r="AL405">
        <f>D405*내역서!AL1434</f>
        <v>0</v>
      </c>
    </row>
    <row r="406" spans="1:38" ht="30" customHeight="1">
      <c r="A406" s="6" t="s">
        <v>553</v>
      </c>
      <c r="B406" s="10"/>
      <c r="C406" s="7" t="s">
        <v>122</v>
      </c>
      <c r="D406" s="15">
        <v>1</v>
      </c>
      <c r="E406" s="8">
        <f>내역서!F1456</f>
        <v>0</v>
      </c>
      <c r="F406" s="8">
        <f>D406*E406</f>
        <v>0</v>
      </c>
      <c r="G406" s="8">
        <f>내역서!H1456</f>
        <v>0</v>
      </c>
      <c r="H406" s="8">
        <f>D406*G406</f>
        <v>0</v>
      </c>
      <c r="I406" s="8">
        <f>내역서!J1456</f>
        <v>0</v>
      </c>
      <c r="J406" s="8">
        <f>D406*I406</f>
        <v>0</v>
      </c>
      <c r="K406" s="8">
        <f t="shared" si="39"/>
        <v>0</v>
      </c>
      <c r="L406" s="8">
        <f t="shared" si="39"/>
        <v>0</v>
      </c>
      <c r="M406" s="10"/>
      <c r="Q406">
        <v>1</v>
      </c>
      <c r="R406">
        <f>D406*내역서!R1456</f>
        <v>0</v>
      </c>
      <c r="S406">
        <f>D406*내역서!S1456</f>
        <v>0</v>
      </c>
      <c r="T406">
        <f>D406*내역서!T1456</f>
        <v>0</v>
      </c>
      <c r="U406">
        <f>D406*내역서!U1456</f>
        <v>0</v>
      </c>
      <c r="V406">
        <f>D406*내역서!V1456</f>
        <v>0</v>
      </c>
      <c r="W406">
        <f>D406*내역서!W1456</f>
        <v>0</v>
      </c>
      <c r="X406">
        <f>D406*내역서!X1456</f>
        <v>0</v>
      </c>
      <c r="Y406">
        <f>D406*내역서!Y1456</f>
        <v>0</v>
      </c>
      <c r="Z406">
        <f>D406*내역서!Z1456</f>
        <v>0</v>
      </c>
      <c r="AA406">
        <f>D406*내역서!AA1456</f>
        <v>0</v>
      </c>
      <c r="AB406">
        <f>D406*내역서!AB1456</f>
        <v>0</v>
      </c>
      <c r="AC406">
        <f>D406*내역서!AC1456</f>
        <v>0</v>
      </c>
      <c r="AD406">
        <f>D406*내역서!AD1456</f>
        <v>0</v>
      </c>
      <c r="AE406">
        <f>D406*내역서!AE1456</f>
        <v>0</v>
      </c>
      <c r="AF406">
        <f>D406*내역서!AF1456</f>
        <v>0</v>
      </c>
      <c r="AG406">
        <f>D406*내역서!AG1456</f>
        <v>0</v>
      </c>
      <c r="AH406">
        <f>D406*내역서!AH1456</f>
        <v>0</v>
      </c>
      <c r="AI406">
        <f>D406*내역서!AI1456</f>
        <v>0</v>
      </c>
      <c r="AJ406">
        <f>D406*내역서!AJ1456</f>
        <v>0</v>
      </c>
      <c r="AK406">
        <f>D406*내역서!AK1456</f>
        <v>0</v>
      </c>
      <c r="AL406">
        <f>D406*내역서!AL1456</f>
        <v>0</v>
      </c>
    </row>
    <row r="407" spans="1:38" ht="30" customHeight="1">
      <c r="A407" s="10"/>
      <c r="B407" s="10"/>
      <c r="C407" s="15"/>
      <c r="D407" s="15"/>
      <c r="E407" s="8"/>
      <c r="F407" s="8"/>
      <c r="G407" s="8"/>
      <c r="H407" s="8"/>
      <c r="I407" s="8"/>
      <c r="J407" s="8"/>
      <c r="K407" s="8"/>
      <c r="L407" s="8"/>
      <c r="M407" s="10"/>
    </row>
    <row r="408" spans="1:38" ht="30" customHeight="1">
      <c r="A408" s="10"/>
      <c r="B408" s="10"/>
      <c r="C408" s="15"/>
      <c r="D408" s="15"/>
      <c r="E408" s="8"/>
      <c r="F408" s="8"/>
      <c r="G408" s="8"/>
      <c r="H408" s="8"/>
      <c r="I408" s="8"/>
      <c r="J408" s="8"/>
      <c r="K408" s="8"/>
      <c r="L408" s="8"/>
      <c r="M408" s="10"/>
    </row>
    <row r="409" spans="1:38" ht="30" customHeight="1">
      <c r="A409" s="10"/>
      <c r="B409" s="10"/>
      <c r="C409" s="15"/>
      <c r="D409" s="15"/>
      <c r="E409" s="8"/>
      <c r="F409" s="8"/>
      <c r="G409" s="8"/>
      <c r="H409" s="8"/>
      <c r="I409" s="8"/>
      <c r="J409" s="8"/>
      <c r="K409" s="8"/>
      <c r="L409" s="8"/>
      <c r="M409" s="10"/>
    </row>
    <row r="410" spans="1:38" ht="30" customHeight="1">
      <c r="A410" s="10"/>
      <c r="B410" s="10"/>
      <c r="C410" s="15"/>
      <c r="D410" s="15"/>
      <c r="E410" s="8"/>
      <c r="F410" s="8"/>
      <c r="G410" s="8"/>
      <c r="H410" s="8"/>
      <c r="I410" s="8"/>
      <c r="J410" s="8"/>
      <c r="K410" s="8"/>
      <c r="L410" s="8"/>
      <c r="M410" s="10"/>
    </row>
    <row r="411" spans="1:38" ht="30" customHeight="1">
      <c r="A411" s="10"/>
      <c r="B411" s="10"/>
      <c r="C411" s="15"/>
      <c r="D411" s="15"/>
      <c r="E411" s="8"/>
      <c r="F411" s="8"/>
      <c r="G411" s="8"/>
      <c r="H411" s="8"/>
      <c r="I411" s="8"/>
      <c r="J411" s="8"/>
      <c r="K411" s="8"/>
      <c r="L411" s="8"/>
      <c r="M411" s="10"/>
    </row>
    <row r="412" spans="1:38" ht="30" customHeight="1">
      <c r="A412" s="10"/>
      <c r="B412" s="10"/>
      <c r="C412" s="15"/>
      <c r="D412" s="15"/>
      <c r="E412" s="8"/>
      <c r="F412" s="8"/>
      <c r="G412" s="8"/>
      <c r="H412" s="8"/>
      <c r="I412" s="8"/>
      <c r="J412" s="8"/>
      <c r="K412" s="8"/>
      <c r="L412" s="8"/>
      <c r="M412" s="10"/>
    </row>
    <row r="413" spans="1:38" ht="30" customHeight="1">
      <c r="A413" s="10"/>
      <c r="B413" s="10"/>
      <c r="C413" s="15"/>
      <c r="D413" s="15"/>
      <c r="E413" s="8"/>
      <c r="F413" s="8"/>
      <c r="G413" s="8"/>
      <c r="H413" s="8"/>
      <c r="I413" s="8"/>
      <c r="J413" s="8"/>
      <c r="K413" s="8"/>
      <c r="L413" s="8"/>
      <c r="M413" s="10"/>
    </row>
    <row r="414" spans="1:38" ht="30" customHeight="1">
      <c r="A414" s="10"/>
      <c r="B414" s="10"/>
      <c r="C414" s="15"/>
      <c r="D414" s="15"/>
      <c r="E414" s="8"/>
      <c r="F414" s="8"/>
      <c r="G414" s="8"/>
      <c r="H414" s="8"/>
      <c r="I414" s="8"/>
      <c r="J414" s="8"/>
      <c r="K414" s="8"/>
      <c r="L414" s="8"/>
      <c r="M414" s="10"/>
    </row>
    <row r="415" spans="1:38" ht="30" customHeight="1">
      <c r="A415" s="10"/>
      <c r="B415" s="10"/>
      <c r="C415" s="15"/>
      <c r="D415" s="15"/>
      <c r="E415" s="8"/>
      <c r="F415" s="8"/>
      <c r="G415" s="8"/>
      <c r="H415" s="8"/>
      <c r="I415" s="8"/>
      <c r="J415" s="8"/>
      <c r="K415" s="8"/>
      <c r="L415" s="8"/>
      <c r="M415" s="10"/>
    </row>
    <row r="416" spans="1:38" ht="30" customHeight="1">
      <c r="A416" s="10"/>
      <c r="B416" s="10"/>
      <c r="C416" s="15"/>
      <c r="D416" s="15"/>
      <c r="E416" s="8"/>
      <c r="F416" s="8"/>
      <c r="G416" s="8"/>
      <c r="H416" s="8"/>
      <c r="I416" s="8"/>
      <c r="J416" s="8"/>
      <c r="K416" s="8"/>
      <c r="L416" s="8"/>
      <c r="M416" s="10"/>
    </row>
    <row r="417" spans="1:38" ht="30" customHeight="1">
      <c r="A417" s="10"/>
      <c r="B417" s="10"/>
      <c r="C417" s="15"/>
      <c r="D417" s="15"/>
      <c r="E417" s="8"/>
      <c r="F417" s="8"/>
      <c r="G417" s="8"/>
      <c r="H417" s="8"/>
      <c r="I417" s="8"/>
      <c r="J417" s="8"/>
      <c r="K417" s="8"/>
      <c r="L417" s="8"/>
      <c r="M417" s="10"/>
    </row>
    <row r="418" spans="1:38" ht="30" customHeight="1">
      <c r="A418" s="10"/>
      <c r="B418" s="10"/>
      <c r="C418" s="15"/>
      <c r="D418" s="15"/>
      <c r="E418" s="8"/>
      <c r="F418" s="8"/>
      <c r="G418" s="8"/>
      <c r="H418" s="8"/>
      <c r="I418" s="8"/>
      <c r="J418" s="8"/>
      <c r="K418" s="8"/>
      <c r="L418" s="8"/>
      <c r="M418" s="10"/>
    </row>
    <row r="419" spans="1:38" ht="30" customHeight="1">
      <c r="A419" s="10"/>
      <c r="B419" s="10"/>
      <c r="C419" s="15"/>
      <c r="D419" s="15"/>
      <c r="E419" s="8"/>
      <c r="F419" s="8"/>
      <c r="G419" s="8"/>
      <c r="H419" s="8"/>
      <c r="I419" s="8"/>
      <c r="J419" s="8"/>
      <c r="K419" s="8"/>
      <c r="L419" s="8"/>
      <c r="M419" s="10"/>
    </row>
    <row r="420" spans="1:38" ht="30" customHeight="1">
      <c r="A420" s="10"/>
      <c r="B420" s="10"/>
      <c r="C420" s="15"/>
      <c r="D420" s="15"/>
      <c r="E420" s="8"/>
      <c r="F420" s="8"/>
      <c r="G420" s="8"/>
      <c r="H420" s="8"/>
      <c r="I420" s="8"/>
      <c r="J420" s="8"/>
      <c r="K420" s="8"/>
      <c r="L420" s="8"/>
      <c r="M420" s="10"/>
    </row>
    <row r="421" spans="1:38" ht="30" customHeight="1">
      <c r="A421" s="10"/>
      <c r="B421" s="10"/>
      <c r="C421" s="15"/>
      <c r="D421" s="15"/>
      <c r="E421" s="8"/>
      <c r="F421" s="8"/>
      <c r="G421" s="8"/>
      <c r="H421" s="8"/>
      <c r="I421" s="8"/>
      <c r="J421" s="8"/>
      <c r="K421" s="8"/>
      <c r="L421" s="8"/>
      <c r="M421" s="10"/>
    </row>
    <row r="422" spans="1:38" ht="30" customHeight="1">
      <c r="A422" s="11" t="s">
        <v>121</v>
      </c>
      <c r="B422" s="12"/>
      <c r="C422" s="13"/>
      <c r="D422" s="13"/>
      <c r="E422" s="8"/>
      <c r="F422" s="14">
        <f>SUMIF(Q402:Q406, "1", F402:F406)</f>
        <v>0</v>
      </c>
      <c r="G422" s="8"/>
      <c r="H422" s="14">
        <f>SUMIF(Q402:Q406, "1", H402:H406)</f>
        <v>0</v>
      </c>
      <c r="I422" s="8"/>
      <c r="J422" s="14">
        <f>SUMIF(Q402:Q406, "1", J402:J406)</f>
        <v>0</v>
      </c>
      <c r="K422" s="8"/>
      <c r="L422" s="14">
        <f>F422+H422+J422</f>
        <v>0</v>
      </c>
      <c r="M422" s="12"/>
      <c r="R422">
        <f t="shared" ref="R422:AL422" si="40">SUM(R402:R406)</f>
        <v>0</v>
      </c>
      <c r="S422">
        <f t="shared" si="40"/>
        <v>0</v>
      </c>
      <c r="T422">
        <f t="shared" si="40"/>
        <v>0</v>
      </c>
      <c r="U422">
        <f t="shared" si="40"/>
        <v>0</v>
      </c>
      <c r="V422">
        <f t="shared" si="40"/>
        <v>0</v>
      </c>
      <c r="W422">
        <f t="shared" si="40"/>
        <v>0</v>
      </c>
      <c r="X422">
        <f t="shared" si="40"/>
        <v>0</v>
      </c>
      <c r="Y422">
        <f t="shared" si="40"/>
        <v>0</v>
      </c>
      <c r="Z422">
        <f t="shared" si="40"/>
        <v>0</v>
      </c>
      <c r="AA422">
        <f t="shared" si="40"/>
        <v>0</v>
      </c>
      <c r="AB422">
        <f t="shared" si="40"/>
        <v>0</v>
      </c>
      <c r="AC422">
        <f t="shared" si="40"/>
        <v>0</v>
      </c>
      <c r="AD422">
        <f t="shared" si="40"/>
        <v>0</v>
      </c>
      <c r="AE422">
        <f t="shared" si="40"/>
        <v>0</v>
      </c>
      <c r="AF422">
        <f t="shared" si="40"/>
        <v>0</v>
      </c>
      <c r="AG422">
        <f t="shared" si="40"/>
        <v>0</v>
      </c>
      <c r="AH422">
        <f t="shared" si="40"/>
        <v>0</v>
      </c>
      <c r="AI422">
        <f t="shared" si="40"/>
        <v>0</v>
      </c>
      <c r="AJ422">
        <f t="shared" si="40"/>
        <v>0</v>
      </c>
      <c r="AK422">
        <f t="shared" si="40"/>
        <v>0</v>
      </c>
      <c r="AL422">
        <f t="shared" si="40"/>
        <v>0</v>
      </c>
    </row>
    <row r="423" spans="1:38" ht="30" customHeight="1">
      <c r="A423" s="6" t="s">
        <v>17</v>
      </c>
      <c r="B423" s="10"/>
      <c r="C423" s="15"/>
      <c r="D423" s="15"/>
      <c r="E423" s="8"/>
      <c r="F423" s="8"/>
      <c r="G423" s="8"/>
      <c r="H423" s="8"/>
      <c r="I423" s="8"/>
      <c r="J423" s="8"/>
      <c r="K423" s="8"/>
      <c r="L423" s="8"/>
      <c r="M423" s="10"/>
    </row>
    <row r="424" spans="1:38" ht="30" customHeight="1">
      <c r="A424" s="6" t="s">
        <v>554</v>
      </c>
      <c r="B424" s="10"/>
      <c r="C424" s="7" t="s">
        <v>122</v>
      </c>
      <c r="D424" s="15">
        <v>1</v>
      </c>
      <c r="E424" s="8">
        <f>내역서!F1478</f>
        <v>0</v>
      </c>
      <c r="F424" s="8">
        <f>D424*E424</f>
        <v>0</v>
      </c>
      <c r="G424" s="8">
        <f>내역서!H1478</f>
        <v>0</v>
      </c>
      <c r="H424" s="8">
        <f>D424*G424</f>
        <v>0</v>
      </c>
      <c r="I424" s="8">
        <f>내역서!J1478</f>
        <v>0</v>
      </c>
      <c r="J424" s="8">
        <f>D424*I424</f>
        <v>0</v>
      </c>
      <c r="K424" s="8">
        <f t="shared" ref="K424:L426" si="41">E424+G424+I424</f>
        <v>0</v>
      </c>
      <c r="L424" s="8">
        <f t="shared" si="41"/>
        <v>0</v>
      </c>
      <c r="M424" s="10"/>
      <c r="Q424">
        <v>1</v>
      </c>
      <c r="R424">
        <f>D424*내역서!R1478</f>
        <v>0</v>
      </c>
      <c r="S424">
        <f>D424*내역서!S1478</f>
        <v>0</v>
      </c>
      <c r="T424">
        <f>D424*내역서!T1478</f>
        <v>0</v>
      </c>
      <c r="U424">
        <f>D424*내역서!U1478</f>
        <v>0</v>
      </c>
      <c r="V424">
        <f>D424*내역서!V1478</f>
        <v>0</v>
      </c>
      <c r="W424">
        <f>D424*내역서!W1478</f>
        <v>0</v>
      </c>
      <c r="X424">
        <f>D424*내역서!X1478</f>
        <v>0</v>
      </c>
      <c r="Y424">
        <f>D424*내역서!Y1478</f>
        <v>0</v>
      </c>
      <c r="Z424">
        <f>D424*내역서!Z1478</f>
        <v>0</v>
      </c>
      <c r="AA424">
        <f>D424*내역서!AA1478</f>
        <v>0</v>
      </c>
      <c r="AB424">
        <f>D424*내역서!AB1478</f>
        <v>0</v>
      </c>
      <c r="AC424">
        <f>D424*내역서!AC1478</f>
        <v>0</v>
      </c>
      <c r="AD424">
        <f>D424*내역서!AD1478</f>
        <v>0</v>
      </c>
      <c r="AE424">
        <f>D424*내역서!AE1478</f>
        <v>0</v>
      </c>
      <c r="AF424">
        <f>D424*내역서!AF1478</f>
        <v>0</v>
      </c>
      <c r="AG424">
        <f>D424*내역서!AG1478</f>
        <v>0</v>
      </c>
      <c r="AH424">
        <f>D424*내역서!AH1478</f>
        <v>0</v>
      </c>
      <c r="AI424">
        <f>D424*내역서!AI1478</f>
        <v>0</v>
      </c>
      <c r="AJ424">
        <f>D424*내역서!AJ1478</f>
        <v>0</v>
      </c>
      <c r="AK424">
        <f>D424*내역서!AK1478</f>
        <v>0</v>
      </c>
      <c r="AL424">
        <f>D424*내역서!AL1478</f>
        <v>0</v>
      </c>
    </row>
    <row r="425" spans="1:38" ht="30" customHeight="1">
      <c r="A425" s="6" t="s">
        <v>555</v>
      </c>
      <c r="B425" s="10"/>
      <c r="C425" s="7" t="s">
        <v>122</v>
      </c>
      <c r="D425" s="15">
        <v>1</v>
      </c>
      <c r="E425" s="8">
        <f>내역서!F1500</f>
        <v>0</v>
      </c>
      <c r="F425" s="8">
        <f>D425*E425</f>
        <v>0</v>
      </c>
      <c r="G425" s="8">
        <f>내역서!H1500</f>
        <v>0</v>
      </c>
      <c r="H425" s="8">
        <f>D425*G425</f>
        <v>0</v>
      </c>
      <c r="I425" s="8">
        <f>내역서!J1500</f>
        <v>0</v>
      </c>
      <c r="J425" s="8">
        <f>D425*I425</f>
        <v>0</v>
      </c>
      <c r="K425" s="8">
        <f t="shared" si="41"/>
        <v>0</v>
      </c>
      <c r="L425" s="8">
        <f t="shared" si="41"/>
        <v>0</v>
      </c>
      <c r="M425" s="10"/>
      <c r="Q425">
        <v>1</v>
      </c>
      <c r="R425">
        <f>D425*내역서!R1500</f>
        <v>0</v>
      </c>
      <c r="S425">
        <f>D425*내역서!S1500</f>
        <v>0</v>
      </c>
      <c r="T425">
        <f>D425*내역서!T1500</f>
        <v>0</v>
      </c>
      <c r="U425">
        <f>D425*내역서!U1500</f>
        <v>0</v>
      </c>
      <c r="V425">
        <f>D425*내역서!V1500</f>
        <v>0</v>
      </c>
      <c r="W425">
        <f>D425*내역서!W1500</f>
        <v>0</v>
      </c>
      <c r="X425">
        <f>D425*내역서!X1500</f>
        <v>0</v>
      </c>
      <c r="Y425">
        <f>D425*내역서!Y1500</f>
        <v>0</v>
      </c>
      <c r="Z425">
        <f>D425*내역서!Z1500</f>
        <v>0</v>
      </c>
      <c r="AA425">
        <f>D425*내역서!AA1500</f>
        <v>0</v>
      </c>
      <c r="AB425">
        <f>D425*내역서!AB1500</f>
        <v>0</v>
      </c>
      <c r="AC425">
        <f>D425*내역서!AC1500</f>
        <v>0</v>
      </c>
      <c r="AD425">
        <f>D425*내역서!AD1500</f>
        <v>0</v>
      </c>
      <c r="AE425">
        <f>D425*내역서!AE1500</f>
        <v>0</v>
      </c>
      <c r="AF425">
        <f>D425*내역서!AF1500</f>
        <v>0</v>
      </c>
      <c r="AG425">
        <f>D425*내역서!AG1500</f>
        <v>0</v>
      </c>
      <c r="AH425">
        <f>D425*내역서!AH1500</f>
        <v>0</v>
      </c>
      <c r="AI425">
        <f>D425*내역서!AI1500</f>
        <v>0</v>
      </c>
      <c r="AJ425">
        <f>D425*내역서!AJ1500</f>
        <v>0</v>
      </c>
      <c r="AK425">
        <f>D425*내역서!AK1500</f>
        <v>0</v>
      </c>
      <c r="AL425">
        <f>D425*내역서!AL1500</f>
        <v>0</v>
      </c>
    </row>
    <row r="426" spans="1:38" ht="30" customHeight="1">
      <c r="A426" s="6" t="s">
        <v>556</v>
      </c>
      <c r="B426" s="10"/>
      <c r="C426" s="7" t="s">
        <v>122</v>
      </c>
      <c r="D426" s="15">
        <v>1</v>
      </c>
      <c r="E426" s="8">
        <f>내역서!F1522</f>
        <v>0</v>
      </c>
      <c r="F426" s="8">
        <f>D426*E426</f>
        <v>0</v>
      </c>
      <c r="G426" s="8">
        <f>내역서!H1522</f>
        <v>0</v>
      </c>
      <c r="H426" s="8">
        <f>D426*G426</f>
        <v>0</v>
      </c>
      <c r="I426" s="8">
        <f>내역서!J1522</f>
        <v>0</v>
      </c>
      <c r="J426" s="8">
        <f>D426*I426</f>
        <v>0</v>
      </c>
      <c r="K426" s="8">
        <f t="shared" si="41"/>
        <v>0</v>
      </c>
      <c r="L426" s="8">
        <f t="shared" si="41"/>
        <v>0</v>
      </c>
      <c r="M426" s="6" t="s">
        <v>487</v>
      </c>
      <c r="R426">
        <f>D426*내역서!R1522</f>
        <v>0</v>
      </c>
      <c r="S426">
        <f>D426*내역서!S1522</f>
        <v>0</v>
      </c>
      <c r="T426">
        <f>D426*내역서!T1522</f>
        <v>0</v>
      </c>
      <c r="U426">
        <f>D426*내역서!U1522</f>
        <v>0</v>
      </c>
      <c r="V426">
        <f>D426*내역서!V1522</f>
        <v>0</v>
      </c>
      <c r="W426">
        <f>D426*내역서!W1522</f>
        <v>0</v>
      </c>
      <c r="X426">
        <f>D426*내역서!X1522</f>
        <v>0</v>
      </c>
      <c r="Y426">
        <f>D426*내역서!Y1522</f>
        <v>0</v>
      </c>
      <c r="Z426">
        <f>D426*내역서!Z1522</f>
        <v>0</v>
      </c>
      <c r="AA426">
        <f>D426*내역서!AA1522</f>
        <v>0</v>
      </c>
      <c r="AB426">
        <f>D426*내역서!AB1522</f>
        <v>0</v>
      </c>
      <c r="AC426">
        <f>D426*내역서!AC1522</f>
        <v>0</v>
      </c>
      <c r="AD426">
        <f>D426*내역서!AD1522</f>
        <v>0</v>
      </c>
      <c r="AE426">
        <f>D426*내역서!AE1522</f>
        <v>0</v>
      </c>
      <c r="AF426">
        <f>D426*내역서!AF1522</f>
        <v>0</v>
      </c>
      <c r="AG426">
        <f>D426*내역서!AG1522</f>
        <v>0</v>
      </c>
      <c r="AH426">
        <f>D426*내역서!AH1522</f>
        <v>0</v>
      </c>
      <c r="AI426">
        <f>D426*내역서!AI1522</f>
        <v>0</v>
      </c>
      <c r="AJ426">
        <f>D426*내역서!AJ1522</f>
        <v>0</v>
      </c>
      <c r="AK426">
        <f>D426*내역서!AK1522</f>
        <v>0</v>
      </c>
      <c r="AL426">
        <f>D426*내역서!AL1522</f>
        <v>0</v>
      </c>
    </row>
    <row r="427" spans="1:38" ht="30" customHeight="1">
      <c r="A427" s="10"/>
      <c r="B427" s="10"/>
      <c r="C427" s="15"/>
      <c r="D427" s="15"/>
      <c r="E427" s="8"/>
      <c r="F427" s="8"/>
      <c r="G427" s="8"/>
      <c r="H427" s="8"/>
      <c r="I427" s="8"/>
      <c r="J427" s="8"/>
      <c r="K427" s="8"/>
      <c r="L427" s="8"/>
      <c r="M427" s="10"/>
    </row>
    <row r="428" spans="1:38" ht="30" customHeight="1">
      <c r="A428" s="10"/>
      <c r="B428" s="10"/>
      <c r="C428" s="15"/>
      <c r="D428" s="15"/>
      <c r="E428" s="8"/>
      <c r="F428" s="8"/>
      <c r="G428" s="8"/>
      <c r="H428" s="8"/>
      <c r="I428" s="8"/>
      <c r="J428" s="8"/>
      <c r="K428" s="8"/>
      <c r="L428" s="8"/>
      <c r="M428" s="10"/>
    </row>
    <row r="429" spans="1:38" ht="30" customHeight="1">
      <c r="A429" s="10"/>
      <c r="B429" s="10"/>
      <c r="C429" s="15"/>
      <c r="D429" s="15"/>
      <c r="E429" s="8"/>
      <c r="F429" s="8"/>
      <c r="G429" s="8"/>
      <c r="H429" s="8"/>
      <c r="I429" s="8"/>
      <c r="J429" s="8"/>
      <c r="K429" s="8"/>
      <c r="L429" s="8"/>
      <c r="M429" s="10"/>
    </row>
    <row r="430" spans="1:38" ht="30" customHeight="1">
      <c r="A430" s="10"/>
      <c r="B430" s="10"/>
      <c r="C430" s="15"/>
      <c r="D430" s="15"/>
      <c r="E430" s="8"/>
      <c r="F430" s="8"/>
      <c r="G430" s="8"/>
      <c r="H430" s="8"/>
      <c r="I430" s="8"/>
      <c r="J430" s="8"/>
      <c r="K430" s="8"/>
      <c r="L430" s="8"/>
      <c r="M430" s="10"/>
    </row>
    <row r="431" spans="1:38" ht="30" customHeight="1">
      <c r="A431" s="10"/>
      <c r="B431" s="10"/>
      <c r="C431" s="15"/>
      <c r="D431" s="15"/>
      <c r="E431" s="8"/>
      <c r="F431" s="8"/>
      <c r="G431" s="8"/>
      <c r="H431" s="8"/>
      <c r="I431" s="8"/>
      <c r="J431" s="8"/>
      <c r="K431" s="8"/>
      <c r="L431" s="8"/>
      <c r="M431" s="10"/>
    </row>
    <row r="432" spans="1:38" ht="30" customHeight="1">
      <c r="A432" s="10"/>
      <c r="B432" s="10"/>
      <c r="C432" s="15"/>
      <c r="D432" s="15"/>
      <c r="E432" s="8"/>
      <c r="F432" s="8"/>
      <c r="G432" s="8"/>
      <c r="H432" s="8"/>
      <c r="I432" s="8"/>
      <c r="J432" s="8"/>
      <c r="K432" s="8"/>
      <c r="L432" s="8"/>
      <c r="M432" s="10"/>
    </row>
    <row r="433" spans="1:38" ht="30" customHeight="1">
      <c r="A433" s="10"/>
      <c r="B433" s="10"/>
      <c r="C433" s="15"/>
      <c r="D433" s="15"/>
      <c r="E433" s="8"/>
      <c r="F433" s="8"/>
      <c r="G433" s="8"/>
      <c r="H433" s="8"/>
      <c r="I433" s="8"/>
      <c r="J433" s="8"/>
      <c r="K433" s="8"/>
      <c r="L433" s="8"/>
      <c r="M433" s="10"/>
    </row>
    <row r="434" spans="1:38" ht="30" customHeight="1">
      <c r="A434" s="10"/>
      <c r="B434" s="10"/>
      <c r="C434" s="15"/>
      <c r="D434" s="15"/>
      <c r="E434" s="8"/>
      <c r="F434" s="8"/>
      <c r="G434" s="8"/>
      <c r="H434" s="8"/>
      <c r="I434" s="8"/>
      <c r="J434" s="8"/>
      <c r="K434" s="8"/>
      <c r="L434" s="8"/>
      <c r="M434" s="10"/>
    </row>
    <row r="435" spans="1:38" ht="30" customHeight="1">
      <c r="A435" s="10"/>
      <c r="B435" s="10"/>
      <c r="C435" s="15"/>
      <c r="D435" s="15"/>
      <c r="E435" s="8"/>
      <c r="F435" s="8"/>
      <c r="G435" s="8"/>
      <c r="H435" s="8"/>
      <c r="I435" s="8"/>
      <c r="J435" s="8"/>
      <c r="K435" s="8"/>
      <c r="L435" s="8"/>
      <c r="M435" s="10"/>
    </row>
    <row r="436" spans="1:38" ht="30" customHeight="1">
      <c r="A436" s="10"/>
      <c r="B436" s="10"/>
      <c r="C436" s="15"/>
      <c r="D436" s="15"/>
      <c r="E436" s="8"/>
      <c r="F436" s="8"/>
      <c r="G436" s="8"/>
      <c r="H436" s="8"/>
      <c r="I436" s="8"/>
      <c r="J436" s="8"/>
      <c r="K436" s="8"/>
      <c r="L436" s="8"/>
      <c r="M436" s="10"/>
    </row>
    <row r="437" spans="1:38" ht="30" customHeight="1">
      <c r="A437" s="10"/>
      <c r="B437" s="10"/>
      <c r="C437" s="15"/>
      <c r="D437" s="15"/>
      <c r="E437" s="8"/>
      <c r="F437" s="8"/>
      <c r="G437" s="8"/>
      <c r="H437" s="8"/>
      <c r="I437" s="8"/>
      <c r="J437" s="8"/>
      <c r="K437" s="8"/>
      <c r="L437" s="8"/>
      <c r="M437" s="10"/>
    </row>
    <row r="438" spans="1:38" ht="30" customHeight="1">
      <c r="A438" s="10"/>
      <c r="B438" s="10"/>
      <c r="C438" s="15"/>
      <c r="D438" s="15"/>
      <c r="E438" s="8"/>
      <c r="F438" s="8"/>
      <c r="G438" s="8"/>
      <c r="H438" s="8"/>
      <c r="I438" s="8"/>
      <c r="J438" s="8"/>
      <c r="K438" s="8"/>
      <c r="L438" s="8"/>
      <c r="M438" s="10"/>
    </row>
    <row r="439" spans="1:38" ht="30" customHeight="1">
      <c r="A439" s="10"/>
      <c r="B439" s="10"/>
      <c r="C439" s="15"/>
      <c r="D439" s="15"/>
      <c r="E439" s="8"/>
      <c r="F439" s="8"/>
      <c r="G439" s="8"/>
      <c r="H439" s="8"/>
      <c r="I439" s="8"/>
      <c r="J439" s="8"/>
      <c r="K439" s="8"/>
      <c r="L439" s="8"/>
      <c r="M439" s="10"/>
    </row>
    <row r="440" spans="1:38" ht="30" customHeight="1">
      <c r="A440" s="10"/>
      <c r="B440" s="10"/>
      <c r="C440" s="15"/>
      <c r="D440" s="15"/>
      <c r="E440" s="8"/>
      <c r="F440" s="8"/>
      <c r="G440" s="8"/>
      <c r="H440" s="8"/>
      <c r="I440" s="8"/>
      <c r="J440" s="8"/>
      <c r="K440" s="8"/>
      <c r="L440" s="8"/>
      <c r="M440" s="10"/>
    </row>
    <row r="441" spans="1:38" ht="30" customHeight="1">
      <c r="A441" s="10"/>
      <c r="B441" s="10"/>
      <c r="C441" s="15"/>
      <c r="D441" s="15"/>
      <c r="E441" s="8"/>
      <c r="F441" s="8"/>
      <c r="G441" s="8"/>
      <c r="H441" s="8"/>
      <c r="I441" s="8"/>
      <c r="J441" s="8"/>
      <c r="K441" s="8"/>
      <c r="L441" s="8"/>
      <c r="M441" s="10"/>
    </row>
    <row r="442" spans="1:38" ht="30" customHeight="1">
      <c r="A442" s="10"/>
      <c r="B442" s="10"/>
      <c r="C442" s="15"/>
      <c r="D442" s="15"/>
      <c r="E442" s="8"/>
      <c r="F442" s="8"/>
      <c r="G442" s="8"/>
      <c r="H442" s="8"/>
      <c r="I442" s="8"/>
      <c r="J442" s="8"/>
      <c r="K442" s="8"/>
      <c r="L442" s="8"/>
      <c r="M442" s="10"/>
    </row>
    <row r="443" spans="1:38" ht="30" customHeight="1">
      <c r="A443" s="10"/>
      <c r="B443" s="10"/>
      <c r="C443" s="15"/>
      <c r="D443" s="15"/>
      <c r="E443" s="8"/>
      <c r="F443" s="8"/>
      <c r="G443" s="8"/>
      <c r="H443" s="8"/>
      <c r="I443" s="8"/>
      <c r="J443" s="8"/>
      <c r="K443" s="8"/>
      <c r="L443" s="8"/>
      <c r="M443" s="10"/>
    </row>
    <row r="444" spans="1:38" ht="30" customHeight="1">
      <c r="A444" s="11" t="s">
        <v>121</v>
      </c>
      <c r="B444" s="12"/>
      <c r="C444" s="13"/>
      <c r="D444" s="13"/>
      <c r="E444" s="8"/>
      <c r="F444" s="14">
        <f>SUMIF(Q424:Q426, "1", F424:F426)</f>
        <v>0</v>
      </c>
      <c r="G444" s="8"/>
      <c r="H444" s="14">
        <f>SUMIF(Q424:Q426, "1", H424:H426)</f>
        <v>0</v>
      </c>
      <c r="I444" s="8"/>
      <c r="J444" s="14">
        <f>SUMIF(Q424:Q426, "1", J424:J426)</f>
        <v>0</v>
      </c>
      <c r="K444" s="8"/>
      <c r="L444" s="14">
        <f>F444+H444+J444</f>
        <v>0</v>
      </c>
      <c r="M444" s="12"/>
      <c r="R444">
        <f t="shared" ref="R444:AL444" si="42">SUM(R424:R426)</f>
        <v>0</v>
      </c>
      <c r="S444">
        <f t="shared" si="42"/>
        <v>0</v>
      </c>
      <c r="T444">
        <f t="shared" si="42"/>
        <v>0</v>
      </c>
      <c r="U444">
        <f t="shared" si="42"/>
        <v>0</v>
      </c>
      <c r="V444">
        <f t="shared" si="42"/>
        <v>0</v>
      </c>
      <c r="W444">
        <f t="shared" si="42"/>
        <v>0</v>
      </c>
      <c r="X444">
        <f t="shared" si="42"/>
        <v>0</v>
      </c>
      <c r="Y444">
        <f t="shared" si="42"/>
        <v>0</v>
      </c>
      <c r="Z444">
        <f t="shared" si="42"/>
        <v>0</v>
      </c>
      <c r="AA444">
        <f t="shared" si="42"/>
        <v>0</v>
      </c>
      <c r="AB444">
        <f t="shared" si="42"/>
        <v>0</v>
      </c>
      <c r="AC444">
        <f t="shared" si="42"/>
        <v>0</v>
      </c>
      <c r="AD444">
        <f t="shared" si="42"/>
        <v>0</v>
      </c>
      <c r="AE444">
        <f t="shared" si="42"/>
        <v>0</v>
      </c>
      <c r="AF444">
        <f t="shared" si="42"/>
        <v>0</v>
      </c>
      <c r="AG444">
        <f t="shared" si="42"/>
        <v>0</v>
      </c>
      <c r="AH444">
        <f t="shared" si="42"/>
        <v>0</v>
      </c>
      <c r="AI444">
        <f t="shared" si="42"/>
        <v>0</v>
      </c>
      <c r="AJ444">
        <f t="shared" si="42"/>
        <v>0</v>
      </c>
      <c r="AK444">
        <f t="shared" si="42"/>
        <v>0</v>
      </c>
      <c r="AL444">
        <f t="shared" si="42"/>
        <v>0</v>
      </c>
    </row>
    <row r="445" spans="1:38" ht="30" customHeight="1">
      <c r="A445" s="6" t="s">
        <v>18</v>
      </c>
      <c r="B445" s="10"/>
      <c r="C445" s="15"/>
      <c r="D445" s="15"/>
      <c r="E445" s="8"/>
      <c r="F445" s="8"/>
      <c r="G445" s="8"/>
      <c r="H445" s="8"/>
      <c r="I445" s="8"/>
      <c r="J445" s="8"/>
      <c r="K445" s="8"/>
      <c r="L445" s="8"/>
      <c r="M445" s="10"/>
    </row>
    <row r="446" spans="1:38" ht="30" customHeight="1">
      <c r="A446" s="6" t="s">
        <v>557</v>
      </c>
      <c r="B446" s="10"/>
      <c r="C446" s="7" t="s">
        <v>122</v>
      </c>
      <c r="D446" s="15">
        <v>1</v>
      </c>
      <c r="E446" s="8">
        <f>내역서!F1544</f>
        <v>0</v>
      </c>
      <c r="F446" s="8">
        <f t="shared" ref="F446:F451" si="43">D446*E446</f>
        <v>0</v>
      </c>
      <c r="G446" s="8">
        <f>내역서!H1544</f>
        <v>0</v>
      </c>
      <c r="H446" s="8">
        <f t="shared" ref="H446:H451" si="44">D446*G446</f>
        <v>0</v>
      </c>
      <c r="I446" s="8">
        <f>내역서!J1544</f>
        <v>0</v>
      </c>
      <c r="J446" s="8">
        <f t="shared" ref="J446:J451" si="45">D446*I446</f>
        <v>0</v>
      </c>
      <c r="K446" s="8">
        <f t="shared" ref="K446:L451" si="46">E446+G446+I446</f>
        <v>0</v>
      </c>
      <c r="L446" s="8">
        <f t="shared" si="46"/>
        <v>0</v>
      </c>
      <c r="M446" s="10"/>
      <c r="Q446">
        <v>1</v>
      </c>
      <c r="R446">
        <f>D446*내역서!R1544</f>
        <v>0</v>
      </c>
      <c r="S446">
        <f>D446*내역서!S1544</f>
        <v>0</v>
      </c>
      <c r="T446">
        <f>D446*내역서!T1544</f>
        <v>0</v>
      </c>
      <c r="U446">
        <f>D446*내역서!U1544</f>
        <v>0</v>
      </c>
      <c r="V446">
        <f>D446*내역서!V1544</f>
        <v>0</v>
      </c>
      <c r="W446">
        <f>D446*내역서!W1544</f>
        <v>0</v>
      </c>
      <c r="X446">
        <f>D446*내역서!X1544</f>
        <v>0</v>
      </c>
      <c r="Y446">
        <f>D446*내역서!Y1544</f>
        <v>0</v>
      </c>
      <c r="Z446">
        <f>D446*내역서!Z1544</f>
        <v>0</v>
      </c>
      <c r="AA446">
        <f>D446*내역서!AA1544</f>
        <v>0</v>
      </c>
      <c r="AB446">
        <f>D446*내역서!AB1544</f>
        <v>0</v>
      </c>
      <c r="AC446">
        <f>D446*내역서!AC1544</f>
        <v>0</v>
      </c>
      <c r="AD446">
        <f>D446*내역서!AD1544</f>
        <v>0</v>
      </c>
      <c r="AE446">
        <f>D446*내역서!AE1544</f>
        <v>0</v>
      </c>
      <c r="AF446">
        <f>D446*내역서!AF1544</f>
        <v>0</v>
      </c>
      <c r="AG446">
        <f>D446*내역서!AG1544</f>
        <v>0</v>
      </c>
      <c r="AH446">
        <f>D446*내역서!AH1544</f>
        <v>0</v>
      </c>
      <c r="AI446">
        <f>D446*내역서!AI1544</f>
        <v>0</v>
      </c>
      <c r="AJ446">
        <f>D446*내역서!AJ1544</f>
        <v>0</v>
      </c>
      <c r="AK446">
        <f>D446*내역서!AK1544</f>
        <v>0</v>
      </c>
      <c r="AL446">
        <f>D446*내역서!AL1544</f>
        <v>0</v>
      </c>
    </row>
    <row r="447" spans="1:38" ht="30" customHeight="1">
      <c r="A447" s="6" t="s">
        <v>558</v>
      </c>
      <c r="B447" s="10"/>
      <c r="C447" s="7" t="s">
        <v>122</v>
      </c>
      <c r="D447" s="15">
        <v>1</v>
      </c>
      <c r="E447" s="8">
        <f>내역서!F1566</f>
        <v>0</v>
      </c>
      <c r="F447" s="8">
        <f t="shared" si="43"/>
        <v>0</v>
      </c>
      <c r="G447" s="8">
        <f>내역서!H1566</f>
        <v>0</v>
      </c>
      <c r="H447" s="8">
        <f t="shared" si="44"/>
        <v>0</v>
      </c>
      <c r="I447" s="8">
        <f>내역서!J1566</f>
        <v>0</v>
      </c>
      <c r="J447" s="8">
        <f t="shared" si="45"/>
        <v>0</v>
      </c>
      <c r="K447" s="8">
        <f t="shared" si="46"/>
        <v>0</v>
      </c>
      <c r="L447" s="8">
        <f t="shared" si="46"/>
        <v>0</v>
      </c>
      <c r="M447" s="10"/>
      <c r="Q447">
        <v>1</v>
      </c>
      <c r="R447">
        <f>D447*내역서!R1566</f>
        <v>0</v>
      </c>
      <c r="S447">
        <f>D447*내역서!S1566</f>
        <v>0</v>
      </c>
      <c r="T447">
        <f>D447*내역서!T1566</f>
        <v>0</v>
      </c>
      <c r="U447">
        <f>D447*내역서!U1566</f>
        <v>0</v>
      </c>
      <c r="V447">
        <f>D447*내역서!V1566</f>
        <v>0</v>
      </c>
      <c r="W447">
        <f>D447*내역서!W1566</f>
        <v>0</v>
      </c>
      <c r="X447">
        <f>D447*내역서!X1566</f>
        <v>0</v>
      </c>
      <c r="Y447">
        <f>D447*내역서!Y1566</f>
        <v>0</v>
      </c>
      <c r="Z447">
        <f>D447*내역서!Z1566</f>
        <v>0</v>
      </c>
      <c r="AA447">
        <f>D447*내역서!AA1566</f>
        <v>0</v>
      </c>
      <c r="AB447">
        <f>D447*내역서!AB1566</f>
        <v>0</v>
      </c>
      <c r="AC447">
        <f>D447*내역서!AC1566</f>
        <v>0</v>
      </c>
      <c r="AD447">
        <f>D447*내역서!AD1566</f>
        <v>0</v>
      </c>
      <c r="AE447">
        <f>D447*내역서!AE1566</f>
        <v>0</v>
      </c>
      <c r="AF447">
        <f>D447*내역서!AF1566</f>
        <v>0</v>
      </c>
      <c r="AG447">
        <f>D447*내역서!AG1566</f>
        <v>0</v>
      </c>
      <c r="AH447">
        <f>D447*내역서!AH1566</f>
        <v>0</v>
      </c>
      <c r="AI447">
        <f>D447*내역서!AI1566</f>
        <v>0</v>
      </c>
      <c r="AJ447">
        <f>D447*내역서!AJ1566</f>
        <v>0</v>
      </c>
      <c r="AK447">
        <f>D447*내역서!AK1566</f>
        <v>0</v>
      </c>
      <c r="AL447">
        <f>D447*내역서!AL1566</f>
        <v>0</v>
      </c>
    </row>
    <row r="448" spans="1:38" ht="30" customHeight="1">
      <c r="A448" s="6" t="s">
        <v>559</v>
      </c>
      <c r="B448" s="10"/>
      <c r="C448" s="7" t="s">
        <v>122</v>
      </c>
      <c r="D448" s="15">
        <v>1</v>
      </c>
      <c r="E448" s="8">
        <f>내역서!F1588</f>
        <v>0</v>
      </c>
      <c r="F448" s="8">
        <f t="shared" si="43"/>
        <v>0</v>
      </c>
      <c r="G448" s="8">
        <f>내역서!H1588</f>
        <v>0</v>
      </c>
      <c r="H448" s="8">
        <f t="shared" si="44"/>
        <v>0</v>
      </c>
      <c r="I448" s="8">
        <f>내역서!J1588</f>
        <v>0</v>
      </c>
      <c r="J448" s="8">
        <f t="shared" si="45"/>
        <v>0</v>
      </c>
      <c r="K448" s="8">
        <f t="shared" si="46"/>
        <v>0</v>
      </c>
      <c r="L448" s="8">
        <f t="shared" si="46"/>
        <v>0</v>
      </c>
      <c r="M448" s="10"/>
      <c r="Q448">
        <v>1</v>
      </c>
      <c r="R448">
        <f>D448*내역서!R1588</f>
        <v>0</v>
      </c>
      <c r="S448">
        <f>D448*내역서!S1588</f>
        <v>0</v>
      </c>
      <c r="T448">
        <f>D448*내역서!T1588</f>
        <v>0</v>
      </c>
      <c r="U448">
        <f>D448*내역서!U1588</f>
        <v>0</v>
      </c>
      <c r="V448">
        <f>D448*내역서!V1588</f>
        <v>0</v>
      </c>
      <c r="W448">
        <f>D448*내역서!W1588</f>
        <v>0</v>
      </c>
      <c r="X448">
        <f>D448*내역서!X1588</f>
        <v>0</v>
      </c>
      <c r="Y448">
        <f>D448*내역서!Y1588</f>
        <v>0</v>
      </c>
      <c r="Z448">
        <f>D448*내역서!Z1588</f>
        <v>0</v>
      </c>
      <c r="AA448">
        <f>D448*내역서!AA1588</f>
        <v>0</v>
      </c>
      <c r="AB448">
        <f>D448*내역서!AB1588</f>
        <v>0</v>
      </c>
      <c r="AC448">
        <f>D448*내역서!AC1588</f>
        <v>0</v>
      </c>
      <c r="AD448">
        <f>D448*내역서!AD1588</f>
        <v>0</v>
      </c>
      <c r="AE448">
        <f>D448*내역서!AE1588</f>
        <v>0</v>
      </c>
      <c r="AF448">
        <f>D448*내역서!AF1588</f>
        <v>0</v>
      </c>
      <c r="AG448">
        <f>D448*내역서!AG1588</f>
        <v>0</v>
      </c>
      <c r="AH448">
        <f>D448*내역서!AH1588</f>
        <v>0</v>
      </c>
      <c r="AI448">
        <f>D448*내역서!AI1588</f>
        <v>0</v>
      </c>
      <c r="AJ448">
        <f>D448*내역서!AJ1588</f>
        <v>0</v>
      </c>
      <c r="AK448">
        <f>D448*내역서!AK1588</f>
        <v>0</v>
      </c>
      <c r="AL448">
        <f>D448*내역서!AL1588</f>
        <v>0</v>
      </c>
    </row>
    <row r="449" spans="1:38" ht="30" customHeight="1">
      <c r="A449" s="6" t="s">
        <v>560</v>
      </c>
      <c r="B449" s="10"/>
      <c r="C449" s="7" t="s">
        <v>122</v>
      </c>
      <c r="D449" s="15">
        <v>1</v>
      </c>
      <c r="E449" s="8">
        <f>내역서!F1610</f>
        <v>0</v>
      </c>
      <c r="F449" s="8">
        <f t="shared" si="43"/>
        <v>0</v>
      </c>
      <c r="G449" s="8">
        <f>내역서!H1610</f>
        <v>0</v>
      </c>
      <c r="H449" s="8">
        <f t="shared" si="44"/>
        <v>0</v>
      </c>
      <c r="I449" s="8">
        <f>내역서!J1610</f>
        <v>0</v>
      </c>
      <c r="J449" s="8">
        <f t="shared" si="45"/>
        <v>0</v>
      </c>
      <c r="K449" s="8">
        <f t="shared" si="46"/>
        <v>0</v>
      </c>
      <c r="L449" s="8">
        <f t="shared" si="46"/>
        <v>0</v>
      </c>
      <c r="M449" s="10"/>
      <c r="Q449">
        <v>1</v>
      </c>
      <c r="R449">
        <f>D449*내역서!R1610</f>
        <v>0</v>
      </c>
      <c r="S449">
        <f>D449*내역서!S1610</f>
        <v>0</v>
      </c>
      <c r="T449">
        <f>D449*내역서!T1610</f>
        <v>0</v>
      </c>
      <c r="U449">
        <f>D449*내역서!U1610</f>
        <v>0</v>
      </c>
      <c r="V449">
        <f>D449*내역서!V1610</f>
        <v>0</v>
      </c>
      <c r="W449">
        <f>D449*내역서!W1610</f>
        <v>0</v>
      </c>
      <c r="X449">
        <f>D449*내역서!X1610</f>
        <v>0</v>
      </c>
      <c r="Y449">
        <f>D449*내역서!Y1610</f>
        <v>0</v>
      </c>
      <c r="Z449">
        <f>D449*내역서!Z1610</f>
        <v>0</v>
      </c>
      <c r="AA449">
        <f>D449*내역서!AA1610</f>
        <v>0</v>
      </c>
      <c r="AB449">
        <f>D449*내역서!AB1610</f>
        <v>0</v>
      </c>
      <c r="AC449">
        <f>D449*내역서!AC1610</f>
        <v>0</v>
      </c>
      <c r="AD449">
        <f>D449*내역서!AD1610</f>
        <v>0</v>
      </c>
      <c r="AE449">
        <f>D449*내역서!AE1610</f>
        <v>0</v>
      </c>
      <c r="AF449">
        <f>D449*내역서!AF1610</f>
        <v>0</v>
      </c>
      <c r="AG449">
        <f>D449*내역서!AG1610</f>
        <v>0</v>
      </c>
      <c r="AH449">
        <f>D449*내역서!AH1610</f>
        <v>0</v>
      </c>
      <c r="AI449">
        <f>D449*내역서!AI1610</f>
        <v>0</v>
      </c>
      <c r="AJ449">
        <f>D449*내역서!AJ1610</f>
        <v>0</v>
      </c>
      <c r="AK449">
        <f>D449*내역서!AK1610</f>
        <v>0</v>
      </c>
      <c r="AL449">
        <f>D449*내역서!AL1610</f>
        <v>0</v>
      </c>
    </row>
    <row r="450" spans="1:38" ht="30" customHeight="1">
      <c r="A450" s="6" t="s">
        <v>561</v>
      </c>
      <c r="B450" s="10"/>
      <c r="C450" s="7" t="s">
        <v>122</v>
      </c>
      <c r="D450" s="15">
        <v>1</v>
      </c>
      <c r="E450" s="8">
        <f>내역서!F1632</f>
        <v>0</v>
      </c>
      <c r="F450" s="8">
        <f t="shared" si="43"/>
        <v>0</v>
      </c>
      <c r="G450" s="8">
        <f>내역서!H1632</f>
        <v>0</v>
      </c>
      <c r="H450" s="8">
        <f t="shared" si="44"/>
        <v>0</v>
      </c>
      <c r="I450" s="8">
        <f>내역서!J1632</f>
        <v>0</v>
      </c>
      <c r="J450" s="8">
        <f t="shared" si="45"/>
        <v>0</v>
      </c>
      <c r="K450" s="8">
        <f t="shared" si="46"/>
        <v>0</v>
      </c>
      <c r="L450" s="8">
        <f t="shared" si="46"/>
        <v>0</v>
      </c>
      <c r="M450" s="10"/>
      <c r="Q450">
        <v>1</v>
      </c>
      <c r="R450">
        <f>D450*내역서!R1632</f>
        <v>0</v>
      </c>
      <c r="S450">
        <f>D450*내역서!S1632</f>
        <v>0</v>
      </c>
      <c r="T450">
        <f>D450*내역서!T1632</f>
        <v>0</v>
      </c>
      <c r="U450">
        <f>D450*내역서!U1632</f>
        <v>0</v>
      </c>
      <c r="V450">
        <f>D450*내역서!V1632</f>
        <v>0</v>
      </c>
      <c r="W450">
        <f>D450*내역서!W1632</f>
        <v>0</v>
      </c>
      <c r="X450">
        <f>D450*내역서!X1632</f>
        <v>0</v>
      </c>
      <c r="Y450">
        <f>D450*내역서!Y1632</f>
        <v>0</v>
      </c>
      <c r="Z450">
        <f>D450*내역서!Z1632</f>
        <v>0</v>
      </c>
      <c r="AA450">
        <f>D450*내역서!AA1632</f>
        <v>0</v>
      </c>
      <c r="AB450">
        <f>D450*내역서!AB1632</f>
        <v>0</v>
      </c>
      <c r="AC450">
        <f>D450*내역서!AC1632</f>
        <v>0</v>
      </c>
      <c r="AD450">
        <f>D450*내역서!AD1632</f>
        <v>0</v>
      </c>
      <c r="AE450">
        <f>D450*내역서!AE1632</f>
        <v>0</v>
      </c>
      <c r="AF450">
        <f>D450*내역서!AF1632</f>
        <v>0</v>
      </c>
      <c r="AG450">
        <f>D450*내역서!AG1632</f>
        <v>0</v>
      </c>
      <c r="AH450">
        <f>D450*내역서!AH1632</f>
        <v>0</v>
      </c>
      <c r="AI450">
        <f>D450*내역서!AI1632</f>
        <v>0</v>
      </c>
      <c r="AJ450">
        <f>D450*내역서!AJ1632</f>
        <v>0</v>
      </c>
      <c r="AK450">
        <f>D450*내역서!AK1632</f>
        <v>0</v>
      </c>
      <c r="AL450">
        <f>D450*내역서!AL1632</f>
        <v>0</v>
      </c>
    </row>
    <row r="451" spans="1:38" ht="30" customHeight="1">
      <c r="A451" s="6" t="s">
        <v>562</v>
      </c>
      <c r="B451" s="10"/>
      <c r="C451" s="7" t="s">
        <v>122</v>
      </c>
      <c r="D451" s="15">
        <v>1</v>
      </c>
      <c r="E451" s="8">
        <f>내역서!F1654</f>
        <v>0</v>
      </c>
      <c r="F451" s="8">
        <f t="shared" si="43"/>
        <v>0</v>
      </c>
      <c r="G451" s="8">
        <f>내역서!H1654</f>
        <v>0</v>
      </c>
      <c r="H451" s="8">
        <f t="shared" si="44"/>
        <v>0</v>
      </c>
      <c r="I451" s="8">
        <f>내역서!J1654</f>
        <v>0</v>
      </c>
      <c r="J451" s="8">
        <f t="shared" si="45"/>
        <v>0</v>
      </c>
      <c r="K451" s="8">
        <f t="shared" si="46"/>
        <v>0</v>
      </c>
      <c r="L451" s="8">
        <f t="shared" si="46"/>
        <v>0</v>
      </c>
      <c r="M451" s="6" t="s">
        <v>487</v>
      </c>
      <c r="R451">
        <f>D451*내역서!R1654</f>
        <v>0</v>
      </c>
      <c r="S451">
        <f>D451*내역서!S1654</f>
        <v>0</v>
      </c>
      <c r="T451">
        <f>D451*내역서!T1654</f>
        <v>0</v>
      </c>
      <c r="U451">
        <f>D451*내역서!U1654</f>
        <v>0</v>
      </c>
      <c r="V451">
        <f>D451*내역서!V1654</f>
        <v>0</v>
      </c>
      <c r="W451">
        <f>D451*내역서!W1654</f>
        <v>0</v>
      </c>
      <c r="X451">
        <f>D451*내역서!X1654</f>
        <v>0</v>
      </c>
      <c r="Y451">
        <f>D451*내역서!Y1654</f>
        <v>0</v>
      </c>
      <c r="Z451">
        <f>D451*내역서!Z1654</f>
        <v>0</v>
      </c>
      <c r="AA451">
        <f>D451*내역서!AA1654</f>
        <v>0</v>
      </c>
      <c r="AB451">
        <f>D451*내역서!AB1654</f>
        <v>0</v>
      </c>
      <c r="AC451">
        <f>D451*내역서!AC1654</f>
        <v>0</v>
      </c>
      <c r="AD451">
        <f>D451*내역서!AD1654</f>
        <v>0</v>
      </c>
      <c r="AE451">
        <f>D451*내역서!AE1654</f>
        <v>0</v>
      </c>
      <c r="AF451">
        <f>D451*내역서!AF1654</f>
        <v>0</v>
      </c>
      <c r="AG451">
        <f>D451*내역서!AG1654</f>
        <v>0</v>
      </c>
      <c r="AH451">
        <f>D451*내역서!AH1654</f>
        <v>0</v>
      </c>
      <c r="AI451">
        <f>D451*내역서!AI1654</f>
        <v>0</v>
      </c>
      <c r="AJ451">
        <f>D451*내역서!AJ1654</f>
        <v>0</v>
      </c>
      <c r="AK451">
        <f>D451*내역서!AK1654</f>
        <v>0</v>
      </c>
      <c r="AL451">
        <f>D451*내역서!AL1654</f>
        <v>0</v>
      </c>
    </row>
    <row r="452" spans="1:38" ht="30" customHeight="1">
      <c r="A452" s="10"/>
      <c r="B452" s="10"/>
      <c r="C452" s="15"/>
      <c r="D452" s="15"/>
      <c r="E452" s="8"/>
      <c r="F452" s="8"/>
      <c r="G452" s="8"/>
      <c r="H452" s="8"/>
      <c r="I452" s="8"/>
      <c r="J452" s="8"/>
      <c r="K452" s="8"/>
      <c r="L452" s="8"/>
      <c r="M452" s="10"/>
    </row>
    <row r="453" spans="1:38" ht="30" customHeight="1">
      <c r="A453" s="10"/>
      <c r="B453" s="10"/>
      <c r="C453" s="15"/>
      <c r="D453" s="15"/>
      <c r="E453" s="8"/>
      <c r="F453" s="8"/>
      <c r="G453" s="8"/>
      <c r="H453" s="8"/>
      <c r="I453" s="8"/>
      <c r="J453" s="8"/>
      <c r="K453" s="8"/>
      <c r="L453" s="8"/>
      <c r="M453" s="10"/>
    </row>
    <row r="454" spans="1:38" ht="30" customHeight="1">
      <c r="A454" s="10"/>
      <c r="B454" s="10"/>
      <c r="C454" s="15"/>
      <c r="D454" s="15"/>
      <c r="E454" s="8"/>
      <c r="F454" s="8"/>
      <c r="G454" s="8"/>
      <c r="H454" s="8"/>
      <c r="I454" s="8"/>
      <c r="J454" s="8"/>
      <c r="K454" s="8"/>
      <c r="L454" s="8"/>
      <c r="M454" s="10"/>
    </row>
    <row r="455" spans="1:38" ht="30" customHeight="1">
      <c r="A455" s="10"/>
      <c r="B455" s="10"/>
      <c r="C455" s="15"/>
      <c r="D455" s="15"/>
      <c r="E455" s="8"/>
      <c r="F455" s="8"/>
      <c r="G455" s="8"/>
      <c r="H455" s="8"/>
      <c r="I455" s="8"/>
      <c r="J455" s="8"/>
      <c r="K455" s="8"/>
      <c r="L455" s="8"/>
      <c r="M455" s="10"/>
    </row>
    <row r="456" spans="1:38" ht="30" customHeight="1">
      <c r="A456" s="10"/>
      <c r="B456" s="10"/>
      <c r="C456" s="15"/>
      <c r="D456" s="15"/>
      <c r="E456" s="8"/>
      <c r="F456" s="8"/>
      <c r="G456" s="8"/>
      <c r="H456" s="8"/>
      <c r="I456" s="8"/>
      <c r="J456" s="8"/>
      <c r="K456" s="8"/>
      <c r="L456" s="8"/>
      <c r="M456" s="10"/>
    </row>
    <row r="457" spans="1:38" ht="30" customHeight="1">
      <c r="A457" s="10"/>
      <c r="B457" s="10"/>
      <c r="C457" s="15"/>
      <c r="D457" s="15"/>
      <c r="E457" s="8"/>
      <c r="F457" s="8"/>
      <c r="G457" s="8"/>
      <c r="H457" s="8"/>
      <c r="I457" s="8"/>
      <c r="J457" s="8"/>
      <c r="K457" s="8"/>
      <c r="L457" s="8"/>
      <c r="M457" s="10"/>
    </row>
    <row r="458" spans="1:38" ht="30" customHeight="1">
      <c r="A458" s="10"/>
      <c r="B458" s="10"/>
      <c r="C458" s="15"/>
      <c r="D458" s="15"/>
      <c r="E458" s="8"/>
      <c r="F458" s="8"/>
      <c r="G458" s="8"/>
      <c r="H458" s="8"/>
      <c r="I458" s="8"/>
      <c r="J458" s="8"/>
      <c r="K458" s="8"/>
      <c r="L458" s="8"/>
      <c r="M458" s="10"/>
    </row>
    <row r="459" spans="1:38" ht="30" customHeight="1">
      <c r="A459" s="10"/>
      <c r="B459" s="10"/>
      <c r="C459" s="15"/>
      <c r="D459" s="15"/>
      <c r="E459" s="8"/>
      <c r="F459" s="8"/>
      <c r="G459" s="8"/>
      <c r="H459" s="8"/>
      <c r="I459" s="8"/>
      <c r="J459" s="8"/>
      <c r="K459" s="8"/>
      <c r="L459" s="8"/>
      <c r="M459" s="10"/>
    </row>
    <row r="460" spans="1:38" ht="30" customHeight="1">
      <c r="A460" s="10"/>
      <c r="B460" s="10"/>
      <c r="C460" s="15"/>
      <c r="D460" s="15"/>
      <c r="E460" s="8"/>
      <c r="F460" s="8"/>
      <c r="G460" s="8"/>
      <c r="H460" s="8"/>
      <c r="I460" s="8"/>
      <c r="J460" s="8"/>
      <c r="K460" s="8"/>
      <c r="L460" s="8"/>
      <c r="M460" s="10"/>
    </row>
    <row r="461" spans="1:38" ht="30" customHeight="1">
      <c r="A461" s="10"/>
      <c r="B461" s="10"/>
      <c r="C461" s="15"/>
      <c r="D461" s="15"/>
      <c r="E461" s="8"/>
      <c r="F461" s="8"/>
      <c r="G461" s="8"/>
      <c r="H461" s="8"/>
      <c r="I461" s="8"/>
      <c r="J461" s="8"/>
      <c r="K461" s="8"/>
      <c r="L461" s="8"/>
      <c r="M461" s="10"/>
    </row>
    <row r="462" spans="1:38" ht="30" customHeight="1">
      <c r="A462" s="10"/>
      <c r="B462" s="10"/>
      <c r="C462" s="15"/>
      <c r="D462" s="15"/>
      <c r="E462" s="8"/>
      <c r="F462" s="8"/>
      <c r="G462" s="8"/>
      <c r="H462" s="8"/>
      <c r="I462" s="8"/>
      <c r="J462" s="8"/>
      <c r="K462" s="8"/>
      <c r="L462" s="8"/>
      <c r="M462" s="10"/>
    </row>
    <row r="463" spans="1:38" ht="30" customHeight="1">
      <c r="A463" s="10"/>
      <c r="B463" s="10"/>
      <c r="C463" s="15"/>
      <c r="D463" s="15"/>
      <c r="E463" s="8"/>
      <c r="F463" s="8"/>
      <c r="G463" s="8"/>
      <c r="H463" s="8"/>
      <c r="I463" s="8"/>
      <c r="J463" s="8"/>
      <c r="K463" s="8"/>
      <c r="L463" s="8"/>
      <c r="M463" s="10"/>
    </row>
    <row r="464" spans="1:38" ht="30" customHeight="1">
      <c r="A464" s="10"/>
      <c r="B464" s="10"/>
      <c r="C464" s="15"/>
      <c r="D464" s="15"/>
      <c r="E464" s="8"/>
      <c r="F464" s="8"/>
      <c r="G464" s="8"/>
      <c r="H464" s="8"/>
      <c r="I464" s="8"/>
      <c r="J464" s="8"/>
      <c r="K464" s="8"/>
      <c r="L464" s="8"/>
      <c r="M464" s="10"/>
    </row>
    <row r="465" spans="1:38" ht="30" customHeight="1">
      <c r="A465" s="10"/>
      <c r="B465" s="10"/>
      <c r="C465" s="15"/>
      <c r="D465" s="15"/>
      <c r="E465" s="8"/>
      <c r="F465" s="8"/>
      <c r="G465" s="8"/>
      <c r="H465" s="8"/>
      <c r="I465" s="8"/>
      <c r="J465" s="8"/>
      <c r="K465" s="8"/>
      <c r="L465" s="8"/>
      <c r="M465" s="10"/>
    </row>
    <row r="466" spans="1:38" ht="30" customHeight="1">
      <c r="A466" s="11" t="s">
        <v>121</v>
      </c>
      <c r="B466" s="12"/>
      <c r="C466" s="13"/>
      <c r="D466" s="13"/>
      <c r="E466" s="8"/>
      <c r="F466" s="14">
        <f>SUMIF(Q446:Q451, "1", F446:F451)</f>
        <v>0</v>
      </c>
      <c r="G466" s="8"/>
      <c r="H466" s="14">
        <f>SUMIF(Q446:Q451, "1", H446:H451)</f>
        <v>0</v>
      </c>
      <c r="I466" s="8"/>
      <c r="J466" s="14">
        <f>SUMIF(Q446:Q451, "1", J446:J451)</f>
        <v>0</v>
      </c>
      <c r="K466" s="8"/>
      <c r="L466" s="14">
        <f>F466+H466+J466</f>
        <v>0</v>
      </c>
      <c r="M466" s="12"/>
      <c r="R466">
        <f t="shared" ref="R466:AL466" si="47">SUM(R446:R451)</f>
        <v>0</v>
      </c>
      <c r="S466">
        <f t="shared" si="47"/>
        <v>0</v>
      </c>
      <c r="T466">
        <f t="shared" si="47"/>
        <v>0</v>
      </c>
      <c r="U466">
        <f t="shared" si="47"/>
        <v>0</v>
      </c>
      <c r="V466">
        <f t="shared" si="47"/>
        <v>0</v>
      </c>
      <c r="W466">
        <f t="shared" si="47"/>
        <v>0</v>
      </c>
      <c r="X466">
        <f t="shared" si="47"/>
        <v>0</v>
      </c>
      <c r="Y466">
        <f t="shared" si="47"/>
        <v>0</v>
      </c>
      <c r="Z466">
        <f t="shared" si="47"/>
        <v>0</v>
      </c>
      <c r="AA466">
        <f t="shared" si="47"/>
        <v>0</v>
      </c>
      <c r="AB466">
        <f t="shared" si="47"/>
        <v>0</v>
      </c>
      <c r="AC466">
        <f t="shared" si="47"/>
        <v>0</v>
      </c>
      <c r="AD466">
        <f t="shared" si="47"/>
        <v>0</v>
      </c>
      <c r="AE466">
        <f t="shared" si="47"/>
        <v>0</v>
      </c>
      <c r="AF466">
        <f t="shared" si="47"/>
        <v>0</v>
      </c>
      <c r="AG466">
        <f t="shared" si="47"/>
        <v>0</v>
      </c>
      <c r="AH466">
        <f t="shared" si="47"/>
        <v>0</v>
      </c>
      <c r="AI466">
        <f t="shared" si="47"/>
        <v>0</v>
      </c>
      <c r="AJ466">
        <f t="shared" si="47"/>
        <v>0</v>
      </c>
      <c r="AK466">
        <f t="shared" si="47"/>
        <v>0</v>
      </c>
      <c r="AL466">
        <f t="shared" si="47"/>
        <v>0</v>
      </c>
    </row>
    <row r="467" spans="1:38" ht="30" customHeight="1">
      <c r="A467" s="6" t="s">
        <v>19</v>
      </c>
      <c r="B467" s="10"/>
      <c r="C467" s="15"/>
      <c r="D467" s="15"/>
      <c r="E467" s="8"/>
      <c r="F467" s="8"/>
      <c r="G467" s="8"/>
      <c r="H467" s="8"/>
      <c r="I467" s="8"/>
      <c r="J467" s="8"/>
      <c r="K467" s="8"/>
      <c r="L467" s="8"/>
      <c r="M467" s="10"/>
    </row>
    <row r="468" spans="1:38" ht="30" customHeight="1">
      <c r="A468" s="6" t="s">
        <v>563</v>
      </c>
      <c r="B468" s="10"/>
      <c r="C468" s="7" t="s">
        <v>122</v>
      </c>
      <c r="D468" s="15">
        <v>1</v>
      </c>
      <c r="E468" s="8">
        <f>내역서!F1676</f>
        <v>0</v>
      </c>
      <c r="F468" s="8">
        <f>D468*E468</f>
        <v>0</v>
      </c>
      <c r="G468" s="8">
        <f>내역서!H1676</f>
        <v>0</v>
      </c>
      <c r="H468" s="8">
        <f>D468*G468</f>
        <v>0</v>
      </c>
      <c r="I468" s="8">
        <f>내역서!J1676</f>
        <v>0</v>
      </c>
      <c r="J468" s="8">
        <f>D468*I468</f>
        <v>0</v>
      </c>
      <c r="K468" s="8">
        <f t="shared" ref="K468:L472" si="48">E468+G468+I468</f>
        <v>0</v>
      </c>
      <c r="L468" s="8">
        <f t="shared" si="48"/>
        <v>0</v>
      </c>
      <c r="M468" s="10"/>
      <c r="Q468">
        <v>1</v>
      </c>
      <c r="R468">
        <f>D468*내역서!R1676</f>
        <v>0</v>
      </c>
      <c r="S468">
        <f>D468*내역서!S1676</f>
        <v>0</v>
      </c>
      <c r="T468">
        <f>D468*내역서!T1676</f>
        <v>0</v>
      </c>
      <c r="U468">
        <f>D468*내역서!U1676</f>
        <v>0</v>
      </c>
      <c r="V468">
        <f>D468*내역서!V1676</f>
        <v>0</v>
      </c>
      <c r="W468">
        <f>D468*내역서!W1676</f>
        <v>0</v>
      </c>
      <c r="X468">
        <f>D468*내역서!X1676</f>
        <v>0</v>
      </c>
      <c r="Y468">
        <f>D468*내역서!Y1676</f>
        <v>0</v>
      </c>
      <c r="Z468">
        <f>D468*내역서!Z1676</f>
        <v>0</v>
      </c>
      <c r="AA468">
        <f>D468*내역서!AA1676</f>
        <v>0</v>
      </c>
      <c r="AB468">
        <f>D468*내역서!AB1676</f>
        <v>0</v>
      </c>
      <c r="AC468">
        <f>D468*내역서!AC1676</f>
        <v>0</v>
      </c>
      <c r="AD468">
        <f>D468*내역서!AD1676</f>
        <v>0</v>
      </c>
      <c r="AE468">
        <f>D468*내역서!AE1676</f>
        <v>0</v>
      </c>
      <c r="AF468">
        <f>D468*내역서!AF1676</f>
        <v>0</v>
      </c>
      <c r="AG468">
        <f>D468*내역서!AG1676</f>
        <v>0</v>
      </c>
      <c r="AH468">
        <f>D468*내역서!AH1676</f>
        <v>0</v>
      </c>
      <c r="AI468">
        <f>D468*내역서!AI1676</f>
        <v>0</v>
      </c>
      <c r="AJ468">
        <f>D468*내역서!AJ1676</f>
        <v>0</v>
      </c>
      <c r="AK468">
        <f>D468*내역서!AK1676</f>
        <v>0</v>
      </c>
      <c r="AL468">
        <f>D468*내역서!AL1676</f>
        <v>0</v>
      </c>
    </row>
    <row r="469" spans="1:38" ht="30" customHeight="1">
      <c r="A469" s="6" t="s">
        <v>564</v>
      </c>
      <c r="B469" s="10"/>
      <c r="C469" s="7" t="s">
        <v>122</v>
      </c>
      <c r="D469" s="15">
        <v>1</v>
      </c>
      <c r="E469" s="8">
        <f>내역서!F1698</f>
        <v>0</v>
      </c>
      <c r="F469" s="8">
        <f>D469*E469</f>
        <v>0</v>
      </c>
      <c r="G469" s="8">
        <f>내역서!H1698</f>
        <v>0</v>
      </c>
      <c r="H469" s="8">
        <f>D469*G469</f>
        <v>0</v>
      </c>
      <c r="I469" s="8">
        <f>내역서!J1698</f>
        <v>0</v>
      </c>
      <c r="J469" s="8">
        <f>D469*I469</f>
        <v>0</v>
      </c>
      <c r="K469" s="8">
        <f t="shared" si="48"/>
        <v>0</v>
      </c>
      <c r="L469" s="8">
        <f t="shared" si="48"/>
        <v>0</v>
      </c>
      <c r="M469" s="10"/>
      <c r="Q469">
        <v>1</v>
      </c>
      <c r="R469">
        <f>D469*내역서!R1698</f>
        <v>0</v>
      </c>
      <c r="S469">
        <f>D469*내역서!S1698</f>
        <v>0</v>
      </c>
      <c r="T469">
        <f>D469*내역서!T1698</f>
        <v>0</v>
      </c>
      <c r="U469">
        <f>D469*내역서!U1698</f>
        <v>0</v>
      </c>
      <c r="V469">
        <f>D469*내역서!V1698</f>
        <v>0</v>
      </c>
      <c r="W469">
        <f>D469*내역서!W1698</f>
        <v>0</v>
      </c>
      <c r="X469">
        <f>D469*내역서!X1698</f>
        <v>0</v>
      </c>
      <c r="Y469">
        <f>D469*내역서!Y1698</f>
        <v>0</v>
      </c>
      <c r="Z469">
        <f>D469*내역서!Z1698</f>
        <v>0</v>
      </c>
      <c r="AA469">
        <f>D469*내역서!AA1698</f>
        <v>0</v>
      </c>
      <c r="AB469">
        <f>D469*내역서!AB1698</f>
        <v>0</v>
      </c>
      <c r="AC469">
        <f>D469*내역서!AC1698</f>
        <v>0</v>
      </c>
      <c r="AD469">
        <f>D469*내역서!AD1698</f>
        <v>0</v>
      </c>
      <c r="AE469">
        <f>D469*내역서!AE1698</f>
        <v>0</v>
      </c>
      <c r="AF469">
        <f>D469*내역서!AF1698</f>
        <v>0</v>
      </c>
      <c r="AG469">
        <f>D469*내역서!AG1698</f>
        <v>0</v>
      </c>
      <c r="AH469">
        <f>D469*내역서!AH1698</f>
        <v>0</v>
      </c>
      <c r="AI469">
        <f>D469*내역서!AI1698</f>
        <v>0</v>
      </c>
      <c r="AJ469">
        <f>D469*내역서!AJ1698</f>
        <v>0</v>
      </c>
      <c r="AK469">
        <f>D469*내역서!AK1698</f>
        <v>0</v>
      </c>
      <c r="AL469">
        <f>D469*내역서!AL1698</f>
        <v>0</v>
      </c>
    </row>
    <row r="470" spans="1:38" ht="30" customHeight="1">
      <c r="A470" s="6" t="s">
        <v>565</v>
      </c>
      <c r="B470" s="10"/>
      <c r="C470" s="7" t="s">
        <v>122</v>
      </c>
      <c r="D470" s="15">
        <v>1</v>
      </c>
      <c r="E470" s="8">
        <f>내역서!F1720</f>
        <v>0</v>
      </c>
      <c r="F470" s="8">
        <f>D470*E470</f>
        <v>0</v>
      </c>
      <c r="G470" s="8">
        <f>내역서!H1720</f>
        <v>0</v>
      </c>
      <c r="H470" s="8">
        <f>D470*G470</f>
        <v>0</v>
      </c>
      <c r="I470" s="8">
        <f>내역서!J1720</f>
        <v>0</v>
      </c>
      <c r="J470" s="8">
        <f>D470*I470</f>
        <v>0</v>
      </c>
      <c r="K470" s="8">
        <f t="shared" si="48"/>
        <v>0</v>
      </c>
      <c r="L470" s="8">
        <f t="shared" si="48"/>
        <v>0</v>
      </c>
      <c r="M470" s="10"/>
      <c r="Q470">
        <v>1</v>
      </c>
      <c r="R470">
        <f>D470*내역서!R1720</f>
        <v>0</v>
      </c>
      <c r="S470">
        <f>D470*내역서!S1720</f>
        <v>0</v>
      </c>
      <c r="T470">
        <f>D470*내역서!T1720</f>
        <v>0</v>
      </c>
      <c r="U470">
        <f>D470*내역서!U1720</f>
        <v>0</v>
      </c>
      <c r="V470">
        <f>D470*내역서!V1720</f>
        <v>0</v>
      </c>
      <c r="W470">
        <f>D470*내역서!W1720</f>
        <v>0</v>
      </c>
      <c r="X470">
        <f>D470*내역서!X1720</f>
        <v>0</v>
      </c>
      <c r="Y470">
        <f>D470*내역서!Y1720</f>
        <v>0</v>
      </c>
      <c r="Z470">
        <f>D470*내역서!Z1720</f>
        <v>0</v>
      </c>
      <c r="AA470">
        <f>D470*내역서!AA1720</f>
        <v>0</v>
      </c>
      <c r="AB470">
        <f>D470*내역서!AB1720</f>
        <v>0</v>
      </c>
      <c r="AC470">
        <f>D470*내역서!AC1720</f>
        <v>0</v>
      </c>
      <c r="AD470">
        <f>D470*내역서!AD1720</f>
        <v>0</v>
      </c>
      <c r="AE470">
        <f>D470*내역서!AE1720</f>
        <v>0</v>
      </c>
      <c r="AF470">
        <f>D470*내역서!AF1720</f>
        <v>0</v>
      </c>
      <c r="AG470">
        <f>D470*내역서!AG1720</f>
        <v>0</v>
      </c>
      <c r="AH470">
        <f>D470*내역서!AH1720</f>
        <v>0</v>
      </c>
      <c r="AI470">
        <f>D470*내역서!AI1720</f>
        <v>0</v>
      </c>
      <c r="AJ470">
        <f>D470*내역서!AJ1720</f>
        <v>0</v>
      </c>
      <c r="AK470">
        <f>D470*내역서!AK1720</f>
        <v>0</v>
      </c>
      <c r="AL470">
        <f>D470*내역서!AL1720</f>
        <v>0</v>
      </c>
    </row>
    <row r="471" spans="1:38" ht="30" customHeight="1">
      <c r="A471" s="6" t="s">
        <v>566</v>
      </c>
      <c r="B471" s="10"/>
      <c r="C471" s="7" t="s">
        <v>122</v>
      </c>
      <c r="D471" s="15">
        <v>1</v>
      </c>
      <c r="E471" s="8">
        <f>내역서!F1742</f>
        <v>0</v>
      </c>
      <c r="F471" s="8">
        <f>D471*E471</f>
        <v>0</v>
      </c>
      <c r="G471" s="8">
        <f>내역서!H1742</f>
        <v>0</v>
      </c>
      <c r="H471" s="8">
        <f>D471*G471</f>
        <v>0</v>
      </c>
      <c r="I471" s="8">
        <f>내역서!J1742</f>
        <v>0</v>
      </c>
      <c r="J471" s="8">
        <f>D471*I471</f>
        <v>0</v>
      </c>
      <c r="K471" s="8">
        <f t="shared" si="48"/>
        <v>0</v>
      </c>
      <c r="L471" s="8">
        <f t="shared" si="48"/>
        <v>0</v>
      </c>
      <c r="M471" s="10"/>
      <c r="Q471">
        <v>1</v>
      </c>
      <c r="R471">
        <f>D471*내역서!R1742</f>
        <v>0</v>
      </c>
      <c r="S471">
        <f>D471*내역서!S1742</f>
        <v>0</v>
      </c>
      <c r="T471">
        <f>D471*내역서!T1742</f>
        <v>0</v>
      </c>
      <c r="U471">
        <f>D471*내역서!U1742</f>
        <v>0</v>
      </c>
      <c r="V471">
        <f>D471*내역서!V1742</f>
        <v>0</v>
      </c>
      <c r="W471">
        <f>D471*내역서!W1742</f>
        <v>0</v>
      </c>
      <c r="X471">
        <f>D471*내역서!X1742</f>
        <v>0</v>
      </c>
      <c r="Y471">
        <f>D471*내역서!Y1742</f>
        <v>0</v>
      </c>
      <c r="Z471">
        <f>D471*내역서!Z1742</f>
        <v>0</v>
      </c>
      <c r="AA471">
        <f>D471*내역서!AA1742</f>
        <v>0</v>
      </c>
      <c r="AB471">
        <f>D471*내역서!AB1742</f>
        <v>0</v>
      </c>
      <c r="AC471">
        <f>D471*내역서!AC1742</f>
        <v>0</v>
      </c>
      <c r="AD471">
        <f>D471*내역서!AD1742</f>
        <v>0</v>
      </c>
      <c r="AE471">
        <f>D471*내역서!AE1742</f>
        <v>0</v>
      </c>
      <c r="AF471">
        <f>D471*내역서!AF1742</f>
        <v>0</v>
      </c>
      <c r="AG471">
        <f>D471*내역서!AG1742</f>
        <v>0</v>
      </c>
      <c r="AH471">
        <f>D471*내역서!AH1742</f>
        <v>0</v>
      </c>
      <c r="AI471">
        <f>D471*내역서!AI1742</f>
        <v>0</v>
      </c>
      <c r="AJ471">
        <f>D471*내역서!AJ1742</f>
        <v>0</v>
      </c>
      <c r="AK471">
        <f>D471*내역서!AK1742</f>
        <v>0</v>
      </c>
      <c r="AL471">
        <f>D471*내역서!AL1742</f>
        <v>0</v>
      </c>
    </row>
    <row r="472" spans="1:38" ht="30" customHeight="1">
      <c r="A472" s="6" t="s">
        <v>567</v>
      </c>
      <c r="B472" s="10"/>
      <c r="C472" s="7" t="s">
        <v>122</v>
      </c>
      <c r="D472" s="15">
        <v>1</v>
      </c>
      <c r="E472" s="8">
        <f>내역서!F1764</f>
        <v>0</v>
      </c>
      <c r="F472" s="8">
        <f>D472*E472</f>
        <v>0</v>
      </c>
      <c r="G472" s="8">
        <f>내역서!H1764</f>
        <v>0</v>
      </c>
      <c r="H472" s="8">
        <f>D472*G472</f>
        <v>0</v>
      </c>
      <c r="I472" s="8">
        <f>내역서!J1764</f>
        <v>0</v>
      </c>
      <c r="J472" s="8">
        <f>D472*I472</f>
        <v>0</v>
      </c>
      <c r="K472" s="8">
        <f t="shared" si="48"/>
        <v>0</v>
      </c>
      <c r="L472" s="8">
        <f t="shared" si="48"/>
        <v>0</v>
      </c>
      <c r="M472" s="10"/>
      <c r="Q472">
        <v>1</v>
      </c>
      <c r="R472">
        <f>D472*내역서!R1764</f>
        <v>0</v>
      </c>
      <c r="S472">
        <f>D472*내역서!S1764</f>
        <v>0</v>
      </c>
      <c r="T472">
        <f>D472*내역서!T1764</f>
        <v>0</v>
      </c>
      <c r="U472">
        <f>D472*내역서!U1764</f>
        <v>0</v>
      </c>
      <c r="V472">
        <f>D472*내역서!V1764</f>
        <v>0</v>
      </c>
      <c r="W472">
        <f>D472*내역서!W1764</f>
        <v>0</v>
      </c>
      <c r="X472">
        <f>D472*내역서!X1764</f>
        <v>0</v>
      </c>
      <c r="Y472">
        <f>D472*내역서!Y1764</f>
        <v>0</v>
      </c>
      <c r="Z472">
        <f>D472*내역서!Z1764</f>
        <v>0</v>
      </c>
      <c r="AA472">
        <f>D472*내역서!AA1764</f>
        <v>0</v>
      </c>
      <c r="AB472">
        <f>D472*내역서!AB1764</f>
        <v>0</v>
      </c>
      <c r="AC472">
        <f>D472*내역서!AC1764</f>
        <v>0</v>
      </c>
      <c r="AD472">
        <f>D472*내역서!AD1764</f>
        <v>0</v>
      </c>
      <c r="AE472">
        <f>D472*내역서!AE1764</f>
        <v>0</v>
      </c>
      <c r="AF472">
        <f>D472*내역서!AF1764</f>
        <v>0</v>
      </c>
      <c r="AG472">
        <f>D472*내역서!AG1764</f>
        <v>0</v>
      </c>
      <c r="AH472">
        <f>D472*내역서!AH1764</f>
        <v>0</v>
      </c>
      <c r="AI472">
        <f>D472*내역서!AI1764</f>
        <v>0</v>
      </c>
      <c r="AJ472">
        <f>D472*내역서!AJ1764</f>
        <v>0</v>
      </c>
      <c r="AK472">
        <f>D472*내역서!AK1764</f>
        <v>0</v>
      </c>
      <c r="AL472">
        <f>D472*내역서!AL1764</f>
        <v>0</v>
      </c>
    </row>
    <row r="473" spans="1:38" ht="30" customHeight="1">
      <c r="A473" s="10"/>
      <c r="B473" s="10"/>
      <c r="C473" s="15"/>
      <c r="D473" s="15"/>
      <c r="E473" s="8"/>
      <c r="F473" s="8"/>
      <c r="G473" s="8"/>
      <c r="H473" s="8"/>
      <c r="I473" s="8"/>
      <c r="J473" s="8"/>
      <c r="K473" s="8"/>
      <c r="L473" s="8"/>
      <c r="M473" s="10"/>
    </row>
    <row r="474" spans="1:38" ht="30" customHeight="1">
      <c r="A474" s="10"/>
      <c r="B474" s="10"/>
      <c r="C474" s="15"/>
      <c r="D474" s="15"/>
      <c r="E474" s="8"/>
      <c r="F474" s="8"/>
      <c r="G474" s="8"/>
      <c r="H474" s="8"/>
      <c r="I474" s="8"/>
      <c r="J474" s="8"/>
      <c r="K474" s="8"/>
      <c r="L474" s="8"/>
      <c r="M474" s="10"/>
    </row>
    <row r="475" spans="1:38" ht="30" customHeight="1">
      <c r="A475" s="10"/>
      <c r="B475" s="10"/>
      <c r="C475" s="15"/>
      <c r="D475" s="15"/>
      <c r="E475" s="8"/>
      <c r="F475" s="8"/>
      <c r="G475" s="8"/>
      <c r="H475" s="8"/>
      <c r="I475" s="8"/>
      <c r="J475" s="8"/>
      <c r="K475" s="8"/>
      <c r="L475" s="8"/>
      <c r="M475" s="10"/>
    </row>
    <row r="476" spans="1:38" ht="30" customHeight="1">
      <c r="A476" s="10"/>
      <c r="B476" s="10"/>
      <c r="C476" s="15"/>
      <c r="D476" s="15"/>
      <c r="E476" s="8"/>
      <c r="F476" s="8"/>
      <c r="G476" s="8"/>
      <c r="H476" s="8"/>
      <c r="I476" s="8"/>
      <c r="J476" s="8"/>
      <c r="K476" s="8"/>
      <c r="L476" s="8"/>
      <c r="M476" s="10"/>
    </row>
    <row r="477" spans="1:38" ht="30" customHeight="1">
      <c r="A477" s="10"/>
      <c r="B477" s="10"/>
      <c r="C477" s="15"/>
      <c r="D477" s="15"/>
      <c r="E477" s="8"/>
      <c r="F477" s="8"/>
      <c r="G477" s="8"/>
      <c r="H477" s="8"/>
      <c r="I477" s="8"/>
      <c r="J477" s="8"/>
      <c r="K477" s="8"/>
      <c r="L477" s="8"/>
      <c r="M477" s="10"/>
    </row>
    <row r="478" spans="1:38" ht="30" customHeight="1">
      <c r="A478" s="10"/>
      <c r="B478" s="10"/>
      <c r="C478" s="15"/>
      <c r="D478" s="15"/>
      <c r="E478" s="8"/>
      <c r="F478" s="8"/>
      <c r="G478" s="8"/>
      <c r="H478" s="8"/>
      <c r="I478" s="8"/>
      <c r="J478" s="8"/>
      <c r="K478" s="8"/>
      <c r="L478" s="8"/>
      <c r="M478" s="10"/>
    </row>
    <row r="479" spans="1:38" ht="30" customHeight="1">
      <c r="A479" s="10"/>
      <c r="B479" s="10"/>
      <c r="C479" s="15"/>
      <c r="D479" s="15"/>
      <c r="E479" s="8"/>
      <c r="F479" s="8"/>
      <c r="G479" s="8"/>
      <c r="H479" s="8"/>
      <c r="I479" s="8"/>
      <c r="J479" s="8"/>
      <c r="K479" s="8"/>
      <c r="L479" s="8"/>
      <c r="M479" s="10"/>
    </row>
    <row r="480" spans="1:38" ht="30" customHeight="1">
      <c r="A480" s="10"/>
      <c r="B480" s="10"/>
      <c r="C480" s="15"/>
      <c r="D480" s="15"/>
      <c r="E480" s="8"/>
      <c r="F480" s="8"/>
      <c r="G480" s="8"/>
      <c r="H480" s="8"/>
      <c r="I480" s="8"/>
      <c r="J480" s="8"/>
      <c r="K480" s="8"/>
      <c r="L480" s="8"/>
      <c r="M480" s="10"/>
    </row>
    <row r="481" spans="1:38" ht="30" customHeight="1">
      <c r="A481" s="10"/>
      <c r="B481" s="10"/>
      <c r="C481" s="15"/>
      <c r="D481" s="15"/>
      <c r="E481" s="8"/>
      <c r="F481" s="8"/>
      <c r="G481" s="8"/>
      <c r="H481" s="8"/>
      <c r="I481" s="8"/>
      <c r="J481" s="8"/>
      <c r="K481" s="8"/>
      <c r="L481" s="8"/>
      <c r="M481" s="10"/>
    </row>
    <row r="482" spans="1:38" ht="30" customHeight="1">
      <c r="A482" s="10"/>
      <c r="B482" s="10"/>
      <c r="C482" s="15"/>
      <c r="D482" s="15"/>
      <c r="E482" s="8"/>
      <c r="F482" s="8"/>
      <c r="G482" s="8"/>
      <c r="H482" s="8"/>
      <c r="I482" s="8"/>
      <c r="J482" s="8"/>
      <c r="K482" s="8"/>
      <c r="L482" s="8"/>
      <c r="M482" s="10"/>
    </row>
    <row r="483" spans="1:38" ht="30" customHeight="1">
      <c r="A483" s="10"/>
      <c r="B483" s="10"/>
      <c r="C483" s="15"/>
      <c r="D483" s="15"/>
      <c r="E483" s="8"/>
      <c r="F483" s="8"/>
      <c r="G483" s="8"/>
      <c r="H483" s="8"/>
      <c r="I483" s="8"/>
      <c r="J483" s="8"/>
      <c r="K483" s="8"/>
      <c r="L483" s="8"/>
      <c r="M483" s="10"/>
    </row>
    <row r="484" spans="1:38" ht="30" customHeight="1">
      <c r="A484" s="10"/>
      <c r="B484" s="10"/>
      <c r="C484" s="15"/>
      <c r="D484" s="15"/>
      <c r="E484" s="8"/>
      <c r="F484" s="8"/>
      <c r="G484" s="8"/>
      <c r="H484" s="8"/>
      <c r="I484" s="8"/>
      <c r="J484" s="8"/>
      <c r="K484" s="8"/>
      <c r="L484" s="8"/>
      <c r="M484" s="10"/>
    </row>
    <row r="485" spans="1:38" ht="30" customHeight="1">
      <c r="A485" s="10"/>
      <c r="B485" s="10"/>
      <c r="C485" s="15"/>
      <c r="D485" s="15"/>
      <c r="E485" s="8"/>
      <c r="F485" s="8"/>
      <c r="G485" s="8"/>
      <c r="H485" s="8"/>
      <c r="I485" s="8"/>
      <c r="J485" s="8"/>
      <c r="K485" s="8"/>
      <c r="L485" s="8"/>
      <c r="M485" s="10"/>
    </row>
    <row r="486" spans="1:38" ht="30" customHeight="1">
      <c r="A486" s="10"/>
      <c r="B486" s="10"/>
      <c r="C486" s="15"/>
      <c r="D486" s="15"/>
      <c r="E486" s="8"/>
      <c r="F486" s="8"/>
      <c r="G486" s="8"/>
      <c r="H486" s="8"/>
      <c r="I486" s="8"/>
      <c r="J486" s="8"/>
      <c r="K486" s="8"/>
      <c r="L486" s="8"/>
      <c r="M486" s="10"/>
    </row>
    <row r="487" spans="1:38" ht="30" customHeight="1">
      <c r="A487" s="10"/>
      <c r="B487" s="10"/>
      <c r="C487" s="15"/>
      <c r="D487" s="15"/>
      <c r="E487" s="8"/>
      <c r="F487" s="8"/>
      <c r="G487" s="8"/>
      <c r="H487" s="8"/>
      <c r="I487" s="8"/>
      <c r="J487" s="8"/>
      <c r="K487" s="8"/>
      <c r="L487" s="8"/>
      <c r="M487" s="10"/>
    </row>
    <row r="488" spans="1:38" ht="30" customHeight="1">
      <c r="A488" s="11" t="s">
        <v>121</v>
      </c>
      <c r="B488" s="12"/>
      <c r="C488" s="13"/>
      <c r="D488" s="13"/>
      <c r="E488" s="8"/>
      <c r="F488" s="14">
        <f>SUMIF(Q468:Q472, "1", F468:F472)</f>
        <v>0</v>
      </c>
      <c r="G488" s="8"/>
      <c r="H488" s="14">
        <f>SUMIF(Q468:Q472, "1", H468:H472)</f>
        <v>0</v>
      </c>
      <c r="I488" s="8"/>
      <c r="J488" s="14">
        <f>SUMIF(Q468:Q472, "1", J468:J472)</f>
        <v>0</v>
      </c>
      <c r="K488" s="8"/>
      <c r="L488" s="14">
        <f>F488+H488+J488</f>
        <v>0</v>
      </c>
      <c r="M488" s="12"/>
      <c r="R488">
        <f t="shared" ref="R488:AL488" si="49">SUM(R468:R472)</f>
        <v>0</v>
      </c>
      <c r="S488">
        <f t="shared" si="49"/>
        <v>0</v>
      </c>
      <c r="T488">
        <f t="shared" si="49"/>
        <v>0</v>
      </c>
      <c r="U488">
        <f t="shared" si="49"/>
        <v>0</v>
      </c>
      <c r="V488">
        <f t="shared" si="49"/>
        <v>0</v>
      </c>
      <c r="W488">
        <f t="shared" si="49"/>
        <v>0</v>
      </c>
      <c r="X488">
        <f t="shared" si="49"/>
        <v>0</v>
      </c>
      <c r="Y488">
        <f t="shared" si="49"/>
        <v>0</v>
      </c>
      <c r="Z488">
        <f t="shared" si="49"/>
        <v>0</v>
      </c>
      <c r="AA488">
        <f t="shared" si="49"/>
        <v>0</v>
      </c>
      <c r="AB488">
        <f t="shared" si="49"/>
        <v>0</v>
      </c>
      <c r="AC488">
        <f t="shared" si="49"/>
        <v>0</v>
      </c>
      <c r="AD488">
        <f t="shared" si="49"/>
        <v>0</v>
      </c>
      <c r="AE488">
        <f t="shared" si="49"/>
        <v>0</v>
      </c>
      <c r="AF488">
        <f t="shared" si="49"/>
        <v>0</v>
      </c>
      <c r="AG488">
        <f t="shared" si="49"/>
        <v>0</v>
      </c>
      <c r="AH488">
        <f t="shared" si="49"/>
        <v>0</v>
      </c>
      <c r="AI488">
        <f t="shared" si="49"/>
        <v>0</v>
      </c>
      <c r="AJ488">
        <f t="shared" si="49"/>
        <v>0</v>
      </c>
      <c r="AK488">
        <f t="shared" si="49"/>
        <v>0</v>
      </c>
      <c r="AL488">
        <f t="shared" si="49"/>
        <v>0</v>
      </c>
    </row>
    <row r="489" spans="1:38" ht="30" customHeight="1">
      <c r="A489" s="6" t="s">
        <v>20</v>
      </c>
      <c r="B489" s="10"/>
      <c r="C489" s="15"/>
      <c r="D489" s="15"/>
      <c r="E489" s="8"/>
      <c r="F489" s="8"/>
      <c r="G489" s="8"/>
      <c r="H489" s="8"/>
      <c r="I489" s="8"/>
      <c r="J489" s="8"/>
      <c r="K489" s="8"/>
      <c r="L489" s="8"/>
      <c r="M489" s="10"/>
    </row>
    <row r="490" spans="1:38" ht="30" customHeight="1">
      <c r="A490" s="6" t="s">
        <v>568</v>
      </c>
      <c r="B490" s="10"/>
      <c r="C490" s="7" t="s">
        <v>122</v>
      </c>
      <c r="D490" s="15">
        <v>1</v>
      </c>
      <c r="E490" s="8">
        <f>내역서!F1786</f>
        <v>0</v>
      </c>
      <c r="F490" s="8">
        <f>D490*E490</f>
        <v>0</v>
      </c>
      <c r="G490" s="8">
        <f>내역서!H1786</f>
        <v>0</v>
      </c>
      <c r="H490" s="8">
        <f>D490*G490</f>
        <v>0</v>
      </c>
      <c r="I490" s="8">
        <f>내역서!J1786</f>
        <v>0</v>
      </c>
      <c r="J490" s="8">
        <f>D490*I490</f>
        <v>0</v>
      </c>
      <c r="K490" s="8">
        <f t="shared" ref="K490:L494" si="50">E490+G490+I490</f>
        <v>0</v>
      </c>
      <c r="L490" s="8">
        <f t="shared" si="50"/>
        <v>0</v>
      </c>
      <c r="M490" s="10"/>
      <c r="Q490">
        <v>1</v>
      </c>
      <c r="R490">
        <f>D490*내역서!R1786</f>
        <v>0</v>
      </c>
      <c r="S490">
        <f>D490*내역서!S1786</f>
        <v>0</v>
      </c>
      <c r="T490">
        <f>D490*내역서!T1786</f>
        <v>0</v>
      </c>
      <c r="U490">
        <f>D490*내역서!U1786</f>
        <v>0</v>
      </c>
      <c r="V490">
        <f>D490*내역서!V1786</f>
        <v>0</v>
      </c>
      <c r="W490">
        <f>D490*내역서!W1786</f>
        <v>0</v>
      </c>
      <c r="X490">
        <f>D490*내역서!X1786</f>
        <v>0</v>
      </c>
      <c r="Y490">
        <f>D490*내역서!Y1786</f>
        <v>0</v>
      </c>
      <c r="Z490">
        <f>D490*내역서!Z1786</f>
        <v>0</v>
      </c>
      <c r="AA490">
        <f>D490*내역서!AA1786</f>
        <v>0</v>
      </c>
      <c r="AB490">
        <f>D490*내역서!AB1786</f>
        <v>0</v>
      </c>
      <c r="AC490">
        <f>D490*내역서!AC1786</f>
        <v>0</v>
      </c>
      <c r="AD490">
        <f>D490*내역서!AD1786</f>
        <v>0</v>
      </c>
      <c r="AE490">
        <f>D490*내역서!AE1786</f>
        <v>0</v>
      </c>
      <c r="AF490">
        <f>D490*내역서!AF1786</f>
        <v>0</v>
      </c>
      <c r="AG490">
        <f>D490*내역서!AG1786</f>
        <v>0</v>
      </c>
      <c r="AH490">
        <f>D490*내역서!AH1786</f>
        <v>0</v>
      </c>
      <c r="AI490">
        <f>D490*내역서!AI1786</f>
        <v>0</v>
      </c>
      <c r="AJ490">
        <f>D490*내역서!AJ1786</f>
        <v>0</v>
      </c>
      <c r="AK490">
        <f>D490*내역서!AK1786</f>
        <v>0</v>
      </c>
      <c r="AL490">
        <f>D490*내역서!AL1786</f>
        <v>0</v>
      </c>
    </row>
    <row r="491" spans="1:38" ht="30" customHeight="1">
      <c r="A491" s="6" t="s">
        <v>569</v>
      </c>
      <c r="B491" s="10"/>
      <c r="C491" s="7" t="s">
        <v>122</v>
      </c>
      <c r="D491" s="15">
        <v>1</v>
      </c>
      <c r="E491" s="8">
        <f>내역서!F1808</f>
        <v>0</v>
      </c>
      <c r="F491" s="8">
        <f>D491*E491</f>
        <v>0</v>
      </c>
      <c r="G491" s="8">
        <f>내역서!H1808</f>
        <v>0</v>
      </c>
      <c r="H491" s="8">
        <f>D491*G491</f>
        <v>0</v>
      </c>
      <c r="I491" s="8">
        <f>내역서!J1808</f>
        <v>0</v>
      </c>
      <c r="J491" s="8">
        <f>D491*I491</f>
        <v>0</v>
      </c>
      <c r="K491" s="8">
        <f t="shared" si="50"/>
        <v>0</v>
      </c>
      <c r="L491" s="8">
        <f t="shared" si="50"/>
        <v>0</v>
      </c>
      <c r="M491" s="10"/>
      <c r="Q491">
        <v>1</v>
      </c>
      <c r="R491">
        <f>D491*내역서!R1808</f>
        <v>0</v>
      </c>
      <c r="S491">
        <f>D491*내역서!S1808</f>
        <v>0</v>
      </c>
      <c r="T491">
        <f>D491*내역서!T1808</f>
        <v>0</v>
      </c>
      <c r="U491">
        <f>D491*내역서!U1808</f>
        <v>0</v>
      </c>
      <c r="V491">
        <f>D491*내역서!V1808</f>
        <v>0</v>
      </c>
      <c r="W491">
        <f>D491*내역서!W1808</f>
        <v>0</v>
      </c>
      <c r="X491">
        <f>D491*내역서!X1808</f>
        <v>0</v>
      </c>
      <c r="Y491">
        <f>D491*내역서!Y1808</f>
        <v>0</v>
      </c>
      <c r="Z491">
        <f>D491*내역서!Z1808</f>
        <v>0</v>
      </c>
      <c r="AA491">
        <f>D491*내역서!AA1808</f>
        <v>0</v>
      </c>
      <c r="AB491">
        <f>D491*내역서!AB1808</f>
        <v>0</v>
      </c>
      <c r="AC491">
        <f>D491*내역서!AC1808</f>
        <v>0</v>
      </c>
      <c r="AD491">
        <f>D491*내역서!AD1808</f>
        <v>0</v>
      </c>
      <c r="AE491">
        <f>D491*내역서!AE1808</f>
        <v>0</v>
      </c>
      <c r="AF491">
        <f>D491*내역서!AF1808</f>
        <v>0</v>
      </c>
      <c r="AG491">
        <f>D491*내역서!AG1808</f>
        <v>0</v>
      </c>
      <c r="AH491">
        <f>D491*내역서!AH1808</f>
        <v>0</v>
      </c>
      <c r="AI491">
        <f>D491*내역서!AI1808</f>
        <v>0</v>
      </c>
      <c r="AJ491">
        <f>D491*내역서!AJ1808</f>
        <v>0</v>
      </c>
      <c r="AK491">
        <f>D491*내역서!AK1808</f>
        <v>0</v>
      </c>
      <c r="AL491">
        <f>D491*내역서!AL1808</f>
        <v>0</v>
      </c>
    </row>
    <row r="492" spans="1:38" ht="30" customHeight="1">
      <c r="A492" s="6" t="s">
        <v>570</v>
      </c>
      <c r="B492" s="10"/>
      <c r="C492" s="7" t="s">
        <v>122</v>
      </c>
      <c r="D492" s="15">
        <v>1</v>
      </c>
      <c r="E492" s="8">
        <f>내역서!F1830</f>
        <v>0</v>
      </c>
      <c r="F492" s="8">
        <f>D492*E492</f>
        <v>0</v>
      </c>
      <c r="G492" s="8">
        <f>내역서!H1830</f>
        <v>0</v>
      </c>
      <c r="H492" s="8">
        <f>D492*G492</f>
        <v>0</v>
      </c>
      <c r="I492" s="8">
        <f>내역서!J1830</f>
        <v>0</v>
      </c>
      <c r="J492" s="8">
        <f>D492*I492</f>
        <v>0</v>
      </c>
      <c r="K492" s="8">
        <f t="shared" si="50"/>
        <v>0</v>
      </c>
      <c r="L492" s="8">
        <f t="shared" si="50"/>
        <v>0</v>
      </c>
      <c r="M492" s="10"/>
      <c r="Q492">
        <v>1</v>
      </c>
      <c r="R492">
        <f>D492*내역서!R1830</f>
        <v>0</v>
      </c>
      <c r="S492">
        <f>D492*내역서!S1830</f>
        <v>0</v>
      </c>
      <c r="T492">
        <f>D492*내역서!T1830</f>
        <v>0</v>
      </c>
      <c r="U492">
        <f>D492*내역서!U1830</f>
        <v>0</v>
      </c>
      <c r="V492">
        <f>D492*내역서!V1830</f>
        <v>0</v>
      </c>
      <c r="W492">
        <f>D492*내역서!W1830</f>
        <v>0</v>
      </c>
      <c r="X492">
        <f>D492*내역서!X1830</f>
        <v>0</v>
      </c>
      <c r="Y492">
        <f>D492*내역서!Y1830</f>
        <v>0</v>
      </c>
      <c r="Z492">
        <f>D492*내역서!Z1830</f>
        <v>0</v>
      </c>
      <c r="AA492">
        <f>D492*내역서!AA1830</f>
        <v>0</v>
      </c>
      <c r="AB492">
        <f>D492*내역서!AB1830</f>
        <v>0</v>
      </c>
      <c r="AC492">
        <f>D492*내역서!AC1830</f>
        <v>0</v>
      </c>
      <c r="AD492">
        <f>D492*내역서!AD1830</f>
        <v>0</v>
      </c>
      <c r="AE492">
        <f>D492*내역서!AE1830</f>
        <v>0</v>
      </c>
      <c r="AF492">
        <f>D492*내역서!AF1830</f>
        <v>0</v>
      </c>
      <c r="AG492">
        <f>D492*내역서!AG1830</f>
        <v>0</v>
      </c>
      <c r="AH492">
        <f>D492*내역서!AH1830</f>
        <v>0</v>
      </c>
      <c r="AI492">
        <f>D492*내역서!AI1830</f>
        <v>0</v>
      </c>
      <c r="AJ492">
        <f>D492*내역서!AJ1830</f>
        <v>0</v>
      </c>
      <c r="AK492">
        <f>D492*내역서!AK1830</f>
        <v>0</v>
      </c>
      <c r="AL492">
        <f>D492*내역서!AL1830</f>
        <v>0</v>
      </c>
    </row>
    <row r="493" spans="1:38" ht="30" customHeight="1">
      <c r="A493" s="6" t="s">
        <v>571</v>
      </c>
      <c r="B493" s="10"/>
      <c r="C493" s="7" t="s">
        <v>122</v>
      </c>
      <c r="D493" s="15">
        <v>1</v>
      </c>
      <c r="E493" s="8">
        <f>내역서!F1852</f>
        <v>0</v>
      </c>
      <c r="F493" s="8">
        <f>D493*E493</f>
        <v>0</v>
      </c>
      <c r="G493" s="8">
        <f>내역서!H1852</f>
        <v>0</v>
      </c>
      <c r="H493" s="8">
        <f>D493*G493</f>
        <v>0</v>
      </c>
      <c r="I493" s="8">
        <f>내역서!J1852</f>
        <v>0</v>
      </c>
      <c r="J493" s="8">
        <f>D493*I493</f>
        <v>0</v>
      </c>
      <c r="K493" s="8">
        <f t="shared" si="50"/>
        <v>0</v>
      </c>
      <c r="L493" s="8">
        <f t="shared" si="50"/>
        <v>0</v>
      </c>
      <c r="M493" s="10"/>
      <c r="Q493">
        <v>1</v>
      </c>
      <c r="R493">
        <f>D493*내역서!R1852</f>
        <v>0</v>
      </c>
      <c r="S493">
        <f>D493*내역서!S1852</f>
        <v>0</v>
      </c>
      <c r="T493">
        <f>D493*내역서!T1852</f>
        <v>0</v>
      </c>
      <c r="U493">
        <f>D493*내역서!U1852</f>
        <v>0</v>
      </c>
      <c r="V493">
        <f>D493*내역서!V1852</f>
        <v>0</v>
      </c>
      <c r="W493">
        <f>D493*내역서!W1852</f>
        <v>0</v>
      </c>
      <c r="X493">
        <f>D493*내역서!X1852</f>
        <v>0</v>
      </c>
      <c r="Y493">
        <f>D493*내역서!Y1852</f>
        <v>0</v>
      </c>
      <c r="Z493">
        <f>D493*내역서!Z1852</f>
        <v>0</v>
      </c>
      <c r="AA493">
        <f>D493*내역서!AA1852</f>
        <v>0</v>
      </c>
      <c r="AB493">
        <f>D493*내역서!AB1852</f>
        <v>0</v>
      </c>
      <c r="AC493">
        <f>D493*내역서!AC1852</f>
        <v>0</v>
      </c>
      <c r="AD493">
        <f>D493*내역서!AD1852</f>
        <v>0</v>
      </c>
      <c r="AE493">
        <f>D493*내역서!AE1852</f>
        <v>0</v>
      </c>
      <c r="AF493">
        <f>D493*내역서!AF1852</f>
        <v>0</v>
      </c>
      <c r="AG493">
        <f>D493*내역서!AG1852</f>
        <v>0</v>
      </c>
      <c r="AH493">
        <f>D493*내역서!AH1852</f>
        <v>0</v>
      </c>
      <c r="AI493">
        <f>D493*내역서!AI1852</f>
        <v>0</v>
      </c>
      <c r="AJ493">
        <f>D493*내역서!AJ1852</f>
        <v>0</v>
      </c>
      <c r="AK493">
        <f>D493*내역서!AK1852</f>
        <v>0</v>
      </c>
      <c r="AL493">
        <f>D493*내역서!AL1852</f>
        <v>0</v>
      </c>
    </row>
    <row r="494" spans="1:38" ht="30" customHeight="1">
      <c r="A494" s="6" t="s">
        <v>572</v>
      </c>
      <c r="B494" s="10"/>
      <c r="C494" s="7" t="s">
        <v>122</v>
      </c>
      <c r="D494" s="15">
        <v>1</v>
      </c>
      <c r="E494" s="8">
        <f>내역서!F1874</f>
        <v>0</v>
      </c>
      <c r="F494" s="8">
        <f>D494*E494</f>
        <v>0</v>
      </c>
      <c r="G494" s="8">
        <f>내역서!H1874</f>
        <v>0</v>
      </c>
      <c r="H494" s="8">
        <f>D494*G494</f>
        <v>0</v>
      </c>
      <c r="I494" s="8">
        <f>내역서!J1874</f>
        <v>0</v>
      </c>
      <c r="J494" s="8">
        <f>D494*I494</f>
        <v>0</v>
      </c>
      <c r="K494" s="8">
        <f t="shared" si="50"/>
        <v>0</v>
      </c>
      <c r="L494" s="8">
        <f t="shared" si="50"/>
        <v>0</v>
      </c>
      <c r="M494" s="10"/>
      <c r="Q494">
        <v>1</v>
      </c>
      <c r="R494">
        <f>D494*내역서!R1874</f>
        <v>0</v>
      </c>
      <c r="S494">
        <f>D494*내역서!S1874</f>
        <v>0</v>
      </c>
      <c r="T494">
        <f>D494*내역서!T1874</f>
        <v>0</v>
      </c>
      <c r="U494">
        <f>D494*내역서!U1874</f>
        <v>0</v>
      </c>
      <c r="V494">
        <f>D494*내역서!V1874</f>
        <v>0</v>
      </c>
      <c r="W494">
        <f>D494*내역서!W1874</f>
        <v>0</v>
      </c>
      <c r="X494">
        <f>D494*내역서!X1874</f>
        <v>0</v>
      </c>
      <c r="Y494">
        <f>D494*내역서!Y1874</f>
        <v>0</v>
      </c>
      <c r="Z494">
        <f>D494*내역서!Z1874</f>
        <v>0</v>
      </c>
      <c r="AA494">
        <f>D494*내역서!AA1874</f>
        <v>0</v>
      </c>
      <c r="AB494">
        <f>D494*내역서!AB1874</f>
        <v>0</v>
      </c>
      <c r="AC494">
        <f>D494*내역서!AC1874</f>
        <v>0</v>
      </c>
      <c r="AD494">
        <f>D494*내역서!AD1874</f>
        <v>0</v>
      </c>
      <c r="AE494">
        <f>D494*내역서!AE1874</f>
        <v>0</v>
      </c>
      <c r="AF494">
        <f>D494*내역서!AF1874</f>
        <v>0</v>
      </c>
      <c r="AG494">
        <f>D494*내역서!AG1874</f>
        <v>0</v>
      </c>
      <c r="AH494">
        <f>D494*내역서!AH1874</f>
        <v>0</v>
      </c>
      <c r="AI494">
        <f>D494*내역서!AI1874</f>
        <v>0</v>
      </c>
      <c r="AJ494">
        <f>D494*내역서!AJ1874</f>
        <v>0</v>
      </c>
      <c r="AK494">
        <f>D494*내역서!AK1874</f>
        <v>0</v>
      </c>
      <c r="AL494">
        <f>D494*내역서!AL1874</f>
        <v>0</v>
      </c>
    </row>
    <row r="495" spans="1:38" ht="30" customHeight="1">
      <c r="A495" s="10"/>
      <c r="B495" s="10"/>
      <c r="C495" s="15"/>
      <c r="D495" s="15"/>
      <c r="E495" s="8"/>
      <c r="F495" s="8"/>
      <c r="G495" s="8"/>
      <c r="H495" s="8"/>
      <c r="I495" s="8"/>
      <c r="J495" s="8"/>
      <c r="K495" s="8"/>
      <c r="L495" s="8"/>
      <c r="M495" s="10"/>
    </row>
    <row r="496" spans="1:38" ht="30" customHeight="1">
      <c r="A496" s="10"/>
      <c r="B496" s="10"/>
      <c r="C496" s="15"/>
      <c r="D496" s="15"/>
      <c r="E496" s="8"/>
      <c r="F496" s="8"/>
      <c r="G496" s="8"/>
      <c r="H496" s="8"/>
      <c r="I496" s="8"/>
      <c r="J496" s="8"/>
      <c r="K496" s="8"/>
      <c r="L496" s="8"/>
      <c r="M496" s="10"/>
    </row>
    <row r="497" spans="1:38" ht="30" customHeight="1">
      <c r="A497" s="10"/>
      <c r="B497" s="10"/>
      <c r="C497" s="15"/>
      <c r="D497" s="15"/>
      <c r="E497" s="8"/>
      <c r="F497" s="8"/>
      <c r="G497" s="8"/>
      <c r="H497" s="8"/>
      <c r="I497" s="8"/>
      <c r="J497" s="8"/>
      <c r="K497" s="8"/>
      <c r="L497" s="8"/>
      <c r="M497" s="10"/>
    </row>
    <row r="498" spans="1:38" ht="30" customHeight="1">
      <c r="A498" s="10"/>
      <c r="B498" s="10"/>
      <c r="C498" s="15"/>
      <c r="D498" s="15"/>
      <c r="E498" s="8"/>
      <c r="F498" s="8"/>
      <c r="G498" s="8"/>
      <c r="H498" s="8"/>
      <c r="I498" s="8"/>
      <c r="J498" s="8"/>
      <c r="K498" s="8"/>
      <c r="L498" s="8"/>
      <c r="M498" s="10"/>
    </row>
    <row r="499" spans="1:38" ht="30" customHeight="1">
      <c r="A499" s="10"/>
      <c r="B499" s="10"/>
      <c r="C499" s="15"/>
      <c r="D499" s="15"/>
      <c r="E499" s="8"/>
      <c r="F499" s="8"/>
      <c r="G499" s="8"/>
      <c r="H499" s="8"/>
      <c r="I499" s="8"/>
      <c r="J499" s="8"/>
      <c r="K499" s="8"/>
      <c r="L499" s="8"/>
      <c r="M499" s="10"/>
    </row>
    <row r="500" spans="1:38" ht="30" customHeight="1">
      <c r="A500" s="10"/>
      <c r="B500" s="10"/>
      <c r="C500" s="15"/>
      <c r="D500" s="15"/>
      <c r="E500" s="8"/>
      <c r="F500" s="8"/>
      <c r="G500" s="8"/>
      <c r="H500" s="8"/>
      <c r="I500" s="8"/>
      <c r="J500" s="8"/>
      <c r="K500" s="8"/>
      <c r="L500" s="8"/>
      <c r="M500" s="10"/>
    </row>
    <row r="501" spans="1:38" ht="30" customHeight="1">
      <c r="A501" s="10"/>
      <c r="B501" s="10"/>
      <c r="C501" s="15"/>
      <c r="D501" s="15"/>
      <c r="E501" s="8"/>
      <c r="F501" s="8"/>
      <c r="G501" s="8"/>
      <c r="H501" s="8"/>
      <c r="I501" s="8"/>
      <c r="J501" s="8"/>
      <c r="K501" s="8"/>
      <c r="L501" s="8"/>
      <c r="M501" s="10"/>
    </row>
    <row r="502" spans="1:38" ht="30" customHeight="1">
      <c r="A502" s="10"/>
      <c r="B502" s="10"/>
      <c r="C502" s="15"/>
      <c r="D502" s="15"/>
      <c r="E502" s="8"/>
      <c r="F502" s="8"/>
      <c r="G502" s="8"/>
      <c r="H502" s="8"/>
      <c r="I502" s="8"/>
      <c r="J502" s="8"/>
      <c r="K502" s="8"/>
      <c r="L502" s="8"/>
      <c r="M502" s="10"/>
    </row>
    <row r="503" spans="1:38" ht="30" customHeight="1">
      <c r="A503" s="10"/>
      <c r="B503" s="10"/>
      <c r="C503" s="15"/>
      <c r="D503" s="15"/>
      <c r="E503" s="8"/>
      <c r="F503" s="8"/>
      <c r="G503" s="8"/>
      <c r="H503" s="8"/>
      <c r="I503" s="8"/>
      <c r="J503" s="8"/>
      <c r="K503" s="8"/>
      <c r="L503" s="8"/>
      <c r="M503" s="10"/>
    </row>
    <row r="504" spans="1:38" ht="30" customHeight="1">
      <c r="A504" s="10"/>
      <c r="B504" s="10"/>
      <c r="C504" s="15"/>
      <c r="D504" s="15"/>
      <c r="E504" s="8"/>
      <c r="F504" s="8"/>
      <c r="G504" s="8"/>
      <c r="H504" s="8"/>
      <c r="I504" s="8"/>
      <c r="J504" s="8"/>
      <c r="K504" s="8"/>
      <c r="L504" s="8"/>
      <c r="M504" s="10"/>
    </row>
    <row r="505" spans="1:38" ht="30" customHeight="1">
      <c r="A505" s="10"/>
      <c r="B505" s="10"/>
      <c r="C505" s="15"/>
      <c r="D505" s="15"/>
      <c r="E505" s="8"/>
      <c r="F505" s="8"/>
      <c r="G505" s="8"/>
      <c r="H505" s="8"/>
      <c r="I505" s="8"/>
      <c r="J505" s="8"/>
      <c r="K505" s="8"/>
      <c r="L505" s="8"/>
      <c r="M505" s="10"/>
    </row>
    <row r="506" spans="1:38" ht="30" customHeight="1">
      <c r="A506" s="10"/>
      <c r="B506" s="10"/>
      <c r="C506" s="15"/>
      <c r="D506" s="15"/>
      <c r="E506" s="8"/>
      <c r="F506" s="8"/>
      <c r="G506" s="8"/>
      <c r="H506" s="8"/>
      <c r="I506" s="8"/>
      <c r="J506" s="8"/>
      <c r="K506" s="8"/>
      <c r="L506" s="8"/>
      <c r="M506" s="10"/>
    </row>
    <row r="507" spans="1:38" ht="30" customHeight="1">
      <c r="A507" s="10"/>
      <c r="B507" s="10"/>
      <c r="C507" s="15"/>
      <c r="D507" s="15"/>
      <c r="E507" s="8"/>
      <c r="F507" s="8"/>
      <c r="G507" s="8"/>
      <c r="H507" s="8"/>
      <c r="I507" s="8"/>
      <c r="J507" s="8"/>
      <c r="K507" s="8"/>
      <c r="L507" s="8"/>
      <c r="M507" s="10"/>
    </row>
    <row r="508" spans="1:38" ht="30" customHeight="1">
      <c r="A508" s="10"/>
      <c r="B508" s="10"/>
      <c r="C508" s="15"/>
      <c r="D508" s="15"/>
      <c r="E508" s="8"/>
      <c r="F508" s="8"/>
      <c r="G508" s="8"/>
      <c r="H508" s="8"/>
      <c r="I508" s="8"/>
      <c r="J508" s="8"/>
      <c r="K508" s="8"/>
      <c r="L508" s="8"/>
      <c r="M508" s="10"/>
    </row>
    <row r="509" spans="1:38" ht="30" customHeight="1">
      <c r="A509" s="10"/>
      <c r="B509" s="10"/>
      <c r="C509" s="15"/>
      <c r="D509" s="15"/>
      <c r="E509" s="8"/>
      <c r="F509" s="8"/>
      <c r="G509" s="8"/>
      <c r="H509" s="8"/>
      <c r="I509" s="8"/>
      <c r="J509" s="8"/>
      <c r="K509" s="8"/>
      <c r="L509" s="8"/>
      <c r="M509" s="10"/>
    </row>
    <row r="510" spans="1:38" ht="30" customHeight="1">
      <c r="A510" s="11" t="s">
        <v>121</v>
      </c>
      <c r="B510" s="12"/>
      <c r="C510" s="13"/>
      <c r="D510" s="13"/>
      <c r="E510" s="8"/>
      <c r="F510" s="14">
        <f>SUMIF(Q490:Q494, "1", F490:F494)</f>
        <v>0</v>
      </c>
      <c r="G510" s="8"/>
      <c r="H510" s="14">
        <f>SUMIF(Q490:Q494, "1", H490:H494)</f>
        <v>0</v>
      </c>
      <c r="I510" s="8"/>
      <c r="J510" s="14">
        <f>SUMIF(Q490:Q494, "1", J490:J494)</f>
        <v>0</v>
      </c>
      <c r="K510" s="8"/>
      <c r="L510" s="14">
        <f>F510+H510+J510</f>
        <v>0</v>
      </c>
      <c r="M510" s="12"/>
      <c r="R510">
        <f t="shared" ref="R510:AL510" si="51">SUM(R490:R494)</f>
        <v>0</v>
      </c>
      <c r="S510">
        <f t="shared" si="51"/>
        <v>0</v>
      </c>
      <c r="T510">
        <f t="shared" si="51"/>
        <v>0</v>
      </c>
      <c r="U510">
        <f t="shared" si="51"/>
        <v>0</v>
      </c>
      <c r="V510">
        <f t="shared" si="51"/>
        <v>0</v>
      </c>
      <c r="W510">
        <f t="shared" si="51"/>
        <v>0</v>
      </c>
      <c r="X510">
        <f t="shared" si="51"/>
        <v>0</v>
      </c>
      <c r="Y510">
        <f t="shared" si="51"/>
        <v>0</v>
      </c>
      <c r="Z510">
        <f t="shared" si="51"/>
        <v>0</v>
      </c>
      <c r="AA510">
        <f t="shared" si="51"/>
        <v>0</v>
      </c>
      <c r="AB510">
        <f t="shared" si="51"/>
        <v>0</v>
      </c>
      <c r="AC510">
        <f t="shared" si="51"/>
        <v>0</v>
      </c>
      <c r="AD510">
        <f t="shared" si="51"/>
        <v>0</v>
      </c>
      <c r="AE510">
        <f t="shared" si="51"/>
        <v>0</v>
      </c>
      <c r="AF510">
        <f t="shared" si="51"/>
        <v>0</v>
      </c>
      <c r="AG510">
        <f t="shared" si="51"/>
        <v>0</v>
      </c>
      <c r="AH510">
        <f t="shared" si="51"/>
        <v>0</v>
      </c>
      <c r="AI510">
        <f t="shared" si="51"/>
        <v>0</v>
      </c>
      <c r="AJ510">
        <f t="shared" si="51"/>
        <v>0</v>
      </c>
      <c r="AK510">
        <f t="shared" si="51"/>
        <v>0</v>
      </c>
      <c r="AL510">
        <f t="shared" si="51"/>
        <v>0</v>
      </c>
    </row>
    <row r="511" spans="1:38" ht="30" customHeight="1">
      <c r="A511" s="6" t="s">
        <v>21</v>
      </c>
      <c r="B511" s="10"/>
      <c r="C511" s="15"/>
      <c r="D511" s="15"/>
      <c r="E511" s="8"/>
      <c r="F511" s="8"/>
      <c r="G511" s="8"/>
      <c r="H511" s="8"/>
      <c r="I511" s="8"/>
      <c r="J511" s="8"/>
      <c r="K511" s="8"/>
      <c r="L511" s="8"/>
      <c r="M511" s="10"/>
    </row>
    <row r="512" spans="1:38" ht="30" customHeight="1">
      <c r="A512" s="6" t="s">
        <v>573</v>
      </c>
      <c r="B512" s="10"/>
      <c r="C512" s="7" t="s">
        <v>122</v>
      </c>
      <c r="D512" s="15">
        <v>1</v>
      </c>
      <c r="E512" s="8">
        <f>내역서!F1896</f>
        <v>0</v>
      </c>
      <c r="F512" s="8">
        <f>D512*E512</f>
        <v>0</v>
      </c>
      <c r="G512" s="8">
        <f>내역서!H1896</f>
        <v>0</v>
      </c>
      <c r="H512" s="8">
        <f>D512*G512</f>
        <v>0</v>
      </c>
      <c r="I512" s="8">
        <f>내역서!J1896</f>
        <v>0</v>
      </c>
      <c r="J512" s="8">
        <f>D512*I512</f>
        <v>0</v>
      </c>
      <c r="K512" s="8">
        <f>E512+G512+I512</f>
        <v>0</v>
      </c>
      <c r="L512" s="8">
        <f>F512+H512+J512</f>
        <v>0</v>
      </c>
      <c r="M512" s="10"/>
      <c r="Q512">
        <v>1</v>
      </c>
      <c r="R512">
        <f>D512*내역서!R1896</f>
        <v>0</v>
      </c>
      <c r="S512">
        <f>D512*내역서!S1896</f>
        <v>0</v>
      </c>
      <c r="T512">
        <f>D512*내역서!T1896</f>
        <v>0</v>
      </c>
      <c r="U512">
        <f>D512*내역서!U1896</f>
        <v>0</v>
      </c>
      <c r="V512">
        <f>D512*내역서!V1896</f>
        <v>0</v>
      </c>
      <c r="W512">
        <f>D512*내역서!W1896</f>
        <v>0</v>
      </c>
      <c r="X512">
        <f>D512*내역서!X1896</f>
        <v>0</v>
      </c>
      <c r="Y512">
        <f>D512*내역서!Y1896</f>
        <v>0</v>
      </c>
      <c r="Z512">
        <f>D512*내역서!Z1896</f>
        <v>0</v>
      </c>
      <c r="AA512">
        <f>D512*내역서!AA1896</f>
        <v>0</v>
      </c>
      <c r="AB512">
        <f>D512*내역서!AB1896</f>
        <v>0</v>
      </c>
      <c r="AC512">
        <f>D512*내역서!AC1896</f>
        <v>0</v>
      </c>
      <c r="AD512">
        <f>D512*내역서!AD1896</f>
        <v>0</v>
      </c>
      <c r="AE512">
        <f>D512*내역서!AE1896</f>
        <v>0</v>
      </c>
      <c r="AF512">
        <f>D512*내역서!AF1896</f>
        <v>0</v>
      </c>
      <c r="AG512">
        <f>D512*내역서!AG1896</f>
        <v>0</v>
      </c>
      <c r="AH512">
        <f>D512*내역서!AH1896</f>
        <v>0</v>
      </c>
      <c r="AI512">
        <f>D512*내역서!AI1896</f>
        <v>0</v>
      </c>
      <c r="AJ512">
        <f>D512*내역서!AJ1896</f>
        <v>0</v>
      </c>
      <c r="AK512">
        <f>D512*내역서!AK1896</f>
        <v>0</v>
      </c>
      <c r="AL512">
        <f>D512*내역서!AL1896</f>
        <v>0</v>
      </c>
    </row>
    <row r="513" spans="1:38" ht="30" customHeight="1">
      <c r="A513" s="6" t="s">
        <v>574</v>
      </c>
      <c r="B513" s="10"/>
      <c r="C513" s="7" t="s">
        <v>122</v>
      </c>
      <c r="D513" s="15">
        <v>1</v>
      </c>
      <c r="E513" s="8">
        <f>내역서!F1918</f>
        <v>0</v>
      </c>
      <c r="F513" s="8">
        <f>D513*E513</f>
        <v>0</v>
      </c>
      <c r="G513" s="8">
        <f>내역서!H1918</f>
        <v>0</v>
      </c>
      <c r="H513" s="8">
        <f>D513*G513</f>
        <v>0</v>
      </c>
      <c r="I513" s="8">
        <f>내역서!J1918</f>
        <v>0</v>
      </c>
      <c r="J513" s="8">
        <f>D513*I513</f>
        <v>0</v>
      </c>
      <c r="K513" s="8">
        <f>E513+G513+I513</f>
        <v>0</v>
      </c>
      <c r="L513" s="8">
        <f>F513+H513+J513</f>
        <v>0</v>
      </c>
      <c r="M513" s="10"/>
      <c r="Q513">
        <v>1</v>
      </c>
      <c r="R513">
        <f>D513*내역서!R1918</f>
        <v>0</v>
      </c>
      <c r="S513">
        <f>D513*내역서!S1918</f>
        <v>0</v>
      </c>
      <c r="T513">
        <f>D513*내역서!T1918</f>
        <v>0</v>
      </c>
      <c r="U513">
        <f>D513*내역서!U1918</f>
        <v>0</v>
      </c>
      <c r="V513">
        <f>D513*내역서!V1918</f>
        <v>0</v>
      </c>
      <c r="W513">
        <f>D513*내역서!W1918</f>
        <v>0</v>
      </c>
      <c r="X513">
        <f>D513*내역서!X1918</f>
        <v>0</v>
      </c>
      <c r="Y513">
        <f>D513*내역서!Y1918</f>
        <v>0</v>
      </c>
      <c r="Z513">
        <f>D513*내역서!Z1918</f>
        <v>0</v>
      </c>
      <c r="AA513">
        <f>D513*내역서!AA1918</f>
        <v>0</v>
      </c>
      <c r="AB513">
        <f>D513*내역서!AB1918</f>
        <v>0</v>
      </c>
      <c r="AC513">
        <f>D513*내역서!AC1918</f>
        <v>0</v>
      </c>
      <c r="AD513">
        <f>D513*내역서!AD1918</f>
        <v>0</v>
      </c>
      <c r="AE513">
        <f>D513*내역서!AE1918</f>
        <v>0</v>
      </c>
      <c r="AF513">
        <f>D513*내역서!AF1918</f>
        <v>0</v>
      </c>
      <c r="AG513">
        <f>D513*내역서!AG1918</f>
        <v>0</v>
      </c>
      <c r="AH513">
        <f>D513*내역서!AH1918</f>
        <v>0</v>
      </c>
      <c r="AI513">
        <f>D513*내역서!AI1918</f>
        <v>0</v>
      </c>
      <c r="AJ513">
        <f>D513*내역서!AJ1918</f>
        <v>0</v>
      </c>
      <c r="AK513">
        <f>D513*내역서!AK1918</f>
        <v>0</v>
      </c>
      <c r="AL513">
        <f>D513*내역서!AL1918</f>
        <v>0</v>
      </c>
    </row>
    <row r="514" spans="1:38" ht="30" customHeight="1">
      <c r="A514" s="10"/>
      <c r="B514" s="10"/>
      <c r="C514" s="15"/>
      <c r="D514" s="15"/>
      <c r="E514" s="8"/>
      <c r="F514" s="8"/>
      <c r="G514" s="8"/>
      <c r="H514" s="8"/>
      <c r="I514" s="8"/>
      <c r="J514" s="8"/>
      <c r="K514" s="8"/>
      <c r="L514" s="8"/>
      <c r="M514" s="10"/>
    </row>
    <row r="515" spans="1:38" ht="30" customHeight="1">
      <c r="A515" s="10"/>
      <c r="B515" s="10"/>
      <c r="C515" s="15"/>
      <c r="D515" s="15"/>
      <c r="E515" s="8"/>
      <c r="F515" s="8"/>
      <c r="G515" s="8"/>
      <c r="H515" s="8"/>
      <c r="I515" s="8"/>
      <c r="J515" s="8"/>
      <c r="K515" s="8"/>
      <c r="L515" s="8"/>
      <c r="M515" s="10"/>
    </row>
    <row r="516" spans="1:38" ht="30" customHeight="1">
      <c r="A516" s="10"/>
      <c r="B516" s="10"/>
      <c r="C516" s="15"/>
      <c r="D516" s="15"/>
      <c r="E516" s="8"/>
      <c r="F516" s="8"/>
      <c r="G516" s="8"/>
      <c r="H516" s="8"/>
      <c r="I516" s="8"/>
      <c r="J516" s="8"/>
      <c r="K516" s="8"/>
      <c r="L516" s="8"/>
      <c r="M516" s="10"/>
    </row>
    <row r="517" spans="1:38" ht="30" customHeight="1">
      <c r="A517" s="10"/>
      <c r="B517" s="10"/>
      <c r="C517" s="15"/>
      <c r="D517" s="15"/>
      <c r="E517" s="8"/>
      <c r="F517" s="8"/>
      <c r="G517" s="8"/>
      <c r="H517" s="8"/>
      <c r="I517" s="8"/>
      <c r="J517" s="8"/>
      <c r="K517" s="8"/>
      <c r="L517" s="8"/>
      <c r="M517" s="10"/>
    </row>
    <row r="518" spans="1:38" ht="30" customHeight="1">
      <c r="A518" s="10"/>
      <c r="B518" s="10"/>
      <c r="C518" s="15"/>
      <c r="D518" s="15"/>
      <c r="E518" s="8"/>
      <c r="F518" s="8"/>
      <c r="G518" s="8"/>
      <c r="H518" s="8"/>
      <c r="I518" s="8"/>
      <c r="J518" s="8"/>
      <c r="K518" s="8"/>
      <c r="L518" s="8"/>
      <c r="M518" s="10"/>
    </row>
    <row r="519" spans="1:38" ht="30" customHeight="1">
      <c r="A519" s="10"/>
      <c r="B519" s="10"/>
      <c r="C519" s="15"/>
      <c r="D519" s="15"/>
      <c r="E519" s="8"/>
      <c r="F519" s="8"/>
      <c r="G519" s="8"/>
      <c r="H519" s="8"/>
      <c r="I519" s="8"/>
      <c r="J519" s="8"/>
      <c r="K519" s="8"/>
      <c r="L519" s="8"/>
      <c r="M519" s="10"/>
    </row>
    <row r="520" spans="1:38" ht="30" customHeight="1">
      <c r="A520" s="10"/>
      <c r="B520" s="10"/>
      <c r="C520" s="15"/>
      <c r="D520" s="15"/>
      <c r="E520" s="8"/>
      <c r="F520" s="8"/>
      <c r="G520" s="8"/>
      <c r="H520" s="8"/>
      <c r="I520" s="8"/>
      <c r="J520" s="8"/>
      <c r="K520" s="8"/>
      <c r="L520" s="8"/>
      <c r="M520" s="10"/>
    </row>
    <row r="521" spans="1:38" ht="30" customHeight="1">
      <c r="A521" s="10"/>
      <c r="B521" s="10"/>
      <c r="C521" s="15"/>
      <c r="D521" s="15"/>
      <c r="E521" s="8"/>
      <c r="F521" s="8"/>
      <c r="G521" s="8"/>
      <c r="H521" s="8"/>
      <c r="I521" s="8"/>
      <c r="J521" s="8"/>
      <c r="K521" s="8"/>
      <c r="L521" s="8"/>
      <c r="M521" s="10"/>
    </row>
    <row r="522" spans="1:38" ht="30" customHeight="1">
      <c r="A522" s="10"/>
      <c r="B522" s="10"/>
      <c r="C522" s="15"/>
      <c r="D522" s="15"/>
      <c r="E522" s="8"/>
      <c r="F522" s="8"/>
      <c r="G522" s="8"/>
      <c r="H522" s="8"/>
      <c r="I522" s="8"/>
      <c r="J522" s="8"/>
      <c r="K522" s="8"/>
      <c r="L522" s="8"/>
      <c r="M522" s="10"/>
    </row>
    <row r="523" spans="1:38" ht="30" customHeight="1">
      <c r="A523" s="10"/>
      <c r="B523" s="10"/>
      <c r="C523" s="15"/>
      <c r="D523" s="15"/>
      <c r="E523" s="8"/>
      <c r="F523" s="8"/>
      <c r="G523" s="8"/>
      <c r="H523" s="8"/>
      <c r="I523" s="8"/>
      <c r="J523" s="8"/>
      <c r="K523" s="8"/>
      <c r="L523" s="8"/>
      <c r="M523" s="10"/>
    </row>
    <row r="524" spans="1:38" ht="30" customHeight="1">
      <c r="A524" s="10"/>
      <c r="B524" s="10"/>
      <c r="C524" s="15"/>
      <c r="D524" s="15"/>
      <c r="E524" s="8"/>
      <c r="F524" s="8"/>
      <c r="G524" s="8"/>
      <c r="H524" s="8"/>
      <c r="I524" s="8"/>
      <c r="J524" s="8"/>
      <c r="K524" s="8"/>
      <c r="L524" s="8"/>
      <c r="M524" s="10"/>
    </row>
    <row r="525" spans="1:38" ht="30" customHeight="1">
      <c r="A525" s="10"/>
      <c r="B525" s="10"/>
      <c r="C525" s="15"/>
      <c r="D525" s="15"/>
      <c r="E525" s="8"/>
      <c r="F525" s="8"/>
      <c r="G525" s="8"/>
      <c r="H525" s="8"/>
      <c r="I525" s="8"/>
      <c r="J525" s="8"/>
      <c r="K525" s="8"/>
      <c r="L525" s="8"/>
      <c r="M525" s="10"/>
    </row>
    <row r="526" spans="1:38" ht="30" customHeight="1">
      <c r="A526" s="10"/>
      <c r="B526" s="10"/>
      <c r="C526" s="15"/>
      <c r="D526" s="15"/>
      <c r="E526" s="8"/>
      <c r="F526" s="8"/>
      <c r="G526" s="8"/>
      <c r="H526" s="8"/>
      <c r="I526" s="8"/>
      <c r="J526" s="8"/>
      <c r="K526" s="8"/>
      <c r="L526" s="8"/>
      <c r="M526" s="10"/>
    </row>
    <row r="527" spans="1:38" ht="30" customHeight="1">
      <c r="A527" s="10"/>
      <c r="B527" s="10"/>
      <c r="C527" s="15"/>
      <c r="D527" s="15"/>
      <c r="E527" s="8"/>
      <c r="F527" s="8"/>
      <c r="G527" s="8"/>
      <c r="H527" s="8"/>
      <c r="I527" s="8"/>
      <c r="J527" s="8"/>
      <c r="K527" s="8"/>
      <c r="L527" s="8"/>
      <c r="M527" s="10"/>
    </row>
    <row r="528" spans="1:38" ht="30" customHeight="1">
      <c r="A528" s="10"/>
      <c r="B528" s="10"/>
      <c r="C528" s="15"/>
      <c r="D528" s="15"/>
      <c r="E528" s="8"/>
      <c r="F528" s="8"/>
      <c r="G528" s="8"/>
      <c r="H528" s="8"/>
      <c r="I528" s="8"/>
      <c r="J528" s="8"/>
      <c r="K528" s="8"/>
      <c r="L528" s="8"/>
      <c r="M528" s="10"/>
    </row>
    <row r="529" spans="1:38" ht="30" customHeight="1">
      <c r="A529" s="10"/>
      <c r="B529" s="10"/>
      <c r="C529" s="15"/>
      <c r="D529" s="15"/>
      <c r="E529" s="8"/>
      <c r="F529" s="8"/>
      <c r="G529" s="8"/>
      <c r="H529" s="8"/>
      <c r="I529" s="8"/>
      <c r="J529" s="8"/>
      <c r="K529" s="8"/>
      <c r="L529" s="8"/>
      <c r="M529" s="10"/>
    </row>
    <row r="530" spans="1:38" ht="30" customHeight="1">
      <c r="A530" s="10"/>
      <c r="B530" s="10"/>
      <c r="C530" s="15"/>
      <c r="D530" s="15"/>
      <c r="E530" s="8"/>
      <c r="F530" s="8"/>
      <c r="G530" s="8"/>
      <c r="H530" s="8"/>
      <c r="I530" s="8"/>
      <c r="J530" s="8"/>
      <c r="K530" s="8"/>
      <c r="L530" s="8"/>
      <c r="M530" s="10"/>
    </row>
    <row r="531" spans="1:38" ht="30" customHeight="1">
      <c r="A531" s="10"/>
      <c r="B531" s="10"/>
      <c r="C531" s="15"/>
      <c r="D531" s="15"/>
      <c r="E531" s="8"/>
      <c r="F531" s="8"/>
      <c r="G531" s="8"/>
      <c r="H531" s="8"/>
      <c r="I531" s="8"/>
      <c r="J531" s="8"/>
      <c r="K531" s="8"/>
      <c r="L531" s="8"/>
      <c r="M531" s="10"/>
    </row>
    <row r="532" spans="1:38" ht="30" customHeight="1">
      <c r="A532" s="11" t="s">
        <v>121</v>
      </c>
      <c r="B532" s="12"/>
      <c r="C532" s="13"/>
      <c r="D532" s="13"/>
      <c r="E532" s="8"/>
      <c r="F532" s="14">
        <f>SUMIF(Q512:Q513, "1", F512:F513)</f>
        <v>0</v>
      </c>
      <c r="G532" s="8"/>
      <c r="H532" s="14">
        <f>SUMIF(Q512:Q513, "1", H512:H513)</f>
        <v>0</v>
      </c>
      <c r="I532" s="8"/>
      <c r="J532" s="14">
        <f>SUMIF(Q512:Q513, "1", J512:J513)</f>
        <v>0</v>
      </c>
      <c r="K532" s="8"/>
      <c r="L532" s="14">
        <f>F532+H532+J532</f>
        <v>0</v>
      </c>
      <c r="M532" s="12"/>
      <c r="R532">
        <f t="shared" ref="R532:AL532" si="52">SUM(R512:R513)</f>
        <v>0</v>
      </c>
      <c r="S532">
        <f t="shared" si="52"/>
        <v>0</v>
      </c>
      <c r="T532">
        <f t="shared" si="52"/>
        <v>0</v>
      </c>
      <c r="U532">
        <f t="shared" si="52"/>
        <v>0</v>
      </c>
      <c r="V532">
        <f t="shared" si="52"/>
        <v>0</v>
      </c>
      <c r="W532">
        <f t="shared" si="52"/>
        <v>0</v>
      </c>
      <c r="X532">
        <f t="shared" si="52"/>
        <v>0</v>
      </c>
      <c r="Y532">
        <f t="shared" si="52"/>
        <v>0</v>
      </c>
      <c r="Z532">
        <f t="shared" si="52"/>
        <v>0</v>
      </c>
      <c r="AA532">
        <f t="shared" si="52"/>
        <v>0</v>
      </c>
      <c r="AB532">
        <f t="shared" si="52"/>
        <v>0</v>
      </c>
      <c r="AC532">
        <f t="shared" si="52"/>
        <v>0</v>
      </c>
      <c r="AD532">
        <f t="shared" si="52"/>
        <v>0</v>
      </c>
      <c r="AE532">
        <f t="shared" si="52"/>
        <v>0</v>
      </c>
      <c r="AF532">
        <f t="shared" si="52"/>
        <v>0</v>
      </c>
      <c r="AG532">
        <f t="shared" si="52"/>
        <v>0</v>
      </c>
      <c r="AH532">
        <f t="shared" si="52"/>
        <v>0</v>
      </c>
      <c r="AI532">
        <f t="shared" si="52"/>
        <v>0</v>
      </c>
      <c r="AJ532">
        <f t="shared" si="52"/>
        <v>0</v>
      </c>
      <c r="AK532">
        <f t="shared" si="52"/>
        <v>0</v>
      </c>
      <c r="AL532">
        <f t="shared" si="52"/>
        <v>0</v>
      </c>
    </row>
    <row r="533" spans="1:38" ht="30" customHeight="1">
      <c r="A533" s="6" t="s">
        <v>22</v>
      </c>
      <c r="B533" s="10"/>
      <c r="C533" s="15"/>
      <c r="D533" s="15"/>
      <c r="E533" s="8"/>
      <c r="F533" s="8"/>
      <c r="G533" s="8"/>
      <c r="H533" s="8"/>
      <c r="I533" s="8"/>
      <c r="J533" s="8"/>
      <c r="K533" s="8"/>
      <c r="L533" s="8"/>
      <c r="M533" s="10"/>
    </row>
    <row r="534" spans="1:38" ht="30" customHeight="1">
      <c r="A534" s="6" t="s">
        <v>575</v>
      </c>
      <c r="B534" s="10"/>
      <c r="C534" s="7" t="s">
        <v>122</v>
      </c>
      <c r="D534" s="15">
        <v>1</v>
      </c>
      <c r="E534" s="8">
        <f>내역서!F1940</f>
        <v>0</v>
      </c>
      <c r="F534" s="8">
        <f>D534*E534</f>
        <v>0</v>
      </c>
      <c r="G534" s="8">
        <f>내역서!H1940</f>
        <v>0</v>
      </c>
      <c r="H534" s="8">
        <f>D534*G534</f>
        <v>0</v>
      </c>
      <c r="I534" s="8">
        <f>내역서!J1940</f>
        <v>0</v>
      </c>
      <c r="J534" s="8">
        <f>D534*I534</f>
        <v>0</v>
      </c>
      <c r="K534" s="8">
        <f t="shared" ref="K534:L536" si="53">E534+G534+I534</f>
        <v>0</v>
      </c>
      <c r="L534" s="8">
        <f t="shared" si="53"/>
        <v>0</v>
      </c>
      <c r="M534" s="10"/>
      <c r="Q534">
        <v>1</v>
      </c>
      <c r="R534">
        <f>D534*내역서!R1940</f>
        <v>0</v>
      </c>
      <c r="S534">
        <f>D534*내역서!S1940</f>
        <v>0</v>
      </c>
      <c r="T534">
        <f>D534*내역서!T1940</f>
        <v>0</v>
      </c>
      <c r="U534">
        <f>D534*내역서!U1940</f>
        <v>0</v>
      </c>
      <c r="V534">
        <f>D534*내역서!V1940</f>
        <v>0</v>
      </c>
      <c r="W534">
        <f>D534*내역서!W1940</f>
        <v>0</v>
      </c>
      <c r="X534">
        <f>D534*내역서!X1940</f>
        <v>0</v>
      </c>
      <c r="Y534">
        <f>D534*내역서!Y1940</f>
        <v>0</v>
      </c>
      <c r="Z534">
        <f>D534*내역서!Z1940</f>
        <v>0</v>
      </c>
      <c r="AA534">
        <f>D534*내역서!AA1940</f>
        <v>0</v>
      </c>
      <c r="AB534">
        <f>D534*내역서!AB1940</f>
        <v>0</v>
      </c>
      <c r="AC534">
        <f>D534*내역서!AC1940</f>
        <v>0</v>
      </c>
      <c r="AD534">
        <f>D534*내역서!AD1940</f>
        <v>0</v>
      </c>
      <c r="AE534">
        <f>D534*내역서!AE1940</f>
        <v>0</v>
      </c>
      <c r="AF534">
        <f>D534*내역서!AF1940</f>
        <v>0</v>
      </c>
      <c r="AG534">
        <f>D534*내역서!AG1940</f>
        <v>0</v>
      </c>
      <c r="AH534">
        <f>D534*내역서!AH1940</f>
        <v>0</v>
      </c>
      <c r="AI534">
        <f>D534*내역서!AI1940</f>
        <v>0</v>
      </c>
      <c r="AJ534">
        <f>D534*내역서!AJ1940</f>
        <v>0</v>
      </c>
      <c r="AK534">
        <f>D534*내역서!AK1940</f>
        <v>0</v>
      </c>
      <c r="AL534">
        <f>D534*내역서!AL1940</f>
        <v>0</v>
      </c>
    </row>
    <row r="535" spans="1:38" ht="30" customHeight="1">
      <c r="A535" s="6" t="s">
        <v>576</v>
      </c>
      <c r="B535" s="10"/>
      <c r="C535" s="7" t="s">
        <v>122</v>
      </c>
      <c r="D535" s="15">
        <v>1</v>
      </c>
      <c r="E535" s="8">
        <f>내역서!F1962</f>
        <v>0</v>
      </c>
      <c r="F535" s="8">
        <f>D535*E535</f>
        <v>0</v>
      </c>
      <c r="G535" s="8">
        <f>내역서!H1962</f>
        <v>0</v>
      </c>
      <c r="H535" s="8">
        <f>D535*G535</f>
        <v>0</v>
      </c>
      <c r="I535" s="8">
        <f>내역서!J1962</f>
        <v>0</v>
      </c>
      <c r="J535" s="8">
        <f>D535*I535</f>
        <v>0</v>
      </c>
      <c r="K535" s="8">
        <f t="shared" si="53"/>
        <v>0</v>
      </c>
      <c r="L535" s="8">
        <f t="shared" si="53"/>
        <v>0</v>
      </c>
      <c r="M535" s="10"/>
      <c r="Q535">
        <v>1</v>
      </c>
      <c r="R535">
        <f>D535*내역서!R1962</f>
        <v>0</v>
      </c>
      <c r="S535">
        <f>D535*내역서!S1962</f>
        <v>0</v>
      </c>
      <c r="T535">
        <f>D535*내역서!T1962</f>
        <v>0</v>
      </c>
      <c r="U535">
        <f>D535*내역서!U1962</f>
        <v>0</v>
      </c>
      <c r="V535">
        <f>D535*내역서!V1962</f>
        <v>0</v>
      </c>
      <c r="W535">
        <f>D535*내역서!W1962</f>
        <v>0</v>
      </c>
      <c r="X535">
        <f>D535*내역서!X1962</f>
        <v>0</v>
      </c>
      <c r="Y535">
        <f>D535*내역서!Y1962</f>
        <v>0</v>
      </c>
      <c r="Z535">
        <f>D535*내역서!Z1962</f>
        <v>0</v>
      </c>
      <c r="AA535">
        <f>D535*내역서!AA1962</f>
        <v>0</v>
      </c>
      <c r="AB535">
        <f>D535*내역서!AB1962</f>
        <v>0</v>
      </c>
      <c r="AC535">
        <f>D535*내역서!AC1962</f>
        <v>0</v>
      </c>
      <c r="AD535">
        <f>D535*내역서!AD1962</f>
        <v>0</v>
      </c>
      <c r="AE535">
        <f>D535*내역서!AE1962</f>
        <v>0</v>
      </c>
      <c r="AF535">
        <f>D535*내역서!AF1962</f>
        <v>0</v>
      </c>
      <c r="AG535">
        <f>D535*내역서!AG1962</f>
        <v>0</v>
      </c>
      <c r="AH535">
        <f>D535*내역서!AH1962</f>
        <v>0</v>
      </c>
      <c r="AI535">
        <f>D535*내역서!AI1962</f>
        <v>0</v>
      </c>
      <c r="AJ535">
        <f>D535*내역서!AJ1962</f>
        <v>0</v>
      </c>
      <c r="AK535">
        <f>D535*내역서!AK1962</f>
        <v>0</v>
      </c>
      <c r="AL535">
        <f>D535*내역서!AL1962</f>
        <v>0</v>
      </c>
    </row>
    <row r="536" spans="1:38" ht="30" customHeight="1">
      <c r="A536" s="6" t="s">
        <v>577</v>
      </c>
      <c r="B536" s="10"/>
      <c r="C536" s="7" t="s">
        <v>122</v>
      </c>
      <c r="D536" s="15">
        <v>1</v>
      </c>
      <c r="E536" s="8">
        <f>내역서!F1984</f>
        <v>0</v>
      </c>
      <c r="F536" s="8">
        <f>D536*E536</f>
        <v>0</v>
      </c>
      <c r="G536" s="8">
        <f>내역서!H1984</f>
        <v>0</v>
      </c>
      <c r="H536" s="8">
        <f>D536*G536</f>
        <v>0</v>
      </c>
      <c r="I536" s="8">
        <f>내역서!J1984</f>
        <v>0</v>
      </c>
      <c r="J536" s="8">
        <f>D536*I536</f>
        <v>0</v>
      </c>
      <c r="K536" s="8">
        <f t="shared" si="53"/>
        <v>0</v>
      </c>
      <c r="L536" s="8">
        <f t="shared" si="53"/>
        <v>0</v>
      </c>
      <c r="M536" s="6" t="s">
        <v>487</v>
      </c>
      <c r="R536">
        <f>D536*내역서!R1984</f>
        <v>0</v>
      </c>
      <c r="S536">
        <f>D536*내역서!S1984</f>
        <v>0</v>
      </c>
      <c r="T536">
        <f>D536*내역서!T1984</f>
        <v>0</v>
      </c>
      <c r="U536">
        <f>D536*내역서!U1984</f>
        <v>0</v>
      </c>
      <c r="V536">
        <f>D536*내역서!V1984</f>
        <v>0</v>
      </c>
      <c r="W536">
        <f>D536*내역서!W1984</f>
        <v>0</v>
      </c>
      <c r="X536">
        <f>D536*내역서!X1984</f>
        <v>0</v>
      </c>
      <c r="Y536">
        <f>D536*내역서!Y1984</f>
        <v>0</v>
      </c>
      <c r="Z536">
        <f>D536*내역서!Z1984</f>
        <v>0</v>
      </c>
      <c r="AA536">
        <f>D536*내역서!AA1984</f>
        <v>0</v>
      </c>
      <c r="AB536">
        <f>D536*내역서!AB1984</f>
        <v>0</v>
      </c>
      <c r="AC536">
        <f>D536*내역서!AC1984</f>
        <v>0</v>
      </c>
      <c r="AD536">
        <f>D536*내역서!AD1984</f>
        <v>0</v>
      </c>
      <c r="AE536">
        <f>D536*내역서!AE1984</f>
        <v>0</v>
      </c>
      <c r="AF536">
        <f>D536*내역서!AF1984</f>
        <v>0</v>
      </c>
      <c r="AG536">
        <f>D536*내역서!AG1984</f>
        <v>0</v>
      </c>
      <c r="AH536">
        <f>D536*내역서!AH1984</f>
        <v>0</v>
      </c>
      <c r="AI536">
        <f>D536*내역서!AI1984</f>
        <v>0</v>
      </c>
      <c r="AJ536">
        <f>D536*내역서!AJ1984</f>
        <v>0</v>
      </c>
      <c r="AK536">
        <f>D536*내역서!AK1984</f>
        <v>0</v>
      </c>
      <c r="AL536">
        <f>D536*내역서!AL1984</f>
        <v>0</v>
      </c>
    </row>
    <row r="537" spans="1:38" ht="30" customHeight="1">
      <c r="A537" s="10"/>
      <c r="B537" s="10"/>
      <c r="C537" s="15"/>
      <c r="D537" s="15"/>
      <c r="E537" s="8"/>
      <c r="F537" s="8"/>
      <c r="G537" s="8"/>
      <c r="H537" s="8"/>
      <c r="I537" s="8"/>
      <c r="J537" s="8"/>
      <c r="K537" s="8"/>
      <c r="L537" s="8"/>
      <c r="M537" s="10"/>
    </row>
    <row r="538" spans="1:38" ht="30" customHeight="1">
      <c r="A538" s="10"/>
      <c r="B538" s="10"/>
      <c r="C538" s="15"/>
      <c r="D538" s="15"/>
      <c r="E538" s="8"/>
      <c r="F538" s="8"/>
      <c r="G538" s="8"/>
      <c r="H538" s="8"/>
      <c r="I538" s="8"/>
      <c r="J538" s="8"/>
      <c r="K538" s="8"/>
      <c r="L538" s="8"/>
      <c r="M538" s="10"/>
    </row>
    <row r="539" spans="1:38" ht="30" customHeight="1">
      <c r="A539" s="10"/>
      <c r="B539" s="10"/>
      <c r="C539" s="15"/>
      <c r="D539" s="15"/>
      <c r="E539" s="8"/>
      <c r="F539" s="8"/>
      <c r="G539" s="8"/>
      <c r="H539" s="8"/>
      <c r="I539" s="8"/>
      <c r="J539" s="8"/>
      <c r="K539" s="8"/>
      <c r="L539" s="8"/>
      <c r="M539" s="10"/>
    </row>
    <row r="540" spans="1:38" ht="30" customHeight="1">
      <c r="A540" s="10"/>
      <c r="B540" s="10"/>
      <c r="C540" s="15"/>
      <c r="D540" s="15"/>
      <c r="E540" s="8"/>
      <c r="F540" s="8"/>
      <c r="G540" s="8"/>
      <c r="H540" s="8"/>
      <c r="I540" s="8"/>
      <c r="J540" s="8"/>
      <c r="K540" s="8"/>
      <c r="L540" s="8"/>
      <c r="M540" s="10"/>
    </row>
    <row r="541" spans="1:38" ht="30" customHeight="1">
      <c r="A541" s="10"/>
      <c r="B541" s="10"/>
      <c r="C541" s="15"/>
      <c r="D541" s="15"/>
      <c r="E541" s="8"/>
      <c r="F541" s="8"/>
      <c r="G541" s="8"/>
      <c r="H541" s="8"/>
      <c r="I541" s="8"/>
      <c r="J541" s="8"/>
      <c r="K541" s="8"/>
      <c r="L541" s="8"/>
      <c r="M541" s="10"/>
    </row>
    <row r="542" spans="1:38" ht="30" customHeight="1">
      <c r="A542" s="10"/>
      <c r="B542" s="10"/>
      <c r="C542" s="15"/>
      <c r="D542" s="15"/>
      <c r="E542" s="8"/>
      <c r="F542" s="8"/>
      <c r="G542" s="8"/>
      <c r="H542" s="8"/>
      <c r="I542" s="8"/>
      <c r="J542" s="8"/>
      <c r="K542" s="8"/>
      <c r="L542" s="8"/>
      <c r="M542" s="10"/>
    </row>
    <row r="543" spans="1:38" ht="30" customHeight="1">
      <c r="A543" s="10"/>
      <c r="B543" s="10"/>
      <c r="C543" s="15"/>
      <c r="D543" s="15"/>
      <c r="E543" s="8"/>
      <c r="F543" s="8"/>
      <c r="G543" s="8"/>
      <c r="H543" s="8"/>
      <c r="I543" s="8"/>
      <c r="J543" s="8"/>
      <c r="K543" s="8"/>
      <c r="L543" s="8"/>
      <c r="M543" s="10"/>
    </row>
    <row r="544" spans="1:38" ht="30" customHeight="1">
      <c r="A544" s="10"/>
      <c r="B544" s="10"/>
      <c r="C544" s="15"/>
      <c r="D544" s="15"/>
      <c r="E544" s="8"/>
      <c r="F544" s="8"/>
      <c r="G544" s="8"/>
      <c r="H544" s="8"/>
      <c r="I544" s="8"/>
      <c r="J544" s="8"/>
      <c r="K544" s="8"/>
      <c r="L544" s="8"/>
      <c r="M544" s="10"/>
    </row>
    <row r="545" spans="1:38" ht="30" customHeight="1">
      <c r="A545" s="10"/>
      <c r="B545" s="10"/>
      <c r="C545" s="15"/>
      <c r="D545" s="15"/>
      <c r="E545" s="8"/>
      <c r="F545" s="8"/>
      <c r="G545" s="8"/>
      <c r="H545" s="8"/>
      <c r="I545" s="8"/>
      <c r="J545" s="8"/>
      <c r="K545" s="8"/>
      <c r="L545" s="8"/>
      <c r="M545" s="10"/>
    </row>
    <row r="546" spans="1:38" ht="30" customHeight="1">
      <c r="A546" s="10"/>
      <c r="B546" s="10"/>
      <c r="C546" s="15"/>
      <c r="D546" s="15"/>
      <c r="E546" s="8"/>
      <c r="F546" s="8"/>
      <c r="G546" s="8"/>
      <c r="H546" s="8"/>
      <c r="I546" s="8"/>
      <c r="J546" s="8"/>
      <c r="K546" s="8"/>
      <c r="L546" s="8"/>
      <c r="M546" s="10"/>
    </row>
    <row r="547" spans="1:38" ht="30" customHeight="1">
      <c r="A547" s="10"/>
      <c r="B547" s="10"/>
      <c r="C547" s="15"/>
      <c r="D547" s="15"/>
      <c r="E547" s="8"/>
      <c r="F547" s="8"/>
      <c r="G547" s="8"/>
      <c r="H547" s="8"/>
      <c r="I547" s="8"/>
      <c r="J547" s="8"/>
      <c r="K547" s="8"/>
      <c r="L547" s="8"/>
      <c r="M547" s="10"/>
    </row>
    <row r="548" spans="1:38" ht="30" customHeight="1">
      <c r="A548" s="10"/>
      <c r="B548" s="10"/>
      <c r="C548" s="15"/>
      <c r="D548" s="15"/>
      <c r="E548" s="8"/>
      <c r="F548" s="8"/>
      <c r="G548" s="8"/>
      <c r="H548" s="8"/>
      <c r="I548" s="8"/>
      <c r="J548" s="8"/>
      <c r="K548" s="8"/>
      <c r="L548" s="8"/>
      <c r="M548" s="10"/>
    </row>
    <row r="549" spans="1:38" ht="30" customHeight="1">
      <c r="A549" s="10"/>
      <c r="B549" s="10"/>
      <c r="C549" s="15"/>
      <c r="D549" s="15"/>
      <c r="E549" s="8"/>
      <c r="F549" s="8"/>
      <c r="G549" s="8"/>
      <c r="H549" s="8"/>
      <c r="I549" s="8"/>
      <c r="J549" s="8"/>
      <c r="K549" s="8"/>
      <c r="L549" s="8"/>
      <c r="M549" s="10"/>
    </row>
    <row r="550" spans="1:38" ht="30" customHeight="1">
      <c r="A550" s="10"/>
      <c r="B550" s="10"/>
      <c r="C550" s="15"/>
      <c r="D550" s="15"/>
      <c r="E550" s="8"/>
      <c r="F550" s="8"/>
      <c r="G550" s="8"/>
      <c r="H550" s="8"/>
      <c r="I550" s="8"/>
      <c r="J550" s="8"/>
      <c r="K550" s="8"/>
      <c r="L550" s="8"/>
      <c r="M550" s="10"/>
    </row>
    <row r="551" spans="1:38" ht="30" customHeight="1">
      <c r="A551" s="10"/>
      <c r="B551" s="10"/>
      <c r="C551" s="15"/>
      <c r="D551" s="15"/>
      <c r="E551" s="8"/>
      <c r="F551" s="8"/>
      <c r="G551" s="8"/>
      <c r="H551" s="8"/>
      <c r="I551" s="8"/>
      <c r="J551" s="8"/>
      <c r="K551" s="8"/>
      <c r="L551" s="8"/>
      <c r="M551" s="10"/>
    </row>
    <row r="552" spans="1:38" ht="30" customHeight="1">
      <c r="A552" s="10"/>
      <c r="B552" s="10"/>
      <c r="C552" s="15"/>
      <c r="D552" s="15"/>
      <c r="E552" s="8"/>
      <c r="F552" s="8"/>
      <c r="G552" s="8"/>
      <c r="H552" s="8"/>
      <c r="I552" s="8"/>
      <c r="J552" s="8"/>
      <c r="K552" s="8"/>
      <c r="L552" s="8"/>
      <c r="M552" s="10"/>
    </row>
    <row r="553" spans="1:38" ht="30" customHeight="1">
      <c r="A553" s="10"/>
      <c r="B553" s="10"/>
      <c r="C553" s="15"/>
      <c r="D553" s="15"/>
      <c r="E553" s="8"/>
      <c r="F553" s="8"/>
      <c r="G553" s="8"/>
      <c r="H553" s="8"/>
      <c r="I553" s="8"/>
      <c r="J553" s="8"/>
      <c r="K553" s="8"/>
      <c r="L553" s="8"/>
      <c r="M553" s="10"/>
    </row>
    <row r="554" spans="1:38" ht="30" customHeight="1">
      <c r="A554" s="11" t="s">
        <v>121</v>
      </c>
      <c r="B554" s="12"/>
      <c r="C554" s="13"/>
      <c r="D554" s="13"/>
      <c r="E554" s="8"/>
      <c r="F554" s="14">
        <f>SUMIF(Q534:Q536, "1", F534:F536)</f>
        <v>0</v>
      </c>
      <c r="G554" s="8"/>
      <c r="H554" s="14">
        <f>SUMIF(Q534:Q536, "1", H534:H536)</f>
        <v>0</v>
      </c>
      <c r="I554" s="8"/>
      <c r="J554" s="14">
        <f>SUMIF(Q534:Q536, "1", J534:J536)</f>
        <v>0</v>
      </c>
      <c r="K554" s="8"/>
      <c r="L554" s="14">
        <f>F554+H554+J554</f>
        <v>0</v>
      </c>
      <c r="M554" s="12"/>
      <c r="R554">
        <f t="shared" ref="R554:AL554" si="54">SUM(R534:R536)</f>
        <v>0</v>
      </c>
      <c r="S554">
        <f t="shared" si="54"/>
        <v>0</v>
      </c>
      <c r="T554">
        <f t="shared" si="54"/>
        <v>0</v>
      </c>
      <c r="U554">
        <f t="shared" si="54"/>
        <v>0</v>
      </c>
      <c r="V554">
        <f t="shared" si="54"/>
        <v>0</v>
      </c>
      <c r="W554">
        <f t="shared" si="54"/>
        <v>0</v>
      </c>
      <c r="X554">
        <f t="shared" si="54"/>
        <v>0</v>
      </c>
      <c r="Y554">
        <f t="shared" si="54"/>
        <v>0</v>
      </c>
      <c r="Z554">
        <f t="shared" si="54"/>
        <v>0</v>
      </c>
      <c r="AA554">
        <f t="shared" si="54"/>
        <v>0</v>
      </c>
      <c r="AB554">
        <f t="shared" si="54"/>
        <v>0</v>
      </c>
      <c r="AC554">
        <f t="shared" si="54"/>
        <v>0</v>
      </c>
      <c r="AD554">
        <f t="shared" si="54"/>
        <v>0</v>
      </c>
      <c r="AE554">
        <f t="shared" si="54"/>
        <v>0</v>
      </c>
      <c r="AF554">
        <f t="shared" si="54"/>
        <v>0</v>
      </c>
      <c r="AG554">
        <f t="shared" si="54"/>
        <v>0</v>
      </c>
      <c r="AH554">
        <f t="shared" si="54"/>
        <v>0</v>
      </c>
      <c r="AI554">
        <f t="shared" si="54"/>
        <v>0</v>
      </c>
      <c r="AJ554">
        <f t="shared" si="54"/>
        <v>0</v>
      </c>
      <c r="AK554">
        <f t="shared" si="54"/>
        <v>0</v>
      </c>
      <c r="AL554">
        <f t="shared" si="54"/>
        <v>0</v>
      </c>
    </row>
    <row r="555" spans="1:38" ht="30" customHeight="1">
      <c r="A555" s="6" t="s">
        <v>23</v>
      </c>
      <c r="B555" s="10"/>
      <c r="C555" s="15"/>
      <c r="D555" s="15"/>
      <c r="E555" s="8"/>
      <c r="F555" s="8"/>
      <c r="G555" s="8"/>
      <c r="H555" s="8"/>
      <c r="I555" s="8"/>
      <c r="J555" s="8"/>
      <c r="K555" s="8"/>
      <c r="L555" s="8"/>
      <c r="M555" s="10"/>
    </row>
    <row r="556" spans="1:38" ht="30" customHeight="1">
      <c r="A556" s="6" t="s">
        <v>578</v>
      </c>
      <c r="B556" s="10"/>
      <c r="C556" s="7" t="s">
        <v>122</v>
      </c>
      <c r="D556" s="15">
        <v>1</v>
      </c>
      <c r="E556" s="8">
        <f>내역서!F2006</f>
        <v>0</v>
      </c>
      <c r="F556" s="8">
        <f>D556*E556</f>
        <v>0</v>
      </c>
      <c r="G556" s="8">
        <f>내역서!H2006</f>
        <v>0</v>
      </c>
      <c r="H556" s="8">
        <f>D556*G556</f>
        <v>0</v>
      </c>
      <c r="I556" s="8">
        <f>내역서!J2006</f>
        <v>0</v>
      </c>
      <c r="J556" s="8">
        <f>D556*I556</f>
        <v>0</v>
      </c>
      <c r="K556" s="8">
        <f>E556+G556+I556</f>
        <v>0</v>
      </c>
      <c r="L556" s="8">
        <f>F556+H556+J556</f>
        <v>0</v>
      </c>
      <c r="M556" s="10"/>
      <c r="Q556">
        <v>1</v>
      </c>
      <c r="R556">
        <f>D556*내역서!R2006</f>
        <v>0</v>
      </c>
      <c r="S556">
        <f>D556*내역서!S2006</f>
        <v>0</v>
      </c>
      <c r="T556">
        <f>D556*내역서!T2006</f>
        <v>0</v>
      </c>
      <c r="U556">
        <f>D556*내역서!U2006</f>
        <v>0</v>
      </c>
      <c r="V556">
        <f>D556*내역서!V2006</f>
        <v>0</v>
      </c>
      <c r="W556">
        <f>D556*내역서!W2006</f>
        <v>0</v>
      </c>
      <c r="X556">
        <f>D556*내역서!X2006</f>
        <v>0</v>
      </c>
      <c r="Y556">
        <f>D556*내역서!Y2006</f>
        <v>0</v>
      </c>
      <c r="Z556">
        <f>D556*내역서!Z2006</f>
        <v>0</v>
      </c>
      <c r="AA556">
        <f>D556*내역서!AA2006</f>
        <v>0</v>
      </c>
      <c r="AB556">
        <f>D556*내역서!AB2006</f>
        <v>0</v>
      </c>
      <c r="AC556">
        <f>D556*내역서!AC2006</f>
        <v>0</v>
      </c>
      <c r="AD556">
        <f>D556*내역서!AD2006</f>
        <v>0</v>
      </c>
      <c r="AE556">
        <f>D556*내역서!AE2006</f>
        <v>0</v>
      </c>
      <c r="AF556">
        <f>D556*내역서!AF2006</f>
        <v>0</v>
      </c>
      <c r="AG556">
        <f>D556*내역서!AG2006</f>
        <v>0</v>
      </c>
      <c r="AH556">
        <f>D556*내역서!AH2006</f>
        <v>0</v>
      </c>
      <c r="AI556">
        <f>D556*내역서!AI2006</f>
        <v>0</v>
      </c>
      <c r="AJ556">
        <f>D556*내역서!AJ2006</f>
        <v>0</v>
      </c>
      <c r="AK556">
        <f>D556*내역서!AK2006</f>
        <v>0</v>
      </c>
      <c r="AL556">
        <f>D556*내역서!AL2006</f>
        <v>0</v>
      </c>
    </row>
    <row r="557" spans="1:38" ht="30" customHeight="1">
      <c r="A557" s="6" t="s">
        <v>579</v>
      </c>
      <c r="B557" s="10"/>
      <c r="C557" s="7" t="s">
        <v>122</v>
      </c>
      <c r="D557" s="15">
        <v>1</v>
      </c>
      <c r="E557" s="8">
        <f>내역서!F2028</f>
        <v>0</v>
      </c>
      <c r="F557" s="8">
        <f>D557*E557</f>
        <v>0</v>
      </c>
      <c r="G557" s="8">
        <f>내역서!H2028</f>
        <v>0</v>
      </c>
      <c r="H557" s="8">
        <f>D557*G557</f>
        <v>0</v>
      </c>
      <c r="I557" s="8">
        <f>내역서!J2028</f>
        <v>0</v>
      </c>
      <c r="J557" s="8">
        <f>D557*I557</f>
        <v>0</v>
      </c>
      <c r="K557" s="8">
        <f>E557+G557+I557</f>
        <v>0</v>
      </c>
      <c r="L557" s="8">
        <f>F557+H557+J557</f>
        <v>0</v>
      </c>
      <c r="M557" s="10"/>
      <c r="Q557">
        <v>1</v>
      </c>
      <c r="R557">
        <f>D557*내역서!R2028</f>
        <v>0</v>
      </c>
      <c r="S557">
        <f>D557*내역서!S2028</f>
        <v>0</v>
      </c>
      <c r="T557">
        <f>D557*내역서!T2028</f>
        <v>0</v>
      </c>
      <c r="U557">
        <f>D557*내역서!U2028</f>
        <v>0</v>
      </c>
      <c r="V557">
        <f>D557*내역서!V2028</f>
        <v>0</v>
      </c>
      <c r="W557">
        <f>D557*내역서!W2028</f>
        <v>0</v>
      </c>
      <c r="X557">
        <f>D557*내역서!X2028</f>
        <v>0</v>
      </c>
      <c r="Y557">
        <f>D557*내역서!Y2028</f>
        <v>0</v>
      </c>
      <c r="Z557">
        <f>D557*내역서!Z2028</f>
        <v>0</v>
      </c>
      <c r="AA557">
        <f>D557*내역서!AA2028</f>
        <v>0</v>
      </c>
      <c r="AB557">
        <f>D557*내역서!AB2028</f>
        <v>0</v>
      </c>
      <c r="AC557">
        <f>D557*내역서!AC2028</f>
        <v>0</v>
      </c>
      <c r="AD557">
        <f>D557*내역서!AD2028</f>
        <v>0</v>
      </c>
      <c r="AE557">
        <f>D557*내역서!AE2028</f>
        <v>0</v>
      </c>
      <c r="AF557">
        <f>D557*내역서!AF2028</f>
        <v>0</v>
      </c>
      <c r="AG557">
        <f>D557*내역서!AG2028</f>
        <v>0</v>
      </c>
      <c r="AH557">
        <f>D557*내역서!AH2028</f>
        <v>0</v>
      </c>
      <c r="AI557">
        <f>D557*내역서!AI2028</f>
        <v>0</v>
      </c>
      <c r="AJ557">
        <f>D557*내역서!AJ2028</f>
        <v>0</v>
      </c>
      <c r="AK557">
        <f>D557*내역서!AK2028</f>
        <v>0</v>
      </c>
      <c r="AL557">
        <f>D557*내역서!AL2028</f>
        <v>0</v>
      </c>
    </row>
    <row r="558" spans="1:38" ht="30" customHeight="1">
      <c r="A558" s="10"/>
      <c r="B558" s="10"/>
      <c r="C558" s="15"/>
      <c r="D558" s="15"/>
      <c r="E558" s="8"/>
      <c r="F558" s="8"/>
      <c r="G558" s="8"/>
      <c r="H558" s="8"/>
      <c r="I558" s="8"/>
      <c r="J558" s="8"/>
      <c r="K558" s="8"/>
      <c r="L558" s="8"/>
      <c r="M558" s="10"/>
    </row>
    <row r="559" spans="1:38" ht="30" customHeight="1">
      <c r="A559" s="10"/>
      <c r="B559" s="10"/>
      <c r="C559" s="15"/>
      <c r="D559" s="15"/>
      <c r="E559" s="8"/>
      <c r="F559" s="8"/>
      <c r="G559" s="8"/>
      <c r="H559" s="8"/>
      <c r="I559" s="8"/>
      <c r="J559" s="8"/>
      <c r="K559" s="8"/>
      <c r="L559" s="8"/>
      <c r="M559" s="10"/>
    </row>
    <row r="560" spans="1:38" ht="30" customHeight="1">
      <c r="A560" s="10"/>
      <c r="B560" s="10"/>
      <c r="C560" s="15"/>
      <c r="D560" s="15"/>
      <c r="E560" s="8"/>
      <c r="F560" s="8"/>
      <c r="G560" s="8"/>
      <c r="H560" s="8"/>
      <c r="I560" s="8"/>
      <c r="J560" s="8"/>
      <c r="K560" s="8"/>
      <c r="L560" s="8"/>
      <c r="M560" s="10"/>
    </row>
    <row r="561" spans="1:38" ht="30" customHeight="1">
      <c r="A561" s="10"/>
      <c r="B561" s="10"/>
      <c r="C561" s="15"/>
      <c r="D561" s="15"/>
      <c r="E561" s="8"/>
      <c r="F561" s="8"/>
      <c r="G561" s="8"/>
      <c r="H561" s="8"/>
      <c r="I561" s="8"/>
      <c r="J561" s="8"/>
      <c r="K561" s="8"/>
      <c r="L561" s="8"/>
      <c r="M561" s="10"/>
    </row>
    <row r="562" spans="1:38" ht="30" customHeight="1">
      <c r="A562" s="10"/>
      <c r="B562" s="10"/>
      <c r="C562" s="15"/>
      <c r="D562" s="15"/>
      <c r="E562" s="8"/>
      <c r="F562" s="8"/>
      <c r="G562" s="8"/>
      <c r="H562" s="8"/>
      <c r="I562" s="8"/>
      <c r="J562" s="8"/>
      <c r="K562" s="8"/>
      <c r="L562" s="8"/>
      <c r="M562" s="10"/>
    </row>
    <row r="563" spans="1:38" ht="30" customHeight="1">
      <c r="A563" s="10"/>
      <c r="B563" s="10"/>
      <c r="C563" s="15"/>
      <c r="D563" s="15"/>
      <c r="E563" s="8"/>
      <c r="F563" s="8"/>
      <c r="G563" s="8"/>
      <c r="H563" s="8"/>
      <c r="I563" s="8"/>
      <c r="J563" s="8"/>
      <c r="K563" s="8"/>
      <c r="L563" s="8"/>
      <c r="M563" s="10"/>
    </row>
    <row r="564" spans="1:38" ht="30" customHeight="1">
      <c r="A564" s="10"/>
      <c r="B564" s="10"/>
      <c r="C564" s="15"/>
      <c r="D564" s="15"/>
      <c r="E564" s="8"/>
      <c r="F564" s="8"/>
      <c r="G564" s="8"/>
      <c r="H564" s="8"/>
      <c r="I564" s="8"/>
      <c r="J564" s="8"/>
      <c r="K564" s="8"/>
      <c r="L564" s="8"/>
      <c r="M564" s="10"/>
    </row>
    <row r="565" spans="1:38" ht="30" customHeight="1">
      <c r="A565" s="10"/>
      <c r="B565" s="10"/>
      <c r="C565" s="15"/>
      <c r="D565" s="15"/>
      <c r="E565" s="8"/>
      <c r="F565" s="8"/>
      <c r="G565" s="8"/>
      <c r="H565" s="8"/>
      <c r="I565" s="8"/>
      <c r="J565" s="8"/>
      <c r="K565" s="8"/>
      <c r="L565" s="8"/>
      <c r="M565" s="10"/>
    </row>
    <row r="566" spans="1:38" ht="30" customHeight="1">
      <c r="A566" s="10"/>
      <c r="B566" s="10"/>
      <c r="C566" s="15"/>
      <c r="D566" s="15"/>
      <c r="E566" s="8"/>
      <c r="F566" s="8"/>
      <c r="G566" s="8"/>
      <c r="H566" s="8"/>
      <c r="I566" s="8"/>
      <c r="J566" s="8"/>
      <c r="K566" s="8"/>
      <c r="L566" s="8"/>
      <c r="M566" s="10"/>
    </row>
    <row r="567" spans="1:38" ht="30" customHeight="1">
      <c r="A567" s="10"/>
      <c r="B567" s="10"/>
      <c r="C567" s="15"/>
      <c r="D567" s="15"/>
      <c r="E567" s="8"/>
      <c r="F567" s="8"/>
      <c r="G567" s="8"/>
      <c r="H567" s="8"/>
      <c r="I567" s="8"/>
      <c r="J567" s="8"/>
      <c r="K567" s="8"/>
      <c r="L567" s="8"/>
      <c r="M567" s="10"/>
    </row>
    <row r="568" spans="1:38" ht="30" customHeight="1">
      <c r="A568" s="10"/>
      <c r="B568" s="10"/>
      <c r="C568" s="15"/>
      <c r="D568" s="15"/>
      <c r="E568" s="8"/>
      <c r="F568" s="8"/>
      <c r="G568" s="8"/>
      <c r="H568" s="8"/>
      <c r="I568" s="8"/>
      <c r="J568" s="8"/>
      <c r="K568" s="8"/>
      <c r="L568" s="8"/>
      <c r="M568" s="10"/>
    </row>
    <row r="569" spans="1:38" ht="30" customHeight="1">
      <c r="A569" s="10"/>
      <c r="B569" s="10"/>
      <c r="C569" s="15"/>
      <c r="D569" s="15"/>
      <c r="E569" s="8"/>
      <c r="F569" s="8"/>
      <c r="G569" s="8"/>
      <c r="H569" s="8"/>
      <c r="I569" s="8"/>
      <c r="J569" s="8"/>
      <c r="K569" s="8"/>
      <c r="L569" s="8"/>
      <c r="M569" s="10"/>
    </row>
    <row r="570" spans="1:38" ht="30" customHeight="1">
      <c r="A570" s="10"/>
      <c r="B570" s="10"/>
      <c r="C570" s="15"/>
      <c r="D570" s="15"/>
      <c r="E570" s="8"/>
      <c r="F570" s="8"/>
      <c r="G570" s="8"/>
      <c r="H570" s="8"/>
      <c r="I570" s="8"/>
      <c r="J570" s="8"/>
      <c r="K570" s="8"/>
      <c r="L570" s="8"/>
      <c r="M570" s="10"/>
    </row>
    <row r="571" spans="1:38" ht="30" customHeight="1">
      <c r="A571" s="10"/>
      <c r="B571" s="10"/>
      <c r="C571" s="15"/>
      <c r="D571" s="15"/>
      <c r="E571" s="8"/>
      <c r="F571" s="8"/>
      <c r="G571" s="8"/>
      <c r="H571" s="8"/>
      <c r="I571" s="8"/>
      <c r="J571" s="8"/>
      <c r="K571" s="8"/>
      <c r="L571" s="8"/>
      <c r="M571" s="10"/>
    </row>
    <row r="572" spans="1:38" ht="30" customHeight="1">
      <c r="A572" s="10"/>
      <c r="B572" s="10"/>
      <c r="C572" s="15"/>
      <c r="D572" s="15"/>
      <c r="E572" s="8"/>
      <c r="F572" s="8"/>
      <c r="G572" s="8"/>
      <c r="H572" s="8"/>
      <c r="I572" s="8"/>
      <c r="J572" s="8"/>
      <c r="K572" s="8"/>
      <c r="L572" s="8"/>
      <c r="M572" s="10"/>
    </row>
    <row r="573" spans="1:38" ht="30" customHeight="1">
      <c r="A573" s="10"/>
      <c r="B573" s="10"/>
      <c r="C573" s="15"/>
      <c r="D573" s="15"/>
      <c r="E573" s="8"/>
      <c r="F573" s="8"/>
      <c r="G573" s="8"/>
      <c r="H573" s="8"/>
      <c r="I573" s="8"/>
      <c r="J573" s="8"/>
      <c r="K573" s="8"/>
      <c r="L573" s="8"/>
      <c r="M573" s="10"/>
    </row>
    <row r="574" spans="1:38" ht="30" customHeight="1">
      <c r="A574" s="10"/>
      <c r="B574" s="10"/>
      <c r="C574" s="15"/>
      <c r="D574" s="15"/>
      <c r="E574" s="8"/>
      <c r="F574" s="8"/>
      <c r="G574" s="8"/>
      <c r="H574" s="8"/>
      <c r="I574" s="8"/>
      <c r="J574" s="8"/>
      <c r="K574" s="8"/>
      <c r="L574" s="8"/>
      <c r="M574" s="10"/>
    </row>
    <row r="575" spans="1:38" ht="30" customHeight="1">
      <c r="A575" s="10"/>
      <c r="B575" s="10"/>
      <c r="C575" s="15"/>
      <c r="D575" s="15"/>
      <c r="E575" s="8"/>
      <c r="F575" s="8"/>
      <c r="G575" s="8"/>
      <c r="H575" s="8"/>
      <c r="I575" s="8"/>
      <c r="J575" s="8"/>
      <c r="K575" s="8"/>
      <c r="L575" s="8"/>
      <c r="M575" s="10"/>
    </row>
    <row r="576" spans="1:38" ht="30" customHeight="1">
      <c r="A576" s="11" t="s">
        <v>121</v>
      </c>
      <c r="B576" s="12"/>
      <c r="C576" s="13"/>
      <c r="D576" s="13"/>
      <c r="E576" s="8"/>
      <c r="F576" s="14">
        <f>SUMIF(Q556:Q557, "1", F556:F557)</f>
        <v>0</v>
      </c>
      <c r="G576" s="8"/>
      <c r="H576" s="14">
        <f>SUMIF(Q556:Q557, "1", H556:H557)</f>
        <v>0</v>
      </c>
      <c r="I576" s="8"/>
      <c r="J576" s="14">
        <f>SUMIF(Q556:Q557, "1", J556:J557)</f>
        <v>0</v>
      </c>
      <c r="K576" s="8"/>
      <c r="L576" s="14">
        <f>F576+H576+J576</f>
        <v>0</v>
      </c>
      <c r="M576" s="12"/>
      <c r="R576">
        <f t="shared" ref="R576:AL576" si="55">SUM(R556:R557)</f>
        <v>0</v>
      </c>
      <c r="S576">
        <f t="shared" si="55"/>
        <v>0</v>
      </c>
      <c r="T576">
        <f t="shared" si="55"/>
        <v>0</v>
      </c>
      <c r="U576">
        <f t="shared" si="55"/>
        <v>0</v>
      </c>
      <c r="V576">
        <f t="shared" si="55"/>
        <v>0</v>
      </c>
      <c r="W576">
        <f t="shared" si="55"/>
        <v>0</v>
      </c>
      <c r="X576">
        <f t="shared" si="55"/>
        <v>0</v>
      </c>
      <c r="Y576">
        <f t="shared" si="55"/>
        <v>0</v>
      </c>
      <c r="Z576">
        <f t="shared" si="55"/>
        <v>0</v>
      </c>
      <c r="AA576">
        <f t="shared" si="55"/>
        <v>0</v>
      </c>
      <c r="AB576">
        <f t="shared" si="55"/>
        <v>0</v>
      </c>
      <c r="AC576">
        <f t="shared" si="55"/>
        <v>0</v>
      </c>
      <c r="AD576">
        <f t="shared" si="55"/>
        <v>0</v>
      </c>
      <c r="AE576">
        <f t="shared" si="55"/>
        <v>0</v>
      </c>
      <c r="AF576">
        <f t="shared" si="55"/>
        <v>0</v>
      </c>
      <c r="AG576">
        <f t="shared" si="55"/>
        <v>0</v>
      </c>
      <c r="AH576">
        <f t="shared" si="55"/>
        <v>0</v>
      </c>
      <c r="AI576">
        <f t="shared" si="55"/>
        <v>0</v>
      </c>
      <c r="AJ576">
        <f t="shared" si="55"/>
        <v>0</v>
      </c>
      <c r="AK576">
        <f t="shared" si="55"/>
        <v>0</v>
      </c>
      <c r="AL576">
        <f t="shared" si="55"/>
        <v>0</v>
      </c>
    </row>
    <row r="577" spans="1:38" ht="30" customHeight="1">
      <c r="A577" s="6" t="s">
        <v>24</v>
      </c>
      <c r="B577" s="10"/>
      <c r="C577" s="15"/>
      <c r="D577" s="15"/>
      <c r="E577" s="8"/>
      <c r="F577" s="8"/>
      <c r="G577" s="8"/>
      <c r="H577" s="8"/>
      <c r="I577" s="8"/>
      <c r="J577" s="8"/>
      <c r="K577" s="8"/>
      <c r="L577" s="8"/>
      <c r="M577" s="10"/>
    </row>
    <row r="578" spans="1:38" ht="30" customHeight="1">
      <c r="A578" s="6" t="s">
        <v>580</v>
      </c>
      <c r="B578" s="10"/>
      <c r="C578" s="7" t="s">
        <v>122</v>
      </c>
      <c r="D578" s="15">
        <v>1</v>
      </c>
      <c r="E578" s="8">
        <f>내역서!F2050</f>
        <v>0</v>
      </c>
      <c r="F578" s="8">
        <f t="shared" ref="F578:F584" si="56">D578*E578</f>
        <v>0</v>
      </c>
      <c r="G578" s="8">
        <f>내역서!H2050</f>
        <v>0</v>
      </c>
      <c r="H578" s="8">
        <f t="shared" ref="H578:H584" si="57">D578*G578</f>
        <v>0</v>
      </c>
      <c r="I578" s="8">
        <f>내역서!J2050</f>
        <v>0</v>
      </c>
      <c r="J578" s="8">
        <f t="shared" ref="J578:J584" si="58">D578*I578</f>
        <v>0</v>
      </c>
      <c r="K578" s="8">
        <f t="shared" ref="K578:L584" si="59">E578+G578+I578</f>
        <v>0</v>
      </c>
      <c r="L578" s="8">
        <f t="shared" si="59"/>
        <v>0</v>
      </c>
      <c r="M578" s="10"/>
      <c r="Q578">
        <v>1</v>
      </c>
      <c r="R578">
        <f>D578*내역서!R2050</f>
        <v>0</v>
      </c>
      <c r="S578">
        <f>D578*내역서!S2050</f>
        <v>0</v>
      </c>
      <c r="T578">
        <f>D578*내역서!T2050</f>
        <v>0</v>
      </c>
      <c r="U578">
        <f>D578*내역서!U2050</f>
        <v>0</v>
      </c>
      <c r="V578">
        <f>D578*내역서!V2050</f>
        <v>0</v>
      </c>
      <c r="W578">
        <f>D578*내역서!W2050</f>
        <v>0</v>
      </c>
      <c r="X578">
        <f>D578*내역서!X2050</f>
        <v>0</v>
      </c>
      <c r="Y578">
        <f>D578*내역서!Y2050</f>
        <v>0</v>
      </c>
      <c r="Z578">
        <f>D578*내역서!Z2050</f>
        <v>0</v>
      </c>
      <c r="AA578">
        <f>D578*내역서!AA2050</f>
        <v>0</v>
      </c>
      <c r="AB578">
        <f>D578*내역서!AB2050</f>
        <v>0</v>
      </c>
      <c r="AC578">
        <f>D578*내역서!AC2050</f>
        <v>0</v>
      </c>
      <c r="AD578">
        <f>D578*내역서!AD2050</f>
        <v>0</v>
      </c>
      <c r="AE578">
        <f>D578*내역서!AE2050</f>
        <v>0</v>
      </c>
      <c r="AF578">
        <f>D578*내역서!AF2050</f>
        <v>0</v>
      </c>
      <c r="AG578">
        <f>D578*내역서!AG2050</f>
        <v>0</v>
      </c>
      <c r="AH578">
        <f>D578*내역서!AH2050</f>
        <v>0</v>
      </c>
      <c r="AI578">
        <f>D578*내역서!AI2050</f>
        <v>0</v>
      </c>
      <c r="AJ578">
        <f>D578*내역서!AJ2050</f>
        <v>0</v>
      </c>
      <c r="AK578">
        <f>D578*내역서!AK2050</f>
        <v>0</v>
      </c>
      <c r="AL578">
        <f>D578*내역서!AL2050</f>
        <v>0</v>
      </c>
    </row>
    <row r="579" spans="1:38" ht="30" customHeight="1">
      <c r="A579" s="6" t="s">
        <v>581</v>
      </c>
      <c r="B579" s="10"/>
      <c r="C579" s="7" t="s">
        <v>122</v>
      </c>
      <c r="D579" s="15">
        <v>1</v>
      </c>
      <c r="E579" s="8">
        <f>내역서!F2072</f>
        <v>0</v>
      </c>
      <c r="F579" s="8">
        <f t="shared" si="56"/>
        <v>0</v>
      </c>
      <c r="G579" s="8">
        <f>내역서!H2072</f>
        <v>0</v>
      </c>
      <c r="H579" s="8">
        <f t="shared" si="57"/>
        <v>0</v>
      </c>
      <c r="I579" s="8">
        <f>내역서!J2072</f>
        <v>0</v>
      </c>
      <c r="J579" s="8">
        <f t="shared" si="58"/>
        <v>0</v>
      </c>
      <c r="K579" s="8">
        <f t="shared" si="59"/>
        <v>0</v>
      </c>
      <c r="L579" s="8">
        <f t="shared" si="59"/>
        <v>0</v>
      </c>
      <c r="M579" s="10"/>
      <c r="Q579">
        <v>1</v>
      </c>
      <c r="R579">
        <f>D579*내역서!R2072</f>
        <v>0</v>
      </c>
      <c r="S579">
        <f>D579*내역서!S2072</f>
        <v>0</v>
      </c>
      <c r="T579">
        <f>D579*내역서!T2072</f>
        <v>0</v>
      </c>
      <c r="U579">
        <f>D579*내역서!U2072</f>
        <v>0</v>
      </c>
      <c r="V579">
        <f>D579*내역서!V2072</f>
        <v>0</v>
      </c>
      <c r="W579">
        <f>D579*내역서!W2072</f>
        <v>0</v>
      </c>
      <c r="X579">
        <f>D579*내역서!X2072</f>
        <v>0</v>
      </c>
      <c r="Y579">
        <f>D579*내역서!Y2072</f>
        <v>0</v>
      </c>
      <c r="Z579">
        <f>D579*내역서!Z2072</f>
        <v>0</v>
      </c>
      <c r="AA579">
        <f>D579*내역서!AA2072</f>
        <v>0</v>
      </c>
      <c r="AB579">
        <f>D579*내역서!AB2072</f>
        <v>0</v>
      </c>
      <c r="AC579">
        <f>D579*내역서!AC2072</f>
        <v>0</v>
      </c>
      <c r="AD579">
        <f>D579*내역서!AD2072</f>
        <v>0</v>
      </c>
      <c r="AE579">
        <f>D579*내역서!AE2072</f>
        <v>0</v>
      </c>
      <c r="AF579">
        <f>D579*내역서!AF2072</f>
        <v>0</v>
      </c>
      <c r="AG579">
        <f>D579*내역서!AG2072</f>
        <v>0</v>
      </c>
      <c r="AH579">
        <f>D579*내역서!AH2072</f>
        <v>0</v>
      </c>
      <c r="AI579">
        <f>D579*내역서!AI2072</f>
        <v>0</v>
      </c>
      <c r="AJ579">
        <f>D579*내역서!AJ2072</f>
        <v>0</v>
      </c>
      <c r="AK579">
        <f>D579*내역서!AK2072</f>
        <v>0</v>
      </c>
      <c r="AL579">
        <f>D579*내역서!AL2072</f>
        <v>0</v>
      </c>
    </row>
    <row r="580" spans="1:38" ht="30" customHeight="1">
      <c r="A580" s="6" t="s">
        <v>582</v>
      </c>
      <c r="B580" s="10"/>
      <c r="C580" s="7" t="s">
        <v>122</v>
      </c>
      <c r="D580" s="15">
        <v>1</v>
      </c>
      <c r="E580" s="8">
        <f>내역서!F2094</f>
        <v>0</v>
      </c>
      <c r="F580" s="8">
        <f t="shared" si="56"/>
        <v>0</v>
      </c>
      <c r="G580" s="8">
        <f>내역서!H2094</f>
        <v>0</v>
      </c>
      <c r="H580" s="8">
        <f t="shared" si="57"/>
        <v>0</v>
      </c>
      <c r="I580" s="8">
        <f>내역서!J2094</f>
        <v>0</v>
      </c>
      <c r="J580" s="8">
        <f t="shared" si="58"/>
        <v>0</v>
      </c>
      <c r="K580" s="8">
        <f t="shared" si="59"/>
        <v>0</v>
      </c>
      <c r="L580" s="8">
        <f t="shared" si="59"/>
        <v>0</v>
      </c>
      <c r="M580" s="10"/>
      <c r="Q580">
        <v>1</v>
      </c>
      <c r="R580">
        <f>D580*내역서!R2094</f>
        <v>0</v>
      </c>
      <c r="S580">
        <f>D580*내역서!S2094</f>
        <v>0</v>
      </c>
      <c r="T580">
        <f>D580*내역서!T2094</f>
        <v>0</v>
      </c>
      <c r="U580">
        <f>D580*내역서!U2094</f>
        <v>0</v>
      </c>
      <c r="V580">
        <f>D580*내역서!V2094</f>
        <v>0</v>
      </c>
      <c r="W580">
        <f>D580*내역서!W2094</f>
        <v>0</v>
      </c>
      <c r="X580">
        <f>D580*내역서!X2094</f>
        <v>0</v>
      </c>
      <c r="Y580">
        <f>D580*내역서!Y2094</f>
        <v>0</v>
      </c>
      <c r="Z580">
        <f>D580*내역서!Z2094</f>
        <v>0</v>
      </c>
      <c r="AA580">
        <f>D580*내역서!AA2094</f>
        <v>0</v>
      </c>
      <c r="AB580">
        <f>D580*내역서!AB2094</f>
        <v>0</v>
      </c>
      <c r="AC580">
        <f>D580*내역서!AC2094</f>
        <v>0</v>
      </c>
      <c r="AD580">
        <f>D580*내역서!AD2094</f>
        <v>0</v>
      </c>
      <c r="AE580">
        <f>D580*내역서!AE2094</f>
        <v>0</v>
      </c>
      <c r="AF580">
        <f>D580*내역서!AF2094</f>
        <v>0</v>
      </c>
      <c r="AG580">
        <f>D580*내역서!AG2094</f>
        <v>0</v>
      </c>
      <c r="AH580">
        <f>D580*내역서!AH2094</f>
        <v>0</v>
      </c>
      <c r="AI580">
        <f>D580*내역서!AI2094</f>
        <v>0</v>
      </c>
      <c r="AJ580">
        <f>D580*내역서!AJ2094</f>
        <v>0</v>
      </c>
      <c r="AK580">
        <f>D580*내역서!AK2094</f>
        <v>0</v>
      </c>
      <c r="AL580">
        <f>D580*내역서!AL2094</f>
        <v>0</v>
      </c>
    </row>
    <row r="581" spans="1:38" ht="30" customHeight="1">
      <c r="A581" s="6" t="s">
        <v>583</v>
      </c>
      <c r="B581" s="10"/>
      <c r="C581" s="7" t="s">
        <v>122</v>
      </c>
      <c r="D581" s="15">
        <v>1</v>
      </c>
      <c r="E581" s="8">
        <f>내역서!F2116</f>
        <v>0</v>
      </c>
      <c r="F581" s="8">
        <f t="shared" si="56"/>
        <v>0</v>
      </c>
      <c r="G581" s="8">
        <f>내역서!H2116</f>
        <v>0</v>
      </c>
      <c r="H581" s="8">
        <f t="shared" si="57"/>
        <v>0</v>
      </c>
      <c r="I581" s="8">
        <f>내역서!J2116</f>
        <v>0</v>
      </c>
      <c r="J581" s="8">
        <f t="shared" si="58"/>
        <v>0</v>
      </c>
      <c r="K581" s="8">
        <f t="shared" si="59"/>
        <v>0</v>
      </c>
      <c r="L581" s="8">
        <f t="shared" si="59"/>
        <v>0</v>
      </c>
      <c r="M581" s="10"/>
      <c r="Q581">
        <v>1</v>
      </c>
      <c r="R581">
        <f>D581*내역서!R2116</f>
        <v>0</v>
      </c>
      <c r="S581">
        <f>D581*내역서!S2116</f>
        <v>0</v>
      </c>
      <c r="T581">
        <f>D581*내역서!T2116</f>
        <v>0</v>
      </c>
      <c r="U581">
        <f>D581*내역서!U2116</f>
        <v>0</v>
      </c>
      <c r="V581">
        <f>D581*내역서!V2116</f>
        <v>0</v>
      </c>
      <c r="W581">
        <f>D581*내역서!W2116</f>
        <v>0</v>
      </c>
      <c r="X581">
        <f>D581*내역서!X2116</f>
        <v>0</v>
      </c>
      <c r="Y581">
        <f>D581*내역서!Y2116</f>
        <v>0</v>
      </c>
      <c r="Z581">
        <f>D581*내역서!Z2116</f>
        <v>0</v>
      </c>
      <c r="AA581">
        <f>D581*내역서!AA2116</f>
        <v>0</v>
      </c>
      <c r="AB581">
        <f>D581*내역서!AB2116</f>
        <v>0</v>
      </c>
      <c r="AC581">
        <f>D581*내역서!AC2116</f>
        <v>0</v>
      </c>
      <c r="AD581">
        <f>D581*내역서!AD2116</f>
        <v>0</v>
      </c>
      <c r="AE581">
        <f>D581*내역서!AE2116</f>
        <v>0</v>
      </c>
      <c r="AF581">
        <f>D581*내역서!AF2116</f>
        <v>0</v>
      </c>
      <c r="AG581">
        <f>D581*내역서!AG2116</f>
        <v>0</v>
      </c>
      <c r="AH581">
        <f>D581*내역서!AH2116</f>
        <v>0</v>
      </c>
      <c r="AI581">
        <f>D581*내역서!AI2116</f>
        <v>0</v>
      </c>
      <c r="AJ581">
        <f>D581*내역서!AJ2116</f>
        <v>0</v>
      </c>
      <c r="AK581">
        <f>D581*내역서!AK2116</f>
        <v>0</v>
      </c>
      <c r="AL581">
        <f>D581*내역서!AL2116</f>
        <v>0</v>
      </c>
    </row>
    <row r="582" spans="1:38" ht="30" customHeight="1">
      <c r="A582" s="6" t="s">
        <v>584</v>
      </c>
      <c r="B582" s="10"/>
      <c r="C582" s="7" t="s">
        <v>122</v>
      </c>
      <c r="D582" s="15">
        <v>1</v>
      </c>
      <c r="E582" s="8">
        <f>내역서!F2138</f>
        <v>0</v>
      </c>
      <c r="F582" s="8">
        <f t="shared" si="56"/>
        <v>0</v>
      </c>
      <c r="G582" s="8">
        <f>내역서!H2138</f>
        <v>0</v>
      </c>
      <c r="H582" s="8">
        <f t="shared" si="57"/>
        <v>0</v>
      </c>
      <c r="I582" s="8">
        <f>내역서!J2138</f>
        <v>0</v>
      </c>
      <c r="J582" s="8">
        <f t="shared" si="58"/>
        <v>0</v>
      </c>
      <c r="K582" s="8">
        <f t="shared" si="59"/>
        <v>0</v>
      </c>
      <c r="L582" s="8">
        <f t="shared" si="59"/>
        <v>0</v>
      </c>
      <c r="M582" s="10"/>
      <c r="Q582">
        <v>1</v>
      </c>
      <c r="R582">
        <f>D582*내역서!R2138</f>
        <v>0</v>
      </c>
      <c r="S582">
        <f>D582*내역서!S2138</f>
        <v>0</v>
      </c>
      <c r="T582">
        <f>D582*내역서!T2138</f>
        <v>0</v>
      </c>
      <c r="U582">
        <f>D582*내역서!U2138</f>
        <v>0</v>
      </c>
      <c r="V582">
        <f>D582*내역서!V2138</f>
        <v>0</v>
      </c>
      <c r="W582">
        <f>D582*내역서!W2138</f>
        <v>0</v>
      </c>
      <c r="X582">
        <f>D582*내역서!X2138</f>
        <v>0</v>
      </c>
      <c r="Y582">
        <f>D582*내역서!Y2138</f>
        <v>0</v>
      </c>
      <c r="Z582">
        <f>D582*내역서!Z2138</f>
        <v>0</v>
      </c>
      <c r="AA582">
        <f>D582*내역서!AA2138</f>
        <v>0</v>
      </c>
      <c r="AB582">
        <f>D582*내역서!AB2138</f>
        <v>0</v>
      </c>
      <c r="AC582">
        <f>D582*내역서!AC2138</f>
        <v>0</v>
      </c>
      <c r="AD582">
        <f>D582*내역서!AD2138</f>
        <v>0</v>
      </c>
      <c r="AE582">
        <f>D582*내역서!AE2138</f>
        <v>0</v>
      </c>
      <c r="AF582">
        <f>D582*내역서!AF2138</f>
        <v>0</v>
      </c>
      <c r="AG582">
        <f>D582*내역서!AG2138</f>
        <v>0</v>
      </c>
      <c r="AH582">
        <f>D582*내역서!AH2138</f>
        <v>0</v>
      </c>
      <c r="AI582">
        <f>D582*내역서!AI2138</f>
        <v>0</v>
      </c>
      <c r="AJ582">
        <f>D582*내역서!AJ2138</f>
        <v>0</v>
      </c>
      <c r="AK582">
        <f>D582*내역서!AK2138</f>
        <v>0</v>
      </c>
      <c r="AL582">
        <f>D582*내역서!AL2138</f>
        <v>0</v>
      </c>
    </row>
    <row r="583" spans="1:38" ht="30" customHeight="1">
      <c r="A583" s="6" t="s">
        <v>585</v>
      </c>
      <c r="B583" s="10"/>
      <c r="C583" s="7" t="s">
        <v>122</v>
      </c>
      <c r="D583" s="15">
        <v>1</v>
      </c>
      <c r="E583" s="8">
        <f>내역서!F2160</f>
        <v>0</v>
      </c>
      <c r="F583" s="8">
        <f t="shared" si="56"/>
        <v>0</v>
      </c>
      <c r="G583" s="8">
        <f>내역서!H2160</f>
        <v>0</v>
      </c>
      <c r="H583" s="8">
        <f t="shared" si="57"/>
        <v>0</v>
      </c>
      <c r="I583" s="8">
        <f>내역서!J2160</f>
        <v>0</v>
      </c>
      <c r="J583" s="8">
        <f t="shared" si="58"/>
        <v>0</v>
      </c>
      <c r="K583" s="8">
        <f t="shared" si="59"/>
        <v>0</v>
      </c>
      <c r="L583" s="8">
        <f t="shared" si="59"/>
        <v>0</v>
      </c>
      <c r="M583" s="10"/>
      <c r="Q583">
        <v>1</v>
      </c>
      <c r="R583">
        <f>D583*내역서!R2160</f>
        <v>0</v>
      </c>
      <c r="S583">
        <f>D583*내역서!S2160</f>
        <v>0</v>
      </c>
      <c r="T583">
        <f>D583*내역서!T2160</f>
        <v>0</v>
      </c>
      <c r="U583">
        <f>D583*내역서!U2160</f>
        <v>0</v>
      </c>
      <c r="V583">
        <f>D583*내역서!V2160</f>
        <v>0</v>
      </c>
      <c r="W583">
        <f>D583*내역서!W2160</f>
        <v>0</v>
      </c>
      <c r="X583">
        <f>D583*내역서!X2160</f>
        <v>0</v>
      </c>
      <c r="Y583">
        <f>D583*내역서!Y2160</f>
        <v>0</v>
      </c>
      <c r="Z583">
        <f>D583*내역서!Z2160</f>
        <v>0</v>
      </c>
      <c r="AA583">
        <f>D583*내역서!AA2160</f>
        <v>0</v>
      </c>
      <c r="AB583">
        <f>D583*내역서!AB2160</f>
        <v>0</v>
      </c>
      <c r="AC583">
        <f>D583*내역서!AC2160</f>
        <v>0</v>
      </c>
      <c r="AD583">
        <f>D583*내역서!AD2160</f>
        <v>0</v>
      </c>
      <c r="AE583">
        <f>D583*내역서!AE2160</f>
        <v>0</v>
      </c>
      <c r="AF583">
        <f>D583*내역서!AF2160</f>
        <v>0</v>
      </c>
      <c r="AG583">
        <f>D583*내역서!AG2160</f>
        <v>0</v>
      </c>
      <c r="AH583">
        <f>D583*내역서!AH2160</f>
        <v>0</v>
      </c>
      <c r="AI583">
        <f>D583*내역서!AI2160</f>
        <v>0</v>
      </c>
      <c r="AJ583">
        <f>D583*내역서!AJ2160</f>
        <v>0</v>
      </c>
      <c r="AK583">
        <f>D583*내역서!AK2160</f>
        <v>0</v>
      </c>
      <c r="AL583">
        <f>D583*내역서!AL2160</f>
        <v>0</v>
      </c>
    </row>
    <row r="584" spans="1:38" ht="30" customHeight="1">
      <c r="A584" s="6" t="s">
        <v>586</v>
      </c>
      <c r="B584" s="10"/>
      <c r="C584" s="7" t="s">
        <v>122</v>
      </c>
      <c r="D584" s="15">
        <v>1</v>
      </c>
      <c r="E584" s="8">
        <f>내역서!F2182</f>
        <v>0</v>
      </c>
      <c r="F584" s="8">
        <f t="shared" si="56"/>
        <v>0</v>
      </c>
      <c r="G584" s="8">
        <f>내역서!H2182</f>
        <v>0</v>
      </c>
      <c r="H584" s="8">
        <f t="shared" si="57"/>
        <v>0</v>
      </c>
      <c r="I584" s="8">
        <f>내역서!J2182</f>
        <v>0</v>
      </c>
      <c r="J584" s="8">
        <f t="shared" si="58"/>
        <v>0</v>
      </c>
      <c r="K584" s="8">
        <f t="shared" si="59"/>
        <v>0</v>
      </c>
      <c r="L584" s="8">
        <f t="shared" si="59"/>
        <v>0</v>
      </c>
      <c r="M584" s="6" t="s">
        <v>487</v>
      </c>
      <c r="R584">
        <f>D584*내역서!R2182</f>
        <v>0</v>
      </c>
      <c r="S584">
        <f>D584*내역서!S2182</f>
        <v>0</v>
      </c>
      <c r="T584">
        <f>D584*내역서!T2182</f>
        <v>0</v>
      </c>
      <c r="U584">
        <f>D584*내역서!U2182</f>
        <v>0</v>
      </c>
      <c r="V584">
        <f>D584*내역서!V2182</f>
        <v>0</v>
      </c>
      <c r="W584">
        <f>D584*내역서!W2182</f>
        <v>0</v>
      </c>
      <c r="X584">
        <f>D584*내역서!X2182</f>
        <v>0</v>
      </c>
      <c r="Y584">
        <f>D584*내역서!Y2182</f>
        <v>0</v>
      </c>
      <c r="Z584">
        <f>D584*내역서!Z2182</f>
        <v>0</v>
      </c>
      <c r="AA584">
        <f>D584*내역서!AA2182</f>
        <v>0</v>
      </c>
      <c r="AB584">
        <f>D584*내역서!AB2182</f>
        <v>0</v>
      </c>
      <c r="AC584">
        <f>D584*내역서!AC2182</f>
        <v>0</v>
      </c>
      <c r="AD584">
        <f>D584*내역서!AD2182</f>
        <v>0</v>
      </c>
      <c r="AE584">
        <f>D584*내역서!AE2182</f>
        <v>0</v>
      </c>
      <c r="AF584">
        <f>D584*내역서!AF2182</f>
        <v>0</v>
      </c>
      <c r="AG584">
        <f>D584*내역서!AG2182</f>
        <v>0</v>
      </c>
      <c r="AH584">
        <f>D584*내역서!AH2182</f>
        <v>0</v>
      </c>
      <c r="AI584">
        <f>D584*내역서!AI2182</f>
        <v>0</v>
      </c>
      <c r="AJ584">
        <f>D584*내역서!AJ2182</f>
        <v>0</v>
      </c>
      <c r="AK584">
        <f>D584*내역서!AK2182</f>
        <v>0</v>
      </c>
      <c r="AL584">
        <f>D584*내역서!AL2182</f>
        <v>0</v>
      </c>
    </row>
    <row r="585" spans="1:38" ht="30" customHeight="1">
      <c r="A585" s="10"/>
      <c r="B585" s="10"/>
      <c r="C585" s="15"/>
      <c r="D585" s="15"/>
      <c r="E585" s="8"/>
      <c r="F585" s="8"/>
      <c r="G585" s="8"/>
      <c r="H585" s="8"/>
      <c r="I585" s="8"/>
      <c r="J585" s="8"/>
      <c r="K585" s="8"/>
      <c r="L585" s="8"/>
      <c r="M585" s="10"/>
    </row>
    <row r="586" spans="1:38" ht="30" customHeight="1">
      <c r="A586" s="10"/>
      <c r="B586" s="10"/>
      <c r="C586" s="15"/>
      <c r="D586" s="15"/>
      <c r="E586" s="8"/>
      <c r="F586" s="8"/>
      <c r="G586" s="8"/>
      <c r="H586" s="8"/>
      <c r="I586" s="8"/>
      <c r="J586" s="8"/>
      <c r="K586" s="8"/>
      <c r="L586" s="8"/>
      <c r="M586" s="10"/>
    </row>
    <row r="587" spans="1:38" ht="30" customHeight="1">
      <c r="A587" s="10"/>
      <c r="B587" s="10"/>
      <c r="C587" s="15"/>
      <c r="D587" s="15"/>
      <c r="E587" s="8"/>
      <c r="F587" s="8"/>
      <c r="G587" s="8"/>
      <c r="H587" s="8"/>
      <c r="I587" s="8"/>
      <c r="J587" s="8"/>
      <c r="K587" s="8"/>
      <c r="L587" s="8"/>
      <c r="M587" s="10"/>
    </row>
    <row r="588" spans="1:38" ht="30" customHeight="1">
      <c r="A588" s="10"/>
      <c r="B588" s="10"/>
      <c r="C588" s="15"/>
      <c r="D588" s="15"/>
      <c r="E588" s="8"/>
      <c r="F588" s="8"/>
      <c r="G588" s="8"/>
      <c r="H588" s="8"/>
      <c r="I588" s="8"/>
      <c r="J588" s="8"/>
      <c r="K588" s="8"/>
      <c r="L588" s="8"/>
      <c r="M588" s="10"/>
    </row>
    <row r="589" spans="1:38" ht="30" customHeight="1">
      <c r="A589" s="10"/>
      <c r="B589" s="10"/>
      <c r="C589" s="15"/>
      <c r="D589" s="15"/>
      <c r="E589" s="8"/>
      <c r="F589" s="8"/>
      <c r="G589" s="8"/>
      <c r="H589" s="8"/>
      <c r="I589" s="8"/>
      <c r="J589" s="8"/>
      <c r="K589" s="8"/>
      <c r="L589" s="8"/>
      <c r="M589" s="10"/>
    </row>
    <row r="590" spans="1:38" ht="30" customHeight="1">
      <c r="A590" s="10"/>
      <c r="B590" s="10"/>
      <c r="C590" s="15"/>
      <c r="D590" s="15"/>
      <c r="E590" s="8"/>
      <c r="F590" s="8"/>
      <c r="G590" s="8"/>
      <c r="H590" s="8"/>
      <c r="I590" s="8"/>
      <c r="J590" s="8"/>
      <c r="K590" s="8"/>
      <c r="L590" s="8"/>
      <c r="M590" s="10"/>
    </row>
    <row r="591" spans="1:38" ht="30" customHeight="1">
      <c r="A591" s="10"/>
      <c r="B591" s="10"/>
      <c r="C591" s="15"/>
      <c r="D591" s="15"/>
      <c r="E591" s="8"/>
      <c r="F591" s="8"/>
      <c r="G591" s="8"/>
      <c r="H591" s="8"/>
      <c r="I591" s="8"/>
      <c r="J591" s="8"/>
      <c r="K591" s="8"/>
      <c r="L591" s="8"/>
      <c r="M591" s="10"/>
    </row>
    <row r="592" spans="1:38" ht="30" customHeight="1">
      <c r="A592" s="10"/>
      <c r="B592" s="10"/>
      <c r="C592" s="15"/>
      <c r="D592" s="15"/>
      <c r="E592" s="8"/>
      <c r="F592" s="8"/>
      <c r="G592" s="8"/>
      <c r="H592" s="8"/>
      <c r="I592" s="8"/>
      <c r="J592" s="8"/>
      <c r="K592" s="8"/>
      <c r="L592" s="8"/>
      <c r="M592" s="10"/>
    </row>
    <row r="593" spans="1:38" ht="30" customHeight="1">
      <c r="A593" s="10"/>
      <c r="B593" s="10"/>
      <c r="C593" s="15"/>
      <c r="D593" s="15"/>
      <c r="E593" s="8"/>
      <c r="F593" s="8"/>
      <c r="G593" s="8"/>
      <c r="H593" s="8"/>
      <c r="I593" s="8"/>
      <c r="J593" s="8"/>
      <c r="K593" s="8"/>
      <c r="L593" s="8"/>
      <c r="M593" s="10"/>
    </row>
    <row r="594" spans="1:38" ht="30" customHeight="1">
      <c r="A594" s="10"/>
      <c r="B594" s="10"/>
      <c r="C594" s="15"/>
      <c r="D594" s="15"/>
      <c r="E594" s="8"/>
      <c r="F594" s="8"/>
      <c r="G594" s="8"/>
      <c r="H594" s="8"/>
      <c r="I594" s="8"/>
      <c r="J594" s="8"/>
      <c r="K594" s="8"/>
      <c r="L594" s="8"/>
      <c r="M594" s="10"/>
    </row>
    <row r="595" spans="1:38" ht="30" customHeight="1">
      <c r="A595" s="10"/>
      <c r="B595" s="10"/>
      <c r="C595" s="15"/>
      <c r="D595" s="15"/>
      <c r="E595" s="8"/>
      <c r="F595" s="8"/>
      <c r="G595" s="8"/>
      <c r="H595" s="8"/>
      <c r="I595" s="8"/>
      <c r="J595" s="8"/>
      <c r="K595" s="8"/>
      <c r="L595" s="8"/>
      <c r="M595" s="10"/>
    </row>
    <row r="596" spans="1:38" ht="30" customHeight="1">
      <c r="A596" s="10"/>
      <c r="B596" s="10"/>
      <c r="C596" s="15"/>
      <c r="D596" s="15"/>
      <c r="E596" s="8"/>
      <c r="F596" s="8"/>
      <c r="G596" s="8"/>
      <c r="H596" s="8"/>
      <c r="I596" s="8"/>
      <c r="J596" s="8"/>
      <c r="K596" s="8"/>
      <c r="L596" s="8"/>
      <c r="M596" s="10"/>
    </row>
    <row r="597" spans="1:38" ht="30" customHeight="1">
      <c r="A597" s="10"/>
      <c r="B597" s="10"/>
      <c r="C597" s="15"/>
      <c r="D597" s="15"/>
      <c r="E597" s="8"/>
      <c r="F597" s="8"/>
      <c r="G597" s="8"/>
      <c r="H597" s="8"/>
      <c r="I597" s="8"/>
      <c r="J597" s="8"/>
      <c r="K597" s="8"/>
      <c r="L597" s="8"/>
      <c r="M597" s="10"/>
    </row>
    <row r="598" spans="1:38" ht="30" customHeight="1">
      <c r="A598" s="11" t="s">
        <v>121</v>
      </c>
      <c r="B598" s="12"/>
      <c r="C598" s="13"/>
      <c r="D598" s="13"/>
      <c r="E598" s="8"/>
      <c r="F598" s="14">
        <f>SUMIF(Q578:Q584, "1", F578:F584)</f>
        <v>0</v>
      </c>
      <c r="G598" s="8"/>
      <c r="H598" s="14">
        <f>SUMIF(Q578:Q584, "1", H578:H584)</f>
        <v>0</v>
      </c>
      <c r="I598" s="8"/>
      <c r="J598" s="14">
        <f>SUMIF(Q578:Q584, "1", J578:J584)</f>
        <v>0</v>
      </c>
      <c r="K598" s="8"/>
      <c r="L598" s="14">
        <f>F598+H598+J598</f>
        <v>0</v>
      </c>
      <c r="M598" s="12"/>
      <c r="R598">
        <f t="shared" ref="R598:AL598" si="60">SUM(R578:R584)</f>
        <v>0</v>
      </c>
      <c r="S598">
        <f t="shared" si="60"/>
        <v>0</v>
      </c>
      <c r="T598">
        <f t="shared" si="60"/>
        <v>0</v>
      </c>
      <c r="U598">
        <f t="shared" si="60"/>
        <v>0</v>
      </c>
      <c r="V598">
        <f t="shared" si="60"/>
        <v>0</v>
      </c>
      <c r="W598">
        <f t="shared" si="60"/>
        <v>0</v>
      </c>
      <c r="X598">
        <f t="shared" si="60"/>
        <v>0</v>
      </c>
      <c r="Y598">
        <f t="shared" si="60"/>
        <v>0</v>
      </c>
      <c r="Z598">
        <f t="shared" si="60"/>
        <v>0</v>
      </c>
      <c r="AA598">
        <f t="shared" si="60"/>
        <v>0</v>
      </c>
      <c r="AB598">
        <f t="shared" si="60"/>
        <v>0</v>
      </c>
      <c r="AC598">
        <f t="shared" si="60"/>
        <v>0</v>
      </c>
      <c r="AD598">
        <f t="shared" si="60"/>
        <v>0</v>
      </c>
      <c r="AE598">
        <f t="shared" si="60"/>
        <v>0</v>
      </c>
      <c r="AF598">
        <f t="shared" si="60"/>
        <v>0</v>
      </c>
      <c r="AG598">
        <f t="shared" si="60"/>
        <v>0</v>
      </c>
      <c r="AH598">
        <f t="shared" si="60"/>
        <v>0</v>
      </c>
      <c r="AI598">
        <f t="shared" si="60"/>
        <v>0</v>
      </c>
      <c r="AJ598">
        <f t="shared" si="60"/>
        <v>0</v>
      </c>
      <c r="AK598">
        <f t="shared" si="60"/>
        <v>0</v>
      </c>
      <c r="AL598">
        <f t="shared" si="60"/>
        <v>0</v>
      </c>
    </row>
    <row r="599" spans="1:38" ht="30" customHeight="1">
      <c r="A599" s="6" t="s">
        <v>25</v>
      </c>
      <c r="B599" s="10"/>
      <c r="C599" s="15"/>
      <c r="D599" s="15"/>
      <c r="E599" s="8"/>
      <c r="F599" s="8"/>
      <c r="G599" s="8"/>
      <c r="H599" s="8"/>
      <c r="I599" s="8"/>
      <c r="J599" s="8"/>
      <c r="K599" s="8"/>
      <c r="L599" s="8"/>
      <c r="M599" s="10"/>
    </row>
    <row r="600" spans="1:38" ht="30" customHeight="1">
      <c r="A600" s="6" t="s">
        <v>587</v>
      </c>
      <c r="B600" s="10"/>
      <c r="C600" s="7" t="s">
        <v>122</v>
      </c>
      <c r="D600" s="15">
        <v>1</v>
      </c>
      <c r="E600" s="8">
        <f>내역서!F2204</f>
        <v>0</v>
      </c>
      <c r="F600" s="8">
        <f t="shared" ref="F600:F605" si="61">D600*E600</f>
        <v>0</v>
      </c>
      <c r="G600" s="8">
        <f>내역서!H2204</f>
        <v>0</v>
      </c>
      <c r="H600" s="8">
        <f t="shared" ref="H600:H605" si="62">D600*G600</f>
        <v>0</v>
      </c>
      <c r="I600" s="8">
        <f>내역서!J2204</f>
        <v>0</v>
      </c>
      <c r="J600" s="8">
        <f t="shared" ref="J600:J605" si="63">D600*I600</f>
        <v>0</v>
      </c>
      <c r="K600" s="8">
        <f t="shared" ref="K600:L605" si="64">E600+G600+I600</f>
        <v>0</v>
      </c>
      <c r="L600" s="8">
        <f t="shared" si="64"/>
        <v>0</v>
      </c>
      <c r="M600" s="10"/>
      <c r="Q600">
        <v>1</v>
      </c>
      <c r="R600">
        <f>D600*내역서!R2204</f>
        <v>0</v>
      </c>
      <c r="S600">
        <f>D600*내역서!S2204</f>
        <v>0</v>
      </c>
      <c r="T600">
        <f>D600*내역서!T2204</f>
        <v>0</v>
      </c>
      <c r="U600">
        <f>D600*내역서!U2204</f>
        <v>0</v>
      </c>
      <c r="V600">
        <f>D600*내역서!V2204</f>
        <v>0</v>
      </c>
      <c r="W600">
        <f>D600*내역서!W2204</f>
        <v>0</v>
      </c>
      <c r="X600">
        <f>D600*내역서!X2204</f>
        <v>0</v>
      </c>
      <c r="Y600">
        <f>D600*내역서!Y2204</f>
        <v>0</v>
      </c>
      <c r="Z600">
        <f>D600*내역서!Z2204</f>
        <v>0</v>
      </c>
      <c r="AA600">
        <f>D600*내역서!AA2204</f>
        <v>0</v>
      </c>
      <c r="AB600">
        <f>D600*내역서!AB2204</f>
        <v>0</v>
      </c>
      <c r="AC600">
        <f>D600*내역서!AC2204</f>
        <v>0</v>
      </c>
      <c r="AD600">
        <f>D600*내역서!AD2204</f>
        <v>0</v>
      </c>
      <c r="AE600">
        <f>D600*내역서!AE2204</f>
        <v>0</v>
      </c>
      <c r="AF600">
        <f>D600*내역서!AF2204</f>
        <v>0</v>
      </c>
      <c r="AG600">
        <f>D600*내역서!AG2204</f>
        <v>0</v>
      </c>
      <c r="AH600">
        <f>D600*내역서!AH2204</f>
        <v>0</v>
      </c>
      <c r="AI600">
        <f>D600*내역서!AI2204</f>
        <v>0</v>
      </c>
      <c r="AJ600">
        <f>D600*내역서!AJ2204</f>
        <v>0</v>
      </c>
      <c r="AK600">
        <f>D600*내역서!AK2204</f>
        <v>0</v>
      </c>
      <c r="AL600">
        <f>D600*내역서!AL2204</f>
        <v>0</v>
      </c>
    </row>
    <row r="601" spans="1:38" ht="30" customHeight="1">
      <c r="A601" s="6" t="s">
        <v>588</v>
      </c>
      <c r="B601" s="10"/>
      <c r="C601" s="7" t="s">
        <v>122</v>
      </c>
      <c r="D601" s="15">
        <v>1</v>
      </c>
      <c r="E601" s="8">
        <f>내역서!F2226</f>
        <v>0</v>
      </c>
      <c r="F601" s="8">
        <f t="shared" si="61"/>
        <v>0</v>
      </c>
      <c r="G601" s="8">
        <f>내역서!H2226</f>
        <v>0</v>
      </c>
      <c r="H601" s="8">
        <f t="shared" si="62"/>
        <v>0</v>
      </c>
      <c r="I601" s="8">
        <f>내역서!J2226</f>
        <v>0</v>
      </c>
      <c r="J601" s="8">
        <f t="shared" si="63"/>
        <v>0</v>
      </c>
      <c r="K601" s="8">
        <f t="shared" si="64"/>
        <v>0</v>
      </c>
      <c r="L601" s="8">
        <f t="shared" si="64"/>
        <v>0</v>
      </c>
      <c r="M601" s="10"/>
      <c r="Q601">
        <v>1</v>
      </c>
      <c r="R601">
        <f>D601*내역서!R2226</f>
        <v>0</v>
      </c>
      <c r="S601">
        <f>D601*내역서!S2226</f>
        <v>0</v>
      </c>
      <c r="T601">
        <f>D601*내역서!T2226</f>
        <v>0</v>
      </c>
      <c r="U601">
        <f>D601*내역서!U2226</f>
        <v>0</v>
      </c>
      <c r="V601">
        <f>D601*내역서!V2226</f>
        <v>0</v>
      </c>
      <c r="W601">
        <f>D601*내역서!W2226</f>
        <v>0</v>
      </c>
      <c r="X601">
        <f>D601*내역서!X2226</f>
        <v>0</v>
      </c>
      <c r="Y601">
        <f>D601*내역서!Y2226</f>
        <v>0</v>
      </c>
      <c r="Z601">
        <f>D601*내역서!Z2226</f>
        <v>0</v>
      </c>
      <c r="AA601">
        <f>D601*내역서!AA2226</f>
        <v>0</v>
      </c>
      <c r="AB601">
        <f>D601*내역서!AB2226</f>
        <v>0</v>
      </c>
      <c r="AC601">
        <f>D601*내역서!AC2226</f>
        <v>0</v>
      </c>
      <c r="AD601">
        <f>D601*내역서!AD2226</f>
        <v>0</v>
      </c>
      <c r="AE601">
        <f>D601*내역서!AE2226</f>
        <v>0</v>
      </c>
      <c r="AF601">
        <f>D601*내역서!AF2226</f>
        <v>0</v>
      </c>
      <c r="AG601">
        <f>D601*내역서!AG2226</f>
        <v>0</v>
      </c>
      <c r="AH601">
        <f>D601*내역서!AH2226</f>
        <v>0</v>
      </c>
      <c r="AI601">
        <f>D601*내역서!AI2226</f>
        <v>0</v>
      </c>
      <c r="AJ601">
        <f>D601*내역서!AJ2226</f>
        <v>0</v>
      </c>
      <c r="AK601">
        <f>D601*내역서!AK2226</f>
        <v>0</v>
      </c>
      <c r="AL601">
        <f>D601*내역서!AL2226</f>
        <v>0</v>
      </c>
    </row>
    <row r="602" spans="1:38" ht="30" customHeight="1">
      <c r="A602" s="6" t="s">
        <v>589</v>
      </c>
      <c r="B602" s="10"/>
      <c r="C602" s="7" t="s">
        <v>122</v>
      </c>
      <c r="D602" s="15">
        <v>1</v>
      </c>
      <c r="E602" s="8">
        <f>내역서!F2248</f>
        <v>0</v>
      </c>
      <c r="F602" s="8">
        <f t="shared" si="61"/>
        <v>0</v>
      </c>
      <c r="G602" s="8">
        <f>내역서!H2248</f>
        <v>0</v>
      </c>
      <c r="H602" s="8">
        <f t="shared" si="62"/>
        <v>0</v>
      </c>
      <c r="I602" s="8">
        <f>내역서!J2248</f>
        <v>0</v>
      </c>
      <c r="J602" s="8">
        <f t="shared" si="63"/>
        <v>0</v>
      </c>
      <c r="K602" s="8">
        <f t="shared" si="64"/>
        <v>0</v>
      </c>
      <c r="L602" s="8">
        <f t="shared" si="64"/>
        <v>0</v>
      </c>
      <c r="M602" s="10"/>
      <c r="Q602">
        <v>1</v>
      </c>
      <c r="R602">
        <f>D602*내역서!R2248</f>
        <v>0</v>
      </c>
      <c r="S602">
        <f>D602*내역서!S2248</f>
        <v>0</v>
      </c>
      <c r="T602">
        <f>D602*내역서!T2248</f>
        <v>0</v>
      </c>
      <c r="U602">
        <f>D602*내역서!U2248</f>
        <v>0</v>
      </c>
      <c r="V602">
        <f>D602*내역서!V2248</f>
        <v>0</v>
      </c>
      <c r="W602">
        <f>D602*내역서!W2248</f>
        <v>0</v>
      </c>
      <c r="X602">
        <f>D602*내역서!X2248</f>
        <v>0</v>
      </c>
      <c r="Y602">
        <f>D602*내역서!Y2248</f>
        <v>0</v>
      </c>
      <c r="Z602">
        <f>D602*내역서!Z2248</f>
        <v>0</v>
      </c>
      <c r="AA602">
        <f>D602*내역서!AA2248</f>
        <v>0</v>
      </c>
      <c r="AB602">
        <f>D602*내역서!AB2248</f>
        <v>0</v>
      </c>
      <c r="AC602">
        <f>D602*내역서!AC2248</f>
        <v>0</v>
      </c>
      <c r="AD602">
        <f>D602*내역서!AD2248</f>
        <v>0</v>
      </c>
      <c r="AE602">
        <f>D602*내역서!AE2248</f>
        <v>0</v>
      </c>
      <c r="AF602">
        <f>D602*내역서!AF2248</f>
        <v>0</v>
      </c>
      <c r="AG602">
        <f>D602*내역서!AG2248</f>
        <v>0</v>
      </c>
      <c r="AH602">
        <f>D602*내역서!AH2248</f>
        <v>0</v>
      </c>
      <c r="AI602">
        <f>D602*내역서!AI2248</f>
        <v>0</v>
      </c>
      <c r="AJ602">
        <f>D602*내역서!AJ2248</f>
        <v>0</v>
      </c>
      <c r="AK602">
        <f>D602*내역서!AK2248</f>
        <v>0</v>
      </c>
      <c r="AL602">
        <f>D602*내역서!AL2248</f>
        <v>0</v>
      </c>
    </row>
    <row r="603" spans="1:38" ht="30" customHeight="1">
      <c r="A603" s="6" t="s">
        <v>590</v>
      </c>
      <c r="B603" s="10"/>
      <c r="C603" s="7" t="s">
        <v>122</v>
      </c>
      <c r="D603" s="15">
        <v>1</v>
      </c>
      <c r="E603" s="8">
        <f>내역서!F2270</f>
        <v>0</v>
      </c>
      <c r="F603" s="8">
        <f t="shared" si="61"/>
        <v>0</v>
      </c>
      <c r="G603" s="8">
        <f>내역서!H2270</f>
        <v>0</v>
      </c>
      <c r="H603" s="8">
        <f t="shared" si="62"/>
        <v>0</v>
      </c>
      <c r="I603" s="8">
        <f>내역서!J2270</f>
        <v>0</v>
      </c>
      <c r="J603" s="8">
        <f t="shared" si="63"/>
        <v>0</v>
      </c>
      <c r="K603" s="8">
        <f t="shared" si="64"/>
        <v>0</v>
      </c>
      <c r="L603" s="8">
        <f t="shared" si="64"/>
        <v>0</v>
      </c>
      <c r="M603" s="10"/>
      <c r="Q603">
        <v>1</v>
      </c>
      <c r="R603">
        <f>D603*내역서!R2270</f>
        <v>0</v>
      </c>
      <c r="S603">
        <f>D603*내역서!S2270</f>
        <v>0</v>
      </c>
      <c r="T603">
        <f>D603*내역서!T2270</f>
        <v>0</v>
      </c>
      <c r="U603">
        <f>D603*내역서!U2270</f>
        <v>0</v>
      </c>
      <c r="V603">
        <f>D603*내역서!V2270</f>
        <v>0</v>
      </c>
      <c r="W603">
        <f>D603*내역서!W2270</f>
        <v>0</v>
      </c>
      <c r="X603">
        <f>D603*내역서!X2270</f>
        <v>0</v>
      </c>
      <c r="Y603">
        <f>D603*내역서!Y2270</f>
        <v>0</v>
      </c>
      <c r="Z603">
        <f>D603*내역서!Z2270</f>
        <v>0</v>
      </c>
      <c r="AA603">
        <f>D603*내역서!AA2270</f>
        <v>0</v>
      </c>
      <c r="AB603">
        <f>D603*내역서!AB2270</f>
        <v>0</v>
      </c>
      <c r="AC603">
        <f>D603*내역서!AC2270</f>
        <v>0</v>
      </c>
      <c r="AD603">
        <f>D603*내역서!AD2270</f>
        <v>0</v>
      </c>
      <c r="AE603">
        <f>D603*내역서!AE2270</f>
        <v>0</v>
      </c>
      <c r="AF603">
        <f>D603*내역서!AF2270</f>
        <v>0</v>
      </c>
      <c r="AG603">
        <f>D603*내역서!AG2270</f>
        <v>0</v>
      </c>
      <c r="AH603">
        <f>D603*내역서!AH2270</f>
        <v>0</v>
      </c>
      <c r="AI603">
        <f>D603*내역서!AI2270</f>
        <v>0</v>
      </c>
      <c r="AJ603">
        <f>D603*내역서!AJ2270</f>
        <v>0</v>
      </c>
      <c r="AK603">
        <f>D603*내역서!AK2270</f>
        <v>0</v>
      </c>
      <c r="AL603">
        <f>D603*내역서!AL2270</f>
        <v>0</v>
      </c>
    </row>
    <row r="604" spans="1:38" ht="30" customHeight="1">
      <c r="A604" s="6" t="s">
        <v>591</v>
      </c>
      <c r="B604" s="10"/>
      <c r="C604" s="7" t="s">
        <v>122</v>
      </c>
      <c r="D604" s="15">
        <v>1</v>
      </c>
      <c r="E604" s="8">
        <f>내역서!F2292</f>
        <v>0</v>
      </c>
      <c r="F604" s="8">
        <f t="shared" si="61"/>
        <v>0</v>
      </c>
      <c r="G604" s="8">
        <f>내역서!H2292</f>
        <v>0</v>
      </c>
      <c r="H604" s="8">
        <f t="shared" si="62"/>
        <v>0</v>
      </c>
      <c r="I604" s="8">
        <f>내역서!J2292</f>
        <v>0</v>
      </c>
      <c r="J604" s="8">
        <f t="shared" si="63"/>
        <v>0</v>
      </c>
      <c r="K604" s="8">
        <f t="shared" si="64"/>
        <v>0</v>
      </c>
      <c r="L604" s="8">
        <f t="shared" si="64"/>
        <v>0</v>
      </c>
      <c r="M604" s="10"/>
      <c r="Q604">
        <v>1</v>
      </c>
      <c r="R604">
        <f>D604*내역서!R2292</f>
        <v>0</v>
      </c>
      <c r="S604">
        <f>D604*내역서!S2292</f>
        <v>0</v>
      </c>
      <c r="T604">
        <f>D604*내역서!T2292</f>
        <v>0</v>
      </c>
      <c r="U604">
        <f>D604*내역서!U2292</f>
        <v>0</v>
      </c>
      <c r="V604">
        <f>D604*내역서!V2292</f>
        <v>0</v>
      </c>
      <c r="W604">
        <f>D604*내역서!W2292</f>
        <v>0</v>
      </c>
      <c r="X604">
        <f>D604*내역서!X2292</f>
        <v>0</v>
      </c>
      <c r="Y604">
        <f>D604*내역서!Y2292</f>
        <v>0</v>
      </c>
      <c r="Z604">
        <f>D604*내역서!Z2292</f>
        <v>0</v>
      </c>
      <c r="AA604">
        <f>D604*내역서!AA2292</f>
        <v>0</v>
      </c>
      <c r="AB604">
        <f>D604*내역서!AB2292</f>
        <v>0</v>
      </c>
      <c r="AC604">
        <f>D604*내역서!AC2292</f>
        <v>0</v>
      </c>
      <c r="AD604">
        <f>D604*내역서!AD2292</f>
        <v>0</v>
      </c>
      <c r="AE604">
        <f>D604*내역서!AE2292</f>
        <v>0</v>
      </c>
      <c r="AF604">
        <f>D604*내역서!AF2292</f>
        <v>0</v>
      </c>
      <c r="AG604">
        <f>D604*내역서!AG2292</f>
        <v>0</v>
      </c>
      <c r="AH604">
        <f>D604*내역서!AH2292</f>
        <v>0</v>
      </c>
      <c r="AI604">
        <f>D604*내역서!AI2292</f>
        <v>0</v>
      </c>
      <c r="AJ604">
        <f>D604*내역서!AJ2292</f>
        <v>0</v>
      </c>
      <c r="AK604">
        <f>D604*내역서!AK2292</f>
        <v>0</v>
      </c>
      <c r="AL604">
        <f>D604*내역서!AL2292</f>
        <v>0</v>
      </c>
    </row>
    <row r="605" spans="1:38" ht="30" customHeight="1">
      <c r="A605" s="6" t="s">
        <v>592</v>
      </c>
      <c r="B605" s="10"/>
      <c r="C605" s="7" t="s">
        <v>122</v>
      </c>
      <c r="D605" s="15">
        <v>1</v>
      </c>
      <c r="E605" s="8">
        <f>내역서!F2314</f>
        <v>0</v>
      </c>
      <c r="F605" s="8">
        <f t="shared" si="61"/>
        <v>0</v>
      </c>
      <c r="G605" s="8">
        <f>내역서!H2314</f>
        <v>0</v>
      </c>
      <c r="H605" s="8">
        <f t="shared" si="62"/>
        <v>0</v>
      </c>
      <c r="I605" s="8">
        <f>내역서!J2314</f>
        <v>0</v>
      </c>
      <c r="J605" s="8">
        <f t="shared" si="63"/>
        <v>0</v>
      </c>
      <c r="K605" s="8">
        <f t="shared" si="64"/>
        <v>0</v>
      </c>
      <c r="L605" s="8">
        <f t="shared" si="64"/>
        <v>0</v>
      </c>
      <c r="M605" s="6" t="s">
        <v>487</v>
      </c>
      <c r="R605">
        <f>D605*내역서!R2314</f>
        <v>0</v>
      </c>
      <c r="S605">
        <f>D605*내역서!S2314</f>
        <v>0</v>
      </c>
      <c r="T605">
        <f>D605*내역서!T2314</f>
        <v>0</v>
      </c>
      <c r="U605">
        <f>D605*내역서!U2314</f>
        <v>0</v>
      </c>
      <c r="V605">
        <f>D605*내역서!V2314</f>
        <v>0</v>
      </c>
      <c r="W605">
        <f>D605*내역서!W2314</f>
        <v>0</v>
      </c>
      <c r="X605">
        <f>D605*내역서!X2314</f>
        <v>0</v>
      </c>
      <c r="Y605">
        <f>D605*내역서!Y2314</f>
        <v>0</v>
      </c>
      <c r="Z605">
        <f>D605*내역서!Z2314</f>
        <v>0</v>
      </c>
      <c r="AA605">
        <f>D605*내역서!AA2314</f>
        <v>0</v>
      </c>
      <c r="AB605">
        <f>D605*내역서!AB2314</f>
        <v>0</v>
      </c>
      <c r="AC605">
        <f>D605*내역서!AC2314</f>
        <v>0</v>
      </c>
      <c r="AD605">
        <f>D605*내역서!AD2314</f>
        <v>0</v>
      </c>
      <c r="AE605">
        <f>D605*내역서!AE2314</f>
        <v>0</v>
      </c>
      <c r="AF605">
        <f>D605*내역서!AF2314</f>
        <v>0</v>
      </c>
      <c r="AG605">
        <f>D605*내역서!AG2314</f>
        <v>0</v>
      </c>
      <c r="AH605">
        <f>D605*내역서!AH2314</f>
        <v>0</v>
      </c>
      <c r="AI605">
        <f>D605*내역서!AI2314</f>
        <v>0</v>
      </c>
      <c r="AJ605">
        <f>D605*내역서!AJ2314</f>
        <v>0</v>
      </c>
      <c r="AK605">
        <f>D605*내역서!AK2314</f>
        <v>0</v>
      </c>
      <c r="AL605">
        <f>D605*내역서!AL2314</f>
        <v>0</v>
      </c>
    </row>
    <row r="606" spans="1:38" ht="30" customHeight="1">
      <c r="A606" s="10"/>
      <c r="B606" s="10"/>
      <c r="C606" s="15"/>
      <c r="D606" s="15"/>
      <c r="E606" s="8"/>
      <c r="F606" s="8"/>
      <c r="G606" s="8"/>
      <c r="H606" s="8"/>
      <c r="I606" s="8"/>
      <c r="J606" s="8"/>
      <c r="K606" s="8"/>
      <c r="L606" s="8"/>
      <c r="M606" s="10"/>
    </row>
    <row r="607" spans="1:38" ht="30" customHeight="1">
      <c r="A607" s="10"/>
      <c r="B607" s="10"/>
      <c r="C607" s="15"/>
      <c r="D607" s="15"/>
      <c r="E607" s="8"/>
      <c r="F607" s="8"/>
      <c r="G607" s="8"/>
      <c r="H607" s="8"/>
      <c r="I607" s="8"/>
      <c r="J607" s="8"/>
      <c r="K607" s="8"/>
      <c r="L607" s="8"/>
      <c r="M607" s="10"/>
    </row>
    <row r="608" spans="1:38" ht="30" customHeight="1">
      <c r="A608" s="10"/>
      <c r="B608" s="10"/>
      <c r="C608" s="15"/>
      <c r="D608" s="15"/>
      <c r="E608" s="8"/>
      <c r="F608" s="8"/>
      <c r="G608" s="8"/>
      <c r="H608" s="8"/>
      <c r="I608" s="8"/>
      <c r="J608" s="8"/>
      <c r="K608" s="8"/>
      <c r="L608" s="8"/>
      <c r="M608" s="10"/>
    </row>
    <row r="609" spans="1:38" ht="30" customHeight="1">
      <c r="A609" s="10"/>
      <c r="B609" s="10"/>
      <c r="C609" s="15"/>
      <c r="D609" s="15"/>
      <c r="E609" s="8"/>
      <c r="F609" s="8"/>
      <c r="G609" s="8"/>
      <c r="H609" s="8"/>
      <c r="I609" s="8"/>
      <c r="J609" s="8"/>
      <c r="K609" s="8"/>
      <c r="L609" s="8"/>
      <c r="M609" s="10"/>
    </row>
    <row r="610" spans="1:38" ht="30" customHeight="1">
      <c r="A610" s="10"/>
      <c r="B610" s="10"/>
      <c r="C610" s="15"/>
      <c r="D610" s="15"/>
      <c r="E610" s="8"/>
      <c r="F610" s="8"/>
      <c r="G610" s="8"/>
      <c r="H610" s="8"/>
      <c r="I610" s="8"/>
      <c r="J610" s="8"/>
      <c r="K610" s="8"/>
      <c r="L610" s="8"/>
      <c r="M610" s="10"/>
    </row>
    <row r="611" spans="1:38" ht="30" customHeight="1">
      <c r="A611" s="10"/>
      <c r="B611" s="10"/>
      <c r="C611" s="15"/>
      <c r="D611" s="15"/>
      <c r="E611" s="8"/>
      <c r="F611" s="8"/>
      <c r="G611" s="8"/>
      <c r="H611" s="8"/>
      <c r="I611" s="8"/>
      <c r="J611" s="8"/>
      <c r="K611" s="8"/>
      <c r="L611" s="8"/>
      <c r="M611" s="10"/>
    </row>
    <row r="612" spans="1:38" ht="30" customHeight="1">
      <c r="A612" s="10"/>
      <c r="B612" s="10"/>
      <c r="C612" s="15"/>
      <c r="D612" s="15"/>
      <c r="E612" s="8"/>
      <c r="F612" s="8"/>
      <c r="G612" s="8"/>
      <c r="H612" s="8"/>
      <c r="I612" s="8"/>
      <c r="J612" s="8"/>
      <c r="K612" s="8"/>
      <c r="L612" s="8"/>
      <c r="M612" s="10"/>
    </row>
    <row r="613" spans="1:38" ht="30" customHeight="1">
      <c r="A613" s="10"/>
      <c r="B613" s="10"/>
      <c r="C613" s="15"/>
      <c r="D613" s="15"/>
      <c r="E613" s="8"/>
      <c r="F613" s="8"/>
      <c r="G613" s="8"/>
      <c r="H613" s="8"/>
      <c r="I613" s="8"/>
      <c r="J613" s="8"/>
      <c r="K613" s="8"/>
      <c r="L613" s="8"/>
      <c r="M613" s="10"/>
    </row>
    <row r="614" spans="1:38" ht="30" customHeight="1">
      <c r="A614" s="10"/>
      <c r="B614" s="10"/>
      <c r="C614" s="15"/>
      <c r="D614" s="15"/>
      <c r="E614" s="8"/>
      <c r="F614" s="8"/>
      <c r="G614" s="8"/>
      <c r="H614" s="8"/>
      <c r="I614" s="8"/>
      <c r="J614" s="8"/>
      <c r="K614" s="8"/>
      <c r="L614" s="8"/>
      <c r="M614" s="10"/>
    </row>
    <row r="615" spans="1:38" ht="30" customHeight="1">
      <c r="A615" s="10"/>
      <c r="B615" s="10"/>
      <c r="C615" s="15"/>
      <c r="D615" s="15"/>
      <c r="E615" s="8"/>
      <c r="F615" s="8"/>
      <c r="G615" s="8"/>
      <c r="H615" s="8"/>
      <c r="I615" s="8"/>
      <c r="J615" s="8"/>
      <c r="K615" s="8"/>
      <c r="L615" s="8"/>
      <c r="M615" s="10"/>
    </row>
    <row r="616" spans="1:38" ht="30" customHeight="1">
      <c r="A616" s="10"/>
      <c r="B616" s="10"/>
      <c r="C616" s="15"/>
      <c r="D616" s="15"/>
      <c r="E616" s="8"/>
      <c r="F616" s="8"/>
      <c r="G616" s="8"/>
      <c r="H616" s="8"/>
      <c r="I616" s="8"/>
      <c r="J616" s="8"/>
      <c r="K616" s="8"/>
      <c r="L616" s="8"/>
      <c r="M616" s="10"/>
    </row>
    <row r="617" spans="1:38" ht="30" customHeight="1">
      <c r="A617" s="10"/>
      <c r="B617" s="10"/>
      <c r="C617" s="15"/>
      <c r="D617" s="15"/>
      <c r="E617" s="8"/>
      <c r="F617" s="8"/>
      <c r="G617" s="8"/>
      <c r="H617" s="8"/>
      <c r="I617" s="8"/>
      <c r="J617" s="8"/>
      <c r="K617" s="8"/>
      <c r="L617" s="8"/>
      <c r="M617" s="10"/>
    </row>
    <row r="618" spans="1:38" ht="30" customHeight="1">
      <c r="A618" s="10"/>
      <c r="B618" s="10"/>
      <c r="C618" s="15"/>
      <c r="D618" s="15"/>
      <c r="E618" s="8"/>
      <c r="F618" s="8"/>
      <c r="G618" s="8"/>
      <c r="H618" s="8"/>
      <c r="I618" s="8"/>
      <c r="J618" s="8"/>
      <c r="K618" s="8"/>
      <c r="L618" s="8"/>
      <c r="M618" s="10"/>
    </row>
    <row r="619" spans="1:38" ht="30" customHeight="1">
      <c r="A619" s="10"/>
      <c r="B619" s="10"/>
      <c r="C619" s="15"/>
      <c r="D619" s="15"/>
      <c r="E619" s="8"/>
      <c r="F619" s="8"/>
      <c r="G619" s="8"/>
      <c r="H619" s="8"/>
      <c r="I619" s="8"/>
      <c r="J619" s="8"/>
      <c r="K619" s="8"/>
      <c r="L619" s="8"/>
      <c r="M619" s="10"/>
    </row>
    <row r="620" spans="1:38" ht="30" customHeight="1">
      <c r="A620" s="11" t="s">
        <v>121</v>
      </c>
      <c r="B620" s="12"/>
      <c r="C620" s="13"/>
      <c r="D620" s="13"/>
      <c r="E620" s="8"/>
      <c r="F620" s="14">
        <f>SUMIF(Q600:Q605, "1", F600:F605)</f>
        <v>0</v>
      </c>
      <c r="G620" s="8"/>
      <c r="H620" s="14">
        <f>SUMIF(Q600:Q605, "1", H600:H605)</f>
        <v>0</v>
      </c>
      <c r="I620" s="8"/>
      <c r="J620" s="14">
        <f>SUMIF(Q600:Q605, "1", J600:J605)</f>
        <v>0</v>
      </c>
      <c r="K620" s="8"/>
      <c r="L620" s="14">
        <f>F620+H620+J620</f>
        <v>0</v>
      </c>
      <c r="M620" s="12"/>
      <c r="R620">
        <f t="shared" ref="R620:AL620" si="65">SUM(R600:R605)</f>
        <v>0</v>
      </c>
      <c r="S620">
        <f t="shared" si="65"/>
        <v>0</v>
      </c>
      <c r="T620">
        <f t="shared" si="65"/>
        <v>0</v>
      </c>
      <c r="U620">
        <f t="shared" si="65"/>
        <v>0</v>
      </c>
      <c r="V620">
        <f t="shared" si="65"/>
        <v>0</v>
      </c>
      <c r="W620">
        <f t="shared" si="65"/>
        <v>0</v>
      </c>
      <c r="X620">
        <f t="shared" si="65"/>
        <v>0</v>
      </c>
      <c r="Y620">
        <f t="shared" si="65"/>
        <v>0</v>
      </c>
      <c r="Z620">
        <f t="shared" si="65"/>
        <v>0</v>
      </c>
      <c r="AA620">
        <f t="shared" si="65"/>
        <v>0</v>
      </c>
      <c r="AB620">
        <f t="shared" si="65"/>
        <v>0</v>
      </c>
      <c r="AC620">
        <f t="shared" si="65"/>
        <v>0</v>
      </c>
      <c r="AD620">
        <f t="shared" si="65"/>
        <v>0</v>
      </c>
      <c r="AE620">
        <f t="shared" si="65"/>
        <v>0</v>
      </c>
      <c r="AF620">
        <f t="shared" si="65"/>
        <v>0</v>
      </c>
      <c r="AG620">
        <f t="shared" si="65"/>
        <v>0</v>
      </c>
      <c r="AH620">
        <f t="shared" si="65"/>
        <v>0</v>
      </c>
      <c r="AI620">
        <f t="shared" si="65"/>
        <v>0</v>
      </c>
      <c r="AJ620">
        <f t="shared" si="65"/>
        <v>0</v>
      </c>
      <c r="AK620">
        <f t="shared" si="65"/>
        <v>0</v>
      </c>
      <c r="AL620">
        <f t="shared" si="65"/>
        <v>0</v>
      </c>
    </row>
    <row r="621" spans="1:38" ht="30" customHeight="1">
      <c r="A621" s="6" t="s">
        <v>26</v>
      </c>
      <c r="B621" s="10"/>
      <c r="C621" s="15"/>
      <c r="D621" s="15"/>
      <c r="E621" s="8"/>
      <c r="F621" s="8"/>
      <c r="G621" s="8"/>
      <c r="H621" s="8"/>
      <c r="I621" s="8"/>
      <c r="J621" s="8"/>
      <c r="K621" s="8"/>
      <c r="L621" s="8"/>
      <c r="M621" s="10"/>
    </row>
    <row r="622" spans="1:38" ht="30" customHeight="1">
      <c r="A622" s="6" t="s">
        <v>593</v>
      </c>
      <c r="B622" s="10"/>
      <c r="C622" s="7" t="s">
        <v>122</v>
      </c>
      <c r="D622" s="15">
        <v>1</v>
      </c>
      <c r="E622" s="8">
        <f>내역서!F2336</f>
        <v>0</v>
      </c>
      <c r="F622" s="8">
        <f>D622*E622</f>
        <v>0</v>
      </c>
      <c r="G622" s="8">
        <f>내역서!H2336</f>
        <v>0</v>
      </c>
      <c r="H622" s="8">
        <f>D622*G622</f>
        <v>0</v>
      </c>
      <c r="I622" s="8">
        <f>내역서!J2336</f>
        <v>0</v>
      </c>
      <c r="J622" s="8">
        <f>D622*I622</f>
        <v>0</v>
      </c>
      <c r="K622" s="8">
        <f t="shared" ref="K622:L626" si="66">E622+G622+I622</f>
        <v>0</v>
      </c>
      <c r="L622" s="8">
        <f t="shared" si="66"/>
        <v>0</v>
      </c>
      <c r="M622" s="10"/>
      <c r="Q622">
        <v>1</v>
      </c>
      <c r="R622">
        <f>D622*내역서!R2336</f>
        <v>0</v>
      </c>
      <c r="S622">
        <f>D622*내역서!S2336</f>
        <v>0</v>
      </c>
      <c r="T622">
        <f>D622*내역서!T2336</f>
        <v>0</v>
      </c>
      <c r="U622">
        <f>D622*내역서!U2336</f>
        <v>0</v>
      </c>
      <c r="V622">
        <f>D622*내역서!V2336</f>
        <v>0</v>
      </c>
      <c r="W622">
        <f>D622*내역서!W2336</f>
        <v>0</v>
      </c>
      <c r="X622">
        <f>D622*내역서!X2336</f>
        <v>0</v>
      </c>
      <c r="Y622">
        <f>D622*내역서!Y2336</f>
        <v>0</v>
      </c>
      <c r="Z622">
        <f>D622*내역서!Z2336</f>
        <v>0</v>
      </c>
      <c r="AA622">
        <f>D622*내역서!AA2336</f>
        <v>0</v>
      </c>
      <c r="AB622">
        <f>D622*내역서!AB2336</f>
        <v>0</v>
      </c>
      <c r="AC622">
        <f>D622*내역서!AC2336</f>
        <v>0</v>
      </c>
      <c r="AD622">
        <f>D622*내역서!AD2336</f>
        <v>0</v>
      </c>
      <c r="AE622">
        <f>D622*내역서!AE2336</f>
        <v>0</v>
      </c>
      <c r="AF622">
        <f>D622*내역서!AF2336</f>
        <v>0</v>
      </c>
      <c r="AG622">
        <f>D622*내역서!AG2336</f>
        <v>0</v>
      </c>
      <c r="AH622">
        <f>D622*내역서!AH2336</f>
        <v>0</v>
      </c>
      <c r="AI622">
        <f>D622*내역서!AI2336</f>
        <v>0</v>
      </c>
      <c r="AJ622">
        <f>D622*내역서!AJ2336</f>
        <v>0</v>
      </c>
      <c r="AK622">
        <f>D622*내역서!AK2336</f>
        <v>0</v>
      </c>
      <c r="AL622">
        <f>D622*내역서!AL2336</f>
        <v>0</v>
      </c>
    </row>
    <row r="623" spans="1:38" ht="30" customHeight="1">
      <c r="A623" s="6" t="s">
        <v>594</v>
      </c>
      <c r="B623" s="10"/>
      <c r="C623" s="7" t="s">
        <v>122</v>
      </c>
      <c r="D623" s="15">
        <v>1</v>
      </c>
      <c r="E623" s="8">
        <f>내역서!F2358</f>
        <v>0</v>
      </c>
      <c r="F623" s="8">
        <f>D623*E623</f>
        <v>0</v>
      </c>
      <c r="G623" s="8">
        <f>내역서!H2358</f>
        <v>0</v>
      </c>
      <c r="H623" s="8">
        <f>D623*G623</f>
        <v>0</v>
      </c>
      <c r="I623" s="8">
        <f>내역서!J2358</f>
        <v>0</v>
      </c>
      <c r="J623" s="8">
        <f>D623*I623</f>
        <v>0</v>
      </c>
      <c r="K623" s="8">
        <f t="shared" si="66"/>
        <v>0</v>
      </c>
      <c r="L623" s="8">
        <f t="shared" si="66"/>
        <v>0</v>
      </c>
      <c r="M623" s="10"/>
      <c r="Q623">
        <v>1</v>
      </c>
      <c r="R623">
        <f>D623*내역서!R2358</f>
        <v>0</v>
      </c>
      <c r="S623">
        <f>D623*내역서!S2358</f>
        <v>0</v>
      </c>
      <c r="T623">
        <f>D623*내역서!T2358</f>
        <v>0</v>
      </c>
      <c r="U623">
        <f>D623*내역서!U2358</f>
        <v>0</v>
      </c>
      <c r="V623">
        <f>D623*내역서!V2358</f>
        <v>0</v>
      </c>
      <c r="W623">
        <f>D623*내역서!W2358</f>
        <v>0</v>
      </c>
      <c r="X623">
        <f>D623*내역서!X2358</f>
        <v>0</v>
      </c>
      <c r="Y623">
        <f>D623*내역서!Y2358</f>
        <v>0</v>
      </c>
      <c r="Z623">
        <f>D623*내역서!Z2358</f>
        <v>0</v>
      </c>
      <c r="AA623">
        <f>D623*내역서!AA2358</f>
        <v>0</v>
      </c>
      <c r="AB623">
        <f>D623*내역서!AB2358</f>
        <v>0</v>
      </c>
      <c r="AC623">
        <f>D623*내역서!AC2358</f>
        <v>0</v>
      </c>
      <c r="AD623">
        <f>D623*내역서!AD2358</f>
        <v>0</v>
      </c>
      <c r="AE623">
        <f>D623*내역서!AE2358</f>
        <v>0</v>
      </c>
      <c r="AF623">
        <f>D623*내역서!AF2358</f>
        <v>0</v>
      </c>
      <c r="AG623">
        <f>D623*내역서!AG2358</f>
        <v>0</v>
      </c>
      <c r="AH623">
        <f>D623*내역서!AH2358</f>
        <v>0</v>
      </c>
      <c r="AI623">
        <f>D623*내역서!AI2358</f>
        <v>0</v>
      </c>
      <c r="AJ623">
        <f>D623*내역서!AJ2358</f>
        <v>0</v>
      </c>
      <c r="AK623">
        <f>D623*내역서!AK2358</f>
        <v>0</v>
      </c>
      <c r="AL623">
        <f>D623*내역서!AL2358</f>
        <v>0</v>
      </c>
    </row>
    <row r="624" spans="1:38" ht="30" customHeight="1">
      <c r="A624" s="6" t="s">
        <v>595</v>
      </c>
      <c r="B624" s="10"/>
      <c r="C624" s="7" t="s">
        <v>122</v>
      </c>
      <c r="D624" s="15">
        <v>1</v>
      </c>
      <c r="E624" s="8">
        <f>내역서!F2380</f>
        <v>0</v>
      </c>
      <c r="F624" s="8">
        <f>D624*E624</f>
        <v>0</v>
      </c>
      <c r="G624" s="8">
        <f>내역서!H2380</f>
        <v>0</v>
      </c>
      <c r="H624" s="8">
        <f>D624*G624</f>
        <v>0</v>
      </c>
      <c r="I624" s="8">
        <f>내역서!J2380</f>
        <v>0</v>
      </c>
      <c r="J624" s="8">
        <f>D624*I624</f>
        <v>0</v>
      </c>
      <c r="K624" s="8">
        <f t="shared" si="66"/>
        <v>0</v>
      </c>
      <c r="L624" s="8">
        <f t="shared" si="66"/>
        <v>0</v>
      </c>
      <c r="M624" s="10"/>
      <c r="Q624">
        <v>1</v>
      </c>
      <c r="R624">
        <f>D624*내역서!R2380</f>
        <v>0</v>
      </c>
      <c r="S624">
        <f>D624*내역서!S2380</f>
        <v>0</v>
      </c>
      <c r="T624">
        <f>D624*내역서!T2380</f>
        <v>0</v>
      </c>
      <c r="U624">
        <f>D624*내역서!U2380</f>
        <v>0</v>
      </c>
      <c r="V624">
        <f>D624*내역서!V2380</f>
        <v>0</v>
      </c>
      <c r="W624">
        <f>D624*내역서!W2380</f>
        <v>0</v>
      </c>
      <c r="X624">
        <f>D624*내역서!X2380</f>
        <v>0</v>
      </c>
      <c r="Y624">
        <f>D624*내역서!Y2380</f>
        <v>0</v>
      </c>
      <c r="Z624">
        <f>D624*내역서!Z2380</f>
        <v>0</v>
      </c>
      <c r="AA624">
        <f>D624*내역서!AA2380</f>
        <v>0</v>
      </c>
      <c r="AB624">
        <f>D624*내역서!AB2380</f>
        <v>0</v>
      </c>
      <c r="AC624">
        <f>D624*내역서!AC2380</f>
        <v>0</v>
      </c>
      <c r="AD624">
        <f>D624*내역서!AD2380</f>
        <v>0</v>
      </c>
      <c r="AE624">
        <f>D624*내역서!AE2380</f>
        <v>0</v>
      </c>
      <c r="AF624">
        <f>D624*내역서!AF2380</f>
        <v>0</v>
      </c>
      <c r="AG624">
        <f>D624*내역서!AG2380</f>
        <v>0</v>
      </c>
      <c r="AH624">
        <f>D624*내역서!AH2380</f>
        <v>0</v>
      </c>
      <c r="AI624">
        <f>D624*내역서!AI2380</f>
        <v>0</v>
      </c>
      <c r="AJ624">
        <f>D624*내역서!AJ2380</f>
        <v>0</v>
      </c>
      <c r="AK624">
        <f>D624*내역서!AK2380</f>
        <v>0</v>
      </c>
      <c r="AL624">
        <f>D624*내역서!AL2380</f>
        <v>0</v>
      </c>
    </row>
    <row r="625" spans="1:38" ht="30" customHeight="1">
      <c r="A625" s="6" t="s">
        <v>596</v>
      </c>
      <c r="B625" s="10"/>
      <c r="C625" s="7" t="s">
        <v>122</v>
      </c>
      <c r="D625" s="15">
        <v>1</v>
      </c>
      <c r="E625" s="8">
        <f>내역서!F2402</f>
        <v>0</v>
      </c>
      <c r="F625" s="8">
        <f>D625*E625</f>
        <v>0</v>
      </c>
      <c r="G625" s="8">
        <f>내역서!H2402</f>
        <v>0</v>
      </c>
      <c r="H625" s="8">
        <f>D625*G625</f>
        <v>0</v>
      </c>
      <c r="I625" s="8">
        <f>내역서!J2402</f>
        <v>0</v>
      </c>
      <c r="J625" s="8">
        <f>D625*I625</f>
        <v>0</v>
      </c>
      <c r="K625" s="8">
        <f t="shared" si="66"/>
        <v>0</v>
      </c>
      <c r="L625" s="8">
        <f t="shared" si="66"/>
        <v>0</v>
      </c>
      <c r="M625" s="10"/>
      <c r="Q625">
        <v>1</v>
      </c>
      <c r="R625">
        <f>D625*내역서!R2402</f>
        <v>0</v>
      </c>
      <c r="S625">
        <f>D625*내역서!S2402</f>
        <v>0</v>
      </c>
      <c r="T625">
        <f>D625*내역서!T2402</f>
        <v>0</v>
      </c>
      <c r="U625">
        <f>D625*내역서!U2402</f>
        <v>0</v>
      </c>
      <c r="V625">
        <f>D625*내역서!V2402</f>
        <v>0</v>
      </c>
      <c r="W625">
        <f>D625*내역서!W2402</f>
        <v>0</v>
      </c>
      <c r="X625">
        <f>D625*내역서!X2402</f>
        <v>0</v>
      </c>
      <c r="Y625">
        <f>D625*내역서!Y2402</f>
        <v>0</v>
      </c>
      <c r="Z625">
        <f>D625*내역서!Z2402</f>
        <v>0</v>
      </c>
      <c r="AA625">
        <f>D625*내역서!AA2402</f>
        <v>0</v>
      </c>
      <c r="AB625">
        <f>D625*내역서!AB2402</f>
        <v>0</v>
      </c>
      <c r="AC625">
        <f>D625*내역서!AC2402</f>
        <v>0</v>
      </c>
      <c r="AD625">
        <f>D625*내역서!AD2402</f>
        <v>0</v>
      </c>
      <c r="AE625">
        <f>D625*내역서!AE2402</f>
        <v>0</v>
      </c>
      <c r="AF625">
        <f>D625*내역서!AF2402</f>
        <v>0</v>
      </c>
      <c r="AG625">
        <f>D625*내역서!AG2402</f>
        <v>0</v>
      </c>
      <c r="AH625">
        <f>D625*내역서!AH2402</f>
        <v>0</v>
      </c>
      <c r="AI625">
        <f>D625*내역서!AI2402</f>
        <v>0</v>
      </c>
      <c r="AJ625">
        <f>D625*내역서!AJ2402</f>
        <v>0</v>
      </c>
      <c r="AK625">
        <f>D625*내역서!AK2402</f>
        <v>0</v>
      </c>
      <c r="AL625">
        <f>D625*내역서!AL2402</f>
        <v>0</v>
      </c>
    </row>
    <row r="626" spans="1:38" ht="30" customHeight="1">
      <c r="A626" s="6" t="s">
        <v>597</v>
      </c>
      <c r="B626" s="10"/>
      <c r="C626" s="7" t="s">
        <v>122</v>
      </c>
      <c r="D626" s="15">
        <v>1</v>
      </c>
      <c r="E626" s="8">
        <f>내역서!F2424</f>
        <v>0</v>
      </c>
      <c r="F626" s="8">
        <f>D626*E626</f>
        <v>0</v>
      </c>
      <c r="G626" s="8">
        <f>내역서!H2424</f>
        <v>0</v>
      </c>
      <c r="H626" s="8">
        <f>D626*G626</f>
        <v>0</v>
      </c>
      <c r="I626" s="8">
        <f>내역서!J2424</f>
        <v>0</v>
      </c>
      <c r="J626" s="8">
        <f>D626*I626</f>
        <v>0</v>
      </c>
      <c r="K626" s="8">
        <f t="shared" si="66"/>
        <v>0</v>
      </c>
      <c r="L626" s="8">
        <f t="shared" si="66"/>
        <v>0</v>
      </c>
      <c r="M626" s="6" t="s">
        <v>487</v>
      </c>
      <c r="R626">
        <f>D626*내역서!R2424</f>
        <v>0</v>
      </c>
      <c r="S626">
        <f>D626*내역서!S2424</f>
        <v>0</v>
      </c>
      <c r="T626">
        <f>D626*내역서!T2424</f>
        <v>0</v>
      </c>
      <c r="U626">
        <f>D626*내역서!U2424</f>
        <v>0</v>
      </c>
      <c r="V626">
        <f>D626*내역서!V2424</f>
        <v>0</v>
      </c>
      <c r="W626">
        <f>D626*내역서!W2424</f>
        <v>0</v>
      </c>
      <c r="X626">
        <f>D626*내역서!X2424</f>
        <v>0</v>
      </c>
      <c r="Y626">
        <f>D626*내역서!Y2424</f>
        <v>0</v>
      </c>
      <c r="Z626">
        <f>D626*내역서!Z2424</f>
        <v>0</v>
      </c>
      <c r="AA626">
        <f>D626*내역서!AA2424</f>
        <v>0</v>
      </c>
      <c r="AB626">
        <f>D626*내역서!AB2424</f>
        <v>0</v>
      </c>
      <c r="AC626">
        <f>D626*내역서!AC2424</f>
        <v>0</v>
      </c>
      <c r="AD626">
        <f>D626*내역서!AD2424</f>
        <v>0</v>
      </c>
      <c r="AE626">
        <f>D626*내역서!AE2424</f>
        <v>0</v>
      </c>
      <c r="AF626">
        <f>D626*내역서!AF2424</f>
        <v>0</v>
      </c>
      <c r="AG626">
        <f>D626*내역서!AG2424</f>
        <v>0</v>
      </c>
      <c r="AH626">
        <f>D626*내역서!AH2424</f>
        <v>0</v>
      </c>
      <c r="AI626">
        <f>D626*내역서!AI2424</f>
        <v>0</v>
      </c>
      <c r="AJ626">
        <f>D626*내역서!AJ2424</f>
        <v>0</v>
      </c>
      <c r="AK626">
        <f>D626*내역서!AK2424</f>
        <v>0</v>
      </c>
      <c r="AL626">
        <f>D626*내역서!AL2424</f>
        <v>0</v>
      </c>
    </row>
    <row r="627" spans="1:38" ht="30" customHeight="1">
      <c r="A627" s="10"/>
      <c r="B627" s="10"/>
      <c r="C627" s="15"/>
      <c r="D627" s="15"/>
      <c r="E627" s="8"/>
      <c r="F627" s="8"/>
      <c r="G627" s="8"/>
      <c r="H627" s="8"/>
      <c r="I627" s="8"/>
      <c r="J627" s="8"/>
      <c r="K627" s="8"/>
      <c r="L627" s="8"/>
      <c r="M627" s="10"/>
    </row>
    <row r="628" spans="1:38" ht="30" customHeight="1">
      <c r="A628" s="10"/>
      <c r="B628" s="10"/>
      <c r="C628" s="15"/>
      <c r="D628" s="15"/>
      <c r="E628" s="8"/>
      <c r="F628" s="8"/>
      <c r="G628" s="8"/>
      <c r="H628" s="8"/>
      <c r="I628" s="8"/>
      <c r="J628" s="8"/>
      <c r="K628" s="8"/>
      <c r="L628" s="8"/>
      <c r="M628" s="10"/>
    </row>
    <row r="629" spans="1:38" ht="30" customHeight="1">
      <c r="A629" s="10"/>
      <c r="B629" s="10"/>
      <c r="C629" s="15"/>
      <c r="D629" s="15"/>
      <c r="E629" s="8"/>
      <c r="F629" s="8"/>
      <c r="G629" s="8"/>
      <c r="H629" s="8"/>
      <c r="I629" s="8"/>
      <c r="J629" s="8"/>
      <c r="K629" s="8"/>
      <c r="L629" s="8"/>
      <c r="M629" s="10"/>
    </row>
    <row r="630" spans="1:38" ht="30" customHeight="1">
      <c r="A630" s="10"/>
      <c r="B630" s="10"/>
      <c r="C630" s="15"/>
      <c r="D630" s="15"/>
      <c r="E630" s="8"/>
      <c r="F630" s="8"/>
      <c r="G630" s="8"/>
      <c r="H630" s="8"/>
      <c r="I630" s="8"/>
      <c r="J630" s="8"/>
      <c r="K630" s="8"/>
      <c r="L630" s="8"/>
      <c r="M630" s="10"/>
    </row>
    <row r="631" spans="1:38" ht="30" customHeight="1">
      <c r="A631" s="10"/>
      <c r="B631" s="10"/>
      <c r="C631" s="15"/>
      <c r="D631" s="15"/>
      <c r="E631" s="8"/>
      <c r="F631" s="8"/>
      <c r="G631" s="8"/>
      <c r="H631" s="8"/>
      <c r="I631" s="8"/>
      <c r="J631" s="8"/>
      <c r="K631" s="8"/>
      <c r="L631" s="8"/>
      <c r="M631" s="10"/>
    </row>
    <row r="632" spans="1:38" ht="30" customHeight="1">
      <c r="A632" s="10"/>
      <c r="B632" s="10"/>
      <c r="C632" s="15"/>
      <c r="D632" s="15"/>
      <c r="E632" s="8"/>
      <c r="F632" s="8"/>
      <c r="G632" s="8"/>
      <c r="H632" s="8"/>
      <c r="I632" s="8"/>
      <c r="J632" s="8"/>
      <c r="K632" s="8"/>
      <c r="L632" s="8"/>
      <c r="M632" s="10"/>
    </row>
    <row r="633" spans="1:38" ht="30" customHeight="1">
      <c r="A633" s="10"/>
      <c r="B633" s="10"/>
      <c r="C633" s="15"/>
      <c r="D633" s="15"/>
      <c r="E633" s="8"/>
      <c r="F633" s="8"/>
      <c r="G633" s="8"/>
      <c r="H633" s="8"/>
      <c r="I633" s="8"/>
      <c r="J633" s="8"/>
      <c r="K633" s="8"/>
      <c r="L633" s="8"/>
      <c r="M633" s="10"/>
    </row>
    <row r="634" spans="1:38" ht="30" customHeight="1">
      <c r="A634" s="10"/>
      <c r="B634" s="10"/>
      <c r="C634" s="15"/>
      <c r="D634" s="15"/>
      <c r="E634" s="8"/>
      <c r="F634" s="8"/>
      <c r="G634" s="8"/>
      <c r="H634" s="8"/>
      <c r="I634" s="8"/>
      <c r="J634" s="8"/>
      <c r="K634" s="8"/>
      <c r="L634" s="8"/>
      <c r="M634" s="10"/>
    </row>
    <row r="635" spans="1:38" ht="30" customHeight="1">
      <c r="A635" s="10"/>
      <c r="B635" s="10"/>
      <c r="C635" s="15"/>
      <c r="D635" s="15"/>
      <c r="E635" s="8"/>
      <c r="F635" s="8"/>
      <c r="G635" s="8"/>
      <c r="H635" s="8"/>
      <c r="I635" s="8"/>
      <c r="J635" s="8"/>
      <c r="K635" s="8"/>
      <c r="L635" s="8"/>
      <c r="M635" s="10"/>
    </row>
    <row r="636" spans="1:38" ht="30" customHeight="1">
      <c r="A636" s="10"/>
      <c r="B636" s="10"/>
      <c r="C636" s="15"/>
      <c r="D636" s="15"/>
      <c r="E636" s="8"/>
      <c r="F636" s="8"/>
      <c r="G636" s="8"/>
      <c r="H636" s="8"/>
      <c r="I636" s="8"/>
      <c r="J636" s="8"/>
      <c r="K636" s="8"/>
      <c r="L636" s="8"/>
      <c r="M636" s="10"/>
    </row>
    <row r="637" spans="1:38" ht="30" customHeight="1">
      <c r="A637" s="10"/>
      <c r="B637" s="10"/>
      <c r="C637" s="15"/>
      <c r="D637" s="15"/>
      <c r="E637" s="8"/>
      <c r="F637" s="8"/>
      <c r="G637" s="8"/>
      <c r="H637" s="8"/>
      <c r="I637" s="8"/>
      <c r="J637" s="8"/>
      <c r="K637" s="8"/>
      <c r="L637" s="8"/>
      <c r="M637" s="10"/>
    </row>
    <row r="638" spans="1:38" ht="30" customHeight="1">
      <c r="A638" s="10"/>
      <c r="B638" s="10"/>
      <c r="C638" s="15"/>
      <c r="D638" s="15"/>
      <c r="E638" s="8"/>
      <c r="F638" s="8"/>
      <c r="G638" s="8"/>
      <c r="H638" s="8"/>
      <c r="I638" s="8"/>
      <c r="J638" s="8"/>
      <c r="K638" s="8"/>
      <c r="L638" s="8"/>
      <c r="M638" s="10"/>
    </row>
    <row r="639" spans="1:38" ht="30" customHeight="1">
      <c r="A639" s="10"/>
      <c r="B639" s="10"/>
      <c r="C639" s="15"/>
      <c r="D639" s="15"/>
      <c r="E639" s="8"/>
      <c r="F639" s="8"/>
      <c r="G639" s="8"/>
      <c r="H639" s="8"/>
      <c r="I639" s="8"/>
      <c r="J639" s="8"/>
      <c r="K639" s="8"/>
      <c r="L639" s="8"/>
      <c r="M639" s="10"/>
    </row>
    <row r="640" spans="1:38" ht="30" customHeight="1">
      <c r="A640" s="10"/>
      <c r="B640" s="10"/>
      <c r="C640" s="15"/>
      <c r="D640" s="15"/>
      <c r="E640" s="8"/>
      <c r="F640" s="8"/>
      <c r="G640" s="8"/>
      <c r="H640" s="8"/>
      <c r="I640" s="8"/>
      <c r="J640" s="8"/>
      <c r="K640" s="8"/>
      <c r="L640" s="8"/>
      <c r="M640" s="10"/>
    </row>
    <row r="641" spans="1:38" ht="30" customHeight="1">
      <c r="A641" s="10"/>
      <c r="B641" s="10"/>
      <c r="C641" s="15"/>
      <c r="D641" s="15"/>
      <c r="E641" s="8"/>
      <c r="F641" s="8"/>
      <c r="G641" s="8"/>
      <c r="H641" s="8"/>
      <c r="I641" s="8"/>
      <c r="J641" s="8"/>
      <c r="K641" s="8"/>
      <c r="L641" s="8"/>
      <c r="M641" s="10"/>
    </row>
    <row r="642" spans="1:38" ht="30" customHeight="1">
      <c r="A642" s="11" t="s">
        <v>121</v>
      </c>
      <c r="B642" s="12"/>
      <c r="C642" s="13"/>
      <c r="D642" s="13"/>
      <c r="E642" s="8"/>
      <c r="F642" s="14">
        <f>SUMIF(Q622:Q626, "1", F622:F626)</f>
        <v>0</v>
      </c>
      <c r="G642" s="8"/>
      <c r="H642" s="14">
        <f>SUMIF(Q622:Q626, "1", H622:H626)</f>
        <v>0</v>
      </c>
      <c r="I642" s="8"/>
      <c r="J642" s="14">
        <f>SUMIF(Q622:Q626, "1", J622:J626)</f>
        <v>0</v>
      </c>
      <c r="K642" s="8"/>
      <c r="L642" s="14">
        <f>F642+H642+J642</f>
        <v>0</v>
      </c>
      <c r="M642" s="12"/>
      <c r="R642">
        <f t="shared" ref="R642:AL642" si="67">SUM(R622:R626)</f>
        <v>0</v>
      </c>
      <c r="S642">
        <f t="shared" si="67"/>
        <v>0</v>
      </c>
      <c r="T642">
        <f t="shared" si="67"/>
        <v>0</v>
      </c>
      <c r="U642">
        <f t="shared" si="67"/>
        <v>0</v>
      </c>
      <c r="V642">
        <f t="shared" si="67"/>
        <v>0</v>
      </c>
      <c r="W642">
        <f t="shared" si="67"/>
        <v>0</v>
      </c>
      <c r="X642">
        <f t="shared" si="67"/>
        <v>0</v>
      </c>
      <c r="Y642">
        <f t="shared" si="67"/>
        <v>0</v>
      </c>
      <c r="Z642">
        <f t="shared" si="67"/>
        <v>0</v>
      </c>
      <c r="AA642">
        <f t="shared" si="67"/>
        <v>0</v>
      </c>
      <c r="AB642">
        <f t="shared" si="67"/>
        <v>0</v>
      </c>
      <c r="AC642">
        <f t="shared" si="67"/>
        <v>0</v>
      </c>
      <c r="AD642">
        <f t="shared" si="67"/>
        <v>0</v>
      </c>
      <c r="AE642">
        <f t="shared" si="67"/>
        <v>0</v>
      </c>
      <c r="AF642">
        <f t="shared" si="67"/>
        <v>0</v>
      </c>
      <c r="AG642">
        <f t="shared" si="67"/>
        <v>0</v>
      </c>
      <c r="AH642">
        <f t="shared" si="67"/>
        <v>0</v>
      </c>
      <c r="AI642">
        <f t="shared" si="67"/>
        <v>0</v>
      </c>
      <c r="AJ642">
        <f t="shared" si="67"/>
        <v>0</v>
      </c>
      <c r="AK642">
        <f t="shared" si="67"/>
        <v>0</v>
      </c>
      <c r="AL642">
        <f t="shared" si="67"/>
        <v>0</v>
      </c>
    </row>
    <row r="643" spans="1:38" ht="30" customHeight="1">
      <c r="A643" s="6" t="s">
        <v>27</v>
      </c>
      <c r="B643" s="10"/>
      <c r="C643" s="15"/>
      <c r="D643" s="15"/>
      <c r="E643" s="8"/>
      <c r="F643" s="8"/>
      <c r="G643" s="8"/>
      <c r="H643" s="8"/>
      <c r="I643" s="8"/>
      <c r="J643" s="8"/>
      <c r="K643" s="8"/>
      <c r="L643" s="8"/>
      <c r="M643" s="10"/>
    </row>
    <row r="644" spans="1:38" ht="30" customHeight="1">
      <c r="A644" s="6" t="s">
        <v>598</v>
      </c>
      <c r="B644" s="10"/>
      <c r="C644" s="7" t="s">
        <v>122</v>
      </c>
      <c r="D644" s="15">
        <v>1</v>
      </c>
      <c r="E644" s="8">
        <f>내역서!F2446</f>
        <v>0</v>
      </c>
      <c r="F644" s="8">
        <f>D644*E644</f>
        <v>0</v>
      </c>
      <c r="G644" s="8">
        <f>내역서!H2446</f>
        <v>0</v>
      </c>
      <c r="H644" s="8">
        <f>D644*G644</f>
        <v>0</v>
      </c>
      <c r="I644" s="8">
        <f>내역서!J2446</f>
        <v>0</v>
      </c>
      <c r="J644" s="8">
        <f>D644*I644</f>
        <v>0</v>
      </c>
      <c r="K644" s="8">
        <f t="shared" ref="K644:L647" si="68">E644+G644+I644</f>
        <v>0</v>
      </c>
      <c r="L644" s="8">
        <f t="shared" si="68"/>
        <v>0</v>
      </c>
      <c r="M644" s="10"/>
      <c r="Q644">
        <v>1</v>
      </c>
      <c r="R644">
        <f>D644*내역서!R2446</f>
        <v>0</v>
      </c>
      <c r="S644">
        <f>D644*내역서!S2446</f>
        <v>0</v>
      </c>
      <c r="T644">
        <f>D644*내역서!T2446</f>
        <v>0</v>
      </c>
      <c r="U644">
        <f>D644*내역서!U2446</f>
        <v>0</v>
      </c>
      <c r="V644">
        <f>D644*내역서!V2446</f>
        <v>0</v>
      </c>
      <c r="W644">
        <f>D644*내역서!W2446</f>
        <v>0</v>
      </c>
      <c r="X644">
        <f>D644*내역서!X2446</f>
        <v>0</v>
      </c>
      <c r="Y644">
        <f>D644*내역서!Y2446</f>
        <v>0</v>
      </c>
      <c r="Z644">
        <f>D644*내역서!Z2446</f>
        <v>0</v>
      </c>
      <c r="AA644">
        <f>D644*내역서!AA2446</f>
        <v>0</v>
      </c>
      <c r="AB644">
        <f>D644*내역서!AB2446</f>
        <v>0</v>
      </c>
      <c r="AC644">
        <f>D644*내역서!AC2446</f>
        <v>0</v>
      </c>
      <c r="AD644">
        <f>D644*내역서!AD2446</f>
        <v>0</v>
      </c>
      <c r="AE644">
        <f>D644*내역서!AE2446</f>
        <v>0</v>
      </c>
      <c r="AF644">
        <f>D644*내역서!AF2446</f>
        <v>0</v>
      </c>
      <c r="AG644">
        <f>D644*내역서!AG2446</f>
        <v>0</v>
      </c>
      <c r="AH644">
        <f>D644*내역서!AH2446</f>
        <v>0</v>
      </c>
      <c r="AI644">
        <f>D644*내역서!AI2446</f>
        <v>0</v>
      </c>
      <c r="AJ644">
        <f>D644*내역서!AJ2446</f>
        <v>0</v>
      </c>
      <c r="AK644">
        <f>D644*내역서!AK2446</f>
        <v>0</v>
      </c>
      <c r="AL644">
        <f>D644*내역서!AL2446</f>
        <v>0</v>
      </c>
    </row>
    <row r="645" spans="1:38" ht="30" customHeight="1">
      <c r="A645" s="6" t="s">
        <v>599</v>
      </c>
      <c r="B645" s="10"/>
      <c r="C645" s="7" t="s">
        <v>122</v>
      </c>
      <c r="D645" s="15">
        <v>1</v>
      </c>
      <c r="E645" s="8">
        <f>내역서!F2468</f>
        <v>0</v>
      </c>
      <c r="F645" s="8">
        <f>D645*E645</f>
        <v>0</v>
      </c>
      <c r="G645" s="8">
        <f>내역서!H2468</f>
        <v>0</v>
      </c>
      <c r="H645" s="8">
        <f>D645*G645</f>
        <v>0</v>
      </c>
      <c r="I645" s="8">
        <f>내역서!J2468</f>
        <v>0</v>
      </c>
      <c r="J645" s="8">
        <f>D645*I645</f>
        <v>0</v>
      </c>
      <c r="K645" s="8">
        <f t="shared" si="68"/>
        <v>0</v>
      </c>
      <c r="L645" s="8">
        <f t="shared" si="68"/>
        <v>0</v>
      </c>
      <c r="M645" s="10"/>
      <c r="Q645">
        <v>1</v>
      </c>
      <c r="R645">
        <f>D645*내역서!R2468</f>
        <v>0</v>
      </c>
      <c r="S645">
        <f>D645*내역서!S2468</f>
        <v>0</v>
      </c>
      <c r="T645">
        <f>D645*내역서!T2468</f>
        <v>0</v>
      </c>
      <c r="U645">
        <f>D645*내역서!U2468</f>
        <v>0</v>
      </c>
      <c r="V645">
        <f>D645*내역서!V2468</f>
        <v>0</v>
      </c>
      <c r="W645">
        <f>D645*내역서!W2468</f>
        <v>0</v>
      </c>
      <c r="X645">
        <f>D645*내역서!X2468</f>
        <v>0</v>
      </c>
      <c r="Y645">
        <f>D645*내역서!Y2468</f>
        <v>0</v>
      </c>
      <c r="Z645">
        <f>D645*내역서!Z2468</f>
        <v>0</v>
      </c>
      <c r="AA645">
        <f>D645*내역서!AA2468</f>
        <v>0</v>
      </c>
      <c r="AB645">
        <f>D645*내역서!AB2468</f>
        <v>0</v>
      </c>
      <c r="AC645">
        <f>D645*내역서!AC2468</f>
        <v>0</v>
      </c>
      <c r="AD645">
        <f>D645*내역서!AD2468</f>
        <v>0</v>
      </c>
      <c r="AE645">
        <f>D645*내역서!AE2468</f>
        <v>0</v>
      </c>
      <c r="AF645">
        <f>D645*내역서!AF2468</f>
        <v>0</v>
      </c>
      <c r="AG645">
        <f>D645*내역서!AG2468</f>
        <v>0</v>
      </c>
      <c r="AH645">
        <f>D645*내역서!AH2468</f>
        <v>0</v>
      </c>
      <c r="AI645">
        <f>D645*내역서!AI2468</f>
        <v>0</v>
      </c>
      <c r="AJ645">
        <f>D645*내역서!AJ2468</f>
        <v>0</v>
      </c>
      <c r="AK645">
        <f>D645*내역서!AK2468</f>
        <v>0</v>
      </c>
      <c r="AL645">
        <f>D645*내역서!AL2468</f>
        <v>0</v>
      </c>
    </row>
    <row r="646" spans="1:38" ht="30" customHeight="1">
      <c r="A646" s="6" t="s">
        <v>600</v>
      </c>
      <c r="B646" s="10"/>
      <c r="C646" s="7" t="s">
        <v>122</v>
      </c>
      <c r="D646" s="15">
        <v>1</v>
      </c>
      <c r="E646" s="8">
        <f>내역서!F2490</f>
        <v>0</v>
      </c>
      <c r="F646" s="8">
        <f>D646*E646</f>
        <v>0</v>
      </c>
      <c r="G646" s="8">
        <f>내역서!H2490</f>
        <v>0</v>
      </c>
      <c r="H646" s="8">
        <f>D646*G646</f>
        <v>0</v>
      </c>
      <c r="I646" s="8">
        <f>내역서!J2490</f>
        <v>0</v>
      </c>
      <c r="J646" s="8">
        <f>D646*I646</f>
        <v>0</v>
      </c>
      <c r="K646" s="8">
        <f t="shared" si="68"/>
        <v>0</v>
      </c>
      <c r="L646" s="8">
        <f t="shared" si="68"/>
        <v>0</v>
      </c>
      <c r="M646" s="10"/>
      <c r="Q646">
        <v>1</v>
      </c>
      <c r="R646">
        <f>D646*내역서!R2490</f>
        <v>0</v>
      </c>
      <c r="S646">
        <f>D646*내역서!S2490</f>
        <v>0</v>
      </c>
      <c r="T646">
        <f>D646*내역서!T2490</f>
        <v>0</v>
      </c>
      <c r="U646">
        <f>D646*내역서!U2490</f>
        <v>0</v>
      </c>
      <c r="V646">
        <f>D646*내역서!V2490</f>
        <v>0</v>
      </c>
      <c r="W646">
        <f>D646*내역서!W2490</f>
        <v>0</v>
      </c>
      <c r="X646">
        <f>D646*내역서!X2490</f>
        <v>0</v>
      </c>
      <c r="Y646">
        <f>D646*내역서!Y2490</f>
        <v>0</v>
      </c>
      <c r="Z646">
        <f>D646*내역서!Z2490</f>
        <v>0</v>
      </c>
      <c r="AA646">
        <f>D646*내역서!AA2490</f>
        <v>0</v>
      </c>
      <c r="AB646">
        <f>D646*내역서!AB2490</f>
        <v>0</v>
      </c>
      <c r="AC646">
        <f>D646*내역서!AC2490</f>
        <v>0</v>
      </c>
      <c r="AD646">
        <f>D646*내역서!AD2490</f>
        <v>0</v>
      </c>
      <c r="AE646">
        <f>D646*내역서!AE2490</f>
        <v>0</v>
      </c>
      <c r="AF646">
        <f>D646*내역서!AF2490</f>
        <v>0</v>
      </c>
      <c r="AG646">
        <f>D646*내역서!AG2490</f>
        <v>0</v>
      </c>
      <c r="AH646">
        <f>D646*내역서!AH2490</f>
        <v>0</v>
      </c>
      <c r="AI646">
        <f>D646*내역서!AI2490</f>
        <v>0</v>
      </c>
      <c r="AJ646">
        <f>D646*내역서!AJ2490</f>
        <v>0</v>
      </c>
      <c r="AK646">
        <f>D646*내역서!AK2490</f>
        <v>0</v>
      </c>
      <c r="AL646">
        <f>D646*내역서!AL2490</f>
        <v>0</v>
      </c>
    </row>
    <row r="647" spans="1:38" ht="30" customHeight="1">
      <c r="A647" s="6" t="s">
        <v>601</v>
      </c>
      <c r="B647" s="10"/>
      <c r="C647" s="7" t="s">
        <v>122</v>
      </c>
      <c r="D647" s="15">
        <v>1</v>
      </c>
      <c r="E647" s="8">
        <f>내역서!F2512</f>
        <v>0</v>
      </c>
      <c r="F647" s="8">
        <f>D647*E647</f>
        <v>0</v>
      </c>
      <c r="G647" s="8">
        <f>내역서!H2512</f>
        <v>0</v>
      </c>
      <c r="H647" s="8">
        <f>D647*G647</f>
        <v>0</v>
      </c>
      <c r="I647" s="8">
        <f>내역서!J2512</f>
        <v>0</v>
      </c>
      <c r="J647" s="8">
        <f>D647*I647</f>
        <v>0</v>
      </c>
      <c r="K647" s="8">
        <f t="shared" si="68"/>
        <v>0</v>
      </c>
      <c r="L647" s="8">
        <f t="shared" si="68"/>
        <v>0</v>
      </c>
      <c r="M647" s="10"/>
      <c r="Q647">
        <v>1</v>
      </c>
      <c r="R647">
        <f>D647*내역서!R2512</f>
        <v>0</v>
      </c>
      <c r="S647">
        <f>D647*내역서!S2512</f>
        <v>0</v>
      </c>
      <c r="T647">
        <f>D647*내역서!T2512</f>
        <v>0</v>
      </c>
      <c r="U647">
        <f>D647*내역서!U2512</f>
        <v>0</v>
      </c>
      <c r="V647">
        <f>D647*내역서!V2512</f>
        <v>0</v>
      </c>
      <c r="W647">
        <f>D647*내역서!W2512</f>
        <v>0</v>
      </c>
      <c r="X647">
        <f>D647*내역서!X2512</f>
        <v>0</v>
      </c>
      <c r="Y647">
        <f>D647*내역서!Y2512</f>
        <v>0</v>
      </c>
      <c r="Z647">
        <f>D647*내역서!Z2512</f>
        <v>0</v>
      </c>
      <c r="AA647">
        <f>D647*내역서!AA2512</f>
        <v>0</v>
      </c>
      <c r="AB647">
        <f>D647*내역서!AB2512</f>
        <v>0</v>
      </c>
      <c r="AC647">
        <f>D647*내역서!AC2512</f>
        <v>0</v>
      </c>
      <c r="AD647">
        <f>D647*내역서!AD2512</f>
        <v>0</v>
      </c>
      <c r="AE647">
        <f>D647*내역서!AE2512</f>
        <v>0</v>
      </c>
      <c r="AF647">
        <f>D647*내역서!AF2512</f>
        <v>0</v>
      </c>
      <c r="AG647">
        <f>D647*내역서!AG2512</f>
        <v>0</v>
      </c>
      <c r="AH647">
        <f>D647*내역서!AH2512</f>
        <v>0</v>
      </c>
      <c r="AI647">
        <f>D647*내역서!AI2512</f>
        <v>0</v>
      </c>
      <c r="AJ647">
        <f>D647*내역서!AJ2512</f>
        <v>0</v>
      </c>
      <c r="AK647">
        <f>D647*내역서!AK2512</f>
        <v>0</v>
      </c>
      <c r="AL647">
        <f>D647*내역서!AL2512</f>
        <v>0</v>
      </c>
    </row>
    <row r="648" spans="1:38" ht="30" customHeight="1">
      <c r="A648" s="10"/>
      <c r="B648" s="10"/>
      <c r="C648" s="15"/>
      <c r="D648" s="15"/>
      <c r="E648" s="8"/>
      <c r="F648" s="8"/>
      <c r="G648" s="8"/>
      <c r="H648" s="8"/>
      <c r="I648" s="8"/>
      <c r="J648" s="8"/>
      <c r="K648" s="8"/>
      <c r="L648" s="8"/>
      <c r="M648" s="10"/>
    </row>
    <row r="649" spans="1:38" ht="30" customHeight="1">
      <c r="A649" s="10"/>
      <c r="B649" s="10"/>
      <c r="C649" s="15"/>
      <c r="D649" s="15"/>
      <c r="E649" s="8"/>
      <c r="F649" s="8"/>
      <c r="G649" s="8"/>
      <c r="H649" s="8"/>
      <c r="I649" s="8"/>
      <c r="J649" s="8"/>
      <c r="K649" s="8"/>
      <c r="L649" s="8"/>
      <c r="M649" s="10"/>
    </row>
    <row r="650" spans="1:38" ht="30" customHeight="1">
      <c r="A650" s="10"/>
      <c r="B650" s="10"/>
      <c r="C650" s="15"/>
      <c r="D650" s="15"/>
      <c r="E650" s="8"/>
      <c r="F650" s="8"/>
      <c r="G650" s="8"/>
      <c r="H650" s="8"/>
      <c r="I650" s="8"/>
      <c r="J650" s="8"/>
      <c r="K650" s="8"/>
      <c r="L650" s="8"/>
      <c r="M650" s="10"/>
    </row>
    <row r="651" spans="1:38" ht="30" customHeight="1">
      <c r="A651" s="10"/>
      <c r="B651" s="10"/>
      <c r="C651" s="15"/>
      <c r="D651" s="15"/>
      <c r="E651" s="8"/>
      <c r="F651" s="8"/>
      <c r="G651" s="8"/>
      <c r="H651" s="8"/>
      <c r="I651" s="8"/>
      <c r="J651" s="8"/>
      <c r="K651" s="8"/>
      <c r="L651" s="8"/>
      <c r="M651" s="10"/>
    </row>
    <row r="652" spans="1:38" ht="30" customHeight="1">
      <c r="A652" s="10"/>
      <c r="B652" s="10"/>
      <c r="C652" s="15"/>
      <c r="D652" s="15"/>
      <c r="E652" s="8"/>
      <c r="F652" s="8"/>
      <c r="G652" s="8"/>
      <c r="H652" s="8"/>
      <c r="I652" s="8"/>
      <c r="J652" s="8"/>
      <c r="K652" s="8"/>
      <c r="L652" s="8"/>
      <c r="M652" s="10"/>
    </row>
    <row r="653" spans="1:38" ht="30" customHeight="1">
      <c r="A653" s="10"/>
      <c r="B653" s="10"/>
      <c r="C653" s="15"/>
      <c r="D653" s="15"/>
      <c r="E653" s="8"/>
      <c r="F653" s="8"/>
      <c r="G653" s="8"/>
      <c r="H653" s="8"/>
      <c r="I653" s="8"/>
      <c r="J653" s="8"/>
      <c r="K653" s="8"/>
      <c r="L653" s="8"/>
      <c r="M653" s="10"/>
    </row>
    <row r="654" spans="1:38" ht="30" customHeight="1">
      <c r="A654" s="10"/>
      <c r="B654" s="10"/>
      <c r="C654" s="15"/>
      <c r="D654" s="15"/>
      <c r="E654" s="8"/>
      <c r="F654" s="8"/>
      <c r="G654" s="8"/>
      <c r="H654" s="8"/>
      <c r="I654" s="8"/>
      <c r="J654" s="8"/>
      <c r="K654" s="8"/>
      <c r="L654" s="8"/>
      <c r="M654" s="10"/>
    </row>
    <row r="655" spans="1:38" ht="30" customHeight="1">
      <c r="A655" s="10"/>
      <c r="B655" s="10"/>
      <c r="C655" s="15"/>
      <c r="D655" s="15"/>
      <c r="E655" s="8"/>
      <c r="F655" s="8"/>
      <c r="G655" s="8"/>
      <c r="H655" s="8"/>
      <c r="I655" s="8"/>
      <c r="J655" s="8"/>
      <c r="K655" s="8"/>
      <c r="L655" s="8"/>
      <c r="M655" s="10"/>
    </row>
    <row r="656" spans="1:38" ht="30" customHeight="1">
      <c r="A656" s="10"/>
      <c r="B656" s="10"/>
      <c r="C656" s="15"/>
      <c r="D656" s="15"/>
      <c r="E656" s="8"/>
      <c r="F656" s="8"/>
      <c r="G656" s="8"/>
      <c r="H656" s="8"/>
      <c r="I656" s="8"/>
      <c r="J656" s="8"/>
      <c r="K656" s="8"/>
      <c r="L656" s="8"/>
      <c r="M656" s="10"/>
    </row>
    <row r="657" spans="1:38" ht="30" customHeight="1">
      <c r="A657" s="10"/>
      <c r="B657" s="10"/>
      <c r="C657" s="15"/>
      <c r="D657" s="15"/>
      <c r="E657" s="8"/>
      <c r="F657" s="8"/>
      <c r="G657" s="8"/>
      <c r="H657" s="8"/>
      <c r="I657" s="8"/>
      <c r="J657" s="8"/>
      <c r="K657" s="8"/>
      <c r="L657" s="8"/>
      <c r="M657" s="10"/>
    </row>
    <row r="658" spans="1:38" ht="30" customHeight="1">
      <c r="A658" s="10"/>
      <c r="B658" s="10"/>
      <c r="C658" s="15"/>
      <c r="D658" s="15"/>
      <c r="E658" s="8"/>
      <c r="F658" s="8"/>
      <c r="G658" s="8"/>
      <c r="H658" s="8"/>
      <c r="I658" s="8"/>
      <c r="J658" s="8"/>
      <c r="K658" s="8"/>
      <c r="L658" s="8"/>
      <c r="M658" s="10"/>
    </row>
    <row r="659" spans="1:38" ht="30" customHeight="1">
      <c r="A659" s="10"/>
      <c r="B659" s="10"/>
      <c r="C659" s="15"/>
      <c r="D659" s="15"/>
      <c r="E659" s="8"/>
      <c r="F659" s="8"/>
      <c r="G659" s="8"/>
      <c r="H659" s="8"/>
      <c r="I659" s="8"/>
      <c r="J659" s="8"/>
      <c r="K659" s="8"/>
      <c r="L659" s="8"/>
      <c r="M659" s="10"/>
    </row>
    <row r="660" spans="1:38" ht="30" customHeight="1">
      <c r="A660" s="10"/>
      <c r="B660" s="10"/>
      <c r="C660" s="15"/>
      <c r="D660" s="15"/>
      <c r="E660" s="8"/>
      <c r="F660" s="8"/>
      <c r="G660" s="8"/>
      <c r="H660" s="8"/>
      <c r="I660" s="8"/>
      <c r="J660" s="8"/>
      <c r="K660" s="8"/>
      <c r="L660" s="8"/>
      <c r="M660" s="10"/>
    </row>
    <row r="661" spans="1:38" ht="30" customHeight="1">
      <c r="A661" s="10"/>
      <c r="B661" s="10"/>
      <c r="C661" s="15"/>
      <c r="D661" s="15"/>
      <c r="E661" s="8"/>
      <c r="F661" s="8"/>
      <c r="G661" s="8"/>
      <c r="H661" s="8"/>
      <c r="I661" s="8"/>
      <c r="J661" s="8"/>
      <c r="K661" s="8"/>
      <c r="L661" s="8"/>
      <c r="M661" s="10"/>
    </row>
    <row r="662" spans="1:38" ht="30" customHeight="1">
      <c r="A662" s="10"/>
      <c r="B662" s="10"/>
      <c r="C662" s="15"/>
      <c r="D662" s="15"/>
      <c r="E662" s="8"/>
      <c r="F662" s="8"/>
      <c r="G662" s="8"/>
      <c r="H662" s="8"/>
      <c r="I662" s="8"/>
      <c r="J662" s="8"/>
      <c r="K662" s="8"/>
      <c r="L662" s="8"/>
      <c r="M662" s="10"/>
    </row>
    <row r="663" spans="1:38" ht="30" customHeight="1">
      <c r="A663" s="10"/>
      <c r="B663" s="10"/>
      <c r="C663" s="15"/>
      <c r="D663" s="15"/>
      <c r="E663" s="8"/>
      <c r="F663" s="8"/>
      <c r="G663" s="8"/>
      <c r="H663" s="8"/>
      <c r="I663" s="8"/>
      <c r="J663" s="8"/>
      <c r="K663" s="8"/>
      <c r="L663" s="8"/>
      <c r="M663" s="10"/>
    </row>
    <row r="664" spans="1:38" ht="30" customHeight="1">
      <c r="A664" s="11" t="s">
        <v>121</v>
      </c>
      <c r="B664" s="12"/>
      <c r="C664" s="13"/>
      <c r="D664" s="13"/>
      <c r="E664" s="8"/>
      <c r="F664" s="14">
        <f>SUMIF(Q644:Q647, "1", F644:F647)</f>
        <v>0</v>
      </c>
      <c r="G664" s="8"/>
      <c r="H664" s="14">
        <f>SUMIF(Q644:Q647, "1", H644:H647)</f>
        <v>0</v>
      </c>
      <c r="I664" s="8"/>
      <c r="J664" s="14">
        <f>SUMIF(Q644:Q647, "1", J644:J647)</f>
        <v>0</v>
      </c>
      <c r="K664" s="8"/>
      <c r="L664" s="14">
        <f>F664+H664+J664</f>
        <v>0</v>
      </c>
      <c r="M664" s="12"/>
      <c r="R664">
        <f t="shared" ref="R664:AL664" si="69">SUM(R644:R647)</f>
        <v>0</v>
      </c>
      <c r="S664">
        <f t="shared" si="69"/>
        <v>0</v>
      </c>
      <c r="T664">
        <f t="shared" si="69"/>
        <v>0</v>
      </c>
      <c r="U664">
        <f t="shared" si="69"/>
        <v>0</v>
      </c>
      <c r="V664">
        <f t="shared" si="69"/>
        <v>0</v>
      </c>
      <c r="W664">
        <f t="shared" si="69"/>
        <v>0</v>
      </c>
      <c r="X664">
        <f t="shared" si="69"/>
        <v>0</v>
      </c>
      <c r="Y664">
        <f t="shared" si="69"/>
        <v>0</v>
      </c>
      <c r="Z664">
        <f t="shared" si="69"/>
        <v>0</v>
      </c>
      <c r="AA664">
        <f t="shared" si="69"/>
        <v>0</v>
      </c>
      <c r="AB664">
        <f t="shared" si="69"/>
        <v>0</v>
      </c>
      <c r="AC664">
        <f t="shared" si="69"/>
        <v>0</v>
      </c>
      <c r="AD664">
        <f t="shared" si="69"/>
        <v>0</v>
      </c>
      <c r="AE664">
        <f t="shared" si="69"/>
        <v>0</v>
      </c>
      <c r="AF664">
        <f t="shared" si="69"/>
        <v>0</v>
      </c>
      <c r="AG664">
        <f t="shared" si="69"/>
        <v>0</v>
      </c>
      <c r="AH664">
        <f t="shared" si="69"/>
        <v>0</v>
      </c>
      <c r="AI664">
        <f t="shared" si="69"/>
        <v>0</v>
      </c>
      <c r="AJ664">
        <f t="shared" si="69"/>
        <v>0</v>
      </c>
      <c r="AK664">
        <f t="shared" si="69"/>
        <v>0</v>
      </c>
      <c r="AL664">
        <f t="shared" si="69"/>
        <v>0</v>
      </c>
    </row>
    <row r="665" spans="1:38" ht="30" customHeight="1">
      <c r="A665" s="6" t="s">
        <v>28</v>
      </c>
      <c r="B665" s="10"/>
      <c r="C665" s="15"/>
      <c r="D665" s="15"/>
      <c r="E665" s="8"/>
      <c r="F665" s="8"/>
      <c r="G665" s="8"/>
      <c r="H665" s="8"/>
      <c r="I665" s="8"/>
      <c r="J665" s="8"/>
      <c r="K665" s="8"/>
      <c r="L665" s="8"/>
      <c r="M665" s="10"/>
    </row>
    <row r="666" spans="1:38" ht="30" customHeight="1">
      <c r="A666" s="6" t="s">
        <v>602</v>
      </c>
      <c r="B666" s="10"/>
      <c r="C666" s="7" t="s">
        <v>122</v>
      </c>
      <c r="D666" s="15">
        <v>1</v>
      </c>
      <c r="E666" s="8">
        <f>내역서!F2534</f>
        <v>0</v>
      </c>
      <c r="F666" s="8">
        <f>D666*E666</f>
        <v>0</v>
      </c>
      <c r="G666" s="8">
        <f>내역서!H2534</f>
        <v>0</v>
      </c>
      <c r="H666" s="8">
        <f>D666*G666</f>
        <v>0</v>
      </c>
      <c r="I666" s="8">
        <f>내역서!J2534</f>
        <v>0</v>
      </c>
      <c r="J666" s="8">
        <f>D666*I666</f>
        <v>0</v>
      </c>
      <c r="K666" s="8">
        <f>E666+G666+I666</f>
        <v>0</v>
      </c>
      <c r="L666" s="8">
        <f>F666+H666+J666</f>
        <v>0</v>
      </c>
      <c r="M666" s="10"/>
      <c r="Q666">
        <v>1</v>
      </c>
      <c r="R666">
        <f>D666*내역서!R2534</f>
        <v>0</v>
      </c>
      <c r="S666">
        <f>D666*내역서!S2534</f>
        <v>0</v>
      </c>
      <c r="T666">
        <f>D666*내역서!T2534</f>
        <v>0</v>
      </c>
      <c r="U666">
        <f>D666*내역서!U2534</f>
        <v>0</v>
      </c>
      <c r="V666">
        <f>D666*내역서!V2534</f>
        <v>0</v>
      </c>
      <c r="W666">
        <f>D666*내역서!W2534</f>
        <v>0</v>
      </c>
      <c r="X666">
        <f>D666*내역서!X2534</f>
        <v>0</v>
      </c>
      <c r="Y666">
        <f>D666*내역서!Y2534</f>
        <v>0</v>
      </c>
      <c r="Z666">
        <f>D666*내역서!Z2534</f>
        <v>0</v>
      </c>
      <c r="AA666">
        <f>D666*내역서!AA2534</f>
        <v>0</v>
      </c>
      <c r="AB666">
        <f>D666*내역서!AB2534</f>
        <v>0</v>
      </c>
      <c r="AC666">
        <f>D666*내역서!AC2534</f>
        <v>0</v>
      </c>
      <c r="AD666">
        <f>D666*내역서!AD2534</f>
        <v>0</v>
      </c>
      <c r="AE666">
        <f>D666*내역서!AE2534</f>
        <v>0</v>
      </c>
      <c r="AF666">
        <f>D666*내역서!AF2534</f>
        <v>0</v>
      </c>
      <c r="AG666">
        <f>D666*내역서!AG2534</f>
        <v>0</v>
      </c>
      <c r="AH666">
        <f>D666*내역서!AH2534</f>
        <v>0</v>
      </c>
      <c r="AI666">
        <f>D666*내역서!AI2534</f>
        <v>0</v>
      </c>
      <c r="AJ666">
        <f>D666*내역서!AJ2534</f>
        <v>0</v>
      </c>
      <c r="AK666">
        <f>D666*내역서!AK2534</f>
        <v>0</v>
      </c>
      <c r="AL666">
        <f>D666*내역서!AL2534</f>
        <v>0</v>
      </c>
    </row>
    <row r="667" spans="1:38" ht="30" customHeight="1">
      <c r="A667" s="10"/>
      <c r="B667" s="10"/>
      <c r="C667" s="15"/>
      <c r="D667" s="15"/>
      <c r="E667" s="8"/>
      <c r="F667" s="8"/>
      <c r="G667" s="8"/>
      <c r="H667" s="8"/>
      <c r="I667" s="8"/>
      <c r="J667" s="8"/>
      <c r="K667" s="8"/>
      <c r="L667" s="8"/>
      <c r="M667" s="10"/>
    </row>
    <row r="668" spans="1:38" ht="30" customHeight="1">
      <c r="A668" s="10"/>
      <c r="B668" s="10"/>
      <c r="C668" s="15"/>
      <c r="D668" s="15"/>
      <c r="E668" s="8"/>
      <c r="F668" s="8"/>
      <c r="G668" s="8"/>
      <c r="H668" s="8"/>
      <c r="I668" s="8"/>
      <c r="J668" s="8"/>
      <c r="K668" s="8"/>
      <c r="L668" s="8"/>
      <c r="M668" s="10"/>
    </row>
    <row r="669" spans="1:38" ht="30" customHeight="1">
      <c r="A669" s="10"/>
      <c r="B669" s="10"/>
      <c r="C669" s="15"/>
      <c r="D669" s="15"/>
      <c r="E669" s="8"/>
      <c r="F669" s="8"/>
      <c r="G669" s="8"/>
      <c r="H669" s="8"/>
      <c r="I669" s="8"/>
      <c r="J669" s="8"/>
      <c r="K669" s="8"/>
      <c r="L669" s="8"/>
      <c r="M669" s="10"/>
    </row>
    <row r="670" spans="1:38" ht="30" customHeight="1">
      <c r="A670" s="10"/>
      <c r="B670" s="10"/>
      <c r="C670" s="15"/>
      <c r="D670" s="15"/>
      <c r="E670" s="8"/>
      <c r="F670" s="8"/>
      <c r="G670" s="8"/>
      <c r="H670" s="8"/>
      <c r="I670" s="8"/>
      <c r="J670" s="8"/>
      <c r="K670" s="8"/>
      <c r="L670" s="8"/>
      <c r="M670" s="10"/>
    </row>
    <row r="671" spans="1:38" ht="30" customHeight="1">
      <c r="A671" s="10"/>
      <c r="B671" s="10"/>
      <c r="C671" s="15"/>
      <c r="D671" s="15"/>
      <c r="E671" s="8"/>
      <c r="F671" s="8"/>
      <c r="G671" s="8"/>
      <c r="H671" s="8"/>
      <c r="I671" s="8"/>
      <c r="J671" s="8"/>
      <c r="K671" s="8"/>
      <c r="L671" s="8"/>
      <c r="M671" s="10"/>
    </row>
    <row r="672" spans="1:38" ht="30" customHeight="1">
      <c r="A672" s="10"/>
      <c r="B672" s="10"/>
      <c r="C672" s="15"/>
      <c r="D672" s="15"/>
      <c r="E672" s="8"/>
      <c r="F672" s="8"/>
      <c r="G672" s="8"/>
      <c r="H672" s="8"/>
      <c r="I672" s="8"/>
      <c r="J672" s="8"/>
      <c r="K672" s="8"/>
      <c r="L672" s="8"/>
      <c r="M672" s="10"/>
    </row>
    <row r="673" spans="1:38" ht="30" customHeight="1">
      <c r="A673" s="10"/>
      <c r="B673" s="10"/>
      <c r="C673" s="15"/>
      <c r="D673" s="15"/>
      <c r="E673" s="8"/>
      <c r="F673" s="8"/>
      <c r="G673" s="8"/>
      <c r="H673" s="8"/>
      <c r="I673" s="8"/>
      <c r="J673" s="8"/>
      <c r="K673" s="8"/>
      <c r="L673" s="8"/>
      <c r="M673" s="10"/>
    </row>
    <row r="674" spans="1:38" ht="30" customHeight="1">
      <c r="A674" s="10"/>
      <c r="B674" s="10"/>
      <c r="C674" s="15"/>
      <c r="D674" s="15"/>
      <c r="E674" s="8"/>
      <c r="F674" s="8"/>
      <c r="G674" s="8"/>
      <c r="H674" s="8"/>
      <c r="I674" s="8"/>
      <c r="J674" s="8"/>
      <c r="K674" s="8"/>
      <c r="L674" s="8"/>
      <c r="M674" s="10"/>
    </row>
    <row r="675" spans="1:38" ht="30" customHeight="1">
      <c r="A675" s="10"/>
      <c r="B675" s="10"/>
      <c r="C675" s="15"/>
      <c r="D675" s="15"/>
      <c r="E675" s="8"/>
      <c r="F675" s="8"/>
      <c r="G675" s="8"/>
      <c r="H675" s="8"/>
      <c r="I675" s="8"/>
      <c r="J675" s="8"/>
      <c r="K675" s="8"/>
      <c r="L675" s="8"/>
      <c r="M675" s="10"/>
    </row>
    <row r="676" spans="1:38" ht="30" customHeight="1">
      <c r="A676" s="10"/>
      <c r="B676" s="10"/>
      <c r="C676" s="15"/>
      <c r="D676" s="15"/>
      <c r="E676" s="8"/>
      <c r="F676" s="8"/>
      <c r="G676" s="8"/>
      <c r="H676" s="8"/>
      <c r="I676" s="8"/>
      <c r="J676" s="8"/>
      <c r="K676" s="8"/>
      <c r="L676" s="8"/>
      <c r="M676" s="10"/>
    </row>
    <row r="677" spans="1:38" ht="30" customHeight="1">
      <c r="A677" s="10"/>
      <c r="B677" s="10"/>
      <c r="C677" s="15"/>
      <c r="D677" s="15"/>
      <c r="E677" s="8"/>
      <c r="F677" s="8"/>
      <c r="G677" s="8"/>
      <c r="H677" s="8"/>
      <c r="I677" s="8"/>
      <c r="J677" s="8"/>
      <c r="K677" s="8"/>
      <c r="L677" s="8"/>
      <c r="M677" s="10"/>
    </row>
    <row r="678" spans="1:38" ht="30" customHeight="1">
      <c r="A678" s="10"/>
      <c r="B678" s="10"/>
      <c r="C678" s="15"/>
      <c r="D678" s="15"/>
      <c r="E678" s="8"/>
      <c r="F678" s="8"/>
      <c r="G678" s="8"/>
      <c r="H678" s="8"/>
      <c r="I678" s="8"/>
      <c r="J678" s="8"/>
      <c r="K678" s="8"/>
      <c r="L678" s="8"/>
      <c r="M678" s="10"/>
    </row>
    <row r="679" spans="1:38" ht="30" customHeight="1">
      <c r="A679" s="10"/>
      <c r="B679" s="10"/>
      <c r="C679" s="15"/>
      <c r="D679" s="15"/>
      <c r="E679" s="8"/>
      <c r="F679" s="8"/>
      <c r="G679" s="8"/>
      <c r="H679" s="8"/>
      <c r="I679" s="8"/>
      <c r="J679" s="8"/>
      <c r="K679" s="8"/>
      <c r="L679" s="8"/>
      <c r="M679" s="10"/>
    </row>
    <row r="680" spans="1:38" ht="30" customHeight="1">
      <c r="A680" s="10"/>
      <c r="B680" s="10"/>
      <c r="C680" s="15"/>
      <c r="D680" s="15"/>
      <c r="E680" s="8"/>
      <c r="F680" s="8"/>
      <c r="G680" s="8"/>
      <c r="H680" s="8"/>
      <c r="I680" s="8"/>
      <c r="J680" s="8"/>
      <c r="K680" s="8"/>
      <c r="L680" s="8"/>
      <c r="M680" s="10"/>
    </row>
    <row r="681" spans="1:38" ht="30" customHeight="1">
      <c r="A681" s="10"/>
      <c r="B681" s="10"/>
      <c r="C681" s="15"/>
      <c r="D681" s="15"/>
      <c r="E681" s="8"/>
      <c r="F681" s="8"/>
      <c r="G681" s="8"/>
      <c r="H681" s="8"/>
      <c r="I681" s="8"/>
      <c r="J681" s="8"/>
      <c r="K681" s="8"/>
      <c r="L681" s="8"/>
      <c r="M681" s="10"/>
    </row>
    <row r="682" spans="1:38" ht="30" customHeight="1">
      <c r="A682" s="10"/>
      <c r="B682" s="10"/>
      <c r="C682" s="15"/>
      <c r="D682" s="15"/>
      <c r="E682" s="8"/>
      <c r="F682" s="8"/>
      <c r="G682" s="8"/>
      <c r="H682" s="8"/>
      <c r="I682" s="8"/>
      <c r="J682" s="8"/>
      <c r="K682" s="8"/>
      <c r="L682" s="8"/>
      <c r="M682" s="10"/>
    </row>
    <row r="683" spans="1:38" ht="30" customHeight="1">
      <c r="A683" s="10"/>
      <c r="B683" s="10"/>
      <c r="C683" s="15"/>
      <c r="D683" s="15"/>
      <c r="E683" s="8"/>
      <c r="F683" s="8"/>
      <c r="G683" s="8"/>
      <c r="H683" s="8"/>
      <c r="I683" s="8"/>
      <c r="J683" s="8"/>
      <c r="K683" s="8"/>
      <c r="L683" s="8"/>
      <c r="M683" s="10"/>
    </row>
    <row r="684" spans="1:38" ht="30" customHeight="1">
      <c r="A684" s="10"/>
      <c r="B684" s="10"/>
      <c r="C684" s="15"/>
      <c r="D684" s="15"/>
      <c r="E684" s="8"/>
      <c r="F684" s="8"/>
      <c r="G684" s="8"/>
      <c r="H684" s="8"/>
      <c r="I684" s="8"/>
      <c r="J684" s="8"/>
      <c r="K684" s="8"/>
      <c r="L684" s="8"/>
      <c r="M684" s="10"/>
    </row>
    <row r="685" spans="1:38" ht="30" customHeight="1">
      <c r="A685" s="10"/>
      <c r="B685" s="10"/>
      <c r="C685" s="15"/>
      <c r="D685" s="15"/>
      <c r="E685" s="8"/>
      <c r="F685" s="8"/>
      <c r="G685" s="8"/>
      <c r="H685" s="8"/>
      <c r="I685" s="8"/>
      <c r="J685" s="8"/>
      <c r="K685" s="8"/>
      <c r="L685" s="8"/>
      <c r="M685" s="10"/>
    </row>
    <row r="686" spans="1:38" ht="30" customHeight="1">
      <c r="A686" s="11" t="s">
        <v>121</v>
      </c>
      <c r="B686" s="12"/>
      <c r="C686" s="13"/>
      <c r="D686" s="13"/>
      <c r="E686" s="8"/>
      <c r="F686" s="14">
        <f>SUMIF(Q666:Q666, "1", F666:F666)</f>
        <v>0</v>
      </c>
      <c r="G686" s="8"/>
      <c r="H686" s="14">
        <f>SUMIF(Q666:Q666, "1", H666:H666)</f>
        <v>0</v>
      </c>
      <c r="I686" s="8"/>
      <c r="J686" s="14">
        <f>SUMIF(Q666:Q666, "1", J666:J666)</f>
        <v>0</v>
      </c>
      <c r="K686" s="8"/>
      <c r="L686" s="14">
        <f>F686+H686+J686</f>
        <v>0</v>
      </c>
      <c r="M686" s="12"/>
      <c r="R686">
        <f t="shared" ref="R686:AL686" si="70">SUM(R666:R666)</f>
        <v>0</v>
      </c>
      <c r="S686">
        <f t="shared" si="70"/>
        <v>0</v>
      </c>
      <c r="T686">
        <f t="shared" si="70"/>
        <v>0</v>
      </c>
      <c r="U686">
        <f t="shared" si="70"/>
        <v>0</v>
      </c>
      <c r="V686">
        <f t="shared" si="70"/>
        <v>0</v>
      </c>
      <c r="W686">
        <f t="shared" si="70"/>
        <v>0</v>
      </c>
      <c r="X686">
        <f t="shared" si="70"/>
        <v>0</v>
      </c>
      <c r="Y686">
        <f t="shared" si="70"/>
        <v>0</v>
      </c>
      <c r="Z686">
        <f t="shared" si="70"/>
        <v>0</v>
      </c>
      <c r="AA686">
        <f t="shared" si="70"/>
        <v>0</v>
      </c>
      <c r="AB686">
        <f t="shared" si="70"/>
        <v>0</v>
      </c>
      <c r="AC686">
        <f t="shared" si="70"/>
        <v>0</v>
      </c>
      <c r="AD686">
        <f t="shared" si="70"/>
        <v>0</v>
      </c>
      <c r="AE686">
        <f t="shared" si="70"/>
        <v>0</v>
      </c>
      <c r="AF686">
        <f t="shared" si="70"/>
        <v>0</v>
      </c>
      <c r="AG686">
        <f t="shared" si="70"/>
        <v>0</v>
      </c>
      <c r="AH686">
        <f t="shared" si="70"/>
        <v>0</v>
      </c>
      <c r="AI686">
        <f t="shared" si="70"/>
        <v>0</v>
      </c>
      <c r="AJ686">
        <f t="shared" si="70"/>
        <v>0</v>
      </c>
      <c r="AK686">
        <f t="shared" si="70"/>
        <v>0</v>
      </c>
      <c r="AL686">
        <f t="shared" si="70"/>
        <v>0</v>
      </c>
    </row>
    <row r="687" spans="1:38" ht="30" customHeight="1">
      <c r="A687" s="6" t="s">
        <v>29</v>
      </c>
      <c r="B687" s="10"/>
      <c r="C687" s="15"/>
      <c r="D687" s="15"/>
      <c r="E687" s="8"/>
      <c r="F687" s="8"/>
      <c r="G687" s="8"/>
      <c r="H687" s="8"/>
      <c r="I687" s="8"/>
      <c r="J687" s="8"/>
      <c r="K687" s="8"/>
      <c r="L687" s="8"/>
      <c r="M687" s="10"/>
    </row>
    <row r="688" spans="1:38" ht="30" customHeight="1">
      <c r="A688" s="6" t="s">
        <v>603</v>
      </c>
      <c r="B688" s="10"/>
      <c r="C688" s="7" t="s">
        <v>122</v>
      </c>
      <c r="D688" s="15">
        <v>1</v>
      </c>
      <c r="E688" s="8">
        <f>내역서!F2556</f>
        <v>0</v>
      </c>
      <c r="F688" s="8">
        <f>D688*E688</f>
        <v>0</v>
      </c>
      <c r="G688" s="8">
        <f>내역서!H2556</f>
        <v>0</v>
      </c>
      <c r="H688" s="8">
        <f>D688*G688</f>
        <v>0</v>
      </c>
      <c r="I688" s="8">
        <f>내역서!J2556</f>
        <v>0</v>
      </c>
      <c r="J688" s="8">
        <f>D688*I688</f>
        <v>0</v>
      </c>
      <c r="K688" s="8">
        <f t="shared" ref="K688:L691" si="71">E688+G688+I688</f>
        <v>0</v>
      </c>
      <c r="L688" s="8">
        <f t="shared" si="71"/>
        <v>0</v>
      </c>
      <c r="M688" s="10"/>
      <c r="Q688">
        <v>1</v>
      </c>
      <c r="R688">
        <f>D688*내역서!R2556</f>
        <v>0</v>
      </c>
      <c r="S688">
        <f>D688*내역서!S2556</f>
        <v>0</v>
      </c>
      <c r="T688">
        <f>D688*내역서!T2556</f>
        <v>0</v>
      </c>
      <c r="U688">
        <f>D688*내역서!U2556</f>
        <v>0</v>
      </c>
      <c r="V688">
        <f>D688*내역서!V2556</f>
        <v>0</v>
      </c>
      <c r="W688">
        <f>D688*내역서!W2556</f>
        <v>0</v>
      </c>
      <c r="X688">
        <f>D688*내역서!X2556</f>
        <v>0</v>
      </c>
      <c r="Y688">
        <f>D688*내역서!Y2556</f>
        <v>0</v>
      </c>
      <c r="Z688">
        <f>D688*내역서!Z2556</f>
        <v>0</v>
      </c>
      <c r="AA688">
        <f>D688*내역서!AA2556</f>
        <v>0</v>
      </c>
      <c r="AB688">
        <f>D688*내역서!AB2556</f>
        <v>0</v>
      </c>
      <c r="AC688">
        <f>D688*내역서!AC2556</f>
        <v>0</v>
      </c>
      <c r="AD688">
        <f>D688*내역서!AD2556</f>
        <v>0</v>
      </c>
      <c r="AE688">
        <f>D688*내역서!AE2556</f>
        <v>0</v>
      </c>
      <c r="AF688">
        <f>D688*내역서!AF2556</f>
        <v>0</v>
      </c>
      <c r="AG688">
        <f>D688*내역서!AG2556</f>
        <v>0</v>
      </c>
      <c r="AH688">
        <f>D688*내역서!AH2556</f>
        <v>0</v>
      </c>
      <c r="AI688">
        <f>D688*내역서!AI2556</f>
        <v>0</v>
      </c>
      <c r="AJ688">
        <f>D688*내역서!AJ2556</f>
        <v>0</v>
      </c>
      <c r="AK688">
        <f>D688*내역서!AK2556</f>
        <v>0</v>
      </c>
      <c r="AL688">
        <f>D688*내역서!AL2556</f>
        <v>0</v>
      </c>
    </row>
    <row r="689" spans="1:38" ht="30" customHeight="1">
      <c r="A689" s="6" t="s">
        <v>604</v>
      </c>
      <c r="B689" s="10"/>
      <c r="C689" s="7" t="s">
        <v>122</v>
      </c>
      <c r="D689" s="15">
        <v>1</v>
      </c>
      <c r="E689" s="8">
        <f>내역서!F2578</f>
        <v>0</v>
      </c>
      <c r="F689" s="8">
        <f>D689*E689</f>
        <v>0</v>
      </c>
      <c r="G689" s="8">
        <f>내역서!H2578</f>
        <v>0</v>
      </c>
      <c r="H689" s="8">
        <f>D689*G689</f>
        <v>0</v>
      </c>
      <c r="I689" s="8">
        <f>내역서!J2578</f>
        <v>0</v>
      </c>
      <c r="J689" s="8">
        <f>D689*I689</f>
        <v>0</v>
      </c>
      <c r="K689" s="8">
        <f t="shared" si="71"/>
        <v>0</v>
      </c>
      <c r="L689" s="8">
        <f t="shared" si="71"/>
        <v>0</v>
      </c>
      <c r="M689" s="10"/>
      <c r="Q689">
        <v>1</v>
      </c>
      <c r="R689">
        <f>D689*내역서!R2578</f>
        <v>0</v>
      </c>
      <c r="S689">
        <f>D689*내역서!S2578</f>
        <v>0</v>
      </c>
      <c r="T689">
        <f>D689*내역서!T2578</f>
        <v>0</v>
      </c>
      <c r="U689">
        <f>D689*내역서!U2578</f>
        <v>0</v>
      </c>
      <c r="V689">
        <f>D689*내역서!V2578</f>
        <v>0</v>
      </c>
      <c r="W689">
        <f>D689*내역서!W2578</f>
        <v>0</v>
      </c>
      <c r="X689">
        <f>D689*내역서!X2578</f>
        <v>0</v>
      </c>
      <c r="Y689">
        <f>D689*내역서!Y2578</f>
        <v>0</v>
      </c>
      <c r="Z689">
        <f>D689*내역서!Z2578</f>
        <v>0</v>
      </c>
      <c r="AA689">
        <f>D689*내역서!AA2578</f>
        <v>0</v>
      </c>
      <c r="AB689">
        <f>D689*내역서!AB2578</f>
        <v>0</v>
      </c>
      <c r="AC689">
        <f>D689*내역서!AC2578</f>
        <v>0</v>
      </c>
      <c r="AD689">
        <f>D689*내역서!AD2578</f>
        <v>0</v>
      </c>
      <c r="AE689">
        <f>D689*내역서!AE2578</f>
        <v>0</v>
      </c>
      <c r="AF689">
        <f>D689*내역서!AF2578</f>
        <v>0</v>
      </c>
      <c r="AG689">
        <f>D689*내역서!AG2578</f>
        <v>0</v>
      </c>
      <c r="AH689">
        <f>D689*내역서!AH2578</f>
        <v>0</v>
      </c>
      <c r="AI689">
        <f>D689*내역서!AI2578</f>
        <v>0</v>
      </c>
      <c r="AJ689">
        <f>D689*내역서!AJ2578</f>
        <v>0</v>
      </c>
      <c r="AK689">
        <f>D689*내역서!AK2578</f>
        <v>0</v>
      </c>
      <c r="AL689">
        <f>D689*내역서!AL2578</f>
        <v>0</v>
      </c>
    </row>
    <row r="690" spans="1:38" ht="30" customHeight="1">
      <c r="A690" s="6" t="s">
        <v>605</v>
      </c>
      <c r="B690" s="10"/>
      <c r="C690" s="7" t="s">
        <v>122</v>
      </c>
      <c r="D690" s="15">
        <v>1</v>
      </c>
      <c r="E690" s="8">
        <f>내역서!F2600</f>
        <v>0</v>
      </c>
      <c r="F690" s="8">
        <f>D690*E690</f>
        <v>0</v>
      </c>
      <c r="G690" s="8">
        <f>내역서!H2600</f>
        <v>0</v>
      </c>
      <c r="H690" s="8">
        <f>D690*G690</f>
        <v>0</v>
      </c>
      <c r="I690" s="8">
        <f>내역서!J2600</f>
        <v>0</v>
      </c>
      <c r="J690" s="8">
        <f>D690*I690</f>
        <v>0</v>
      </c>
      <c r="K690" s="8">
        <f t="shared" si="71"/>
        <v>0</v>
      </c>
      <c r="L690" s="8">
        <f t="shared" si="71"/>
        <v>0</v>
      </c>
      <c r="M690" s="10"/>
      <c r="Q690">
        <v>1</v>
      </c>
      <c r="R690">
        <f>D690*내역서!R2600</f>
        <v>0</v>
      </c>
      <c r="S690">
        <f>D690*내역서!S2600</f>
        <v>0</v>
      </c>
      <c r="T690">
        <f>D690*내역서!T2600</f>
        <v>0</v>
      </c>
      <c r="U690">
        <f>D690*내역서!U2600</f>
        <v>0</v>
      </c>
      <c r="V690">
        <f>D690*내역서!V2600</f>
        <v>0</v>
      </c>
      <c r="W690">
        <f>D690*내역서!W2600</f>
        <v>0</v>
      </c>
      <c r="X690">
        <f>D690*내역서!X2600</f>
        <v>0</v>
      </c>
      <c r="Y690">
        <f>D690*내역서!Y2600</f>
        <v>0</v>
      </c>
      <c r="Z690">
        <f>D690*내역서!Z2600</f>
        <v>0</v>
      </c>
      <c r="AA690">
        <f>D690*내역서!AA2600</f>
        <v>0</v>
      </c>
      <c r="AB690">
        <f>D690*내역서!AB2600</f>
        <v>0</v>
      </c>
      <c r="AC690">
        <f>D690*내역서!AC2600</f>
        <v>0</v>
      </c>
      <c r="AD690">
        <f>D690*내역서!AD2600</f>
        <v>0</v>
      </c>
      <c r="AE690">
        <f>D690*내역서!AE2600</f>
        <v>0</v>
      </c>
      <c r="AF690">
        <f>D690*내역서!AF2600</f>
        <v>0</v>
      </c>
      <c r="AG690">
        <f>D690*내역서!AG2600</f>
        <v>0</v>
      </c>
      <c r="AH690">
        <f>D690*내역서!AH2600</f>
        <v>0</v>
      </c>
      <c r="AI690">
        <f>D690*내역서!AI2600</f>
        <v>0</v>
      </c>
      <c r="AJ690">
        <f>D690*내역서!AJ2600</f>
        <v>0</v>
      </c>
      <c r="AK690">
        <f>D690*내역서!AK2600</f>
        <v>0</v>
      </c>
      <c r="AL690">
        <f>D690*내역서!AL2600</f>
        <v>0</v>
      </c>
    </row>
    <row r="691" spans="1:38" ht="30" customHeight="1">
      <c r="A691" s="6" t="s">
        <v>606</v>
      </c>
      <c r="B691" s="10"/>
      <c r="C691" s="7" t="s">
        <v>122</v>
      </c>
      <c r="D691" s="15">
        <v>1</v>
      </c>
      <c r="E691" s="8">
        <f>내역서!F2622</f>
        <v>0</v>
      </c>
      <c r="F691" s="8">
        <f>D691*E691</f>
        <v>0</v>
      </c>
      <c r="G691" s="8">
        <f>내역서!H2622</f>
        <v>0</v>
      </c>
      <c r="H691" s="8">
        <f>D691*G691</f>
        <v>0</v>
      </c>
      <c r="I691" s="8">
        <f>내역서!J2622</f>
        <v>0</v>
      </c>
      <c r="J691" s="8">
        <f>D691*I691</f>
        <v>0</v>
      </c>
      <c r="K691" s="8">
        <f t="shared" si="71"/>
        <v>0</v>
      </c>
      <c r="L691" s="8">
        <f t="shared" si="71"/>
        <v>0</v>
      </c>
      <c r="M691" s="6" t="s">
        <v>487</v>
      </c>
      <c r="R691">
        <f>D691*내역서!R2622</f>
        <v>0</v>
      </c>
      <c r="S691">
        <f>D691*내역서!S2622</f>
        <v>0</v>
      </c>
      <c r="T691">
        <f>D691*내역서!T2622</f>
        <v>0</v>
      </c>
      <c r="U691">
        <f>D691*내역서!U2622</f>
        <v>0</v>
      </c>
      <c r="V691">
        <f>D691*내역서!V2622</f>
        <v>0</v>
      </c>
      <c r="W691">
        <f>D691*내역서!W2622</f>
        <v>0</v>
      </c>
      <c r="X691">
        <f>D691*내역서!X2622</f>
        <v>0</v>
      </c>
      <c r="Y691">
        <f>D691*내역서!Y2622</f>
        <v>0</v>
      </c>
      <c r="Z691">
        <f>D691*내역서!Z2622</f>
        <v>0</v>
      </c>
      <c r="AA691">
        <f>D691*내역서!AA2622</f>
        <v>0</v>
      </c>
      <c r="AB691">
        <f>D691*내역서!AB2622</f>
        <v>0</v>
      </c>
      <c r="AC691">
        <f>D691*내역서!AC2622</f>
        <v>0</v>
      </c>
      <c r="AD691">
        <f>D691*내역서!AD2622</f>
        <v>0</v>
      </c>
      <c r="AE691">
        <f>D691*내역서!AE2622</f>
        <v>0</v>
      </c>
      <c r="AF691">
        <f>D691*내역서!AF2622</f>
        <v>0</v>
      </c>
      <c r="AG691">
        <f>D691*내역서!AG2622</f>
        <v>0</v>
      </c>
      <c r="AH691">
        <f>D691*내역서!AH2622</f>
        <v>0</v>
      </c>
      <c r="AI691">
        <f>D691*내역서!AI2622</f>
        <v>0</v>
      </c>
      <c r="AJ691">
        <f>D691*내역서!AJ2622</f>
        <v>0</v>
      </c>
      <c r="AK691">
        <f>D691*내역서!AK2622</f>
        <v>0</v>
      </c>
      <c r="AL691">
        <f>D691*내역서!AL2622</f>
        <v>0</v>
      </c>
    </row>
    <row r="692" spans="1:38" ht="30" customHeight="1">
      <c r="A692" s="10"/>
      <c r="B692" s="10"/>
      <c r="C692" s="15"/>
      <c r="D692" s="15"/>
      <c r="E692" s="8"/>
      <c r="F692" s="8"/>
      <c r="G692" s="8"/>
      <c r="H692" s="8"/>
      <c r="I692" s="8"/>
      <c r="J692" s="8"/>
      <c r="K692" s="8"/>
      <c r="L692" s="8"/>
      <c r="M692" s="10"/>
    </row>
    <row r="693" spans="1:38" ht="30" customHeight="1">
      <c r="A693" s="10"/>
      <c r="B693" s="10"/>
      <c r="C693" s="15"/>
      <c r="D693" s="15"/>
      <c r="E693" s="8"/>
      <c r="F693" s="8"/>
      <c r="G693" s="8"/>
      <c r="H693" s="8"/>
      <c r="I693" s="8"/>
      <c r="J693" s="8"/>
      <c r="K693" s="8"/>
      <c r="L693" s="8"/>
      <c r="M693" s="10"/>
    </row>
    <row r="694" spans="1:38" ht="30" customHeight="1">
      <c r="A694" s="10"/>
      <c r="B694" s="10"/>
      <c r="C694" s="15"/>
      <c r="D694" s="15"/>
      <c r="E694" s="8"/>
      <c r="F694" s="8"/>
      <c r="G694" s="8"/>
      <c r="H694" s="8"/>
      <c r="I694" s="8"/>
      <c r="J694" s="8"/>
      <c r="K694" s="8"/>
      <c r="L694" s="8"/>
      <c r="M694" s="10"/>
    </row>
    <row r="695" spans="1:38" ht="30" customHeight="1">
      <c r="A695" s="10"/>
      <c r="B695" s="10"/>
      <c r="C695" s="15"/>
      <c r="D695" s="15"/>
      <c r="E695" s="8"/>
      <c r="F695" s="8"/>
      <c r="G695" s="8"/>
      <c r="H695" s="8"/>
      <c r="I695" s="8"/>
      <c r="J695" s="8"/>
      <c r="K695" s="8"/>
      <c r="L695" s="8"/>
      <c r="M695" s="10"/>
    </row>
    <row r="696" spans="1:38" ht="30" customHeight="1">
      <c r="A696" s="10"/>
      <c r="B696" s="10"/>
      <c r="C696" s="15"/>
      <c r="D696" s="15"/>
      <c r="E696" s="8"/>
      <c r="F696" s="8"/>
      <c r="G696" s="8"/>
      <c r="H696" s="8"/>
      <c r="I696" s="8"/>
      <c r="J696" s="8"/>
      <c r="K696" s="8"/>
      <c r="L696" s="8"/>
      <c r="M696" s="10"/>
    </row>
    <row r="697" spans="1:38" ht="30" customHeight="1">
      <c r="A697" s="10"/>
      <c r="B697" s="10"/>
      <c r="C697" s="15"/>
      <c r="D697" s="15"/>
      <c r="E697" s="8"/>
      <c r="F697" s="8"/>
      <c r="G697" s="8"/>
      <c r="H697" s="8"/>
      <c r="I697" s="8"/>
      <c r="J697" s="8"/>
      <c r="K697" s="8"/>
      <c r="L697" s="8"/>
      <c r="M697" s="10"/>
    </row>
    <row r="698" spans="1:38" ht="30" customHeight="1">
      <c r="A698" s="10"/>
      <c r="B698" s="10"/>
      <c r="C698" s="15"/>
      <c r="D698" s="15"/>
      <c r="E698" s="8"/>
      <c r="F698" s="8"/>
      <c r="G698" s="8"/>
      <c r="H698" s="8"/>
      <c r="I698" s="8"/>
      <c r="J698" s="8"/>
      <c r="K698" s="8"/>
      <c r="L698" s="8"/>
      <c r="M698" s="10"/>
    </row>
    <row r="699" spans="1:38" ht="30" customHeight="1">
      <c r="A699" s="10"/>
      <c r="B699" s="10"/>
      <c r="C699" s="15"/>
      <c r="D699" s="15"/>
      <c r="E699" s="8"/>
      <c r="F699" s="8"/>
      <c r="G699" s="8"/>
      <c r="H699" s="8"/>
      <c r="I699" s="8"/>
      <c r="J699" s="8"/>
      <c r="K699" s="8"/>
      <c r="L699" s="8"/>
      <c r="M699" s="10"/>
    </row>
    <row r="700" spans="1:38" ht="30" customHeight="1">
      <c r="A700" s="10"/>
      <c r="B700" s="10"/>
      <c r="C700" s="15"/>
      <c r="D700" s="15"/>
      <c r="E700" s="8"/>
      <c r="F700" s="8"/>
      <c r="G700" s="8"/>
      <c r="H700" s="8"/>
      <c r="I700" s="8"/>
      <c r="J700" s="8"/>
      <c r="K700" s="8"/>
      <c r="L700" s="8"/>
      <c r="M700" s="10"/>
    </row>
    <row r="701" spans="1:38" ht="30" customHeight="1">
      <c r="A701" s="10"/>
      <c r="B701" s="10"/>
      <c r="C701" s="15"/>
      <c r="D701" s="15"/>
      <c r="E701" s="8"/>
      <c r="F701" s="8"/>
      <c r="G701" s="8"/>
      <c r="H701" s="8"/>
      <c r="I701" s="8"/>
      <c r="J701" s="8"/>
      <c r="K701" s="8"/>
      <c r="L701" s="8"/>
      <c r="M701" s="10"/>
    </row>
    <row r="702" spans="1:38" ht="30" customHeight="1">
      <c r="A702" s="10"/>
      <c r="B702" s="10"/>
      <c r="C702" s="15"/>
      <c r="D702" s="15"/>
      <c r="E702" s="8"/>
      <c r="F702" s="8"/>
      <c r="G702" s="8"/>
      <c r="H702" s="8"/>
      <c r="I702" s="8"/>
      <c r="J702" s="8"/>
      <c r="K702" s="8"/>
      <c r="L702" s="8"/>
      <c r="M702" s="10"/>
    </row>
    <row r="703" spans="1:38" ht="30" customHeight="1">
      <c r="A703" s="10"/>
      <c r="B703" s="10"/>
      <c r="C703" s="15"/>
      <c r="D703" s="15"/>
      <c r="E703" s="8"/>
      <c r="F703" s="8"/>
      <c r="G703" s="8"/>
      <c r="H703" s="8"/>
      <c r="I703" s="8"/>
      <c r="J703" s="8"/>
      <c r="K703" s="8"/>
      <c r="L703" s="8"/>
      <c r="M703" s="10"/>
    </row>
    <row r="704" spans="1:38" ht="30" customHeight="1">
      <c r="A704" s="10"/>
      <c r="B704" s="10"/>
      <c r="C704" s="15"/>
      <c r="D704" s="15"/>
      <c r="E704" s="8"/>
      <c r="F704" s="8"/>
      <c r="G704" s="8"/>
      <c r="H704" s="8"/>
      <c r="I704" s="8"/>
      <c r="J704" s="8"/>
      <c r="K704" s="8"/>
      <c r="L704" s="8"/>
      <c r="M704" s="10"/>
    </row>
    <row r="705" spans="1:38" ht="30" customHeight="1">
      <c r="A705" s="10"/>
      <c r="B705" s="10"/>
      <c r="C705" s="15"/>
      <c r="D705" s="15"/>
      <c r="E705" s="8"/>
      <c r="F705" s="8"/>
      <c r="G705" s="8"/>
      <c r="H705" s="8"/>
      <c r="I705" s="8"/>
      <c r="J705" s="8"/>
      <c r="K705" s="8"/>
      <c r="L705" s="8"/>
      <c r="M705" s="10"/>
    </row>
    <row r="706" spans="1:38" ht="30" customHeight="1">
      <c r="A706" s="10"/>
      <c r="B706" s="10"/>
      <c r="C706" s="15"/>
      <c r="D706" s="15"/>
      <c r="E706" s="8"/>
      <c r="F706" s="8"/>
      <c r="G706" s="8"/>
      <c r="H706" s="8"/>
      <c r="I706" s="8"/>
      <c r="J706" s="8"/>
      <c r="K706" s="8"/>
      <c r="L706" s="8"/>
      <c r="M706" s="10"/>
    </row>
    <row r="707" spans="1:38" ht="30" customHeight="1">
      <c r="A707" s="10"/>
      <c r="B707" s="10"/>
      <c r="C707" s="15"/>
      <c r="D707" s="15"/>
      <c r="E707" s="8"/>
      <c r="F707" s="8"/>
      <c r="G707" s="8"/>
      <c r="H707" s="8"/>
      <c r="I707" s="8"/>
      <c r="J707" s="8"/>
      <c r="K707" s="8"/>
      <c r="L707" s="8"/>
      <c r="M707" s="10"/>
    </row>
    <row r="708" spans="1:38" ht="30" customHeight="1">
      <c r="A708" s="11" t="s">
        <v>121</v>
      </c>
      <c r="B708" s="12"/>
      <c r="C708" s="13"/>
      <c r="D708" s="13"/>
      <c r="E708" s="8"/>
      <c r="F708" s="14">
        <f>SUMIF(Q688:Q691, "1", F688:F691)</f>
        <v>0</v>
      </c>
      <c r="G708" s="8"/>
      <c r="H708" s="14">
        <f>SUMIF(Q688:Q691, "1", H688:H691)</f>
        <v>0</v>
      </c>
      <c r="I708" s="8"/>
      <c r="J708" s="14">
        <f>SUMIF(Q688:Q691, "1", J688:J691)</f>
        <v>0</v>
      </c>
      <c r="K708" s="8"/>
      <c r="L708" s="14">
        <f>F708+H708+J708</f>
        <v>0</v>
      </c>
      <c r="M708" s="12"/>
      <c r="R708">
        <f t="shared" ref="R708:AL708" si="72">SUM(R688:R691)</f>
        <v>0</v>
      </c>
      <c r="S708">
        <f t="shared" si="72"/>
        <v>0</v>
      </c>
      <c r="T708">
        <f t="shared" si="72"/>
        <v>0</v>
      </c>
      <c r="U708">
        <f t="shared" si="72"/>
        <v>0</v>
      </c>
      <c r="V708">
        <f t="shared" si="72"/>
        <v>0</v>
      </c>
      <c r="W708">
        <f t="shared" si="72"/>
        <v>0</v>
      </c>
      <c r="X708">
        <f t="shared" si="72"/>
        <v>0</v>
      </c>
      <c r="Y708">
        <f t="shared" si="72"/>
        <v>0</v>
      </c>
      <c r="Z708">
        <f t="shared" si="72"/>
        <v>0</v>
      </c>
      <c r="AA708">
        <f t="shared" si="72"/>
        <v>0</v>
      </c>
      <c r="AB708">
        <f t="shared" si="72"/>
        <v>0</v>
      </c>
      <c r="AC708">
        <f t="shared" si="72"/>
        <v>0</v>
      </c>
      <c r="AD708">
        <f t="shared" si="72"/>
        <v>0</v>
      </c>
      <c r="AE708">
        <f t="shared" si="72"/>
        <v>0</v>
      </c>
      <c r="AF708">
        <f t="shared" si="72"/>
        <v>0</v>
      </c>
      <c r="AG708">
        <f t="shared" si="72"/>
        <v>0</v>
      </c>
      <c r="AH708">
        <f t="shared" si="72"/>
        <v>0</v>
      </c>
      <c r="AI708">
        <f t="shared" si="72"/>
        <v>0</v>
      </c>
      <c r="AJ708">
        <f t="shared" si="72"/>
        <v>0</v>
      </c>
      <c r="AK708">
        <f t="shared" si="72"/>
        <v>0</v>
      </c>
      <c r="AL708">
        <f t="shared" si="72"/>
        <v>0</v>
      </c>
    </row>
    <row r="709" spans="1:38" ht="30" customHeight="1">
      <c r="A709" s="6" t="s">
        <v>30</v>
      </c>
      <c r="B709" s="10"/>
      <c r="C709" s="15"/>
      <c r="D709" s="15"/>
      <c r="E709" s="8"/>
      <c r="F709" s="8"/>
      <c r="G709" s="8"/>
      <c r="H709" s="8"/>
      <c r="I709" s="8"/>
      <c r="J709" s="8"/>
      <c r="K709" s="8"/>
      <c r="L709" s="8"/>
      <c r="M709" s="10"/>
    </row>
    <row r="710" spans="1:38" ht="30" customHeight="1">
      <c r="A710" s="6" t="s">
        <v>607</v>
      </c>
      <c r="B710" s="10"/>
      <c r="C710" s="7" t="s">
        <v>122</v>
      </c>
      <c r="D710" s="15">
        <v>1</v>
      </c>
      <c r="E710" s="8">
        <f>내역서!F2644</f>
        <v>0</v>
      </c>
      <c r="F710" s="8">
        <f>D710*E710</f>
        <v>0</v>
      </c>
      <c r="G710" s="8">
        <f>내역서!H2644</f>
        <v>0</v>
      </c>
      <c r="H710" s="8">
        <f>D710*G710</f>
        <v>0</v>
      </c>
      <c r="I710" s="8">
        <f>내역서!J2644</f>
        <v>0</v>
      </c>
      <c r="J710" s="8">
        <f>D710*I710</f>
        <v>0</v>
      </c>
      <c r="K710" s="8">
        <f t="shared" ref="K710:L713" si="73">E710+G710+I710</f>
        <v>0</v>
      </c>
      <c r="L710" s="8">
        <f t="shared" si="73"/>
        <v>0</v>
      </c>
      <c r="M710" s="10"/>
      <c r="Q710">
        <v>1</v>
      </c>
      <c r="R710">
        <f>D710*내역서!R2644</f>
        <v>0</v>
      </c>
      <c r="S710">
        <f>D710*내역서!S2644</f>
        <v>0</v>
      </c>
      <c r="T710">
        <f>D710*내역서!T2644</f>
        <v>0</v>
      </c>
      <c r="U710">
        <f>D710*내역서!U2644</f>
        <v>0</v>
      </c>
      <c r="V710">
        <f>D710*내역서!V2644</f>
        <v>0</v>
      </c>
      <c r="W710">
        <f>D710*내역서!W2644</f>
        <v>0</v>
      </c>
      <c r="X710">
        <f>D710*내역서!X2644</f>
        <v>0</v>
      </c>
      <c r="Y710">
        <f>D710*내역서!Y2644</f>
        <v>0</v>
      </c>
      <c r="Z710">
        <f>D710*내역서!Z2644</f>
        <v>0</v>
      </c>
      <c r="AA710">
        <f>D710*내역서!AA2644</f>
        <v>0</v>
      </c>
      <c r="AB710">
        <f>D710*내역서!AB2644</f>
        <v>0</v>
      </c>
      <c r="AC710">
        <f>D710*내역서!AC2644</f>
        <v>0</v>
      </c>
      <c r="AD710">
        <f>D710*내역서!AD2644</f>
        <v>0</v>
      </c>
      <c r="AE710">
        <f>D710*내역서!AE2644</f>
        <v>0</v>
      </c>
      <c r="AF710">
        <f>D710*내역서!AF2644</f>
        <v>0</v>
      </c>
      <c r="AG710">
        <f>D710*내역서!AG2644</f>
        <v>0</v>
      </c>
      <c r="AH710">
        <f>D710*내역서!AH2644</f>
        <v>0</v>
      </c>
      <c r="AI710">
        <f>D710*내역서!AI2644</f>
        <v>0</v>
      </c>
      <c r="AJ710">
        <f>D710*내역서!AJ2644</f>
        <v>0</v>
      </c>
      <c r="AK710">
        <f>D710*내역서!AK2644</f>
        <v>0</v>
      </c>
      <c r="AL710">
        <f>D710*내역서!AL2644</f>
        <v>0</v>
      </c>
    </row>
    <row r="711" spans="1:38" ht="30" customHeight="1">
      <c r="A711" s="6" t="s">
        <v>608</v>
      </c>
      <c r="B711" s="10"/>
      <c r="C711" s="7" t="s">
        <v>122</v>
      </c>
      <c r="D711" s="15">
        <v>1</v>
      </c>
      <c r="E711" s="8">
        <f>내역서!F2666</f>
        <v>0</v>
      </c>
      <c r="F711" s="8">
        <f>D711*E711</f>
        <v>0</v>
      </c>
      <c r="G711" s="8">
        <f>내역서!H2666</f>
        <v>0</v>
      </c>
      <c r="H711" s="8">
        <f>D711*G711</f>
        <v>0</v>
      </c>
      <c r="I711" s="8">
        <f>내역서!J2666</f>
        <v>0</v>
      </c>
      <c r="J711" s="8">
        <f>D711*I711</f>
        <v>0</v>
      </c>
      <c r="K711" s="8">
        <f t="shared" si="73"/>
        <v>0</v>
      </c>
      <c r="L711" s="8">
        <f t="shared" si="73"/>
        <v>0</v>
      </c>
      <c r="M711" s="10"/>
      <c r="Q711">
        <v>1</v>
      </c>
      <c r="R711">
        <f>D711*내역서!R2666</f>
        <v>0</v>
      </c>
      <c r="S711">
        <f>D711*내역서!S2666</f>
        <v>0</v>
      </c>
      <c r="T711">
        <f>D711*내역서!T2666</f>
        <v>0</v>
      </c>
      <c r="U711">
        <f>D711*내역서!U2666</f>
        <v>0</v>
      </c>
      <c r="V711">
        <f>D711*내역서!V2666</f>
        <v>0</v>
      </c>
      <c r="W711">
        <f>D711*내역서!W2666</f>
        <v>0</v>
      </c>
      <c r="X711">
        <f>D711*내역서!X2666</f>
        <v>0</v>
      </c>
      <c r="Y711">
        <f>D711*내역서!Y2666</f>
        <v>0</v>
      </c>
      <c r="Z711">
        <f>D711*내역서!Z2666</f>
        <v>0</v>
      </c>
      <c r="AA711">
        <f>D711*내역서!AA2666</f>
        <v>0</v>
      </c>
      <c r="AB711">
        <f>D711*내역서!AB2666</f>
        <v>0</v>
      </c>
      <c r="AC711">
        <f>D711*내역서!AC2666</f>
        <v>0</v>
      </c>
      <c r="AD711">
        <f>D711*내역서!AD2666</f>
        <v>0</v>
      </c>
      <c r="AE711">
        <f>D711*내역서!AE2666</f>
        <v>0</v>
      </c>
      <c r="AF711">
        <f>D711*내역서!AF2666</f>
        <v>0</v>
      </c>
      <c r="AG711">
        <f>D711*내역서!AG2666</f>
        <v>0</v>
      </c>
      <c r="AH711">
        <f>D711*내역서!AH2666</f>
        <v>0</v>
      </c>
      <c r="AI711">
        <f>D711*내역서!AI2666</f>
        <v>0</v>
      </c>
      <c r="AJ711">
        <f>D711*내역서!AJ2666</f>
        <v>0</v>
      </c>
      <c r="AK711">
        <f>D711*내역서!AK2666</f>
        <v>0</v>
      </c>
      <c r="AL711">
        <f>D711*내역서!AL2666</f>
        <v>0</v>
      </c>
    </row>
    <row r="712" spans="1:38" ht="30" customHeight="1">
      <c r="A712" s="6" t="s">
        <v>609</v>
      </c>
      <c r="B712" s="10"/>
      <c r="C712" s="7" t="s">
        <v>122</v>
      </c>
      <c r="D712" s="15">
        <v>1</v>
      </c>
      <c r="E712" s="8">
        <f>내역서!F2688</f>
        <v>0</v>
      </c>
      <c r="F712" s="8">
        <f>D712*E712</f>
        <v>0</v>
      </c>
      <c r="G712" s="8">
        <f>내역서!H2688</f>
        <v>0</v>
      </c>
      <c r="H712" s="8">
        <f>D712*G712</f>
        <v>0</v>
      </c>
      <c r="I712" s="8">
        <f>내역서!J2688</f>
        <v>0</v>
      </c>
      <c r="J712" s="8">
        <f>D712*I712</f>
        <v>0</v>
      </c>
      <c r="K712" s="8">
        <f t="shared" si="73"/>
        <v>0</v>
      </c>
      <c r="L712" s="8">
        <f t="shared" si="73"/>
        <v>0</v>
      </c>
      <c r="M712" s="10"/>
      <c r="Q712">
        <v>1</v>
      </c>
      <c r="R712">
        <f>D712*내역서!R2688</f>
        <v>0</v>
      </c>
      <c r="S712">
        <f>D712*내역서!S2688</f>
        <v>0</v>
      </c>
      <c r="T712">
        <f>D712*내역서!T2688</f>
        <v>0</v>
      </c>
      <c r="U712">
        <f>D712*내역서!U2688</f>
        <v>0</v>
      </c>
      <c r="V712">
        <f>D712*내역서!V2688</f>
        <v>0</v>
      </c>
      <c r="W712">
        <f>D712*내역서!W2688</f>
        <v>0</v>
      </c>
      <c r="X712">
        <f>D712*내역서!X2688</f>
        <v>0</v>
      </c>
      <c r="Y712">
        <f>D712*내역서!Y2688</f>
        <v>0</v>
      </c>
      <c r="Z712">
        <f>D712*내역서!Z2688</f>
        <v>0</v>
      </c>
      <c r="AA712">
        <f>D712*내역서!AA2688</f>
        <v>0</v>
      </c>
      <c r="AB712">
        <f>D712*내역서!AB2688</f>
        <v>0</v>
      </c>
      <c r="AC712">
        <f>D712*내역서!AC2688</f>
        <v>0</v>
      </c>
      <c r="AD712">
        <f>D712*내역서!AD2688</f>
        <v>0</v>
      </c>
      <c r="AE712">
        <f>D712*내역서!AE2688</f>
        <v>0</v>
      </c>
      <c r="AF712">
        <f>D712*내역서!AF2688</f>
        <v>0</v>
      </c>
      <c r="AG712">
        <f>D712*내역서!AG2688</f>
        <v>0</v>
      </c>
      <c r="AH712">
        <f>D712*내역서!AH2688</f>
        <v>0</v>
      </c>
      <c r="AI712">
        <f>D712*내역서!AI2688</f>
        <v>0</v>
      </c>
      <c r="AJ712">
        <f>D712*내역서!AJ2688</f>
        <v>0</v>
      </c>
      <c r="AK712">
        <f>D712*내역서!AK2688</f>
        <v>0</v>
      </c>
      <c r="AL712">
        <f>D712*내역서!AL2688</f>
        <v>0</v>
      </c>
    </row>
    <row r="713" spans="1:38" ht="30" customHeight="1">
      <c r="A713" s="6" t="s">
        <v>610</v>
      </c>
      <c r="B713" s="10"/>
      <c r="C713" s="7" t="s">
        <v>122</v>
      </c>
      <c r="D713" s="15">
        <v>1</v>
      </c>
      <c r="E713" s="8">
        <f>내역서!F2710</f>
        <v>0</v>
      </c>
      <c r="F713" s="8">
        <f>D713*E713</f>
        <v>0</v>
      </c>
      <c r="G713" s="8">
        <f>내역서!H2710</f>
        <v>0</v>
      </c>
      <c r="H713" s="8">
        <f>D713*G713</f>
        <v>0</v>
      </c>
      <c r="I713" s="8">
        <f>내역서!J2710</f>
        <v>0</v>
      </c>
      <c r="J713" s="8">
        <f>D713*I713</f>
        <v>0</v>
      </c>
      <c r="K713" s="8">
        <f t="shared" si="73"/>
        <v>0</v>
      </c>
      <c r="L713" s="8">
        <f t="shared" si="73"/>
        <v>0</v>
      </c>
      <c r="M713" s="6" t="s">
        <v>487</v>
      </c>
      <c r="R713">
        <f>D713*내역서!R2710</f>
        <v>0</v>
      </c>
      <c r="S713">
        <f>D713*내역서!S2710</f>
        <v>0</v>
      </c>
      <c r="T713">
        <f>D713*내역서!T2710</f>
        <v>0</v>
      </c>
      <c r="U713">
        <f>D713*내역서!U2710</f>
        <v>0</v>
      </c>
      <c r="V713">
        <f>D713*내역서!V2710</f>
        <v>0</v>
      </c>
      <c r="W713">
        <f>D713*내역서!W2710</f>
        <v>0</v>
      </c>
      <c r="X713">
        <f>D713*내역서!X2710</f>
        <v>0</v>
      </c>
      <c r="Y713">
        <f>D713*내역서!Y2710</f>
        <v>0</v>
      </c>
      <c r="Z713">
        <f>D713*내역서!Z2710</f>
        <v>0</v>
      </c>
      <c r="AA713">
        <f>D713*내역서!AA2710</f>
        <v>0</v>
      </c>
      <c r="AB713">
        <f>D713*내역서!AB2710</f>
        <v>0</v>
      </c>
      <c r="AC713">
        <f>D713*내역서!AC2710</f>
        <v>0</v>
      </c>
      <c r="AD713">
        <f>D713*내역서!AD2710</f>
        <v>0</v>
      </c>
      <c r="AE713">
        <f>D713*내역서!AE2710</f>
        <v>0</v>
      </c>
      <c r="AF713">
        <f>D713*내역서!AF2710</f>
        <v>0</v>
      </c>
      <c r="AG713">
        <f>D713*내역서!AG2710</f>
        <v>0</v>
      </c>
      <c r="AH713">
        <f>D713*내역서!AH2710</f>
        <v>0</v>
      </c>
      <c r="AI713">
        <f>D713*내역서!AI2710</f>
        <v>0</v>
      </c>
      <c r="AJ713">
        <f>D713*내역서!AJ2710</f>
        <v>0</v>
      </c>
      <c r="AK713">
        <f>D713*내역서!AK2710</f>
        <v>0</v>
      </c>
      <c r="AL713">
        <f>D713*내역서!AL2710</f>
        <v>0</v>
      </c>
    </row>
    <row r="714" spans="1:38" ht="30" customHeight="1">
      <c r="A714" s="10"/>
      <c r="B714" s="10"/>
      <c r="C714" s="15"/>
      <c r="D714" s="15"/>
      <c r="E714" s="8"/>
      <c r="F714" s="8"/>
      <c r="G714" s="8"/>
      <c r="H714" s="8"/>
      <c r="I714" s="8"/>
      <c r="J714" s="8"/>
      <c r="K714" s="8"/>
      <c r="L714" s="8"/>
      <c r="M714" s="10"/>
    </row>
    <row r="715" spans="1:38" ht="30" customHeight="1">
      <c r="A715" s="10"/>
      <c r="B715" s="10"/>
      <c r="C715" s="15"/>
      <c r="D715" s="15"/>
      <c r="E715" s="8"/>
      <c r="F715" s="8"/>
      <c r="G715" s="8"/>
      <c r="H715" s="8"/>
      <c r="I715" s="8"/>
      <c r="J715" s="8"/>
      <c r="K715" s="8"/>
      <c r="L715" s="8"/>
      <c r="M715" s="10"/>
    </row>
    <row r="716" spans="1:38" ht="30" customHeight="1">
      <c r="A716" s="10"/>
      <c r="B716" s="10"/>
      <c r="C716" s="15"/>
      <c r="D716" s="15"/>
      <c r="E716" s="8"/>
      <c r="F716" s="8"/>
      <c r="G716" s="8"/>
      <c r="H716" s="8"/>
      <c r="I716" s="8"/>
      <c r="J716" s="8"/>
      <c r="K716" s="8"/>
      <c r="L716" s="8"/>
      <c r="M716" s="10"/>
    </row>
    <row r="717" spans="1:38" ht="30" customHeight="1">
      <c r="A717" s="10"/>
      <c r="B717" s="10"/>
      <c r="C717" s="15"/>
      <c r="D717" s="15"/>
      <c r="E717" s="8"/>
      <c r="F717" s="8"/>
      <c r="G717" s="8"/>
      <c r="H717" s="8"/>
      <c r="I717" s="8"/>
      <c r="J717" s="8"/>
      <c r="K717" s="8"/>
      <c r="L717" s="8"/>
      <c r="M717" s="10"/>
    </row>
    <row r="718" spans="1:38" ht="30" customHeight="1">
      <c r="A718" s="10"/>
      <c r="B718" s="10"/>
      <c r="C718" s="15"/>
      <c r="D718" s="15"/>
      <c r="E718" s="8"/>
      <c r="F718" s="8"/>
      <c r="G718" s="8"/>
      <c r="H718" s="8"/>
      <c r="I718" s="8"/>
      <c r="J718" s="8"/>
      <c r="K718" s="8"/>
      <c r="L718" s="8"/>
      <c r="M718" s="10"/>
    </row>
    <row r="719" spans="1:38" ht="30" customHeight="1">
      <c r="A719" s="10"/>
      <c r="B719" s="10"/>
      <c r="C719" s="15"/>
      <c r="D719" s="15"/>
      <c r="E719" s="8"/>
      <c r="F719" s="8"/>
      <c r="G719" s="8"/>
      <c r="H719" s="8"/>
      <c r="I719" s="8"/>
      <c r="J719" s="8"/>
      <c r="K719" s="8"/>
      <c r="L719" s="8"/>
      <c r="M719" s="10"/>
    </row>
    <row r="720" spans="1:38" ht="30" customHeight="1">
      <c r="A720" s="10"/>
      <c r="B720" s="10"/>
      <c r="C720" s="15"/>
      <c r="D720" s="15"/>
      <c r="E720" s="8"/>
      <c r="F720" s="8"/>
      <c r="G720" s="8"/>
      <c r="H720" s="8"/>
      <c r="I720" s="8"/>
      <c r="J720" s="8"/>
      <c r="K720" s="8"/>
      <c r="L720" s="8"/>
      <c r="M720" s="10"/>
    </row>
    <row r="721" spans="1:38" ht="30" customHeight="1">
      <c r="A721" s="10"/>
      <c r="B721" s="10"/>
      <c r="C721" s="15"/>
      <c r="D721" s="15"/>
      <c r="E721" s="8"/>
      <c r="F721" s="8"/>
      <c r="G721" s="8"/>
      <c r="H721" s="8"/>
      <c r="I721" s="8"/>
      <c r="J721" s="8"/>
      <c r="K721" s="8"/>
      <c r="L721" s="8"/>
      <c r="M721" s="10"/>
    </row>
    <row r="722" spans="1:38" ht="30" customHeight="1">
      <c r="A722" s="10"/>
      <c r="B722" s="10"/>
      <c r="C722" s="15"/>
      <c r="D722" s="15"/>
      <c r="E722" s="8"/>
      <c r="F722" s="8"/>
      <c r="G722" s="8"/>
      <c r="H722" s="8"/>
      <c r="I722" s="8"/>
      <c r="J722" s="8"/>
      <c r="K722" s="8"/>
      <c r="L722" s="8"/>
      <c r="M722" s="10"/>
    </row>
    <row r="723" spans="1:38" ht="30" customHeight="1">
      <c r="A723" s="10"/>
      <c r="B723" s="10"/>
      <c r="C723" s="15"/>
      <c r="D723" s="15"/>
      <c r="E723" s="8"/>
      <c r="F723" s="8"/>
      <c r="G723" s="8"/>
      <c r="H723" s="8"/>
      <c r="I723" s="8"/>
      <c r="J723" s="8"/>
      <c r="K723" s="8"/>
      <c r="L723" s="8"/>
      <c r="M723" s="10"/>
    </row>
    <row r="724" spans="1:38" ht="30" customHeight="1">
      <c r="A724" s="10"/>
      <c r="B724" s="10"/>
      <c r="C724" s="15"/>
      <c r="D724" s="15"/>
      <c r="E724" s="8"/>
      <c r="F724" s="8"/>
      <c r="G724" s="8"/>
      <c r="H724" s="8"/>
      <c r="I724" s="8"/>
      <c r="J724" s="8"/>
      <c r="K724" s="8"/>
      <c r="L724" s="8"/>
      <c r="M724" s="10"/>
    </row>
    <row r="725" spans="1:38" ht="30" customHeight="1">
      <c r="A725" s="10"/>
      <c r="B725" s="10"/>
      <c r="C725" s="15"/>
      <c r="D725" s="15"/>
      <c r="E725" s="8"/>
      <c r="F725" s="8"/>
      <c r="G725" s="8"/>
      <c r="H725" s="8"/>
      <c r="I725" s="8"/>
      <c r="J725" s="8"/>
      <c r="K725" s="8"/>
      <c r="L725" s="8"/>
      <c r="M725" s="10"/>
    </row>
    <row r="726" spans="1:38" ht="30" customHeight="1">
      <c r="A726" s="10"/>
      <c r="B726" s="10"/>
      <c r="C726" s="15"/>
      <c r="D726" s="15"/>
      <c r="E726" s="8"/>
      <c r="F726" s="8"/>
      <c r="G726" s="8"/>
      <c r="H726" s="8"/>
      <c r="I726" s="8"/>
      <c r="J726" s="8"/>
      <c r="K726" s="8"/>
      <c r="L726" s="8"/>
      <c r="M726" s="10"/>
    </row>
    <row r="727" spans="1:38" ht="30" customHeight="1">
      <c r="A727" s="10"/>
      <c r="B727" s="10"/>
      <c r="C727" s="15"/>
      <c r="D727" s="15"/>
      <c r="E727" s="8"/>
      <c r="F727" s="8"/>
      <c r="G727" s="8"/>
      <c r="H727" s="8"/>
      <c r="I727" s="8"/>
      <c r="J727" s="8"/>
      <c r="K727" s="8"/>
      <c r="L727" s="8"/>
      <c r="M727" s="10"/>
    </row>
    <row r="728" spans="1:38" ht="30" customHeight="1">
      <c r="A728" s="10"/>
      <c r="B728" s="10"/>
      <c r="C728" s="15"/>
      <c r="D728" s="15"/>
      <c r="E728" s="8"/>
      <c r="F728" s="8"/>
      <c r="G728" s="8"/>
      <c r="H728" s="8"/>
      <c r="I728" s="8"/>
      <c r="J728" s="8"/>
      <c r="K728" s="8"/>
      <c r="L728" s="8"/>
      <c r="M728" s="10"/>
    </row>
    <row r="729" spans="1:38" ht="30" customHeight="1">
      <c r="A729" s="10"/>
      <c r="B729" s="10"/>
      <c r="C729" s="15"/>
      <c r="D729" s="15"/>
      <c r="E729" s="8"/>
      <c r="F729" s="8"/>
      <c r="G729" s="8"/>
      <c r="H729" s="8"/>
      <c r="I729" s="8"/>
      <c r="J729" s="8"/>
      <c r="K729" s="8"/>
      <c r="L729" s="8"/>
      <c r="M729" s="10"/>
    </row>
    <row r="730" spans="1:38" ht="30" customHeight="1">
      <c r="A730" s="11" t="s">
        <v>121</v>
      </c>
      <c r="B730" s="12"/>
      <c r="C730" s="13"/>
      <c r="D730" s="13"/>
      <c r="E730" s="8"/>
      <c r="F730" s="14">
        <f>SUMIF(Q710:Q713, "1", F710:F713)</f>
        <v>0</v>
      </c>
      <c r="G730" s="8"/>
      <c r="H730" s="14">
        <f>SUMIF(Q710:Q713, "1", H710:H713)</f>
        <v>0</v>
      </c>
      <c r="I730" s="8"/>
      <c r="J730" s="14">
        <f>SUMIF(Q710:Q713, "1", J710:J713)</f>
        <v>0</v>
      </c>
      <c r="K730" s="8"/>
      <c r="L730" s="14">
        <f>F730+H730+J730</f>
        <v>0</v>
      </c>
      <c r="M730" s="12"/>
      <c r="R730">
        <f t="shared" ref="R730:AL730" si="74">SUM(R710:R713)</f>
        <v>0</v>
      </c>
      <c r="S730">
        <f t="shared" si="74"/>
        <v>0</v>
      </c>
      <c r="T730">
        <f t="shared" si="74"/>
        <v>0</v>
      </c>
      <c r="U730">
        <f t="shared" si="74"/>
        <v>0</v>
      </c>
      <c r="V730">
        <f t="shared" si="74"/>
        <v>0</v>
      </c>
      <c r="W730">
        <f t="shared" si="74"/>
        <v>0</v>
      </c>
      <c r="X730">
        <f t="shared" si="74"/>
        <v>0</v>
      </c>
      <c r="Y730">
        <f t="shared" si="74"/>
        <v>0</v>
      </c>
      <c r="Z730">
        <f t="shared" si="74"/>
        <v>0</v>
      </c>
      <c r="AA730">
        <f t="shared" si="74"/>
        <v>0</v>
      </c>
      <c r="AB730">
        <f t="shared" si="74"/>
        <v>0</v>
      </c>
      <c r="AC730">
        <f t="shared" si="74"/>
        <v>0</v>
      </c>
      <c r="AD730">
        <f t="shared" si="74"/>
        <v>0</v>
      </c>
      <c r="AE730">
        <f t="shared" si="74"/>
        <v>0</v>
      </c>
      <c r="AF730">
        <f t="shared" si="74"/>
        <v>0</v>
      </c>
      <c r="AG730">
        <f t="shared" si="74"/>
        <v>0</v>
      </c>
      <c r="AH730">
        <f t="shared" si="74"/>
        <v>0</v>
      </c>
      <c r="AI730">
        <f t="shared" si="74"/>
        <v>0</v>
      </c>
      <c r="AJ730">
        <f t="shared" si="74"/>
        <v>0</v>
      </c>
      <c r="AK730">
        <f t="shared" si="74"/>
        <v>0</v>
      </c>
      <c r="AL730">
        <f t="shared" si="74"/>
        <v>0</v>
      </c>
    </row>
    <row r="731" spans="1:38" ht="30" customHeight="1">
      <c r="A731" s="6" t="s">
        <v>31</v>
      </c>
      <c r="B731" s="10"/>
      <c r="C731" s="15"/>
      <c r="D731" s="15"/>
      <c r="E731" s="8"/>
      <c r="F731" s="8"/>
      <c r="G731" s="8"/>
      <c r="H731" s="8"/>
      <c r="I731" s="8"/>
      <c r="J731" s="8"/>
      <c r="K731" s="8"/>
      <c r="L731" s="8"/>
      <c r="M731" s="10"/>
    </row>
    <row r="732" spans="1:38" ht="30" customHeight="1">
      <c r="A732" s="6" t="s">
        <v>611</v>
      </c>
      <c r="B732" s="10"/>
      <c r="C732" s="7" t="s">
        <v>122</v>
      </c>
      <c r="D732" s="15">
        <v>1</v>
      </c>
      <c r="E732" s="8">
        <f>내역서!F2732</f>
        <v>0</v>
      </c>
      <c r="F732" s="8">
        <f>D732*E732</f>
        <v>0</v>
      </c>
      <c r="G732" s="8">
        <f>내역서!H2732</f>
        <v>0</v>
      </c>
      <c r="H732" s="8">
        <f>D732*G732</f>
        <v>0</v>
      </c>
      <c r="I732" s="8">
        <f>내역서!J2732</f>
        <v>0</v>
      </c>
      <c r="J732" s="8">
        <f>D732*I732</f>
        <v>0</v>
      </c>
      <c r="K732" s="8">
        <f t="shared" ref="K732:L734" si="75">E732+G732+I732</f>
        <v>0</v>
      </c>
      <c r="L732" s="8">
        <f t="shared" si="75"/>
        <v>0</v>
      </c>
      <c r="M732" s="10"/>
      <c r="Q732">
        <v>1</v>
      </c>
      <c r="R732">
        <f>D732*내역서!R2732</f>
        <v>0</v>
      </c>
      <c r="S732">
        <f>D732*내역서!S2732</f>
        <v>0</v>
      </c>
      <c r="T732">
        <f>D732*내역서!T2732</f>
        <v>0</v>
      </c>
      <c r="U732">
        <f>D732*내역서!U2732</f>
        <v>0</v>
      </c>
      <c r="V732">
        <f>D732*내역서!V2732</f>
        <v>0</v>
      </c>
      <c r="W732">
        <f>D732*내역서!W2732</f>
        <v>0</v>
      </c>
      <c r="X732">
        <f>D732*내역서!X2732</f>
        <v>0</v>
      </c>
      <c r="Y732">
        <f>D732*내역서!Y2732</f>
        <v>0</v>
      </c>
      <c r="Z732">
        <f>D732*내역서!Z2732</f>
        <v>0</v>
      </c>
      <c r="AA732">
        <f>D732*내역서!AA2732</f>
        <v>0</v>
      </c>
      <c r="AB732">
        <f>D732*내역서!AB2732</f>
        <v>0</v>
      </c>
      <c r="AC732">
        <f>D732*내역서!AC2732</f>
        <v>0</v>
      </c>
      <c r="AD732">
        <f>D732*내역서!AD2732</f>
        <v>0</v>
      </c>
      <c r="AE732">
        <f>D732*내역서!AE2732</f>
        <v>0</v>
      </c>
      <c r="AF732">
        <f>D732*내역서!AF2732</f>
        <v>0</v>
      </c>
      <c r="AG732">
        <f>D732*내역서!AG2732</f>
        <v>0</v>
      </c>
      <c r="AH732">
        <f>D732*내역서!AH2732</f>
        <v>0</v>
      </c>
      <c r="AI732">
        <f>D732*내역서!AI2732</f>
        <v>0</v>
      </c>
      <c r="AJ732">
        <f>D732*내역서!AJ2732</f>
        <v>0</v>
      </c>
      <c r="AK732">
        <f>D732*내역서!AK2732</f>
        <v>0</v>
      </c>
      <c r="AL732">
        <f>D732*내역서!AL2732</f>
        <v>0</v>
      </c>
    </row>
    <row r="733" spans="1:38" ht="30" customHeight="1">
      <c r="A733" s="6" t="s">
        <v>612</v>
      </c>
      <c r="B733" s="10"/>
      <c r="C733" s="7" t="s">
        <v>122</v>
      </c>
      <c r="D733" s="15">
        <v>1</v>
      </c>
      <c r="E733" s="8">
        <f>내역서!F2754</f>
        <v>0</v>
      </c>
      <c r="F733" s="8">
        <f>D733*E733</f>
        <v>0</v>
      </c>
      <c r="G733" s="8">
        <f>내역서!H2754</f>
        <v>0</v>
      </c>
      <c r="H733" s="8">
        <f>D733*G733</f>
        <v>0</v>
      </c>
      <c r="I733" s="8">
        <f>내역서!J2754</f>
        <v>0</v>
      </c>
      <c r="J733" s="8">
        <f>D733*I733</f>
        <v>0</v>
      </c>
      <c r="K733" s="8">
        <f t="shared" si="75"/>
        <v>0</v>
      </c>
      <c r="L733" s="8">
        <f t="shared" si="75"/>
        <v>0</v>
      </c>
      <c r="M733" s="10"/>
      <c r="Q733">
        <v>1</v>
      </c>
      <c r="R733">
        <f>D733*내역서!R2754</f>
        <v>0</v>
      </c>
      <c r="S733">
        <f>D733*내역서!S2754</f>
        <v>0</v>
      </c>
      <c r="T733">
        <f>D733*내역서!T2754</f>
        <v>0</v>
      </c>
      <c r="U733">
        <f>D733*내역서!U2754</f>
        <v>0</v>
      </c>
      <c r="V733">
        <f>D733*내역서!V2754</f>
        <v>0</v>
      </c>
      <c r="W733">
        <f>D733*내역서!W2754</f>
        <v>0</v>
      </c>
      <c r="X733">
        <f>D733*내역서!X2754</f>
        <v>0</v>
      </c>
      <c r="Y733">
        <f>D733*내역서!Y2754</f>
        <v>0</v>
      </c>
      <c r="Z733">
        <f>D733*내역서!Z2754</f>
        <v>0</v>
      </c>
      <c r="AA733">
        <f>D733*내역서!AA2754</f>
        <v>0</v>
      </c>
      <c r="AB733">
        <f>D733*내역서!AB2754</f>
        <v>0</v>
      </c>
      <c r="AC733">
        <f>D733*내역서!AC2754</f>
        <v>0</v>
      </c>
      <c r="AD733">
        <f>D733*내역서!AD2754</f>
        <v>0</v>
      </c>
      <c r="AE733">
        <f>D733*내역서!AE2754</f>
        <v>0</v>
      </c>
      <c r="AF733">
        <f>D733*내역서!AF2754</f>
        <v>0</v>
      </c>
      <c r="AG733">
        <f>D733*내역서!AG2754</f>
        <v>0</v>
      </c>
      <c r="AH733">
        <f>D733*내역서!AH2754</f>
        <v>0</v>
      </c>
      <c r="AI733">
        <f>D733*내역서!AI2754</f>
        <v>0</v>
      </c>
      <c r="AJ733">
        <f>D733*내역서!AJ2754</f>
        <v>0</v>
      </c>
      <c r="AK733">
        <f>D733*내역서!AK2754</f>
        <v>0</v>
      </c>
      <c r="AL733">
        <f>D733*내역서!AL2754</f>
        <v>0</v>
      </c>
    </row>
    <row r="734" spans="1:38" ht="30" customHeight="1">
      <c r="A734" s="6" t="s">
        <v>613</v>
      </c>
      <c r="B734" s="10"/>
      <c r="C734" s="7" t="s">
        <v>122</v>
      </c>
      <c r="D734" s="15">
        <v>1</v>
      </c>
      <c r="E734" s="8">
        <f>내역서!F2776</f>
        <v>0</v>
      </c>
      <c r="F734" s="8">
        <f>D734*E734</f>
        <v>0</v>
      </c>
      <c r="G734" s="8">
        <f>내역서!H2776</f>
        <v>0</v>
      </c>
      <c r="H734" s="8">
        <f>D734*G734</f>
        <v>0</v>
      </c>
      <c r="I734" s="8">
        <f>내역서!J2776</f>
        <v>0</v>
      </c>
      <c r="J734" s="8">
        <f>D734*I734</f>
        <v>0</v>
      </c>
      <c r="K734" s="8">
        <f t="shared" si="75"/>
        <v>0</v>
      </c>
      <c r="L734" s="8">
        <f t="shared" si="75"/>
        <v>0</v>
      </c>
      <c r="M734" s="6" t="s">
        <v>487</v>
      </c>
      <c r="R734">
        <f>D734*내역서!R2776</f>
        <v>0</v>
      </c>
      <c r="S734">
        <f>D734*내역서!S2776</f>
        <v>0</v>
      </c>
      <c r="T734">
        <f>D734*내역서!T2776</f>
        <v>0</v>
      </c>
      <c r="U734">
        <f>D734*내역서!U2776</f>
        <v>0</v>
      </c>
      <c r="V734">
        <f>D734*내역서!V2776</f>
        <v>0</v>
      </c>
      <c r="W734">
        <f>D734*내역서!W2776</f>
        <v>0</v>
      </c>
      <c r="X734">
        <f>D734*내역서!X2776</f>
        <v>0</v>
      </c>
      <c r="Y734">
        <f>D734*내역서!Y2776</f>
        <v>0</v>
      </c>
      <c r="Z734">
        <f>D734*내역서!Z2776</f>
        <v>0</v>
      </c>
      <c r="AA734">
        <f>D734*내역서!AA2776</f>
        <v>0</v>
      </c>
      <c r="AB734">
        <f>D734*내역서!AB2776</f>
        <v>0</v>
      </c>
      <c r="AC734">
        <f>D734*내역서!AC2776</f>
        <v>0</v>
      </c>
      <c r="AD734">
        <f>D734*내역서!AD2776</f>
        <v>0</v>
      </c>
      <c r="AE734">
        <f>D734*내역서!AE2776</f>
        <v>0</v>
      </c>
      <c r="AF734">
        <f>D734*내역서!AF2776</f>
        <v>0</v>
      </c>
      <c r="AG734">
        <f>D734*내역서!AG2776</f>
        <v>0</v>
      </c>
      <c r="AH734">
        <f>D734*내역서!AH2776</f>
        <v>0</v>
      </c>
      <c r="AI734">
        <f>D734*내역서!AI2776</f>
        <v>0</v>
      </c>
      <c r="AJ734">
        <f>D734*내역서!AJ2776</f>
        <v>0</v>
      </c>
      <c r="AK734">
        <f>D734*내역서!AK2776</f>
        <v>0</v>
      </c>
      <c r="AL734">
        <f>D734*내역서!AL2776</f>
        <v>0</v>
      </c>
    </row>
    <row r="735" spans="1:38" ht="30" customHeight="1">
      <c r="A735" s="10"/>
      <c r="B735" s="10"/>
      <c r="C735" s="15"/>
      <c r="D735" s="15"/>
      <c r="E735" s="8"/>
      <c r="F735" s="8"/>
      <c r="G735" s="8"/>
      <c r="H735" s="8"/>
      <c r="I735" s="8"/>
      <c r="J735" s="8"/>
      <c r="K735" s="8"/>
      <c r="L735" s="8"/>
      <c r="M735" s="10"/>
    </row>
    <row r="736" spans="1:38" ht="30" customHeight="1">
      <c r="A736" s="10"/>
      <c r="B736" s="10"/>
      <c r="C736" s="15"/>
      <c r="D736" s="15"/>
      <c r="E736" s="8"/>
      <c r="F736" s="8"/>
      <c r="G736" s="8"/>
      <c r="H736" s="8"/>
      <c r="I736" s="8"/>
      <c r="J736" s="8"/>
      <c r="K736" s="8"/>
      <c r="L736" s="8"/>
      <c r="M736" s="10"/>
    </row>
    <row r="737" spans="1:38" ht="30" customHeight="1">
      <c r="A737" s="10"/>
      <c r="B737" s="10"/>
      <c r="C737" s="15"/>
      <c r="D737" s="15"/>
      <c r="E737" s="8"/>
      <c r="F737" s="8"/>
      <c r="G737" s="8"/>
      <c r="H737" s="8"/>
      <c r="I737" s="8"/>
      <c r="J737" s="8"/>
      <c r="K737" s="8"/>
      <c r="L737" s="8"/>
      <c r="M737" s="10"/>
    </row>
    <row r="738" spans="1:38" ht="30" customHeight="1">
      <c r="A738" s="10"/>
      <c r="B738" s="10"/>
      <c r="C738" s="15"/>
      <c r="D738" s="15"/>
      <c r="E738" s="8"/>
      <c r="F738" s="8"/>
      <c r="G738" s="8"/>
      <c r="H738" s="8"/>
      <c r="I738" s="8"/>
      <c r="J738" s="8"/>
      <c r="K738" s="8"/>
      <c r="L738" s="8"/>
      <c r="M738" s="10"/>
    </row>
    <row r="739" spans="1:38" ht="30" customHeight="1">
      <c r="A739" s="10"/>
      <c r="B739" s="10"/>
      <c r="C739" s="15"/>
      <c r="D739" s="15"/>
      <c r="E739" s="8"/>
      <c r="F739" s="8"/>
      <c r="G739" s="8"/>
      <c r="H739" s="8"/>
      <c r="I739" s="8"/>
      <c r="J739" s="8"/>
      <c r="K739" s="8"/>
      <c r="L739" s="8"/>
      <c r="M739" s="10"/>
    </row>
    <row r="740" spans="1:38" ht="30" customHeight="1">
      <c r="A740" s="10"/>
      <c r="B740" s="10"/>
      <c r="C740" s="15"/>
      <c r="D740" s="15"/>
      <c r="E740" s="8"/>
      <c r="F740" s="8"/>
      <c r="G740" s="8"/>
      <c r="H740" s="8"/>
      <c r="I740" s="8"/>
      <c r="J740" s="8"/>
      <c r="K740" s="8"/>
      <c r="L740" s="8"/>
      <c r="M740" s="10"/>
    </row>
    <row r="741" spans="1:38" ht="30" customHeight="1">
      <c r="A741" s="10"/>
      <c r="B741" s="10"/>
      <c r="C741" s="15"/>
      <c r="D741" s="15"/>
      <c r="E741" s="8"/>
      <c r="F741" s="8"/>
      <c r="G741" s="8"/>
      <c r="H741" s="8"/>
      <c r="I741" s="8"/>
      <c r="J741" s="8"/>
      <c r="K741" s="8"/>
      <c r="L741" s="8"/>
      <c r="M741" s="10"/>
    </row>
    <row r="742" spans="1:38" ht="30" customHeight="1">
      <c r="A742" s="10"/>
      <c r="B742" s="10"/>
      <c r="C742" s="15"/>
      <c r="D742" s="15"/>
      <c r="E742" s="8"/>
      <c r="F742" s="8"/>
      <c r="G742" s="8"/>
      <c r="H742" s="8"/>
      <c r="I742" s="8"/>
      <c r="J742" s="8"/>
      <c r="K742" s="8"/>
      <c r="L742" s="8"/>
      <c r="M742" s="10"/>
    </row>
    <row r="743" spans="1:38" ht="30" customHeight="1">
      <c r="A743" s="10"/>
      <c r="B743" s="10"/>
      <c r="C743" s="15"/>
      <c r="D743" s="15"/>
      <c r="E743" s="8"/>
      <c r="F743" s="8"/>
      <c r="G743" s="8"/>
      <c r="H743" s="8"/>
      <c r="I743" s="8"/>
      <c r="J743" s="8"/>
      <c r="K743" s="8"/>
      <c r="L743" s="8"/>
      <c r="M743" s="10"/>
    </row>
    <row r="744" spans="1:38" ht="30" customHeight="1">
      <c r="A744" s="10"/>
      <c r="B744" s="10"/>
      <c r="C744" s="15"/>
      <c r="D744" s="15"/>
      <c r="E744" s="8"/>
      <c r="F744" s="8"/>
      <c r="G744" s="8"/>
      <c r="H744" s="8"/>
      <c r="I744" s="8"/>
      <c r="J744" s="8"/>
      <c r="K744" s="8"/>
      <c r="L744" s="8"/>
      <c r="M744" s="10"/>
    </row>
    <row r="745" spans="1:38" ht="30" customHeight="1">
      <c r="A745" s="10"/>
      <c r="B745" s="10"/>
      <c r="C745" s="15"/>
      <c r="D745" s="15"/>
      <c r="E745" s="8"/>
      <c r="F745" s="8"/>
      <c r="G745" s="8"/>
      <c r="H745" s="8"/>
      <c r="I745" s="8"/>
      <c r="J745" s="8"/>
      <c r="K745" s="8"/>
      <c r="L745" s="8"/>
      <c r="M745" s="10"/>
    </row>
    <row r="746" spans="1:38" ht="30" customHeight="1">
      <c r="A746" s="10"/>
      <c r="B746" s="10"/>
      <c r="C746" s="15"/>
      <c r="D746" s="15"/>
      <c r="E746" s="8"/>
      <c r="F746" s="8"/>
      <c r="G746" s="8"/>
      <c r="H746" s="8"/>
      <c r="I746" s="8"/>
      <c r="J746" s="8"/>
      <c r="K746" s="8"/>
      <c r="L746" s="8"/>
      <c r="M746" s="10"/>
    </row>
    <row r="747" spans="1:38" ht="30" customHeight="1">
      <c r="A747" s="10"/>
      <c r="B747" s="10"/>
      <c r="C747" s="15"/>
      <c r="D747" s="15"/>
      <c r="E747" s="8"/>
      <c r="F747" s="8"/>
      <c r="G747" s="8"/>
      <c r="H747" s="8"/>
      <c r="I747" s="8"/>
      <c r="J747" s="8"/>
      <c r="K747" s="8"/>
      <c r="L747" s="8"/>
      <c r="M747" s="10"/>
    </row>
    <row r="748" spans="1:38" ht="30" customHeight="1">
      <c r="A748" s="10"/>
      <c r="B748" s="10"/>
      <c r="C748" s="15"/>
      <c r="D748" s="15"/>
      <c r="E748" s="8"/>
      <c r="F748" s="8"/>
      <c r="G748" s="8"/>
      <c r="H748" s="8"/>
      <c r="I748" s="8"/>
      <c r="J748" s="8"/>
      <c r="K748" s="8"/>
      <c r="L748" s="8"/>
      <c r="M748" s="10"/>
    </row>
    <row r="749" spans="1:38" ht="30" customHeight="1">
      <c r="A749" s="10"/>
      <c r="B749" s="10"/>
      <c r="C749" s="15"/>
      <c r="D749" s="15"/>
      <c r="E749" s="8"/>
      <c r="F749" s="8"/>
      <c r="G749" s="8"/>
      <c r="H749" s="8"/>
      <c r="I749" s="8"/>
      <c r="J749" s="8"/>
      <c r="K749" s="8"/>
      <c r="L749" s="8"/>
      <c r="M749" s="10"/>
    </row>
    <row r="750" spans="1:38" ht="30" customHeight="1">
      <c r="A750" s="10"/>
      <c r="B750" s="10"/>
      <c r="C750" s="15"/>
      <c r="D750" s="15"/>
      <c r="E750" s="8"/>
      <c r="F750" s="8"/>
      <c r="G750" s="8"/>
      <c r="H750" s="8"/>
      <c r="I750" s="8"/>
      <c r="J750" s="8"/>
      <c r="K750" s="8"/>
      <c r="L750" s="8"/>
      <c r="M750" s="10"/>
    </row>
    <row r="751" spans="1:38" ht="30" customHeight="1">
      <c r="A751" s="10"/>
      <c r="B751" s="10"/>
      <c r="C751" s="15"/>
      <c r="D751" s="15"/>
      <c r="E751" s="8"/>
      <c r="F751" s="8"/>
      <c r="G751" s="8"/>
      <c r="H751" s="8"/>
      <c r="I751" s="8"/>
      <c r="J751" s="8"/>
      <c r="K751" s="8"/>
      <c r="L751" s="8"/>
      <c r="M751" s="10"/>
    </row>
    <row r="752" spans="1:38" ht="30" customHeight="1">
      <c r="A752" s="11" t="s">
        <v>121</v>
      </c>
      <c r="B752" s="12"/>
      <c r="C752" s="13"/>
      <c r="D752" s="13"/>
      <c r="E752" s="8"/>
      <c r="F752" s="14">
        <f>SUMIF(Q732:Q734, "1", F732:F734)</f>
        <v>0</v>
      </c>
      <c r="G752" s="8"/>
      <c r="H752" s="14">
        <f>SUMIF(Q732:Q734, "1", H732:H734)</f>
        <v>0</v>
      </c>
      <c r="I752" s="8"/>
      <c r="J752" s="14">
        <f>SUMIF(Q732:Q734, "1", J732:J734)</f>
        <v>0</v>
      </c>
      <c r="K752" s="8"/>
      <c r="L752" s="14">
        <f>F752+H752+J752</f>
        <v>0</v>
      </c>
      <c r="M752" s="12"/>
      <c r="R752">
        <f t="shared" ref="R752:AL752" si="76">SUM(R732:R734)</f>
        <v>0</v>
      </c>
      <c r="S752">
        <f t="shared" si="76"/>
        <v>0</v>
      </c>
      <c r="T752">
        <f t="shared" si="76"/>
        <v>0</v>
      </c>
      <c r="U752">
        <f t="shared" si="76"/>
        <v>0</v>
      </c>
      <c r="V752">
        <f t="shared" si="76"/>
        <v>0</v>
      </c>
      <c r="W752">
        <f t="shared" si="76"/>
        <v>0</v>
      </c>
      <c r="X752">
        <f t="shared" si="76"/>
        <v>0</v>
      </c>
      <c r="Y752">
        <f t="shared" si="76"/>
        <v>0</v>
      </c>
      <c r="Z752">
        <f t="shared" si="76"/>
        <v>0</v>
      </c>
      <c r="AA752">
        <f t="shared" si="76"/>
        <v>0</v>
      </c>
      <c r="AB752">
        <f t="shared" si="76"/>
        <v>0</v>
      </c>
      <c r="AC752">
        <f t="shared" si="76"/>
        <v>0</v>
      </c>
      <c r="AD752">
        <f t="shared" si="76"/>
        <v>0</v>
      </c>
      <c r="AE752">
        <f t="shared" si="76"/>
        <v>0</v>
      </c>
      <c r="AF752">
        <f t="shared" si="76"/>
        <v>0</v>
      </c>
      <c r="AG752">
        <f t="shared" si="76"/>
        <v>0</v>
      </c>
      <c r="AH752">
        <f t="shared" si="76"/>
        <v>0</v>
      </c>
      <c r="AI752">
        <f t="shared" si="76"/>
        <v>0</v>
      </c>
      <c r="AJ752">
        <f t="shared" si="76"/>
        <v>0</v>
      </c>
      <c r="AK752">
        <f t="shared" si="76"/>
        <v>0</v>
      </c>
      <c r="AL752">
        <f t="shared" si="76"/>
        <v>0</v>
      </c>
    </row>
    <row r="753" spans="1:38" ht="30" customHeight="1">
      <c r="A753" s="6" t="s">
        <v>32</v>
      </c>
      <c r="B753" s="10"/>
      <c r="C753" s="15"/>
      <c r="D753" s="15"/>
      <c r="E753" s="8"/>
      <c r="F753" s="8"/>
      <c r="G753" s="8"/>
      <c r="H753" s="8"/>
      <c r="I753" s="8"/>
      <c r="J753" s="8"/>
      <c r="K753" s="8"/>
      <c r="L753" s="8"/>
      <c r="M753" s="10"/>
    </row>
    <row r="754" spans="1:38" ht="30" customHeight="1">
      <c r="A754" s="6" t="s">
        <v>614</v>
      </c>
      <c r="B754" s="10"/>
      <c r="C754" s="7" t="s">
        <v>122</v>
      </c>
      <c r="D754" s="15">
        <v>1</v>
      </c>
      <c r="E754" s="8">
        <f>내역서!F2798</f>
        <v>0</v>
      </c>
      <c r="F754" s="8">
        <f>D754*E754</f>
        <v>0</v>
      </c>
      <c r="G754" s="8">
        <f>내역서!H2798</f>
        <v>0</v>
      </c>
      <c r="H754" s="8">
        <f>D754*G754</f>
        <v>0</v>
      </c>
      <c r="I754" s="8">
        <f>내역서!J2798</f>
        <v>0</v>
      </c>
      <c r="J754" s="8">
        <f>D754*I754</f>
        <v>0</v>
      </c>
      <c r="K754" s="8">
        <f t="shared" ref="K754:L758" si="77">E754+G754+I754</f>
        <v>0</v>
      </c>
      <c r="L754" s="8">
        <f t="shared" si="77"/>
        <v>0</v>
      </c>
      <c r="M754" s="10"/>
      <c r="Q754">
        <v>1</v>
      </c>
      <c r="R754">
        <f>D754*내역서!R2798</f>
        <v>0</v>
      </c>
      <c r="S754">
        <f>D754*내역서!S2798</f>
        <v>0</v>
      </c>
      <c r="T754">
        <f>D754*내역서!T2798</f>
        <v>0</v>
      </c>
      <c r="U754">
        <f>D754*내역서!U2798</f>
        <v>0</v>
      </c>
      <c r="V754">
        <f>D754*내역서!V2798</f>
        <v>0</v>
      </c>
      <c r="W754">
        <f>D754*내역서!W2798</f>
        <v>0</v>
      </c>
      <c r="X754">
        <f>D754*내역서!X2798</f>
        <v>0</v>
      </c>
      <c r="Y754">
        <f>D754*내역서!Y2798</f>
        <v>0</v>
      </c>
      <c r="Z754">
        <f>D754*내역서!Z2798</f>
        <v>0</v>
      </c>
      <c r="AA754">
        <f>D754*내역서!AA2798</f>
        <v>0</v>
      </c>
      <c r="AB754">
        <f>D754*내역서!AB2798</f>
        <v>0</v>
      </c>
      <c r="AC754">
        <f>D754*내역서!AC2798</f>
        <v>0</v>
      </c>
      <c r="AD754">
        <f>D754*내역서!AD2798</f>
        <v>0</v>
      </c>
      <c r="AE754">
        <f>D754*내역서!AE2798</f>
        <v>0</v>
      </c>
      <c r="AF754">
        <f>D754*내역서!AF2798</f>
        <v>0</v>
      </c>
      <c r="AG754">
        <f>D754*내역서!AG2798</f>
        <v>0</v>
      </c>
      <c r="AH754">
        <f>D754*내역서!AH2798</f>
        <v>0</v>
      </c>
      <c r="AI754">
        <f>D754*내역서!AI2798</f>
        <v>0</v>
      </c>
      <c r="AJ754">
        <f>D754*내역서!AJ2798</f>
        <v>0</v>
      </c>
      <c r="AK754">
        <f>D754*내역서!AK2798</f>
        <v>0</v>
      </c>
      <c r="AL754">
        <f>D754*내역서!AL2798</f>
        <v>0</v>
      </c>
    </row>
    <row r="755" spans="1:38" ht="30" customHeight="1">
      <c r="A755" s="6" t="s">
        <v>615</v>
      </c>
      <c r="B755" s="10"/>
      <c r="C755" s="7" t="s">
        <v>122</v>
      </c>
      <c r="D755" s="15">
        <v>1</v>
      </c>
      <c r="E755" s="8">
        <f>내역서!F2820</f>
        <v>0</v>
      </c>
      <c r="F755" s="8">
        <f>D755*E755</f>
        <v>0</v>
      </c>
      <c r="G755" s="8">
        <f>내역서!H2820</f>
        <v>0</v>
      </c>
      <c r="H755" s="8">
        <f>D755*G755</f>
        <v>0</v>
      </c>
      <c r="I755" s="8">
        <f>내역서!J2820</f>
        <v>0</v>
      </c>
      <c r="J755" s="8">
        <f>D755*I755</f>
        <v>0</v>
      </c>
      <c r="K755" s="8">
        <f t="shared" si="77"/>
        <v>0</v>
      </c>
      <c r="L755" s="8">
        <f t="shared" si="77"/>
        <v>0</v>
      </c>
      <c r="M755" s="10"/>
      <c r="Q755">
        <v>1</v>
      </c>
      <c r="R755">
        <f>D755*내역서!R2820</f>
        <v>0</v>
      </c>
      <c r="S755">
        <f>D755*내역서!S2820</f>
        <v>0</v>
      </c>
      <c r="T755">
        <f>D755*내역서!T2820</f>
        <v>0</v>
      </c>
      <c r="U755">
        <f>D755*내역서!U2820</f>
        <v>0</v>
      </c>
      <c r="V755">
        <f>D755*내역서!V2820</f>
        <v>0</v>
      </c>
      <c r="W755">
        <f>D755*내역서!W2820</f>
        <v>0</v>
      </c>
      <c r="X755">
        <f>D755*내역서!X2820</f>
        <v>0</v>
      </c>
      <c r="Y755">
        <f>D755*내역서!Y2820</f>
        <v>0</v>
      </c>
      <c r="Z755">
        <f>D755*내역서!Z2820</f>
        <v>0</v>
      </c>
      <c r="AA755">
        <f>D755*내역서!AA2820</f>
        <v>0</v>
      </c>
      <c r="AB755">
        <f>D755*내역서!AB2820</f>
        <v>0</v>
      </c>
      <c r="AC755">
        <f>D755*내역서!AC2820</f>
        <v>0</v>
      </c>
      <c r="AD755">
        <f>D755*내역서!AD2820</f>
        <v>0</v>
      </c>
      <c r="AE755">
        <f>D755*내역서!AE2820</f>
        <v>0</v>
      </c>
      <c r="AF755">
        <f>D755*내역서!AF2820</f>
        <v>0</v>
      </c>
      <c r="AG755">
        <f>D755*내역서!AG2820</f>
        <v>0</v>
      </c>
      <c r="AH755">
        <f>D755*내역서!AH2820</f>
        <v>0</v>
      </c>
      <c r="AI755">
        <f>D755*내역서!AI2820</f>
        <v>0</v>
      </c>
      <c r="AJ755">
        <f>D755*내역서!AJ2820</f>
        <v>0</v>
      </c>
      <c r="AK755">
        <f>D755*내역서!AK2820</f>
        <v>0</v>
      </c>
      <c r="AL755">
        <f>D755*내역서!AL2820</f>
        <v>0</v>
      </c>
    </row>
    <row r="756" spans="1:38" ht="30" customHeight="1">
      <c r="A756" s="6" t="s">
        <v>616</v>
      </c>
      <c r="B756" s="6" t="s">
        <v>68</v>
      </c>
      <c r="C756" s="7" t="s">
        <v>122</v>
      </c>
      <c r="D756" s="15">
        <v>1</v>
      </c>
      <c r="E756" s="8">
        <f>내역서!F2842</f>
        <v>0</v>
      </c>
      <c r="F756" s="8">
        <f>D756*E756</f>
        <v>0</v>
      </c>
      <c r="G756" s="8">
        <f>내역서!H2842</f>
        <v>0</v>
      </c>
      <c r="H756" s="8">
        <f>D756*G756</f>
        <v>0</v>
      </c>
      <c r="I756" s="8">
        <f>내역서!J2842</f>
        <v>0</v>
      </c>
      <c r="J756" s="8">
        <f>D756*I756</f>
        <v>0</v>
      </c>
      <c r="K756" s="8">
        <f t="shared" si="77"/>
        <v>0</v>
      </c>
      <c r="L756" s="8">
        <f t="shared" si="77"/>
        <v>0</v>
      </c>
      <c r="M756" s="10"/>
      <c r="Q756">
        <v>1</v>
      </c>
      <c r="R756">
        <f>D756*내역서!R2842</f>
        <v>0</v>
      </c>
      <c r="S756">
        <f>D756*내역서!S2842</f>
        <v>0</v>
      </c>
      <c r="T756">
        <f>D756*내역서!T2842</f>
        <v>0</v>
      </c>
      <c r="U756">
        <f>D756*내역서!U2842</f>
        <v>0</v>
      </c>
      <c r="V756">
        <f>D756*내역서!V2842</f>
        <v>0</v>
      </c>
      <c r="W756">
        <f>D756*내역서!W2842</f>
        <v>0</v>
      </c>
      <c r="X756">
        <f>D756*내역서!X2842</f>
        <v>0</v>
      </c>
      <c r="Y756">
        <f>D756*내역서!Y2842</f>
        <v>0</v>
      </c>
      <c r="Z756">
        <f>D756*내역서!Z2842</f>
        <v>0</v>
      </c>
      <c r="AA756">
        <f>D756*내역서!AA2842</f>
        <v>0</v>
      </c>
      <c r="AB756">
        <f>D756*내역서!AB2842</f>
        <v>0</v>
      </c>
      <c r="AC756">
        <f>D756*내역서!AC2842</f>
        <v>0</v>
      </c>
      <c r="AD756">
        <f>D756*내역서!AD2842</f>
        <v>0</v>
      </c>
      <c r="AE756">
        <f>D756*내역서!AE2842</f>
        <v>0</v>
      </c>
      <c r="AF756">
        <f>D756*내역서!AF2842</f>
        <v>0</v>
      </c>
      <c r="AG756">
        <f>D756*내역서!AG2842</f>
        <v>0</v>
      </c>
      <c r="AH756">
        <f>D756*내역서!AH2842</f>
        <v>0</v>
      </c>
      <c r="AI756">
        <f>D756*내역서!AI2842</f>
        <v>0</v>
      </c>
      <c r="AJ756">
        <f>D756*내역서!AJ2842</f>
        <v>0</v>
      </c>
      <c r="AK756">
        <f>D756*내역서!AK2842</f>
        <v>0</v>
      </c>
      <c r="AL756">
        <f>D756*내역서!AL2842</f>
        <v>0</v>
      </c>
    </row>
    <row r="757" spans="1:38" ht="30" customHeight="1">
      <c r="A757" s="6" t="s">
        <v>617</v>
      </c>
      <c r="B757" s="10"/>
      <c r="C757" s="7" t="s">
        <v>122</v>
      </c>
      <c r="D757" s="15">
        <v>1</v>
      </c>
      <c r="E757" s="8">
        <f>내역서!F2864</f>
        <v>0</v>
      </c>
      <c r="F757" s="8">
        <f>D757*E757</f>
        <v>0</v>
      </c>
      <c r="G757" s="8">
        <f>내역서!H2864</f>
        <v>0</v>
      </c>
      <c r="H757" s="8">
        <f>D757*G757</f>
        <v>0</v>
      </c>
      <c r="I757" s="8">
        <f>내역서!J2864</f>
        <v>0</v>
      </c>
      <c r="J757" s="8">
        <f>D757*I757</f>
        <v>0</v>
      </c>
      <c r="K757" s="8">
        <f t="shared" si="77"/>
        <v>0</v>
      </c>
      <c r="L757" s="8">
        <f t="shared" si="77"/>
        <v>0</v>
      </c>
      <c r="M757" s="10"/>
      <c r="Q757">
        <v>1</v>
      </c>
      <c r="R757">
        <f>D757*내역서!R2864</f>
        <v>0</v>
      </c>
      <c r="S757">
        <f>D757*내역서!S2864</f>
        <v>0</v>
      </c>
      <c r="T757">
        <f>D757*내역서!T2864</f>
        <v>0</v>
      </c>
      <c r="U757">
        <f>D757*내역서!U2864</f>
        <v>0</v>
      </c>
      <c r="V757">
        <f>D757*내역서!V2864</f>
        <v>0</v>
      </c>
      <c r="W757">
        <f>D757*내역서!W2864</f>
        <v>0</v>
      </c>
      <c r="X757">
        <f>D757*내역서!X2864</f>
        <v>0</v>
      </c>
      <c r="Y757">
        <f>D757*내역서!Y2864</f>
        <v>0</v>
      </c>
      <c r="Z757">
        <f>D757*내역서!Z2864</f>
        <v>0</v>
      </c>
      <c r="AA757">
        <f>D757*내역서!AA2864</f>
        <v>0</v>
      </c>
      <c r="AB757">
        <f>D757*내역서!AB2864</f>
        <v>0</v>
      </c>
      <c r="AC757">
        <f>D757*내역서!AC2864</f>
        <v>0</v>
      </c>
      <c r="AD757">
        <f>D757*내역서!AD2864</f>
        <v>0</v>
      </c>
      <c r="AE757">
        <f>D757*내역서!AE2864</f>
        <v>0</v>
      </c>
      <c r="AF757">
        <f>D757*내역서!AF2864</f>
        <v>0</v>
      </c>
      <c r="AG757">
        <f>D757*내역서!AG2864</f>
        <v>0</v>
      </c>
      <c r="AH757">
        <f>D757*내역서!AH2864</f>
        <v>0</v>
      </c>
      <c r="AI757">
        <f>D757*내역서!AI2864</f>
        <v>0</v>
      </c>
      <c r="AJ757">
        <f>D757*내역서!AJ2864</f>
        <v>0</v>
      </c>
      <c r="AK757">
        <f>D757*내역서!AK2864</f>
        <v>0</v>
      </c>
      <c r="AL757">
        <f>D757*내역서!AL2864</f>
        <v>0</v>
      </c>
    </row>
    <row r="758" spans="1:38" ht="30" customHeight="1">
      <c r="A758" s="6" t="s">
        <v>618</v>
      </c>
      <c r="B758" s="10"/>
      <c r="C758" s="7" t="s">
        <v>122</v>
      </c>
      <c r="D758" s="15">
        <v>1</v>
      </c>
      <c r="E758" s="8">
        <f>내역서!F2886</f>
        <v>0</v>
      </c>
      <c r="F758" s="8">
        <f>D758*E758</f>
        <v>0</v>
      </c>
      <c r="G758" s="8">
        <f>내역서!H2886</f>
        <v>0</v>
      </c>
      <c r="H758" s="8">
        <f>D758*G758</f>
        <v>0</v>
      </c>
      <c r="I758" s="8">
        <f>내역서!J2886</f>
        <v>0</v>
      </c>
      <c r="J758" s="8">
        <f>D758*I758</f>
        <v>0</v>
      </c>
      <c r="K758" s="8">
        <f t="shared" si="77"/>
        <v>0</v>
      </c>
      <c r="L758" s="8">
        <f t="shared" si="77"/>
        <v>0</v>
      </c>
      <c r="M758" s="6" t="s">
        <v>487</v>
      </c>
      <c r="R758">
        <f>D758*내역서!R2886</f>
        <v>0</v>
      </c>
      <c r="S758">
        <f>D758*내역서!S2886</f>
        <v>0</v>
      </c>
      <c r="T758">
        <f>D758*내역서!T2886</f>
        <v>0</v>
      </c>
      <c r="U758">
        <f>D758*내역서!U2886</f>
        <v>0</v>
      </c>
      <c r="V758">
        <f>D758*내역서!V2886</f>
        <v>0</v>
      </c>
      <c r="W758">
        <f>D758*내역서!W2886</f>
        <v>0</v>
      </c>
      <c r="X758">
        <f>D758*내역서!X2886</f>
        <v>0</v>
      </c>
      <c r="Y758">
        <f>D758*내역서!Y2886</f>
        <v>0</v>
      </c>
      <c r="Z758">
        <f>D758*내역서!Z2886</f>
        <v>0</v>
      </c>
      <c r="AA758">
        <f>D758*내역서!AA2886</f>
        <v>0</v>
      </c>
      <c r="AB758">
        <f>D758*내역서!AB2886</f>
        <v>0</v>
      </c>
      <c r="AC758">
        <f>D758*내역서!AC2886</f>
        <v>0</v>
      </c>
      <c r="AD758">
        <f>D758*내역서!AD2886</f>
        <v>0</v>
      </c>
      <c r="AE758">
        <f>D758*내역서!AE2886</f>
        <v>0</v>
      </c>
      <c r="AF758">
        <f>D758*내역서!AF2886</f>
        <v>0</v>
      </c>
      <c r="AG758">
        <f>D758*내역서!AG2886</f>
        <v>0</v>
      </c>
      <c r="AH758">
        <f>D758*내역서!AH2886</f>
        <v>0</v>
      </c>
      <c r="AI758">
        <f>D758*내역서!AI2886</f>
        <v>0</v>
      </c>
      <c r="AJ758">
        <f>D758*내역서!AJ2886</f>
        <v>0</v>
      </c>
      <c r="AK758">
        <f>D758*내역서!AK2886</f>
        <v>0</v>
      </c>
      <c r="AL758">
        <f>D758*내역서!AL2886</f>
        <v>0</v>
      </c>
    </row>
    <row r="759" spans="1:38" ht="30" customHeight="1">
      <c r="A759" s="10"/>
      <c r="B759" s="10"/>
      <c r="C759" s="15"/>
      <c r="D759" s="15"/>
      <c r="E759" s="8"/>
      <c r="F759" s="8"/>
      <c r="G759" s="8"/>
      <c r="H759" s="8"/>
      <c r="I759" s="8"/>
      <c r="J759" s="8"/>
      <c r="K759" s="8"/>
      <c r="L759" s="8"/>
      <c r="M759" s="10"/>
    </row>
    <row r="760" spans="1:38" ht="30" customHeight="1">
      <c r="A760" s="10"/>
      <c r="B760" s="10"/>
      <c r="C760" s="15"/>
      <c r="D760" s="15"/>
      <c r="E760" s="8"/>
      <c r="F760" s="8"/>
      <c r="G760" s="8"/>
      <c r="H760" s="8"/>
      <c r="I760" s="8"/>
      <c r="J760" s="8"/>
      <c r="K760" s="8"/>
      <c r="L760" s="8"/>
      <c r="M760" s="10"/>
    </row>
    <row r="761" spans="1:38" ht="30" customHeight="1">
      <c r="A761" s="10"/>
      <c r="B761" s="10"/>
      <c r="C761" s="15"/>
      <c r="D761" s="15"/>
      <c r="E761" s="8"/>
      <c r="F761" s="8"/>
      <c r="G761" s="8"/>
      <c r="H761" s="8"/>
      <c r="I761" s="8"/>
      <c r="J761" s="8"/>
      <c r="K761" s="8"/>
      <c r="L761" s="8"/>
      <c r="M761" s="10"/>
    </row>
    <row r="762" spans="1:38" ht="30" customHeight="1">
      <c r="A762" s="10"/>
      <c r="B762" s="10"/>
      <c r="C762" s="15"/>
      <c r="D762" s="15"/>
      <c r="E762" s="8"/>
      <c r="F762" s="8"/>
      <c r="G762" s="8"/>
      <c r="H762" s="8"/>
      <c r="I762" s="8"/>
      <c r="J762" s="8"/>
      <c r="K762" s="8"/>
      <c r="L762" s="8"/>
      <c r="M762" s="10"/>
    </row>
    <row r="763" spans="1:38" ht="30" customHeight="1">
      <c r="A763" s="10"/>
      <c r="B763" s="10"/>
      <c r="C763" s="15"/>
      <c r="D763" s="15"/>
      <c r="E763" s="8"/>
      <c r="F763" s="8"/>
      <c r="G763" s="8"/>
      <c r="H763" s="8"/>
      <c r="I763" s="8"/>
      <c r="J763" s="8"/>
      <c r="K763" s="8"/>
      <c r="L763" s="8"/>
      <c r="M763" s="10"/>
    </row>
    <row r="764" spans="1:38" ht="30" customHeight="1">
      <c r="A764" s="10"/>
      <c r="B764" s="10"/>
      <c r="C764" s="15"/>
      <c r="D764" s="15"/>
      <c r="E764" s="8"/>
      <c r="F764" s="8"/>
      <c r="G764" s="8"/>
      <c r="H764" s="8"/>
      <c r="I764" s="8"/>
      <c r="J764" s="8"/>
      <c r="K764" s="8"/>
      <c r="L764" s="8"/>
      <c r="M764" s="10"/>
    </row>
    <row r="765" spans="1:38" ht="30" customHeight="1">
      <c r="A765" s="10"/>
      <c r="B765" s="10"/>
      <c r="C765" s="15"/>
      <c r="D765" s="15"/>
      <c r="E765" s="8"/>
      <c r="F765" s="8"/>
      <c r="G765" s="8"/>
      <c r="H765" s="8"/>
      <c r="I765" s="8"/>
      <c r="J765" s="8"/>
      <c r="K765" s="8"/>
      <c r="L765" s="8"/>
      <c r="M765" s="10"/>
    </row>
    <row r="766" spans="1:38" ht="30" customHeight="1">
      <c r="A766" s="10"/>
      <c r="B766" s="10"/>
      <c r="C766" s="15"/>
      <c r="D766" s="15"/>
      <c r="E766" s="8"/>
      <c r="F766" s="8"/>
      <c r="G766" s="8"/>
      <c r="H766" s="8"/>
      <c r="I766" s="8"/>
      <c r="J766" s="8"/>
      <c r="K766" s="8"/>
      <c r="L766" s="8"/>
      <c r="M766" s="10"/>
    </row>
    <row r="767" spans="1:38" ht="30" customHeight="1">
      <c r="A767" s="10"/>
      <c r="B767" s="10"/>
      <c r="C767" s="15"/>
      <c r="D767" s="15"/>
      <c r="E767" s="8"/>
      <c r="F767" s="8"/>
      <c r="G767" s="8"/>
      <c r="H767" s="8"/>
      <c r="I767" s="8"/>
      <c r="J767" s="8"/>
      <c r="K767" s="8"/>
      <c r="L767" s="8"/>
      <c r="M767" s="10"/>
    </row>
    <row r="768" spans="1:38" ht="30" customHeight="1">
      <c r="A768" s="10"/>
      <c r="B768" s="10"/>
      <c r="C768" s="15"/>
      <c r="D768" s="15"/>
      <c r="E768" s="8"/>
      <c r="F768" s="8"/>
      <c r="G768" s="8"/>
      <c r="H768" s="8"/>
      <c r="I768" s="8"/>
      <c r="J768" s="8"/>
      <c r="K768" s="8"/>
      <c r="L768" s="8"/>
      <c r="M768" s="10"/>
    </row>
    <row r="769" spans="1:38" ht="30" customHeight="1">
      <c r="A769" s="10"/>
      <c r="B769" s="10"/>
      <c r="C769" s="15"/>
      <c r="D769" s="15"/>
      <c r="E769" s="8"/>
      <c r="F769" s="8"/>
      <c r="G769" s="8"/>
      <c r="H769" s="8"/>
      <c r="I769" s="8"/>
      <c r="J769" s="8"/>
      <c r="K769" s="8"/>
      <c r="L769" s="8"/>
      <c r="M769" s="10"/>
    </row>
    <row r="770" spans="1:38" ht="30" customHeight="1">
      <c r="A770" s="10"/>
      <c r="B770" s="10"/>
      <c r="C770" s="15"/>
      <c r="D770" s="15"/>
      <c r="E770" s="8"/>
      <c r="F770" s="8"/>
      <c r="G770" s="8"/>
      <c r="H770" s="8"/>
      <c r="I770" s="8"/>
      <c r="J770" s="8"/>
      <c r="K770" s="8"/>
      <c r="L770" s="8"/>
      <c r="M770" s="10"/>
    </row>
    <row r="771" spans="1:38" ht="30" customHeight="1">
      <c r="A771" s="10"/>
      <c r="B771" s="10"/>
      <c r="C771" s="15"/>
      <c r="D771" s="15"/>
      <c r="E771" s="8"/>
      <c r="F771" s="8"/>
      <c r="G771" s="8"/>
      <c r="H771" s="8"/>
      <c r="I771" s="8"/>
      <c r="J771" s="8"/>
      <c r="K771" s="8"/>
      <c r="L771" s="8"/>
      <c r="M771" s="10"/>
    </row>
    <row r="772" spans="1:38" ht="30" customHeight="1">
      <c r="A772" s="10"/>
      <c r="B772" s="10"/>
      <c r="C772" s="15"/>
      <c r="D772" s="15"/>
      <c r="E772" s="8"/>
      <c r="F772" s="8"/>
      <c r="G772" s="8"/>
      <c r="H772" s="8"/>
      <c r="I772" s="8"/>
      <c r="J772" s="8"/>
      <c r="K772" s="8"/>
      <c r="L772" s="8"/>
      <c r="M772" s="10"/>
    </row>
    <row r="773" spans="1:38" ht="30" customHeight="1">
      <c r="A773" s="10"/>
      <c r="B773" s="10"/>
      <c r="C773" s="15"/>
      <c r="D773" s="15"/>
      <c r="E773" s="8"/>
      <c r="F773" s="8"/>
      <c r="G773" s="8"/>
      <c r="H773" s="8"/>
      <c r="I773" s="8"/>
      <c r="J773" s="8"/>
      <c r="K773" s="8"/>
      <c r="L773" s="8"/>
      <c r="M773" s="10"/>
    </row>
    <row r="774" spans="1:38" ht="30" customHeight="1">
      <c r="A774" s="11" t="s">
        <v>121</v>
      </c>
      <c r="B774" s="12"/>
      <c r="C774" s="13"/>
      <c r="D774" s="13"/>
      <c r="E774" s="8"/>
      <c r="F774" s="14">
        <f>SUMIF(Q754:Q758, "1", F754:F758)</f>
        <v>0</v>
      </c>
      <c r="G774" s="8"/>
      <c r="H774" s="14">
        <f>SUMIF(Q754:Q758, "1", H754:H758)</f>
        <v>0</v>
      </c>
      <c r="I774" s="8"/>
      <c r="J774" s="14">
        <f>SUMIF(Q754:Q758, "1", J754:J758)</f>
        <v>0</v>
      </c>
      <c r="K774" s="8"/>
      <c r="L774" s="14">
        <f>F774+H774+J774</f>
        <v>0</v>
      </c>
      <c r="M774" s="12"/>
      <c r="R774">
        <f t="shared" ref="R774:AL774" si="78">SUM(R754:R758)</f>
        <v>0</v>
      </c>
      <c r="S774">
        <f t="shared" si="78"/>
        <v>0</v>
      </c>
      <c r="T774">
        <f t="shared" si="78"/>
        <v>0</v>
      </c>
      <c r="U774">
        <f t="shared" si="78"/>
        <v>0</v>
      </c>
      <c r="V774">
        <f t="shared" si="78"/>
        <v>0</v>
      </c>
      <c r="W774">
        <f t="shared" si="78"/>
        <v>0</v>
      </c>
      <c r="X774">
        <f t="shared" si="78"/>
        <v>0</v>
      </c>
      <c r="Y774">
        <f t="shared" si="78"/>
        <v>0</v>
      </c>
      <c r="Z774">
        <f t="shared" si="78"/>
        <v>0</v>
      </c>
      <c r="AA774">
        <f t="shared" si="78"/>
        <v>0</v>
      </c>
      <c r="AB774">
        <f t="shared" si="78"/>
        <v>0</v>
      </c>
      <c r="AC774">
        <f t="shared" si="78"/>
        <v>0</v>
      </c>
      <c r="AD774">
        <f t="shared" si="78"/>
        <v>0</v>
      </c>
      <c r="AE774">
        <f t="shared" si="78"/>
        <v>0</v>
      </c>
      <c r="AF774">
        <f t="shared" si="78"/>
        <v>0</v>
      </c>
      <c r="AG774">
        <f t="shared" si="78"/>
        <v>0</v>
      </c>
      <c r="AH774">
        <f t="shared" si="78"/>
        <v>0</v>
      </c>
      <c r="AI774">
        <f t="shared" si="78"/>
        <v>0</v>
      </c>
      <c r="AJ774">
        <f t="shared" si="78"/>
        <v>0</v>
      </c>
      <c r="AK774">
        <f t="shared" si="78"/>
        <v>0</v>
      </c>
      <c r="AL774">
        <f t="shared" si="78"/>
        <v>0</v>
      </c>
    </row>
    <row r="775" spans="1:38" ht="30" customHeight="1">
      <c r="A775" s="6" t="s">
        <v>33</v>
      </c>
      <c r="B775" s="10"/>
      <c r="C775" s="15"/>
      <c r="D775" s="15"/>
      <c r="E775" s="8"/>
      <c r="F775" s="8"/>
      <c r="G775" s="8"/>
      <c r="H775" s="8"/>
      <c r="I775" s="8"/>
      <c r="J775" s="8"/>
      <c r="K775" s="8"/>
      <c r="L775" s="8"/>
      <c r="M775" s="10"/>
    </row>
    <row r="776" spans="1:38" ht="30" customHeight="1">
      <c r="A776" s="6" t="s">
        <v>619</v>
      </c>
      <c r="B776" s="10"/>
      <c r="C776" s="7" t="s">
        <v>122</v>
      </c>
      <c r="D776" s="15">
        <v>1</v>
      </c>
      <c r="E776" s="8">
        <f>내역서!F2908</f>
        <v>0</v>
      </c>
      <c r="F776" s="8">
        <f>D776*E776</f>
        <v>0</v>
      </c>
      <c r="G776" s="8">
        <f>내역서!H2908</f>
        <v>0</v>
      </c>
      <c r="H776" s="8">
        <f>D776*G776</f>
        <v>0</v>
      </c>
      <c r="I776" s="8">
        <f>내역서!J2908</f>
        <v>0</v>
      </c>
      <c r="J776" s="8">
        <f>D776*I776</f>
        <v>0</v>
      </c>
      <c r="K776" s="8">
        <f t="shared" ref="K776:L780" si="79">E776+G776+I776</f>
        <v>0</v>
      </c>
      <c r="L776" s="8">
        <f t="shared" si="79"/>
        <v>0</v>
      </c>
      <c r="M776" s="10"/>
      <c r="Q776">
        <v>1</v>
      </c>
      <c r="R776">
        <f>D776*내역서!R2908</f>
        <v>0</v>
      </c>
      <c r="S776">
        <f>D776*내역서!S2908</f>
        <v>0</v>
      </c>
      <c r="T776">
        <f>D776*내역서!T2908</f>
        <v>0</v>
      </c>
      <c r="U776">
        <f>D776*내역서!U2908</f>
        <v>0</v>
      </c>
      <c r="V776">
        <f>D776*내역서!V2908</f>
        <v>0</v>
      </c>
      <c r="W776">
        <f>D776*내역서!W2908</f>
        <v>0</v>
      </c>
      <c r="X776">
        <f>D776*내역서!X2908</f>
        <v>0</v>
      </c>
      <c r="Y776">
        <f>D776*내역서!Y2908</f>
        <v>0</v>
      </c>
      <c r="Z776">
        <f>D776*내역서!Z2908</f>
        <v>0</v>
      </c>
      <c r="AA776">
        <f>D776*내역서!AA2908</f>
        <v>0</v>
      </c>
      <c r="AB776">
        <f>D776*내역서!AB2908</f>
        <v>0</v>
      </c>
      <c r="AC776">
        <f>D776*내역서!AC2908</f>
        <v>0</v>
      </c>
      <c r="AD776">
        <f>D776*내역서!AD2908</f>
        <v>0</v>
      </c>
      <c r="AE776">
        <f>D776*내역서!AE2908</f>
        <v>0</v>
      </c>
      <c r="AF776">
        <f>D776*내역서!AF2908</f>
        <v>0</v>
      </c>
      <c r="AG776">
        <f>D776*내역서!AG2908</f>
        <v>0</v>
      </c>
      <c r="AH776">
        <f>D776*내역서!AH2908</f>
        <v>0</v>
      </c>
      <c r="AI776">
        <f>D776*내역서!AI2908</f>
        <v>0</v>
      </c>
      <c r="AJ776">
        <f>D776*내역서!AJ2908</f>
        <v>0</v>
      </c>
      <c r="AK776">
        <f>D776*내역서!AK2908</f>
        <v>0</v>
      </c>
      <c r="AL776">
        <f>D776*내역서!AL2908</f>
        <v>0</v>
      </c>
    </row>
    <row r="777" spans="1:38" ht="30" customHeight="1">
      <c r="A777" s="6" t="s">
        <v>620</v>
      </c>
      <c r="B777" s="10"/>
      <c r="C777" s="7" t="s">
        <v>122</v>
      </c>
      <c r="D777" s="15">
        <v>1</v>
      </c>
      <c r="E777" s="8">
        <f>내역서!F2930</f>
        <v>0</v>
      </c>
      <c r="F777" s="8">
        <f>D777*E777</f>
        <v>0</v>
      </c>
      <c r="G777" s="8">
        <f>내역서!H2930</f>
        <v>0</v>
      </c>
      <c r="H777" s="8">
        <f>D777*G777</f>
        <v>0</v>
      </c>
      <c r="I777" s="8">
        <f>내역서!J2930</f>
        <v>0</v>
      </c>
      <c r="J777" s="8">
        <f>D777*I777</f>
        <v>0</v>
      </c>
      <c r="K777" s="8">
        <f t="shared" si="79"/>
        <v>0</v>
      </c>
      <c r="L777" s="8">
        <f t="shared" si="79"/>
        <v>0</v>
      </c>
      <c r="M777" s="10"/>
      <c r="Q777">
        <v>1</v>
      </c>
      <c r="R777">
        <f>D777*내역서!R2930</f>
        <v>0</v>
      </c>
      <c r="S777">
        <f>D777*내역서!S2930</f>
        <v>0</v>
      </c>
      <c r="T777">
        <f>D777*내역서!T2930</f>
        <v>0</v>
      </c>
      <c r="U777">
        <f>D777*내역서!U2930</f>
        <v>0</v>
      </c>
      <c r="V777">
        <f>D777*내역서!V2930</f>
        <v>0</v>
      </c>
      <c r="W777">
        <f>D777*내역서!W2930</f>
        <v>0</v>
      </c>
      <c r="X777">
        <f>D777*내역서!X2930</f>
        <v>0</v>
      </c>
      <c r="Y777">
        <f>D777*내역서!Y2930</f>
        <v>0</v>
      </c>
      <c r="Z777">
        <f>D777*내역서!Z2930</f>
        <v>0</v>
      </c>
      <c r="AA777">
        <f>D777*내역서!AA2930</f>
        <v>0</v>
      </c>
      <c r="AB777">
        <f>D777*내역서!AB2930</f>
        <v>0</v>
      </c>
      <c r="AC777">
        <f>D777*내역서!AC2930</f>
        <v>0</v>
      </c>
      <c r="AD777">
        <f>D777*내역서!AD2930</f>
        <v>0</v>
      </c>
      <c r="AE777">
        <f>D777*내역서!AE2930</f>
        <v>0</v>
      </c>
      <c r="AF777">
        <f>D777*내역서!AF2930</f>
        <v>0</v>
      </c>
      <c r="AG777">
        <f>D777*내역서!AG2930</f>
        <v>0</v>
      </c>
      <c r="AH777">
        <f>D777*내역서!AH2930</f>
        <v>0</v>
      </c>
      <c r="AI777">
        <f>D777*내역서!AI2930</f>
        <v>0</v>
      </c>
      <c r="AJ777">
        <f>D777*내역서!AJ2930</f>
        <v>0</v>
      </c>
      <c r="AK777">
        <f>D777*내역서!AK2930</f>
        <v>0</v>
      </c>
      <c r="AL777">
        <f>D777*내역서!AL2930</f>
        <v>0</v>
      </c>
    </row>
    <row r="778" spans="1:38" ht="30" customHeight="1">
      <c r="A778" s="6" t="s">
        <v>621</v>
      </c>
      <c r="B778" s="10"/>
      <c r="C778" s="7" t="s">
        <v>122</v>
      </c>
      <c r="D778" s="15">
        <v>1</v>
      </c>
      <c r="E778" s="8">
        <f>내역서!F2952</f>
        <v>0</v>
      </c>
      <c r="F778" s="8">
        <f>D778*E778</f>
        <v>0</v>
      </c>
      <c r="G778" s="8">
        <f>내역서!H2952</f>
        <v>0</v>
      </c>
      <c r="H778" s="8">
        <f>D778*G778</f>
        <v>0</v>
      </c>
      <c r="I778" s="8">
        <f>내역서!J2952</f>
        <v>0</v>
      </c>
      <c r="J778" s="8">
        <f>D778*I778</f>
        <v>0</v>
      </c>
      <c r="K778" s="8">
        <f t="shared" si="79"/>
        <v>0</v>
      </c>
      <c r="L778" s="8">
        <f t="shared" si="79"/>
        <v>0</v>
      </c>
      <c r="M778" s="10"/>
      <c r="Q778">
        <v>1</v>
      </c>
      <c r="R778">
        <f>D778*내역서!R2952</f>
        <v>0</v>
      </c>
      <c r="S778">
        <f>D778*내역서!S2952</f>
        <v>0</v>
      </c>
      <c r="T778">
        <f>D778*내역서!T2952</f>
        <v>0</v>
      </c>
      <c r="U778">
        <f>D778*내역서!U2952</f>
        <v>0</v>
      </c>
      <c r="V778">
        <f>D778*내역서!V2952</f>
        <v>0</v>
      </c>
      <c r="W778">
        <f>D778*내역서!W2952</f>
        <v>0</v>
      </c>
      <c r="X778">
        <f>D778*내역서!X2952</f>
        <v>0</v>
      </c>
      <c r="Y778">
        <f>D778*내역서!Y2952</f>
        <v>0</v>
      </c>
      <c r="Z778">
        <f>D778*내역서!Z2952</f>
        <v>0</v>
      </c>
      <c r="AA778">
        <f>D778*내역서!AA2952</f>
        <v>0</v>
      </c>
      <c r="AB778">
        <f>D778*내역서!AB2952</f>
        <v>0</v>
      </c>
      <c r="AC778">
        <f>D778*내역서!AC2952</f>
        <v>0</v>
      </c>
      <c r="AD778">
        <f>D778*내역서!AD2952</f>
        <v>0</v>
      </c>
      <c r="AE778">
        <f>D778*내역서!AE2952</f>
        <v>0</v>
      </c>
      <c r="AF778">
        <f>D778*내역서!AF2952</f>
        <v>0</v>
      </c>
      <c r="AG778">
        <f>D778*내역서!AG2952</f>
        <v>0</v>
      </c>
      <c r="AH778">
        <f>D778*내역서!AH2952</f>
        <v>0</v>
      </c>
      <c r="AI778">
        <f>D778*내역서!AI2952</f>
        <v>0</v>
      </c>
      <c r="AJ778">
        <f>D778*내역서!AJ2952</f>
        <v>0</v>
      </c>
      <c r="AK778">
        <f>D778*내역서!AK2952</f>
        <v>0</v>
      </c>
      <c r="AL778">
        <f>D778*내역서!AL2952</f>
        <v>0</v>
      </c>
    </row>
    <row r="779" spans="1:38" ht="30" customHeight="1">
      <c r="A779" s="6" t="s">
        <v>622</v>
      </c>
      <c r="B779" s="10"/>
      <c r="C779" s="7" t="s">
        <v>122</v>
      </c>
      <c r="D779" s="15">
        <v>1</v>
      </c>
      <c r="E779" s="8">
        <f>내역서!F2974</f>
        <v>0</v>
      </c>
      <c r="F779" s="8">
        <f>D779*E779</f>
        <v>0</v>
      </c>
      <c r="G779" s="8">
        <f>내역서!H2974</f>
        <v>0</v>
      </c>
      <c r="H779" s="8">
        <f>D779*G779</f>
        <v>0</v>
      </c>
      <c r="I779" s="8">
        <f>내역서!J2974</f>
        <v>0</v>
      </c>
      <c r="J779" s="8">
        <f>D779*I779</f>
        <v>0</v>
      </c>
      <c r="K779" s="8">
        <f t="shared" si="79"/>
        <v>0</v>
      </c>
      <c r="L779" s="8">
        <f t="shared" si="79"/>
        <v>0</v>
      </c>
      <c r="M779" s="10"/>
      <c r="Q779">
        <v>1</v>
      </c>
      <c r="R779">
        <f>D779*내역서!R2974</f>
        <v>0</v>
      </c>
      <c r="S779">
        <f>D779*내역서!S2974</f>
        <v>0</v>
      </c>
      <c r="T779">
        <f>D779*내역서!T2974</f>
        <v>0</v>
      </c>
      <c r="U779">
        <f>D779*내역서!U2974</f>
        <v>0</v>
      </c>
      <c r="V779">
        <f>D779*내역서!V2974</f>
        <v>0</v>
      </c>
      <c r="W779">
        <f>D779*내역서!W2974</f>
        <v>0</v>
      </c>
      <c r="X779">
        <f>D779*내역서!X2974</f>
        <v>0</v>
      </c>
      <c r="Y779">
        <f>D779*내역서!Y2974</f>
        <v>0</v>
      </c>
      <c r="Z779">
        <f>D779*내역서!Z2974</f>
        <v>0</v>
      </c>
      <c r="AA779">
        <f>D779*내역서!AA2974</f>
        <v>0</v>
      </c>
      <c r="AB779">
        <f>D779*내역서!AB2974</f>
        <v>0</v>
      </c>
      <c r="AC779">
        <f>D779*내역서!AC2974</f>
        <v>0</v>
      </c>
      <c r="AD779">
        <f>D779*내역서!AD2974</f>
        <v>0</v>
      </c>
      <c r="AE779">
        <f>D779*내역서!AE2974</f>
        <v>0</v>
      </c>
      <c r="AF779">
        <f>D779*내역서!AF2974</f>
        <v>0</v>
      </c>
      <c r="AG779">
        <f>D779*내역서!AG2974</f>
        <v>0</v>
      </c>
      <c r="AH779">
        <f>D779*내역서!AH2974</f>
        <v>0</v>
      </c>
      <c r="AI779">
        <f>D779*내역서!AI2974</f>
        <v>0</v>
      </c>
      <c r="AJ779">
        <f>D779*내역서!AJ2974</f>
        <v>0</v>
      </c>
      <c r="AK779">
        <f>D779*내역서!AK2974</f>
        <v>0</v>
      </c>
      <c r="AL779">
        <f>D779*내역서!AL2974</f>
        <v>0</v>
      </c>
    </row>
    <row r="780" spans="1:38" ht="30" customHeight="1">
      <c r="A780" s="6" t="s">
        <v>623</v>
      </c>
      <c r="B780" s="10"/>
      <c r="C780" s="7" t="s">
        <v>122</v>
      </c>
      <c r="D780" s="15">
        <v>1</v>
      </c>
      <c r="E780" s="8">
        <f>내역서!F2996</f>
        <v>0</v>
      </c>
      <c r="F780" s="8">
        <f>D780*E780</f>
        <v>0</v>
      </c>
      <c r="G780" s="8">
        <f>내역서!H2996</f>
        <v>0</v>
      </c>
      <c r="H780" s="8">
        <f>D780*G780</f>
        <v>0</v>
      </c>
      <c r="I780" s="8">
        <f>내역서!J2996</f>
        <v>0</v>
      </c>
      <c r="J780" s="8">
        <f>D780*I780</f>
        <v>0</v>
      </c>
      <c r="K780" s="8">
        <f t="shared" si="79"/>
        <v>0</v>
      </c>
      <c r="L780" s="8">
        <f t="shared" si="79"/>
        <v>0</v>
      </c>
      <c r="M780" s="6" t="s">
        <v>487</v>
      </c>
      <c r="R780">
        <f>D780*내역서!R2996</f>
        <v>0</v>
      </c>
      <c r="S780">
        <f>D780*내역서!S2996</f>
        <v>0</v>
      </c>
      <c r="T780">
        <f>D780*내역서!T2996</f>
        <v>0</v>
      </c>
      <c r="U780">
        <f>D780*내역서!U2996</f>
        <v>0</v>
      </c>
      <c r="V780">
        <f>D780*내역서!V2996</f>
        <v>0</v>
      </c>
      <c r="W780">
        <f>D780*내역서!W2996</f>
        <v>0</v>
      </c>
      <c r="X780">
        <f>D780*내역서!X2996</f>
        <v>0</v>
      </c>
      <c r="Y780">
        <f>D780*내역서!Y2996</f>
        <v>0</v>
      </c>
      <c r="Z780">
        <f>D780*내역서!Z2996</f>
        <v>0</v>
      </c>
      <c r="AA780">
        <f>D780*내역서!AA2996</f>
        <v>0</v>
      </c>
      <c r="AB780">
        <f>D780*내역서!AB2996</f>
        <v>0</v>
      </c>
      <c r="AC780">
        <f>D780*내역서!AC2996</f>
        <v>0</v>
      </c>
      <c r="AD780">
        <f>D780*내역서!AD2996</f>
        <v>0</v>
      </c>
      <c r="AE780">
        <f>D780*내역서!AE2996</f>
        <v>0</v>
      </c>
      <c r="AF780">
        <f>D780*내역서!AF2996</f>
        <v>0</v>
      </c>
      <c r="AG780">
        <f>D780*내역서!AG2996</f>
        <v>0</v>
      </c>
      <c r="AH780">
        <f>D780*내역서!AH2996</f>
        <v>0</v>
      </c>
      <c r="AI780">
        <f>D780*내역서!AI2996</f>
        <v>0</v>
      </c>
      <c r="AJ780">
        <f>D780*내역서!AJ2996</f>
        <v>0</v>
      </c>
      <c r="AK780">
        <f>D780*내역서!AK2996</f>
        <v>0</v>
      </c>
      <c r="AL780">
        <f>D780*내역서!AL2996</f>
        <v>0</v>
      </c>
    </row>
    <row r="781" spans="1:38" ht="30" customHeight="1">
      <c r="A781" s="10"/>
      <c r="B781" s="10"/>
      <c r="C781" s="15"/>
      <c r="D781" s="15"/>
      <c r="E781" s="8"/>
      <c r="F781" s="8"/>
      <c r="G781" s="8"/>
      <c r="H781" s="8"/>
      <c r="I781" s="8"/>
      <c r="J781" s="8"/>
      <c r="K781" s="8"/>
      <c r="L781" s="8"/>
      <c r="M781" s="10"/>
    </row>
    <row r="782" spans="1:38" ht="30" customHeight="1">
      <c r="A782" s="10"/>
      <c r="B782" s="10"/>
      <c r="C782" s="15"/>
      <c r="D782" s="15"/>
      <c r="E782" s="8"/>
      <c r="F782" s="8"/>
      <c r="G782" s="8"/>
      <c r="H782" s="8"/>
      <c r="I782" s="8"/>
      <c r="J782" s="8"/>
      <c r="K782" s="8"/>
      <c r="L782" s="8"/>
      <c r="M782" s="10"/>
    </row>
    <row r="783" spans="1:38" ht="30" customHeight="1">
      <c r="A783" s="10"/>
      <c r="B783" s="10"/>
      <c r="C783" s="15"/>
      <c r="D783" s="15"/>
      <c r="E783" s="8"/>
      <c r="F783" s="8"/>
      <c r="G783" s="8"/>
      <c r="H783" s="8"/>
      <c r="I783" s="8"/>
      <c r="J783" s="8"/>
      <c r="K783" s="8"/>
      <c r="L783" s="8"/>
      <c r="M783" s="10"/>
    </row>
    <row r="784" spans="1:38" ht="30" customHeight="1">
      <c r="A784" s="10"/>
      <c r="B784" s="10"/>
      <c r="C784" s="15"/>
      <c r="D784" s="15"/>
      <c r="E784" s="8"/>
      <c r="F784" s="8"/>
      <c r="G784" s="8"/>
      <c r="H784" s="8"/>
      <c r="I784" s="8"/>
      <c r="J784" s="8"/>
      <c r="K784" s="8"/>
      <c r="L784" s="8"/>
      <c r="M784" s="10"/>
    </row>
    <row r="785" spans="1:38" ht="30" customHeight="1">
      <c r="A785" s="10"/>
      <c r="B785" s="10"/>
      <c r="C785" s="15"/>
      <c r="D785" s="15"/>
      <c r="E785" s="8"/>
      <c r="F785" s="8"/>
      <c r="G785" s="8"/>
      <c r="H785" s="8"/>
      <c r="I785" s="8"/>
      <c r="J785" s="8"/>
      <c r="K785" s="8"/>
      <c r="L785" s="8"/>
      <c r="M785" s="10"/>
    </row>
    <row r="786" spans="1:38" ht="30" customHeight="1">
      <c r="A786" s="10"/>
      <c r="B786" s="10"/>
      <c r="C786" s="15"/>
      <c r="D786" s="15"/>
      <c r="E786" s="8"/>
      <c r="F786" s="8"/>
      <c r="G786" s="8"/>
      <c r="H786" s="8"/>
      <c r="I786" s="8"/>
      <c r="J786" s="8"/>
      <c r="K786" s="8"/>
      <c r="L786" s="8"/>
      <c r="M786" s="10"/>
    </row>
    <row r="787" spans="1:38" ht="30" customHeight="1">
      <c r="A787" s="10"/>
      <c r="B787" s="10"/>
      <c r="C787" s="15"/>
      <c r="D787" s="15"/>
      <c r="E787" s="8"/>
      <c r="F787" s="8"/>
      <c r="G787" s="8"/>
      <c r="H787" s="8"/>
      <c r="I787" s="8"/>
      <c r="J787" s="8"/>
      <c r="K787" s="8"/>
      <c r="L787" s="8"/>
      <c r="M787" s="10"/>
    </row>
    <row r="788" spans="1:38" ht="30" customHeight="1">
      <c r="A788" s="10"/>
      <c r="B788" s="10"/>
      <c r="C788" s="15"/>
      <c r="D788" s="15"/>
      <c r="E788" s="8"/>
      <c r="F788" s="8"/>
      <c r="G788" s="8"/>
      <c r="H788" s="8"/>
      <c r="I788" s="8"/>
      <c r="J788" s="8"/>
      <c r="K788" s="8"/>
      <c r="L788" s="8"/>
      <c r="M788" s="10"/>
    </row>
    <row r="789" spans="1:38" ht="30" customHeight="1">
      <c r="A789" s="10"/>
      <c r="B789" s="10"/>
      <c r="C789" s="15"/>
      <c r="D789" s="15"/>
      <c r="E789" s="8"/>
      <c r="F789" s="8"/>
      <c r="G789" s="8"/>
      <c r="H789" s="8"/>
      <c r="I789" s="8"/>
      <c r="J789" s="8"/>
      <c r="K789" s="8"/>
      <c r="L789" s="8"/>
      <c r="M789" s="10"/>
    </row>
    <row r="790" spans="1:38" ht="30" customHeight="1">
      <c r="A790" s="10"/>
      <c r="B790" s="10"/>
      <c r="C790" s="15"/>
      <c r="D790" s="15"/>
      <c r="E790" s="8"/>
      <c r="F790" s="8"/>
      <c r="G790" s="8"/>
      <c r="H790" s="8"/>
      <c r="I790" s="8"/>
      <c r="J790" s="8"/>
      <c r="K790" s="8"/>
      <c r="L790" s="8"/>
      <c r="M790" s="10"/>
    </row>
    <row r="791" spans="1:38" ht="30" customHeight="1">
      <c r="A791" s="10"/>
      <c r="B791" s="10"/>
      <c r="C791" s="15"/>
      <c r="D791" s="15"/>
      <c r="E791" s="8"/>
      <c r="F791" s="8"/>
      <c r="G791" s="8"/>
      <c r="H791" s="8"/>
      <c r="I791" s="8"/>
      <c r="J791" s="8"/>
      <c r="K791" s="8"/>
      <c r="L791" s="8"/>
      <c r="M791" s="10"/>
    </row>
    <row r="792" spans="1:38" ht="30" customHeight="1">
      <c r="A792" s="10"/>
      <c r="B792" s="10"/>
      <c r="C792" s="15"/>
      <c r="D792" s="15"/>
      <c r="E792" s="8"/>
      <c r="F792" s="8"/>
      <c r="G792" s="8"/>
      <c r="H792" s="8"/>
      <c r="I792" s="8"/>
      <c r="J792" s="8"/>
      <c r="K792" s="8"/>
      <c r="L792" s="8"/>
      <c r="M792" s="10"/>
    </row>
    <row r="793" spans="1:38" ht="30" customHeight="1">
      <c r="A793" s="10"/>
      <c r="B793" s="10"/>
      <c r="C793" s="15"/>
      <c r="D793" s="15"/>
      <c r="E793" s="8"/>
      <c r="F793" s="8"/>
      <c r="G793" s="8"/>
      <c r="H793" s="8"/>
      <c r="I793" s="8"/>
      <c r="J793" s="8"/>
      <c r="K793" s="8"/>
      <c r="L793" s="8"/>
      <c r="M793" s="10"/>
    </row>
    <row r="794" spans="1:38" ht="30" customHeight="1">
      <c r="A794" s="10"/>
      <c r="B794" s="10"/>
      <c r="C794" s="15"/>
      <c r="D794" s="15"/>
      <c r="E794" s="8"/>
      <c r="F794" s="8"/>
      <c r="G794" s="8"/>
      <c r="H794" s="8"/>
      <c r="I794" s="8"/>
      <c r="J794" s="8"/>
      <c r="K794" s="8"/>
      <c r="L794" s="8"/>
      <c r="M794" s="10"/>
    </row>
    <row r="795" spans="1:38" ht="30" customHeight="1">
      <c r="A795" s="10"/>
      <c r="B795" s="10"/>
      <c r="C795" s="15"/>
      <c r="D795" s="15"/>
      <c r="E795" s="8"/>
      <c r="F795" s="8"/>
      <c r="G795" s="8"/>
      <c r="H795" s="8"/>
      <c r="I795" s="8"/>
      <c r="J795" s="8"/>
      <c r="K795" s="8"/>
      <c r="L795" s="8"/>
      <c r="M795" s="10"/>
    </row>
    <row r="796" spans="1:38" ht="30" customHeight="1">
      <c r="A796" s="11" t="s">
        <v>121</v>
      </c>
      <c r="B796" s="12"/>
      <c r="C796" s="13"/>
      <c r="D796" s="13"/>
      <c r="E796" s="8"/>
      <c r="F796" s="14">
        <f>SUMIF(Q776:Q780, "1", F776:F780)</f>
        <v>0</v>
      </c>
      <c r="G796" s="8"/>
      <c r="H796" s="14">
        <f>SUMIF(Q776:Q780, "1", H776:H780)</f>
        <v>0</v>
      </c>
      <c r="I796" s="8"/>
      <c r="J796" s="14">
        <f>SUMIF(Q776:Q780, "1", J776:J780)</f>
        <v>0</v>
      </c>
      <c r="K796" s="8"/>
      <c r="L796" s="14">
        <f>F796+H796+J796</f>
        <v>0</v>
      </c>
      <c r="M796" s="12"/>
      <c r="R796">
        <f t="shared" ref="R796:AL796" si="80">SUM(R776:R780)</f>
        <v>0</v>
      </c>
      <c r="S796">
        <f t="shared" si="80"/>
        <v>0</v>
      </c>
      <c r="T796">
        <f t="shared" si="80"/>
        <v>0</v>
      </c>
      <c r="U796">
        <f t="shared" si="80"/>
        <v>0</v>
      </c>
      <c r="V796">
        <f t="shared" si="80"/>
        <v>0</v>
      </c>
      <c r="W796">
        <f t="shared" si="80"/>
        <v>0</v>
      </c>
      <c r="X796">
        <f t="shared" si="80"/>
        <v>0</v>
      </c>
      <c r="Y796">
        <f t="shared" si="80"/>
        <v>0</v>
      </c>
      <c r="Z796">
        <f t="shared" si="80"/>
        <v>0</v>
      </c>
      <c r="AA796">
        <f t="shared" si="80"/>
        <v>0</v>
      </c>
      <c r="AB796">
        <f t="shared" si="80"/>
        <v>0</v>
      </c>
      <c r="AC796">
        <f t="shared" si="80"/>
        <v>0</v>
      </c>
      <c r="AD796">
        <f t="shared" si="80"/>
        <v>0</v>
      </c>
      <c r="AE796">
        <f t="shared" si="80"/>
        <v>0</v>
      </c>
      <c r="AF796">
        <f t="shared" si="80"/>
        <v>0</v>
      </c>
      <c r="AG796">
        <f t="shared" si="80"/>
        <v>0</v>
      </c>
      <c r="AH796">
        <f t="shared" si="80"/>
        <v>0</v>
      </c>
      <c r="AI796">
        <f t="shared" si="80"/>
        <v>0</v>
      </c>
      <c r="AJ796">
        <f t="shared" si="80"/>
        <v>0</v>
      </c>
      <c r="AK796">
        <f t="shared" si="80"/>
        <v>0</v>
      </c>
      <c r="AL796">
        <f t="shared" si="80"/>
        <v>0</v>
      </c>
    </row>
    <row r="797" spans="1:38" ht="30" customHeight="1">
      <c r="A797" s="6" t="s">
        <v>34</v>
      </c>
      <c r="B797" s="10"/>
      <c r="C797" s="15"/>
      <c r="D797" s="15"/>
      <c r="E797" s="8"/>
      <c r="F797" s="8"/>
      <c r="G797" s="8"/>
      <c r="H797" s="8"/>
      <c r="I797" s="8"/>
      <c r="J797" s="8"/>
      <c r="K797" s="8"/>
      <c r="L797" s="8"/>
      <c r="M797" s="10"/>
    </row>
    <row r="798" spans="1:38" ht="30" customHeight="1">
      <c r="A798" s="6" t="s">
        <v>624</v>
      </c>
      <c r="B798" s="10"/>
      <c r="C798" s="7" t="s">
        <v>122</v>
      </c>
      <c r="D798" s="15">
        <v>1</v>
      </c>
      <c r="E798" s="8">
        <f>내역서!F3018</f>
        <v>0</v>
      </c>
      <c r="F798" s="8">
        <f>D798*E798</f>
        <v>0</v>
      </c>
      <c r="G798" s="8">
        <f>내역서!H3018</f>
        <v>0</v>
      </c>
      <c r="H798" s="8">
        <f>D798*G798</f>
        <v>0</v>
      </c>
      <c r="I798" s="8">
        <f>내역서!J3018</f>
        <v>0</v>
      </c>
      <c r="J798" s="8">
        <f>D798*I798</f>
        <v>0</v>
      </c>
      <c r="K798" s="8">
        <f t="shared" ref="K798:L801" si="81">E798+G798+I798</f>
        <v>0</v>
      </c>
      <c r="L798" s="8">
        <f t="shared" si="81"/>
        <v>0</v>
      </c>
      <c r="M798" s="10"/>
      <c r="Q798">
        <v>1</v>
      </c>
      <c r="R798">
        <f>D798*내역서!R3018</f>
        <v>0</v>
      </c>
      <c r="S798">
        <f>D798*내역서!S3018</f>
        <v>0</v>
      </c>
      <c r="T798">
        <f>D798*내역서!T3018</f>
        <v>0</v>
      </c>
      <c r="U798">
        <f>D798*내역서!U3018</f>
        <v>0</v>
      </c>
      <c r="V798">
        <f>D798*내역서!V3018</f>
        <v>0</v>
      </c>
      <c r="W798">
        <f>D798*내역서!W3018</f>
        <v>0</v>
      </c>
      <c r="X798">
        <f>D798*내역서!X3018</f>
        <v>0</v>
      </c>
      <c r="Y798">
        <f>D798*내역서!Y3018</f>
        <v>0</v>
      </c>
      <c r="Z798">
        <f>D798*내역서!Z3018</f>
        <v>0</v>
      </c>
      <c r="AA798">
        <f>D798*내역서!AA3018</f>
        <v>0</v>
      </c>
      <c r="AB798">
        <f>D798*내역서!AB3018</f>
        <v>0</v>
      </c>
      <c r="AC798">
        <f>D798*내역서!AC3018</f>
        <v>0</v>
      </c>
      <c r="AD798">
        <f>D798*내역서!AD3018</f>
        <v>0</v>
      </c>
      <c r="AE798">
        <f>D798*내역서!AE3018</f>
        <v>0</v>
      </c>
      <c r="AF798">
        <f>D798*내역서!AF3018</f>
        <v>0</v>
      </c>
      <c r="AG798">
        <f>D798*내역서!AG3018</f>
        <v>0</v>
      </c>
      <c r="AH798">
        <f>D798*내역서!AH3018</f>
        <v>0</v>
      </c>
      <c r="AI798">
        <f>D798*내역서!AI3018</f>
        <v>0</v>
      </c>
      <c r="AJ798">
        <f>D798*내역서!AJ3018</f>
        <v>0</v>
      </c>
      <c r="AK798">
        <f>D798*내역서!AK3018</f>
        <v>0</v>
      </c>
      <c r="AL798">
        <f>D798*내역서!AL3018</f>
        <v>0</v>
      </c>
    </row>
    <row r="799" spans="1:38" ht="30" customHeight="1">
      <c r="A799" s="6" t="s">
        <v>625</v>
      </c>
      <c r="B799" s="10"/>
      <c r="C799" s="7" t="s">
        <v>122</v>
      </c>
      <c r="D799" s="15">
        <v>1</v>
      </c>
      <c r="E799" s="8">
        <f>내역서!F3040</f>
        <v>0</v>
      </c>
      <c r="F799" s="8">
        <f>D799*E799</f>
        <v>0</v>
      </c>
      <c r="G799" s="8">
        <f>내역서!H3040</f>
        <v>0</v>
      </c>
      <c r="H799" s="8">
        <f>D799*G799</f>
        <v>0</v>
      </c>
      <c r="I799" s="8">
        <f>내역서!J3040</f>
        <v>0</v>
      </c>
      <c r="J799" s="8">
        <f>D799*I799</f>
        <v>0</v>
      </c>
      <c r="K799" s="8">
        <f t="shared" si="81"/>
        <v>0</v>
      </c>
      <c r="L799" s="8">
        <f t="shared" si="81"/>
        <v>0</v>
      </c>
      <c r="M799" s="10"/>
      <c r="Q799">
        <v>1</v>
      </c>
      <c r="R799">
        <f>D799*내역서!R3040</f>
        <v>0</v>
      </c>
      <c r="S799">
        <f>D799*내역서!S3040</f>
        <v>0</v>
      </c>
      <c r="T799">
        <f>D799*내역서!T3040</f>
        <v>0</v>
      </c>
      <c r="U799">
        <f>D799*내역서!U3040</f>
        <v>0</v>
      </c>
      <c r="V799">
        <f>D799*내역서!V3040</f>
        <v>0</v>
      </c>
      <c r="W799">
        <f>D799*내역서!W3040</f>
        <v>0</v>
      </c>
      <c r="X799">
        <f>D799*내역서!X3040</f>
        <v>0</v>
      </c>
      <c r="Y799">
        <f>D799*내역서!Y3040</f>
        <v>0</v>
      </c>
      <c r="Z799">
        <f>D799*내역서!Z3040</f>
        <v>0</v>
      </c>
      <c r="AA799">
        <f>D799*내역서!AA3040</f>
        <v>0</v>
      </c>
      <c r="AB799">
        <f>D799*내역서!AB3040</f>
        <v>0</v>
      </c>
      <c r="AC799">
        <f>D799*내역서!AC3040</f>
        <v>0</v>
      </c>
      <c r="AD799">
        <f>D799*내역서!AD3040</f>
        <v>0</v>
      </c>
      <c r="AE799">
        <f>D799*내역서!AE3040</f>
        <v>0</v>
      </c>
      <c r="AF799">
        <f>D799*내역서!AF3040</f>
        <v>0</v>
      </c>
      <c r="AG799">
        <f>D799*내역서!AG3040</f>
        <v>0</v>
      </c>
      <c r="AH799">
        <f>D799*내역서!AH3040</f>
        <v>0</v>
      </c>
      <c r="AI799">
        <f>D799*내역서!AI3040</f>
        <v>0</v>
      </c>
      <c r="AJ799">
        <f>D799*내역서!AJ3040</f>
        <v>0</v>
      </c>
      <c r="AK799">
        <f>D799*내역서!AK3040</f>
        <v>0</v>
      </c>
      <c r="AL799">
        <f>D799*내역서!AL3040</f>
        <v>0</v>
      </c>
    </row>
    <row r="800" spans="1:38" ht="30" customHeight="1">
      <c r="A800" s="6" t="s">
        <v>626</v>
      </c>
      <c r="B800" s="10"/>
      <c r="C800" s="7" t="s">
        <v>122</v>
      </c>
      <c r="D800" s="15">
        <v>1</v>
      </c>
      <c r="E800" s="8">
        <f>내역서!F3062</f>
        <v>0</v>
      </c>
      <c r="F800" s="8">
        <f>D800*E800</f>
        <v>0</v>
      </c>
      <c r="G800" s="8">
        <f>내역서!H3062</f>
        <v>0</v>
      </c>
      <c r="H800" s="8">
        <f>D800*G800</f>
        <v>0</v>
      </c>
      <c r="I800" s="8">
        <f>내역서!J3062</f>
        <v>0</v>
      </c>
      <c r="J800" s="8">
        <f>D800*I800</f>
        <v>0</v>
      </c>
      <c r="K800" s="8">
        <f t="shared" si="81"/>
        <v>0</v>
      </c>
      <c r="L800" s="8">
        <f t="shared" si="81"/>
        <v>0</v>
      </c>
      <c r="M800" s="10"/>
      <c r="Q800">
        <v>1</v>
      </c>
      <c r="R800">
        <f>D800*내역서!R3062</f>
        <v>0</v>
      </c>
      <c r="S800">
        <f>D800*내역서!S3062</f>
        <v>0</v>
      </c>
      <c r="T800">
        <f>D800*내역서!T3062</f>
        <v>0</v>
      </c>
      <c r="U800">
        <f>D800*내역서!U3062</f>
        <v>0</v>
      </c>
      <c r="V800">
        <f>D800*내역서!V3062</f>
        <v>0</v>
      </c>
      <c r="W800">
        <f>D800*내역서!W3062</f>
        <v>0</v>
      </c>
      <c r="X800">
        <f>D800*내역서!X3062</f>
        <v>0</v>
      </c>
      <c r="Y800">
        <f>D800*내역서!Y3062</f>
        <v>0</v>
      </c>
      <c r="Z800">
        <f>D800*내역서!Z3062</f>
        <v>0</v>
      </c>
      <c r="AA800">
        <f>D800*내역서!AA3062</f>
        <v>0</v>
      </c>
      <c r="AB800">
        <f>D800*내역서!AB3062</f>
        <v>0</v>
      </c>
      <c r="AC800">
        <f>D800*내역서!AC3062</f>
        <v>0</v>
      </c>
      <c r="AD800">
        <f>D800*내역서!AD3062</f>
        <v>0</v>
      </c>
      <c r="AE800">
        <f>D800*내역서!AE3062</f>
        <v>0</v>
      </c>
      <c r="AF800">
        <f>D800*내역서!AF3062</f>
        <v>0</v>
      </c>
      <c r="AG800">
        <f>D800*내역서!AG3062</f>
        <v>0</v>
      </c>
      <c r="AH800">
        <f>D800*내역서!AH3062</f>
        <v>0</v>
      </c>
      <c r="AI800">
        <f>D800*내역서!AI3062</f>
        <v>0</v>
      </c>
      <c r="AJ800">
        <f>D800*내역서!AJ3062</f>
        <v>0</v>
      </c>
      <c r="AK800">
        <f>D800*내역서!AK3062</f>
        <v>0</v>
      </c>
      <c r="AL800">
        <f>D800*내역서!AL3062</f>
        <v>0</v>
      </c>
    </row>
    <row r="801" spans="1:38" ht="30" customHeight="1">
      <c r="A801" s="6" t="s">
        <v>627</v>
      </c>
      <c r="B801" s="10"/>
      <c r="C801" s="7" t="s">
        <v>122</v>
      </c>
      <c r="D801" s="15">
        <v>1</v>
      </c>
      <c r="E801" s="8">
        <f>내역서!F3084</f>
        <v>0</v>
      </c>
      <c r="F801" s="8">
        <f>D801*E801</f>
        <v>0</v>
      </c>
      <c r="G801" s="8">
        <f>내역서!H3084</f>
        <v>0</v>
      </c>
      <c r="H801" s="8">
        <f>D801*G801</f>
        <v>0</v>
      </c>
      <c r="I801" s="8">
        <f>내역서!J3084</f>
        <v>0</v>
      </c>
      <c r="J801" s="8">
        <f>D801*I801</f>
        <v>0</v>
      </c>
      <c r="K801" s="8">
        <f t="shared" si="81"/>
        <v>0</v>
      </c>
      <c r="L801" s="8">
        <f t="shared" si="81"/>
        <v>0</v>
      </c>
      <c r="M801" s="6" t="s">
        <v>487</v>
      </c>
      <c r="R801">
        <f>D801*내역서!R3084</f>
        <v>0</v>
      </c>
      <c r="S801">
        <f>D801*내역서!S3084</f>
        <v>0</v>
      </c>
      <c r="T801">
        <f>D801*내역서!T3084</f>
        <v>0</v>
      </c>
      <c r="U801">
        <f>D801*내역서!U3084</f>
        <v>0</v>
      </c>
      <c r="V801">
        <f>D801*내역서!V3084</f>
        <v>0</v>
      </c>
      <c r="W801">
        <f>D801*내역서!W3084</f>
        <v>0</v>
      </c>
      <c r="X801">
        <f>D801*내역서!X3084</f>
        <v>0</v>
      </c>
      <c r="Y801">
        <f>D801*내역서!Y3084</f>
        <v>0</v>
      </c>
      <c r="Z801">
        <f>D801*내역서!Z3084</f>
        <v>0</v>
      </c>
      <c r="AA801">
        <f>D801*내역서!AA3084</f>
        <v>0</v>
      </c>
      <c r="AB801">
        <f>D801*내역서!AB3084</f>
        <v>0</v>
      </c>
      <c r="AC801">
        <f>D801*내역서!AC3084</f>
        <v>0</v>
      </c>
      <c r="AD801">
        <f>D801*내역서!AD3084</f>
        <v>0</v>
      </c>
      <c r="AE801">
        <f>D801*내역서!AE3084</f>
        <v>0</v>
      </c>
      <c r="AF801">
        <f>D801*내역서!AF3084</f>
        <v>0</v>
      </c>
      <c r="AG801">
        <f>D801*내역서!AG3084</f>
        <v>0</v>
      </c>
      <c r="AH801">
        <f>D801*내역서!AH3084</f>
        <v>0</v>
      </c>
      <c r="AI801">
        <f>D801*내역서!AI3084</f>
        <v>0</v>
      </c>
      <c r="AJ801">
        <f>D801*내역서!AJ3084</f>
        <v>0</v>
      </c>
      <c r="AK801">
        <f>D801*내역서!AK3084</f>
        <v>0</v>
      </c>
      <c r="AL801">
        <f>D801*내역서!AL3084</f>
        <v>0</v>
      </c>
    </row>
    <row r="802" spans="1:38" ht="30" customHeight="1">
      <c r="A802" s="10"/>
      <c r="B802" s="10"/>
      <c r="C802" s="15"/>
      <c r="D802" s="15"/>
      <c r="E802" s="8"/>
      <c r="F802" s="8"/>
      <c r="G802" s="8"/>
      <c r="H802" s="8"/>
      <c r="I802" s="8"/>
      <c r="J802" s="8"/>
      <c r="K802" s="8"/>
      <c r="L802" s="8"/>
      <c r="M802" s="10"/>
    </row>
    <row r="803" spans="1:38" ht="30" customHeight="1">
      <c r="A803" s="10"/>
      <c r="B803" s="10"/>
      <c r="C803" s="15"/>
      <c r="D803" s="15"/>
      <c r="E803" s="8"/>
      <c r="F803" s="8"/>
      <c r="G803" s="8"/>
      <c r="H803" s="8"/>
      <c r="I803" s="8"/>
      <c r="J803" s="8"/>
      <c r="K803" s="8"/>
      <c r="L803" s="8"/>
      <c r="M803" s="10"/>
    </row>
    <row r="804" spans="1:38" ht="30" customHeight="1">
      <c r="A804" s="10"/>
      <c r="B804" s="10"/>
      <c r="C804" s="15"/>
      <c r="D804" s="15"/>
      <c r="E804" s="8"/>
      <c r="F804" s="8"/>
      <c r="G804" s="8"/>
      <c r="H804" s="8"/>
      <c r="I804" s="8"/>
      <c r="J804" s="8"/>
      <c r="K804" s="8"/>
      <c r="L804" s="8"/>
      <c r="M804" s="10"/>
    </row>
    <row r="805" spans="1:38" ht="30" customHeight="1">
      <c r="A805" s="10"/>
      <c r="B805" s="10"/>
      <c r="C805" s="15"/>
      <c r="D805" s="15"/>
      <c r="E805" s="8"/>
      <c r="F805" s="8"/>
      <c r="G805" s="8"/>
      <c r="H805" s="8"/>
      <c r="I805" s="8"/>
      <c r="J805" s="8"/>
      <c r="K805" s="8"/>
      <c r="L805" s="8"/>
      <c r="M805" s="10"/>
    </row>
    <row r="806" spans="1:38" ht="30" customHeight="1">
      <c r="A806" s="10"/>
      <c r="B806" s="10"/>
      <c r="C806" s="15"/>
      <c r="D806" s="15"/>
      <c r="E806" s="8"/>
      <c r="F806" s="8"/>
      <c r="G806" s="8"/>
      <c r="H806" s="8"/>
      <c r="I806" s="8"/>
      <c r="J806" s="8"/>
      <c r="K806" s="8"/>
      <c r="L806" s="8"/>
      <c r="M806" s="10"/>
    </row>
    <row r="807" spans="1:38" ht="30" customHeight="1">
      <c r="A807" s="10"/>
      <c r="B807" s="10"/>
      <c r="C807" s="15"/>
      <c r="D807" s="15"/>
      <c r="E807" s="8"/>
      <c r="F807" s="8"/>
      <c r="G807" s="8"/>
      <c r="H807" s="8"/>
      <c r="I807" s="8"/>
      <c r="J807" s="8"/>
      <c r="K807" s="8"/>
      <c r="L807" s="8"/>
      <c r="M807" s="10"/>
    </row>
    <row r="808" spans="1:38" ht="30" customHeight="1">
      <c r="A808" s="10"/>
      <c r="B808" s="10"/>
      <c r="C808" s="15"/>
      <c r="D808" s="15"/>
      <c r="E808" s="8"/>
      <c r="F808" s="8"/>
      <c r="G808" s="8"/>
      <c r="H808" s="8"/>
      <c r="I808" s="8"/>
      <c r="J808" s="8"/>
      <c r="K808" s="8"/>
      <c r="L808" s="8"/>
      <c r="M808" s="10"/>
    </row>
    <row r="809" spans="1:38" ht="30" customHeight="1">
      <c r="A809" s="10"/>
      <c r="B809" s="10"/>
      <c r="C809" s="15"/>
      <c r="D809" s="15"/>
      <c r="E809" s="8"/>
      <c r="F809" s="8"/>
      <c r="G809" s="8"/>
      <c r="H809" s="8"/>
      <c r="I809" s="8"/>
      <c r="J809" s="8"/>
      <c r="K809" s="8"/>
      <c r="L809" s="8"/>
      <c r="M809" s="10"/>
    </row>
    <row r="810" spans="1:38" ht="30" customHeight="1">
      <c r="A810" s="10"/>
      <c r="B810" s="10"/>
      <c r="C810" s="15"/>
      <c r="D810" s="15"/>
      <c r="E810" s="8"/>
      <c r="F810" s="8"/>
      <c r="G810" s="8"/>
      <c r="H810" s="8"/>
      <c r="I810" s="8"/>
      <c r="J810" s="8"/>
      <c r="K810" s="8"/>
      <c r="L810" s="8"/>
      <c r="M810" s="10"/>
    </row>
    <row r="811" spans="1:38" ht="30" customHeight="1">
      <c r="A811" s="10"/>
      <c r="B811" s="10"/>
      <c r="C811" s="15"/>
      <c r="D811" s="15"/>
      <c r="E811" s="8"/>
      <c r="F811" s="8"/>
      <c r="G811" s="8"/>
      <c r="H811" s="8"/>
      <c r="I811" s="8"/>
      <c r="J811" s="8"/>
      <c r="K811" s="8"/>
      <c r="L811" s="8"/>
      <c r="M811" s="10"/>
    </row>
    <row r="812" spans="1:38" ht="30" customHeight="1">
      <c r="A812" s="10"/>
      <c r="B812" s="10"/>
      <c r="C812" s="15"/>
      <c r="D812" s="15"/>
      <c r="E812" s="8"/>
      <c r="F812" s="8"/>
      <c r="G812" s="8"/>
      <c r="H812" s="8"/>
      <c r="I812" s="8"/>
      <c r="J812" s="8"/>
      <c r="K812" s="8"/>
      <c r="L812" s="8"/>
      <c r="M812" s="10"/>
    </row>
    <row r="813" spans="1:38" ht="30" customHeight="1">
      <c r="A813" s="10"/>
      <c r="B813" s="10"/>
      <c r="C813" s="15"/>
      <c r="D813" s="15"/>
      <c r="E813" s="8"/>
      <c r="F813" s="8"/>
      <c r="G813" s="8"/>
      <c r="H813" s="8"/>
      <c r="I813" s="8"/>
      <c r="J813" s="8"/>
      <c r="K813" s="8"/>
      <c r="L813" s="8"/>
      <c r="M813" s="10"/>
    </row>
    <row r="814" spans="1:38" ht="30" customHeight="1">
      <c r="A814" s="10"/>
      <c r="B814" s="10"/>
      <c r="C814" s="15"/>
      <c r="D814" s="15"/>
      <c r="E814" s="8"/>
      <c r="F814" s="8"/>
      <c r="G814" s="8"/>
      <c r="H814" s="8"/>
      <c r="I814" s="8"/>
      <c r="J814" s="8"/>
      <c r="K814" s="8"/>
      <c r="L814" s="8"/>
      <c r="M814" s="10"/>
    </row>
    <row r="815" spans="1:38" ht="30" customHeight="1">
      <c r="A815" s="10"/>
      <c r="B815" s="10"/>
      <c r="C815" s="15"/>
      <c r="D815" s="15"/>
      <c r="E815" s="8"/>
      <c r="F815" s="8"/>
      <c r="G815" s="8"/>
      <c r="H815" s="8"/>
      <c r="I815" s="8"/>
      <c r="J815" s="8"/>
      <c r="K815" s="8"/>
      <c r="L815" s="8"/>
      <c r="M815" s="10"/>
    </row>
    <row r="816" spans="1:38" ht="30" customHeight="1">
      <c r="A816" s="10"/>
      <c r="B816" s="10"/>
      <c r="C816" s="15"/>
      <c r="D816" s="15"/>
      <c r="E816" s="8"/>
      <c r="F816" s="8"/>
      <c r="G816" s="8"/>
      <c r="H816" s="8"/>
      <c r="I816" s="8"/>
      <c r="J816" s="8"/>
      <c r="K816" s="8"/>
      <c r="L816" s="8"/>
      <c r="M816" s="10"/>
    </row>
    <row r="817" spans="1:38" ht="30" customHeight="1">
      <c r="A817" s="10"/>
      <c r="B817" s="10"/>
      <c r="C817" s="15"/>
      <c r="D817" s="15"/>
      <c r="E817" s="8"/>
      <c r="F817" s="8"/>
      <c r="G817" s="8"/>
      <c r="H817" s="8"/>
      <c r="I817" s="8"/>
      <c r="J817" s="8"/>
      <c r="K817" s="8"/>
      <c r="L817" s="8"/>
      <c r="M817" s="10"/>
    </row>
    <row r="818" spans="1:38" ht="30" customHeight="1">
      <c r="A818" s="11" t="s">
        <v>121</v>
      </c>
      <c r="B818" s="12"/>
      <c r="C818" s="13"/>
      <c r="D818" s="13"/>
      <c r="E818" s="8"/>
      <c r="F818" s="14">
        <f>SUMIF(Q798:Q801, "1", F798:F801)</f>
        <v>0</v>
      </c>
      <c r="G818" s="8"/>
      <c r="H818" s="14">
        <f>SUMIF(Q798:Q801, "1", H798:H801)</f>
        <v>0</v>
      </c>
      <c r="I818" s="8"/>
      <c r="J818" s="14">
        <f>SUMIF(Q798:Q801, "1", J798:J801)</f>
        <v>0</v>
      </c>
      <c r="K818" s="8"/>
      <c r="L818" s="14">
        <f>F818+H818+J818</f>
        <v>0</v>
      </c>
      <c r="M818" s="12"/>
      <c r="R818">
        <f t="shared" ref="R818:AL818" si="82">SUM(R798:R801)</f>
        <v>0</v>
      </c>
      <c r="S818">
        <f t="shared" si="82"/>
        <v>0</v>
      </c>
      <c r="T818">
        <f t="shared" si="82"/>
        <v>0</v>
      </c>
      <c r="U818">
        <f t="shared" si="82"/>
        <v>0</v>
      </c>
      <c r="V818">
        <f t="shared" si="82"/>
        <v>0</v>
      </c>
      <c r="W818">
        <f t="shared" si="82"/>
        <v>0</v>
      </c>
      <c r="X818">
        <f t="shared" si="82"/>
        <v>0</v>
      </c>
      <c r="Y818">
        <f t="shared" si="82"/>
        <v>0</v>
      </c>
      <c r="Z818">
        <f t="shared" si="82"/>
        <v>0</v>
      </c>
      <c r="AA818">
        <f t="shared" si="82"/>
        <v>0</v>
      </c>
      <c r="AB818">
        <f t="shared" si="82"/>
        <v>0</v>
      </c>
      <c r="AC818">
        <f t="shared" si="82"/>
        <v>0</v>
      </c>
      <c r="AD818">
        <f t="shared" si="82"/>
        <v>0</v>
      </c>
      <c r="AE818">
        <f t="shared" si="82"/>
        <v>0</v>
      </c>
      <c r="AF818">
        <f t="shared" si="82"/>
        <v>0</v>
      </c>
      <c r="AG818">
        <f t="shared" si="82"/>
        <v>0</v>
      </c>
      <c r="AH818">
        <f t="shared" si="82"/>
        <v>0</v>
      </c>
      <c r="AI818">
        <f t="shared" si="82"/>
        <v>0</v>
      </c>
      <c r="AJ818">
        <f t="shared" si="82"/>
        <v>0</v>
      </c>
      <c r="AK818">
        <f t="shared" si="82"/>
        <v>0</v>
      </c>
      <c r="AL818">
        <f t="shared" si="82"/>
        <v>0</v>
      </c>
    </row>
    <row r="819" spans="1:38" ht="30" customHeight="1">
      <c r="A819" s="6" t="s">
        <v>35</v>
      </c>
      <c r="B819" s="10"/>
      <c r="C819" s="15"/>
      <c r="D819" s="15"/>
      <c r="E819" s="8"/>
      <c r="F819" s="8"/>
      <c r="G819" s="8"/>
      <c r="H819" s="8"/>
      <c r="I819" s="8"/>
      <c r="J819" s="8"/>
      <c r="K819" s="8"/>
      <c r="L819" s="8"/>
      <c r="M819" s="10"/>
    </row>
    <row r="820" spans="1:38" ht="30" customHeight="1">
      <c r="A820" s="6" t="s">
        <v>628</v>
      </c>
      <c r="B820" s="10"/>
      <c r="C820" s="7" t="s">
        <v>122</v>
      </c>
      <c r="D820" s="15">
        <v>1</v>
      </c>
      <c r="E820" s="8">
        <f>내역서!F3106</f>
        <v>0</v>
      </c>
      <c r="F820" s="8">
        <f>D820*E820</f>
        <v>0</v>
      </c>
      <c r="G820" s="8">
        <f>내역서!H3106</f>
        <v>0</v>
      </c>
      <c r="H820" s="8">
        <f>D820*G820</f>
        <v>0</v>
      </c>
      <c r="I820" s="8">
        <f>내역서!J3106</f>
        <v>0</v>
      </c>
      <c r="J820" s="8">
        <f>D820*I820</f>
        <v>0</v>
      </c>
      <c r="K820" s="8">
        <f t="shared" ref="K820:L824" si="83">E820+G820+I820</f>
        <v>0</v>
      </c>
      <c r="L820" s="8">
        <f t="shared" si="83"/>
        <v>0</v>
      </c>
      <c r="M820" s="10"/>
      <c r="Q820">
        <v>1</v>
      </c>
      <c r="R820">
        <f>D820*내역서!R3106</f>
        <v>0</v>
      </c>
      <c r="S820">
        <f>D820*내역서!S3106</f>
        <v>0</v>
      </c>
      <c r="T820">
        <f>D820*내역서!T3106</f>
        <v>0</v>
      </c>
      <c r="U820">
        <f>D820*내역서!U3106</f>
        <v>0</v>
      </c>
      <c r="V820">
        <f>D820*내역서!V3106</f>
        <v>0</v>
      </c>
      <c r="W820">
        <f>D820*내역서!W3106</f>
        <v>0</v>
      </c>
      <c r="X820">
        <f>D820*내역서!X3106</f>
        <v>0</v>
      </c>
      <c r="Y820">
        <f>D820*내역서!Y3106</f>
        <v>0</v>
      </c>
      <c r="Z820">
        <f>D820*내역서!Z3106</f>
        <v>0</v>
      </c>
      <c r="AA820">
        <f>D820*내역서!AA3106</f>
        <v>0</v>
      </c>
      <c r="AB820">
        <f>D820*내역서!AB3106</f>
        <v>0</v>
      </c>
      <c r="AC820">
        <f>D820*내역서!AC3106</f>
        <v>0</v>
      </c>
      <c r="AD820">
        <f>D820*내역서!AD3106</f>
        <v>0</v>
      </c>
      <c r="AE820">
        <f>D820*내역서!AE3106</f>
        <v>0</v>
      </c>
      <c r="AF820">
        <f>D820*내역서!AF3106</f>
        <v>0</v>
      </c>
      <c r="AG820">
        <f>D820*내역서!AG3106</f>
        <v>0</v>
      </c>
      <c r="AH820">
        <f>D820*내역서!AH3106</f>
        <v>0</v>
      </c>
      <c r="AI820">
        <f>D820*내역서!AI3106</f>
        <v>0</v>
      </c>
      <c r="AJ820">
        <f>D820*내역서!AJ3106</f>
        <v>0</v>
      </c>
      <c r="AK820">
        <f>D820*내역서!AK3106</f>
        <v>0</v>
      </c>
      <c r="AL820">
        <f>D820*내역서!AL3106</f>
        <v>0</v>
      </c>
    </row>
    <row r="821" spans="1:38" ht="30" customHeight="1">
      <c r="A821" s="6" t="s">
        <v>629</v>
      </c>
      <c r="B821" s="10"/>
      <c r="C821" s="7" t="s">
        <v>122</v>
      </c>
      <c r="D821" s="15">
        <v>1</v>
      </c>
      <c r="E821" s="8">
        <f>내역서!F3128</f>
        <v>0</v>
      </c>
      <c r="F821" s="8">
        <f>D821*E821</f>
        <v>0</v>
      </c>
      <c r="G821" s="8">
        <f>내역서!H3128</f>
        <v>0</v>
      </c>
      <c r="H821" s="8">
        <f>D821*G821</f>
        <v>0</v>
      </c>
      <c r="I821" s="8">
        <f>내역서!J3128</f>
        <v>0</v>
      </c>
      <c r="J821" s="8">
        <f>D821*I821</f>
        <v>0</v>
      </c>
      <c r="K821" s="8">
        <f t="shared" si="83"/>
        <v>0</v>
      </c>
      <c r="L821" s="8">
        <f t="shared" si="83"/>
        <v>0</v>
      </c>
      <c r="M821" s="10"/>
      <c r="Q821">
        <v>1</v>
      </c>
      <c r="R821">
        <f>D821*내역서!R3128</f>
        <v>0</v>
      </c>
      <c r="S821">
        <f>D821*내역서!S3128</f>
        <v>0</v>
      </c>
      <c r="T821">
        <f>D821*내역서!T3128</f>
        <v>0</v>
      </c>
      <c r="U821">
        <f>D821*내역서!U3128</f>
        <v>0</v>
      </c>
      <c r="V821">
        <f>D821*내역서!V3128</f>
        <v>0</v>
      </c>
      <c r="W821">
        <f>D821*내역서!W3128</f>
        <v>0</v>
      </c>
      <c r="X821">
        <f>D821*내역서!X3128</f>
        <v>0</v>
      </c>
      <c r="Y821">
        <f>D821*내역서!Y3128</f>
        <v>0</v>
      </c>
      <c r="Z821">
        <f>D821*내역서!Z3128</f>
        <v>0</v>
      </c>
      <c r="AA821">
        <f>D821*내역서!AA3128</f>
        <v>0</v>
      </c>
      <c r="AB821">
        <f>D821*내역서!AB3128</f>
        <v>0</v>
      </c>
      <c r="AC821">
        <f>D821*내역서!AC3128</f>
        <v>0</v>
      </c>
      <c r="AD821">
        <f>D821*내역서!AD3128</f>
        <v>0</v>
      </c>
      <c r="AE821">
        <f>D821*내역서!AE3128</f>
        <v>0</v>
      </c>
      <c r="AF821">
        <f>D821*내역서!AF3128</f>
        <v>0</v>
      </c>
      <c r="AG821">
        <f>D821*내역서!AG3128</f>
        <v>0</v>
      </c>
      <c r="AH821">
        <f>D821*내역서!AH3128</f>
        <v>0</v>
      </c>
      <c r="AI821">
        <f>D821*내역서!AI3128</f>
        <v>0</v>
      </c>
      <c r="AJ821">
        <f>D821*내역서!AJ3128</f>
        <v>0</v>
      </c>
      <c r="AK821">
        <f>D821*내역서!AK3128</f>
        <v>0</v>
      </c>
      <c r="AL821">
        <f>D821*내역서!AL3128</f>
        <v>0</v>
      </c>
    </row>
    <row r="822" spans="1:38" ht="30" customHeight="1">
      <c r="A822" s="6" t="s">
        <v>630</v>
      </c>
      <c r="B822" s="10"/>
      <c r="C822" s="7" t="s">
        <v>122</v>
      </c>
      <c r="D822" s="15">
        <v>1</v>
      </c>
      <c r="E822" s="8">
        <f>내역서!F3150</f>
        <v>0</v>
      </c>
      <c r="F822" s="8">
        <f>D822*E822</f>
        <v>0</v>
      </c>
      <c r="G822" s="8">
        <f>내역서!H3150</f>
        <v>0</v>
      </c>
      <c r="H822" s="8">
        <f>D822*G822</f>
        <v>0</v>
      </c>
      <c r="I822" s="8">
        <f>내역서!J3150</f>
        <v>0</v>
      </c>
      <c r="J822" s="8">
        <f>D822*I822</f>
        <v>0</v>
      </c>
      <c r="K822" s="8">
        <f t="shared" si="83"/>
        <v>0</v>
      </c>
      <c r="L822" s="8">
        <f t="shared" si="83"/>
        <v>0</v>
      </c>
      <c r="M822" s="10"/>
      <c r="Q822">
        <v>1</v>
      </c>
      <c r="R822">
        <f>D822*내역서!R3150</f>
        <v>0</v>
      </c>
      <c r="S822">
        <f>D822*내역서!S3150</f>
        <v>0</v>
      </c>
      <c r="T822">
        <f>D822*내역서!T3150</f>
        <v>0</v>
      </c>
      <c r="U822">
        <f>D822*내역서!U3150</f>
        <v>0</v>
      </c>
      <c r="V822">
        <f>D822*내역서!V3150</f>
        <v>0</v>
      </c>
      <c r="W822">
        <f>D822*내역서!W3150</f>
        <v>0</v>
      </c>
      <c r="X822">
        <f>D822*내역서!X3150</f>
        <v>0</v>
      </c>
      <c r="Y822">
        <f>D822*내역서!Y3150</f>
        <v>0</v>
      </c>
      <c r="Z822">
        <f>D822*내역서!Z3150</f>
        <v>0</v>
      </c>
      <c r="AA822">
        <f>D822*내역서!AA3150</f>
        <v>0</v>
      </c>
      <c r="AB822">
        <f>D822*내역서!AB3150</f>
        <v>0</v>
      </c>
      <c r="AC822">
        <f>D822*내역서!AC3150</f>
        <v>0</v>
      </c>
      <c r="AD822">
        <f>D822*내역서!AD3150</f>
        <v>0</v>
      </c>
      <c r="AE822">
        <f>D822*내역서!AE3150</f>
        <v>0</v>
      </c>
      <c r="AF822">
        <f>D822*내역서!AF3150</f>
        <v>0</v>
      </c>
      <c r="AG822">
        <f>D822*내역서!AG3150</f>
        <v>0</v>
      </c>
      <c r="AH822">
        <f>D822*내역서!AH3150</f>
        <v>0</v>
      </c>
      <c r="AI822">
        <f>D822*내역서!AI3150</f>
        <v>0</v>
      </c>
      <c r="AJ822">
        <f>D822*내역서!AJ3150</f>
        <v>0</v>
      </c>
      <c r="AK822">
        <f>D822*내역서!AK3150</f>
        <v>0</v>
      </c>
      <c r="AL822">
        <f>D822*내역서!AL3150</f>
        <v>0</v>
      </c>
    </row>
    <row r="823" spans="1:38" ht="30" customHeight="1">
      <c r="A823" s="6" t="s">
        <v>631</v>
      </c>
      <c r="B823" s="10"/>
      <c r="C823" s="7" t="s">
        <v>122</v>
      </c>
      <c r="D823" s="15">
        <v>1</v>
      </c>
      <c r="E823" s="8">
        <f>내역서!F3172</f>
        <v>0</v>
      </c>
      <c r="F823" s="8">
        <f>D823*E823</f>
        <v>0</v>
      </c>
      <c r="G823" s="8">
        <f>내역서!H3172</f>
        <v>0</v>
      </c>
      <c r="H823" s="8">
        <f>D823*G823</f>
        <v>0</v>
      </c>
      <c r="I823" s="8">
        <f>내역서!J3172</f>
        <v>0</v>
      </c>
      <c r="J823" s="8">
        <f>D823*I823</f>
        <v>0</v>
      </c>
      <c r="K823" s="8">
        <f t="shared" si="83"/>
        <v>0</v>
      </c>
      <c r="L823" s="8">
        <f t="shared" si="83"/>
        <v>0</v>
      </c>
      <c r="M823" s="10"/>
      <c r="Q823">
        <v>1</v>
      </c>
      <c r="R823">
        <f>D823*내역서!R3172</f>
        <v>0</v>
      </c>
      <c r="S823">
        <f>D823*내역서!S3172</f>
        <v>0</v>
      </c>
      <c r="T823">
        <f>D823*내역서!T3172</f>
        <v>0</v>
      </c>
      <c r="U823">
        <f>D823*내역서!U3172</f>
        <v>0</v>
      </c>
      <c r="V823">
        <f>D823*내역서!V3172</f>
        <v>0</v>
      </c>
      <c r="W823">
        <f>D823*내역서!W3172</f>
        <v>0</v>
      </c>
      <c r="X823">
        <f>D823*내역서!X3172</f>
        <v>0</v>
      </c>
      <c r="Y823">
        <f>D823*내역서!Y3172</f>
        <v>0</v>
      </c>
      <c r="Z823">
        <f>D823*내역서!Z3172</f>
        <v>0</v>
      </c>
      <c r="AA823">
        <f>D823*내역서!AA3172</f>
        <v>0</v>
      </c>
      <c r="AB823">
        <f>D823*내역서!AB3172</f>
        <v>0</v>
      </c>
      <c r="AC823">
        <f>D823*내역서!AC3172</f>
        <v>0</v>
      </c>
      <c r="AD823">
        <f>D823*내역서!AD3172</f>
        <v>0</v>
      </c>
      <c r="AE823">
        <f>D823*내역서!AE3172</f>
        <v>0</v>
      </c>
      <c r="AF823">
        <f>D823*내역서!AF3172</f>
        <v>0</v>
      </c>
      <c r="AG823">
        <f>D823*내역서!AG3172</f>
        <v>0</v>
      </c>
      <c r="AH823">
        <f>D823*내역서!AH3172</f>
        <v>0</v>
      </c>
      <c r="AI823">
        <f>D823*내역서!AI3172</f>
        <v>0</v>
      </c>
      <c r="AJ823">
        <f>D823*내역서!AJ3172</f>
        <v>0</v>
      </c>
      <c r="AK823">
        <f>D823*내역서!AK3172</f>
        <v>0</v>
      </c>
      <c r="AL823">
        <f>D823*내역서!AL3172</f>
        <v>0</v>
      </c>
    </row>
    <row r="824" spans="1:38" ht="30" customHeight="1">
      <c r="A824" s="6" t="s">
        <v>632</v>
      </c>
      <c r="B824" s="10"/>
      <c r="C824" s="7" t="s">
        <v>122</v>
      </c>
      <c r="D824" s="15">
        <v>1</v>
      </c>
      <c r="E824" s="8">
        <f>내역서!F3194</f>
        <v>0</v>
      </c>
      <c r="F824" s="8">
        <f>D824*E824</f>
        <v>0</v>
      </c>
      <c r="G824" s="8">
        <f>내역서!H3194</f>
        <v>0</v>
      </c>
      <c r="H824" s="8">
        <f>D824*G824</f>
        <v>0</v>
      </c>
      <c r="I824" s="8">
        <f>내역서!J3194</f>
        <v>0</v>
      </c>
      <c r="J824" s="8">
        <f>D824*I824</f>
        <v>0</v>
      </c>
      <c r="K824" s="8">
        <f t="shared" si="83"/>
        <v>0</v>
      </c>
      <c r="L824" s="8">
        <f t="shared" si="83"/>
        <v>0</v>
      </c>
      <c r="M824" s="6" t="s">
        <v>487</v>
      </c>
      <c r="R824">
        <f>D824*내역서!R3194</f>
        <v>0</v>
      </c>
      <c r="S824">
        <f>D824*내역서!S3194</f>
        <v>0</v>
      </c>
      <c r="T824">
        <f>D824*내역서!T3194</f>
        <v>0</v>
      </c>
      <c r="U824">
        <f>D824*내역서!U3194</f>
        <v>0</v>
      </c>
      <c r="V824">
        <f>D824*내역서!V3194</f>
        <v>0</v>
      </c>
      <c r="W824">
        <f>D824*내역서!W3194</f>
        <v>0</v>
      </c>
      <c r="X824">
        <f>D824*내역서!X3194</f>
        <v>0</v>
      </c>
      <c r="Y824">
        <f>D824*내역서!Y3194</f>
        <v>0</v>
      </c>
      <c r="Z824">
        <f>D824*내역서!Z3194</f>
        <v>0</v>
      </c>
      <c r="AA824">
        <f>D824*내역서!AA3194</f>
        <v>0</v>
      </c>
      <c r="AB824">
        <f>D824*내역서!AB3194</f>
        <v>0</v>
      </c>
      <c r="AC824">
        <f>D824*내역서!AC3194</f>
        <v>0</v>
      </c>
      <c r="AD824">
        <f>D824*내역서!AD3194</f>
        <v>0</v>
      </c>
      <c r="AE824">
        <f>D824*내역서!AE3194</f>
        <v>0</v>
      </c>
      <c r="AF824">
        <f>D824*내역서!AF3194</f>
        <v>0</v>
      </c>
      <c r="AG824">
        <f>D824*내역서!AG3194</f>
        <v>0</v>
      </c>
      <c r="AH824">
        <f>D824*내역서!AH3194</f>
        <v>0</v>
      </c>
      <c r="AI824">
        <f>D824*내역서!AI3194</f>
        <v>0</v>
      </c>
      <c r="AJ824">
        <f>D824*내역서!AJ3194</f>
        <v>0</v>
      </c>
      <c r="AK824">
        <f>D824*내역서!AK3194</f>
        <v>0</v>
      </c>
      <c r="AL824">
        <f>D824*내역서!AL3194</f>
        <v>0</v>
      </c>
    </row>
    <row r="825" spans="1:38" ht="30" customHeight="1">
      <c r="A825" s="10"/>
      <c r="B825" s="10"/>
      <c r="C825" s="15"/>
      <c r="D825" s="15"/>
      <c r="E825" s="8"/>
      <c r="F825" s="8"/>
      <c r="G825" s="8"/>
      <c r="H825" s="8"/>
      <c r="I825" s="8"/>
      <c r="J825" s="8"/>
      <c r="K825" s="8"/>
      <c r="L825" s="8"/>
      <c r="M825" s="10"/>
    </row>
    <row r="826" spans="1:38" ht="30" customHeight="1">
      <c r="A826" s="10"/>
      <c r="B826" s="10"/>
      <c r="C826" s="15"/>
      <c r="D826" s="15"/>
      <c r="E826" s="8"/>
      <c r="F826" s="8"/>
      <c r="G826" s="8"/>
      <c r="H826" s="8"/>
      <c r="I826" s="8"/>
      <c r="J826" s="8"/>
      <c r="K826" s="8"/>
      <c r="L826" s="8"/>
      <c r="M826" s="10"/>
    </row>
    <row r="827" spans="1:38" ht="30" customHeight="1">
      <c r="A827" s="10"/>
      <c r="B827" s="10"/>
      <c r="C827" s="15"/>
      <c r="D827" s="15"/>
      <c r="E827" s="8"/>
      <c r="F827" s="8"/>
      <c r="G827" s="8"/>
      <c r="H827" s="8"/>
      <c r="I827" s="8"/>
      <c r="J827" s="8"/>
      <c r="K827" s="8"/>
      <c r="L827" s="8"/>
      <c r="M827" s="10"/>
    </row>
    <row r="828" spans="1:38" ht="30" customHeight="1">
      <c r="A828" s="10"/>
      <c r="B828" s="10"/>
      <c r="C828" s="15"/>
      <c r="D828" s="15"/>
      <c r="E828" s="8"/>
      <c r="F828" s="8"/>
      <c r="G828" s="8"/>
      <c r="H828" s="8"/>
      <c r="I828" s="8"/>
      <c r="J828" s="8"/>
      <c r="K828" s="8"/>
      <c r="L828" s="8"/>
      <c r="M828" s="10"/>
    </row>
    <row r="829" spans="1:38" ht="30" customHeight="1">
      <c r="A829" s="10"/>
      <c r="B829" s="10"/>
      <c r="C829" s="15"/>
      <c r="D829" s="15"/>
      <c r="E829" s="8"/>
      <c r="F829" s="8"/>
      <c r="G829" s="8"/>
      <c r="H829" s="8"/>
      <c r="I829" s="8"/>
      <c r="J829" s="8"/>
      <c r="K829" s="8"/>
      <c r="L829" s="8"/>
      <c r="M829" s="10"/>
    </row>
    <row r="830" spans="1:38" ht="30" customHeight="1">
      <c r="A830" s="10"/>
      <c r="B830" s="10"/>
      <c r="C830" s="15"/>
      <c r="D830" s="15"/>
      <c r="E830" s="8"/>
      <c r="F830" s="8"/>
      <c r="G830" s="8"/>
      <c r="H830" s="8"/>
      <c r="I830" s="8"/>
      <c r="J830" s="8"/>
      <c r="K830" s="8"/>
      <c r="L830" s="8"/>
      <c r="M830" s="10"/>
    </row>
    <row r="831" spans="1:38" ht="30" customHeight="1">
      <c r="A831" s="10"/>
      <c r="B831" s="10"/>
      <c r="C831" s="15"/>
      <c r="D831" s="15"/>
      <c r="E831" s="8"/>
      <c r="F831" s="8"/>
      <c r="G831" s="8"/>
      <c r="H831" s="8"/>
      <c r="I831" s="8"/>
      <c r="J831" s="8"/>
      <c r="K831" s="8"/>
      <c r="L831" s="8"/>
      <c r="M831" s="10"/>
    </row>
    <row r="832" spans="1:38" ht="30" customHeight="1">
      <c r="A832" s="10"/>
      <c r="B832" s="10"/>
      <c r="C832" s="15"/>
      <c r="D832" s="15"/>
      <c r="E832" s="8"/>
      <c r="F832" s="8"/>
      <c r="G832" s="8"/>
      <c r="H832" s="8"/>
      <c r="I832" s="8"/>
      <c r="J832" s="8"/>
      <c r="K832" s="8"/>
      <c r="L832" s="8"/>
      <c r="M832" s="10"/>
    </row>
    <row r="833" spans="1:38" ht="30" customHeight="1">
      <c r="A833" s="10"/>
      <c r="B833" s="10"/>
      <c r="C833" s="15"/>
      <c r="D833" s="15"/>
      <c r="E833" s="8"/>
      <c r="F833" s="8"/>
      <c r="G833" s="8"/>
      <c r="H833" s="8"/>
      <c r="I833" s="8"/>
      <c r="J833" s="8"/>
      <c r="K833" s="8"/>
      <c r="L833" s="8"/>
      <c r="M833" s="10"/>
    </row>
    <row r="834" spans="1:38" ht="30" customHeight="1">
      <c r="A834" s="10"/>
      <c r="B834" s="10"/>
      <c r="C834" s="15"/>
      <c r="D834" s="15"/>
      <c r="E834" s="8"/>
      <c r="F834" s="8"/>
      <c r="G834" s="8"/>
      <c r="H834" s="8"/>
      <c r="I834" s="8"/>
      <c r="J834" s="8"/>
      <c r="K834" s="8"/>
      <c r="L834" s="8"/>
      <c r="M834" s="10"/>
    </row>
    <row r="835" spans="1:38" ht="30" customHeight="1">
      <c r="A835" s="10"/>
      <c r="B835" s="10"/>
      <c r="C835" s="15"/>
      <c r="D835" s="15"/>
      <c r="E835" s="8"/>
      <c r="F835" s="8"/>
      <c r="G835" s="8"/>
      <c r="H835" s="8"/>
      <c r="I835" s="8"/>
      <c r="J835" s="8"/>
      <c r="K835" s="8"/>
      <c r="L835" s="8"/>
      <c r="M835" s="10"/>
    </row>
    <row r="836" spans="1:38" ht="30" customHeight="1">
      <c r="A836" s="10"/>
      <c r="B836" s="10"/>
      <c r="C836" s="15"/>
      <c r="D836" s="15"/>
      <c r="E836" s="8"/>
      <c r="F836" s="8"/>
      <c r="G836" s="8"/>
      <c r="H836" s="8"/>
      <c r="I836" s="8"/>
      <c r="J836" s="8"/>
      <c r="K836" s="8"/>
      <c r="L836" s="8"/>
      <c r="M836" s="10"/>
    </row>
    <row r="837" spans="1:38" ht="30" customHeight="1">
      <c r="A837" s="10"/>
      <c r="B837" s="10"/>
      <c r="C837" s="15"/>
      <c r="D837" s="15"/>
      <c r="E837" s="8"/>
      <c r="F837" s="8"/>
      <c r="G837" s="8"/>
      <c r="H837" s="8"/>
      <c r="I837" s="8"/>
      <c r="J837" s="8"/>
      <c r="K837" s="8"/>
      <c r="L837" s="8"/>
      <c r="M837" s="10"/>
    </row>
    <row r="838" spans="1:38" ht="30" customHeight="1">
      <c r="A838" s="10"/>
      <c r="B838" s="10"/>
      <c r="C838" s="15"/>
      <c r="D838" s="15"/>
      <c r="E838" s="8"/>
      <c r="F838" s="8"/>
      <c r="G838" s="8"/>
      <c r="H838" s="8"/>
      <c r="I838" s="8"/>
      <c r="J838" s="8"/>
      <c r="K838" s="8"/>
      <c r="L838" s="8"/>
      <c r="M838" s="10"/>
    </row>
    <row r="839" spans="1:38" ht="30" customHeight="1">
      <c r="A839" s="10"/>
      <c r="B839" s="10"/>
      <c r="C839" s="15"/>
      <c r="D839" s="15"/>
      <c r="E839" s="8"/>
      <c r="F839" s="8"/>
      <c r="G839" s="8"/>
      <c r="H839" s="8"/>
      <c r="I839" s="8"/>
      <c r="J839" s="8"/>
      <c r="K839" s="8"/>
      <c r="L839" s="8"/>
      <c r="M839" s="10"/>
    </row>
    <row r="840" spans="1:38" ht="30" customHeight="1">
      <c r="A840" s="11" t="s">
        <v>121</v>
      </c>
      <c r="B840" s="12"/>
      <c r="C840" s="13"/>
      <c r="D840" s="13"/>
      <c r="E840" s="8"/>
      <c r="F840" s="14">
        <f>SUMIF(Q820:Q824, "1", F820:F824)</f>
        <v>0</v>
      </c>
      <c r="G840" s="8"/>
      <c r="H840" s="14">
        <f>SUMIF(Q820:Q824, "1", H820:H824)</f>
        <v>0</v>
      </c>
      <c r="I840" s="8"/>
      <c r="J840" s="14">
        <f>SUMIF(Q820:Q824, "1", J820:J824)</f>
        <v>0</v>
      </c>
      <c r="K840" s="8"/>
      <c r="L840" s="14">
        <f>F840+H840+J840</f>
        <v>0</v>
      </c>
      <c r="M840" s="12"/>
      <c r="R840">
        <f t="shared" ref="R840:AL840" si="84">SUM(R820:R824)</f>
        <v>0</v>
      </c>
      <c r="S840">
        <f t="shared" si="84"/>
        <v>0</v>
      </c>
      <c r="T840">
        <f t="shared" si="84"/>
        <v>0</v>
      </c>
      <c r="U840">
        <f t="shared" si="84"/>
        <v>0</v>
      </c>
      <c r="V840">
        <f t="shared" si="84"/>
        <v>0</v>
      </c>
      <c r="W840">
        <f t="shared" si="84"/>
        <v>0</v>
      </c>
      <c r="X840">
        <f t="shared" si="84"/>
        <v>0</v>
      </c>
      <c r="Y840">
        <f t="shared" si="84"/>
        <v>0</v>
      </c>
      <c r="Z840">
        <f t="shared" si="84"/>
        <v>0</v>
      </c>
      <c r="AA840">
        <f t="shared" si="84"/>
        <v>0</v>
      </c>
      <c r="AB840">
        <f t="shared" si="84"/>
        <v>0</v>
      </c>
      <c r="AC840">
        <f t="shared" si="84"/>
        <v>0</v>
      </c>
      <c r="AD840">
        <f t="shared" si="84"/>
        <v>0</v>
      </c>
      <c r="AE840">
        <f t="shared" si="84"/>
        <v>0</v>
      </c>
      <c r="AF840">
        <f t="shared" si="84"/>
        <v>0</v>
      </c>
      <c r="AG840">
        <f t="shared" si="84"/>
        <v>0</v>
      </c>
      <c r="AH840">
        <f t="shared" si="84"/>
        <v>0</v>
      </c>
      <c r="AI840">
        <f t="shared" si="84"/>
        <v>0</v>
      </c>
      <c r="AJ840">
        <f t="shared" si="84"/>
        <v>0</v>
      </c>
      <c r="AK840">
        <f t="shared" si="84"/>
        <v>0</v>
      </c>
      <c r="AL840">
        <f t="shared" si="84"/>
        <v>0</v>
      </c>
    </row>
    <row r="841" spans="1:38" ht="30" customHeight="1">
      <c r="A841" s="6" t="s">
        <v>36</v>
      </c>
      <c r="B841" s="10"/>
      <c r="C841" s="15"/>
      <c r="D841" s="15"/>
      <c r="E841" s="8"/>
      <c r="F841" s="8"/>
      <c r="G841" s="8"/>
      <c r="H841" s="8"/>
      <c r="I841" s="8"/>
      <c r="J841" s="8"/>
      <c r="K841" s="8"/>
      <c r="L841" s="8"/>
      <c r="M841" s="10"/>
    </row>
    <row r="842" spans="1:38" ht="30" customHeight="1">
      <c r="A842" s="6" t="s">
        <v>633</v>
      </c>
      <c r="B842" s="10"/>
      <c r="C842" s="7" t="s">
        <v>122</v>
      </c>
      <c r="D842" s="15">
        <v>1</v>
      </c>
      <c r="E842" s="8">
        <f>내역서!F3216</f>
        <v>0</v>
      </c>
      <c r="F842" s="8">
        <f>D842*E842</f>
        <v>0</v>
      </c>
      <c r="G842" s="8">
        <f>내역서!H3216</f>
        <v>0</v>
      </c>
      <c r="H842" s="8">
        <f>D842*G842</f>
        <v>0</v>
      </c>
      <c r="I842" s="8">
        <f>내역서!J3216</f>
        <v>0</v>
      </c>
      <c r="J842" s="8">
        <f>D842*I842</f>
        <v>0</v>
      </c>
      <c r="K842" s="8">
        <f t="shared" ref="K842:L846" si="85">E842+G842+I842</f>
        <v>0</v>
      </c>
      <c r="L842" s="8">
        <f t="shared" si="85"/>
        <v>0</v>
      </c>
      <c r="M842" s="10"/>
      <c r="Q842">
        <v>1</v>
      </c>
      <c r="R842">
        <f>D842*내역서!R3216</f>
        <v>0</v>
      </c>
      <c r="S842">
        <f>D842*내역서!S3216</f>
        <v>0</v>
      </c>
      <c r="T842">
        <f>D842*내역서!T3216</f>
        <v>0</v>
      </c>
      <c r="U842">
        <f>D842*내역서!U3216</f>
        <v>0</v>
      </c>
      <c r="V842">
        <f>D842*내역서!V3216</f>
        <v>0</v>
      </c>
      <c r="W842">
        <f>D842*내역서!W3216</f>
        <v>0</v>
      </c>
      <c r="X842">
        <f>D842*내역서!X3216</f>
        <v>0</v>
      </c>
      <c r="Y842">
        <f>D842*내역서!Y3216</f>
        <v>0</v>
      </c>
      <c r="Z842">
        <f>D842*내역서!Z3216</f>
        <v>0</v>
      </c>
      <c r="AA842">
        <f>D842*내역서!AA3216</f>
        <v>0</v>
      </c>
      <c r="AB842">
        <f>D842*내역서!AB3216</f>
        <v>0</v>
      </c>
      <c r="AC842">
        <f>D842*내역서!AC3216</f>
        <v>0</v>
      </c>
      <c r="AD842">
        <f>D842*내역서!AD3216</f>
        <v>0</v>
      </c>
      <c r="AE842">
        <f>D842*내역서!AE3216</f>
        <v>0</v>
      </c>
      <c r="AF842">
        <f>D842*내역서!AF3216</f>
        <v>0</v>
      </c>
      <c r="AG842">
        <f>D842*내역서!AG3216</f>
        <v>0</v>
      </c>
      <c r="AH842">
        <f>D842*내역서!AH3216</f>
        <v>0</v>
      </c>
      <c r="AI842">
        <f>D842*내역서!AI3216</f>
        <v>0</v>
      </c>
      <c r="AJ842">
        <f>D842*내역서!AJ3216</f>
        <v>0</v>
      </c>
      <c r="AK842">
        <f>D842*내역서!AK3216</f>
        <v>0</v>
      </c>
      <c r="AL842">
        <f>D842*내역서!AL3216</f>
        <v>0</v>
      </c>
    </row>
    <row r="843" spans="1:38" ht="30" customHeight="1">
      <c r="A843" s="6" t="s">
        <v>634</v>
      </c>
      <c r="B843" s="10"/>
      <c r="C843" s="7" t="s">
        <v>122</v>
      </c>
      <c r="D843" s="15">
        <v>1</v>
      </c>
      <c r="E843" s="8">
        <f>내역서!F3238</f>
        <v>0</v>
      </c>
      <c r="F843" s="8">
        <f>D843*E843</f>
        <v>0</v>
      </c>
      <c r="G843" s="8">
        <f>내역서!H3238</f>
        <v>0</v>
      </c>
      <c r="H843" s="8">
        <f>D843*G843</f>
        <v>0</v>
      </c>
      <c r="I843" s="8">
        <f>내역서!J3238</f>
        <v>0</v>
      </c>
      <c r="J843" s="8">
        <f>D843*I843</f>
        <v>0</v>
      </c>
      <c r="K843" s="8">
        <f t="shared" si="85"/>
        <v>0</v>
      </c>
      <c r="L843" s="8">
        <f t="shared" si="85"/>
        <v>0</v>
      </c>
      <c r="M843" s="10"/>
      <c r="Q843">
        <v>1</v>
      </c>
      <c r="R843">
        <f>D843*내역서!R3238</f>
        <v>0</v>
      </c>
      <c r="S843">
        <f>D843*내역서!S3238</f>
        <v>0</v>
      </c>
      <c r="T843">
        <f>D843*내역서!T3238</f>
        <v>0</v>
      </c>
      <c r="U843">
        <f>D843*내역서!U3238</f>
        <v>0</v>
      </c>
      <c r="V843">
        <f>D843*내역서!V3238</f>
        <v>0</v>
      </c>
      <c r="W843">
        <f>D843*내역서!W3238</f>
        <v>0</v>
      </c>
      <c r="X843">
        <f>D843*내역서!X3238</f>
        <v>0</v>
      </c>
      <c r="Y843">
        <f>D843*내역서!Y3238</f>
        <v>0</v>
      </c>
      <c r="Z843">
        <f>D843*내역서!Z3238</f>
        <v>0</v>
      </c>
      <c r="AA843">
        <f>D843*내역서!AA3238</f>
        <v>0</v>
      </c>
      <c r="AB843">
        <f>D843*내역서!AB3238</f>
        <v>0</v>
      </c>
      <c r="AC843">
        <f>D843*내역서!AC3238</f>
        <v>0</v>
      </c>
      <c r="AD843">
        <f>D843*내역서!AD3238</f>
        <v>0</v>
      </c>
      <c r="AE843">
        <f>D843*내역서!AE3238</f>
        <v>0</v>
      </c>
      <c r="AF843">
        <f>D843*내역서!AF3238</f>
        <v>0</v>
      </c>
      <c r="AG843">
        <f>D843*내역서!AG3238</f>
        <v>0</v>
      </c>
      <c r="AH843">
        <f>D843*내역서!AH3238</f>
        <v>0</v>
      </c>
      <c r="AI843">
        <f>D843*내역서!AI3238</f>
        <v>0</v>
      </c>
      <c r="AJ843">
        <f>D843*내역서!AJ3238</f>
        <v>0</v>
      </c>
      <c r="AK843">
        <f>D843*내역서!AK3238</f>
        <v>0</v>
      </c>
      <c r="AL843">
        <f>D843*내역서!AL3238</f>
        <v>0</v>
      </c>
    </row>
    <row r="844" spans="1:38" ht="30" customHeight="1">
      <c r="A844" s="6" t="s">
        <v>635</v>
      </c>
      <c r="B844" s="10"/>
      <c r="C844" s="7" t="s">
        <v>122</v>
      </c>
      <c r="D844" s="15">
        <v>1</v>
      </c>
      <c r="E844" s="8">
        <f>내역서!F3260</f>
        <v>0</v>
      </c>
      <c r="F844" s="8">
        <f>D844*E844</f>
        <v>0</v>
      </c>
      <c r="G844" s="8">
        <f>내역서!H3260</f>
        <v>0</v>
      </c>
      <c r="H844" s="8">
        <f>D844*G844</f>
        <v>0</v>
      </c>
      <c r="I844" s="8">
        <f>내역서!J3260</f>
        <v>0</v>
      </c>
      <c r="J844" s="8">
        <f>D844*I844</f>
        <v>0</v>
      </c>
      <c r="K844" s="8">
        <f t="shared" si="85"/>
        <v>0</v>
      </c>
      <c r="L844" s="8">
        <f t="shared" si="85"/>
        <v>0</v>
      </c>
      <c r="M844" s="10"/>
      <c r="Q844">
        <v>1</v>
      </c>
      <c r="R844">
        <f>D844*내역서!R3260</f>
        <v>0</v>
      </c>
      <c r="S844">
        <f>D844*내역서!S3260</f>
        <v>0</v>
      </c>
      <c r="T844">
        <f>D844*내역서!T3260</f>
        <v>0</v>
      </c>
      <c r="U844">
        <f>D844*내역서!U3260</f>
        <v>0</v>
      </c>
      <c r="V844">
        <f>D844*내역서!V3260</f>
        <v>0</v>
      </c>
      <c r="W844">
        <f>D844*내역서!W3260</f>
        <v>0</v>
      </c>
      <c r="X844">
        <f>D844*내역서!X3260</f>
        <v>0</v>
      </c>
      <c r="Y844">
        <f>D844*내역서!Y3260</f>
        <v>0</v>
      </c>
      <c r="Z844">
        <f>D844*내역서!Z3260</f>
        <v>0</v>
      </c>
      <c r="AA844">
        <f>D844*내역서!AA3260</f>
        <v>0</v>
      </c>
      <c r="AB844">
        <f>D844*내역서!AB3260</f>
        <v>0</v>
      </c>
      <c r="AC844">
        <f>D844*내역서!AC3260</f>
        <v>0</v>
      </c>
      <c r="AD844">
        <f>D844*내역서!AD3260</f>
        <v>0</v>
      </c>
      <c r="AE844">
        <f>D844*내역서!AE3260</f>
        <v>0</v>
      </c>
      <c r="AF844">
        <f>D844*내역서!AF3260</f>
        <v>0</v>
      </c>
      <c r="AG844">
        <f>D844*내역서!AG3260</f>
        <v>0</v>
      </c>
      <c r="AH844">
        <f>D844*내역서!AH3260</f>
        <v>0</v>
      </c>
      <c r="AI844">
        <f>D844*내역서!AI3260</f>
        <v>0</v>
      </c>
      <c r="AJ844">
        <f>D844*내역서!AJ3260</f>
        <v>0</v>
      </c>
      <c r="AK844">
        <f>D844*내역서!AK3260</f>
        <v>0</v>
      </c>
      <c r="AL844">
        <f>D844*내역서!AL3260</f>
        <v>0</v>
      </c>
    </row>
    <row r="845" spans="1:38" ht="30" customHeight="1">
      <c r="A845" s="6" t="s">
        <v>636</v>
      </c>
      <c r="B845" s="10"/>
      <c r="C845" s="7" t="s">
        <v>122</v>
      </c>
      <c r="D845" s="15">
        <v>1</v>
      </c>
      <c r="E845" s="8">
        <f>내역서!F3282</f>
        <v>0</v>
      </c>
      <c r="F845" s="8">
        <f>D845*E845</f>
        <v>0</v>
      </c>
      <c r="G845" s="8">
        <f>내역서!H3282</f>
        <v>0</v>
      </c>
      <c r="H845" s="8">
        <f>D845*G845</f>
        <v>0</v>
      </c>
      <c r="I845" s="8">
        <f>내역서!J3282</f>
        <v>0</v>
      </c>
      <c r="J845" s="8">
        <f>D845*I845</f>
        <v>0</v>
      </c>
      <c r="K845" s="8">
        <f t="shared" si="85"/>
        <v>0</v>
      </c>
      <c r="L845" s="8">
        <f t="shared" si="85"/>
        <v>0</v>
      </c>
      <c r="M845" s="10"/>
      <c r="Q845">
        <v>1</v>
      </c>
      <c r="R845">
        <f>D845*내역서!R3282</f>
        <v>0</v>
      </c>
      <c r="S845">
        <f>D845*내역서!S3282</f>
        <v>0</v>
      </c>
      <c r="T845">
        <f>D845*내역서!T3282</f>
        <v>0</v>
      </c>
      <c r="U845">
        <f>D845*내역서!U3282</f>
        <v>0</v>
      </c>
      <c r="V845">
        <f>D845*내역서!V3282</f>
        <v>0</v>
      </c>
      <c r="W845">
        <f>D845*내역서!W3282</f>
        <v>0</v>
      </c>
      <c r="X845">
        <f>D845*내역서!X3282</f>
        <v>0</v>
      </c>
      <c r="Y845">
        <f>D845*내역서!Y3282</f>
        <v>0</v>
      </c>
      <c r="Z845">
        <f>D845*내역서!Z3282</f>
        <v>0</v>
      </c>
      <c r="AA845">
        <f>D845*내역서!AA3282</f>
        <v>0</v>
      </c>
      <c r="AB845">
        <f>D845*내역서!AB3282</f>
        <v>0</v>
      </c>
      <c r="AC845">
        <f>D845*내역서!AC3282</f>
        <v>0</v>
      </c>
      <c r="AD845">
        <f>D845*내역서!AD3282</f>
        <v>0</v>
      </c>
      <c r="AE845">
        <f>D845*내역서!AE3282</f>
        <v>0</v>
      </c>
      <c r="AF845">
        <f>D845*내역서!AF3282</f>
        <v>0</v>
      </c>
      <c r="AG845">
        <f>D845*내역서!AG3282</f>
        <v>0</v>
      </c>
      <c r="AH845">
        <f>D845*내역서!AH3282</f>
        <v>0</v>
      </c>
      <c r="AI845">
        <f>D845*내역서!AI3282</f>
        <v>0</v>
      </c>
      <c r="AJ845">
        <f>D845*내역서!AJ3282</f>
        <v>0</v>
      </c>
      <c r="AK845">
        <f>D845*내역서!AK3282</f>
        <v>0</v>
      </c>
      <c r="AL845">
        <f>D845*내역서!AL3282</f>
        <v>0</v>
      </c>
    </row>
    <row r="846" spans="1:38" ht="30" customHeight="1">
      <c r="A846" s="6" t="s">
        <v>637</v>
      </c>
      <c r="B846" s="10"/>
      <c r="C846" s="7" t="s">
        <v>122</v>
      </c>
      <c r="D846" s="15">
        <v>1</v>
      </c>
      <c r="E846" s="8">
        <f>내역서!F3304</f>
        <v>0</v>
      </c>
      <c r="F846" s="8">
        <f>D846*E846</f>
        <v>0</v>
      </c>
      <c r="G846" s="8">
        <f>내역서!H3304</f>
        <v>0</v>
      </c>
      <c r="H846" s="8">
        <f>D846*G846</f>
        <v>0</v>
      </c>
      <c r="I846" s="8">
        <f>내역서!J3304</f>
        <v>0</v>
      </c>
      <c r="J846" s="8">
        <f>D846*I846</f>
        <v>0</v>
      </c>
      <c r="K846" s="8">
        <f t="shared" si="85"/>
        <v>0</v>
      </c>
      <c r="L846" s="8">
        <f t="shared" si="85"/>
        <v>0</v>
      </c>
      <c r="M846" s="6" t="s">
        <v>487</v>
      </c>
      <c r="R846">
        <f>D846*내역서!R3304</f>
        <v>0</v>
      </c>
      <c r="S846">
        <f>D846*내역서!S3304</f>
        <v>0</v>
      </c>
      <c r="T846">
        <f>D846*내역서!T3304</f>
        <v>0</v>
      </c>
      <c r="U846">
        <f>D846*내역서!U3304</f>
        <v>0</v>
      </c>
      <c r="V846">
        <f>D846*내역서!V3304</f>
        <v>0</v>
      </c>
      <c r="W846">
        <f>D846*내역서!W3304</f>
        <v>0</v>
      </c>
      <c r="X846">
        <f>D846*내역서!X3304</f>
        <v>0</v>
      </c>
      <c r="Y846">
        <f>D846*내역서!Y3304</f>
        <v>0</v>
      </c>
      <c r="Z846">
        <f>D846*내역서!Z3304</f>
        <v>0</v>
      </c>
      <c r="AA846">
        <f>D846*내역서!AA3304</f>
        <v>0</v>
      </c>
      <c r="AB846">
        <f>D846*내역서!AB3304</f>
        <v>0</v>
      </c>
      <c r="AC846">
        <f>D846*내역서!AC3304</f>
        <v>0</v>
      </c>
      <c r="AD846">
        <f>D846*내역서!AD3304</f>
        <v>0</v>
      </c>
      <c r="AE846">
        <f>D846*내역서!AE3304</f>
        <v>0</v>
      </c>
      <c r="AF846">
        <f>D846*내역서!AF3304</f>
        <v>0</v>
      </c>
      <c r="AG846">
        <f>D846*내역서!AG3304</f>
        <v>0</v>
      </c>
      <c r="AH846">
        <f>D846*내역서!AH3304</f>
        <v>0</v>
      </c>
      <c r="AI846">
        <f>D846*내역서!AI3304</f>
        <v>0</v>
      </c>
      <c r="AJ846">
        <f>D846*내역서!AJ3304</f>
        <v>0</v>
      </c>
      <c r="AK846">
        <f>D846*내역서!AK3304</f>
        <v>0</v>
      </c>
      <c r="AL846">
        <f>D846*내역서!AL3304</f>
        <v>0</v>
      </c>
    </row>
    <row r="847" spans="1:38" ht="30" customHeight="1">
      <c r="A847" s="10"/>
      <c r="B847" s="10"/>
      <c r="C847" s="15"/>
      <c r="D847" s="15"/>
      <c r="E847" s="8"/>
      <c r="F847" s="8"/>
      <c r="G847" s="8"/>
      <c r="H847" s="8"/>
      <c r="I847" s="8"/>
      <c r="J847" s="8"/>
      <c r="K847" s="8"/>
      <c r="L847" s="8"/>
      <c r="M847" s="10"/>
    </row>
    <row r="848" spans="1:38" ht="30" customHeight="1">
      <c r="A848" s="10"/>
      <c r="B848" s="10"/>
      <c r="C848" s="15"/>
      <c r="D848" s="15"/>
      <c r="E848" s="8"/>
      <c r="F848" s="8"/>
      <c r="G848" s="8"/>
      <c r="H848" s="8"/>
      <c r="I848" s="8"/>
      <c r="J848" s="8"/>
      <c r="K848" s="8"/>
      <c r="L848" s="8"/>
      <c r="M848" s="10"/>
    </row>
    <row r="849" spans="1:38" ht="30" customHeight="1">
      <c r="A849" s="10"/>
      <c r="B849" s="10"/>
      <c r="C849" s="15"/>
      <c r="D849" s="15"/>
      <c r="E849" s="8"/>
      <c r="F849" s="8"/>
      <c r="G849" s="8"/>
      <c r="H849" s="8"/>
      <c r="I849" s="8"/>
      <c r="J849" s="8"/>
      <c r="K849" s="8"/>
      <c r="L849" s="8"/>
      <c r="M849" s="10"/>
    </row>
    <row r="850" spans="1:38" ht="30" customHeight="1">
      <c r="A850" s="10"/>
      <c r="B850" s="10"/>
      <c r="C850" s="15"/>
      <c r="D850" s="15"/>
      <c r="E850" s="8"/>
      <c r="F850" s="8"/>
      <c r="G850" s="8"/>
      <c r="H850" s="8"/>
      <c r="I850" s="8"/>
      <c r="J850" s="8"/>
      <c r="K850" s="8"/>
      <c r="L850" s="8"/>
      <c r="M850" s="10"/>
    </row>
    <row r="851" spans="1:38" ht="30" customHeight="1">
      <c r="A851" s="10"/>
      <c r="B851" s="10"/>
      <c r="C851" s="15"/>
      <c r="D851" s="15"/>
      <c r="E851" s="8"/>
      <c r="F851" s="8"/>
      <c r="G851" s="8"/>
      <c r="H851" s="8"/>
      <c r="I851" s="8"/>
      <c r="J851" s="8"/>
      <c r="K851" s="8"/>
      <c r="L851" s="8"/>
      <c r="M851" s="10"/>
    </row>
    <row r="852" spans="1:38" ht="30" customHeight="1">
      <c r="A852" s="10"/>
      <c r="B852" s="10"/>
      <c r="C852" s="15"/>
      <c r="D852" s="15"/>
      <c r="E852" s="8"/>
      <c r="F852" s="8"/>
      <c r="G852" s="8"/>
      <c r="H852" s="8"/>
      <c r="I852" s="8"/>
      <c r="J852" s="8"/>
      <c r="K852" s="8"/>
      <c r="L852" s="8"/>
      <c r="M852" s="10"/>
    </row>
    <row r="853" spans="1:38" ht="30" customHeight="1">
      <c r="A853" s="10"/>
      <c r="B853" s="10"/>
      <c r="C853" s="15"/>
      <c r="D853" s="15"/>
      <c r="E853" s="8"/>
      <c r="F853" s="8"/>
      <c r="G853" s="8"/>
      <c r="H853" s="8"/>
      <c r="I853" s="8"/>
      <c r="J853" s="8"/>
      <c r="K853" s="8"/>
      <c r="L853" s="8"/>
      <c r="M853" s="10"/>
    </row>
    <row r="854" spans="1:38" ht="30" customHeight="1">
      <c r="A854" s="10"/>
      <c r="B854" s="10"/>
      <c r="C854" s="15"/>
      <c r="D854" s="15"/>
      <c r="E854" s="8"/>
      <c r="F854" s="8"/>
      <c r="G854" s="8"/>
      <c r="H854" s="8"/>
      <c r="I854" s="8"/>
      <c r="J854" s="8"/>
      <c r="K854" s="8"/>
      <c r="L854" s="8"/>
      <c r="M854" s="10"/>
    </row>
    <row r="855" spans="1:38" ht="30" customHeight="1">
      <c r="A855" s="10"/>
      <c r="B855" s="10"/>
      <c r="C855" s="15"/>
      <c r="D855" s="15"/>
      <c r="E855" s="8"/>
      <c r="F855" s="8"/>
      <c r="G855" s="8"/>
      <c r="H855" s="8"/>
      <c r="I855" s="8"/>
      <c r="J855" s="8"/>
      <c r="K855" s="8"/>
      <c r="L855" s="8"/>
      <c r="M855" s="10"/>
    </row>
    <row r="856" spans="1:38" ht="30" customHeight="1">
      <c r="A856" s="10"/>
      <c r="B856" s="10"/>
      <c r="C856" s="15"/>
      <c r="D856" s="15"/>
      <c r="E856" s="8"/>
      <c r="F856" s="8"/>
      <c r="G856" s="8"/>
      <c r="H856" s="8"/>
      <c r="I856" s="8"/>
      <c r="J856" s="8"/>
      <c r="K856" s="8"/>
      <c r="L856" s="8"/>
      <c r="M856" s="10"/>
    </row>
    <row r="857" spans="1:38" ht="30" customHeight="1">
      <c r="A857" s="10"/>
      <c r="B857" s="10"/>
      <c r="C857" s="15"/>
      <c r="D857" s="15"/>
      <c r="E857" s="8"/>
      <c r="F857" s="8"/>
      <c r="G857" s="8"/>
      <c r="H857" s="8"/>
      <c r="I857" s="8"/>
      <c r="J857" s="8"/>
      <c r="K857" s="8"/>
      <c r="L857" s="8"/>
      <c r="M857" s="10"/>
    </row>
    <row r="858" spans="1:38" ht="30" customHeight="1">
      <c r="A858" s="10"/>
      <c r="B858" s="10"/>
      <c r="C858" s="15"/>
      <c r="D858" s="15"/>
      <c r="E858" s="8"/>
      <c r="F858" s="8"/>
      <c r="G858" s="8"/>
      <c r="H858" s="8"/>
      <c r="I858" s="8"/>
      <c r="J858" s="8"/>
      <c r="K858" s="8"/>
      <c r="L858" s="8"/>
      <c r="M858" s="10"/>
    </row>
    <row r="859" spans="1:38" ht="30" customHeight="1">
      <c r="A859" s="10"/>
      <c r="B859" s="10"/>
      <c r="C859" s="15"/>
      <c r="D859" s="15"/>
      <c r="E859" s="8"/>
      <c r="F859" s="8"/>
      <c r="G859" s="8"/>
      <c r="H859" s="8"/>
      <c r="I859" s="8"/>
      <c r="J859" s="8"/>
      <c r="K859" s="8"/>
      <c r="L859" s="8"/>
      <c r="M859" s="10"/>
    </row>
    <row r="860" spans="1:38" ht="30" customHeight="1">
      <c r="A860" s="10"/>
      <c r="B860" s="10"/>
      <c r="C860" s="15"/>
      <c r="D860" s="15"/>
      <c r="E860" s="8"/>
      <c r="F860" s="8"/>
      <c r="G860" s="8"/>
      <c r="H860" s="8"/>
      <c r="I860" s="8"/>
      <c r="J860" s="8"/>
      <c r="K860" s="8"/>
      <c r="L860" s="8"/>
      <c r="M860" s="10"/>
    </row>
    <row r="861" spans="1:38" ht="30" customHeight="1">
      <c r="A861" s="10"/>
      <c r="B861" s="10"/>
      <c r="C861" s="15"/>
      <c r="D861" s="15"/>
      <c r="E861" s="8"/>
      <c r="F861" s="8"/>
      <c r="G861" s="8"/>
      <c r="H861" s="8"/>
      <c r="I861" s="8"/>
      <c r="J861" s="8"/>
      <c r="K861" s="8"/>
      <c r="L861" s="8"/>
      <c r="M861" s="10"/>
    </row>
    <row r="862" spans="1:38" ht="30" customHeight="1">
      <c r="A862" s="11" t="s">
        <v>121</v>
      </c>
      <c r="B862" s="12"/>
      <c r="C862" s="13"/>
      <c r="D862" s="13"/>
      <c r="E862" s="8"/>
      <c r="F862" s="14">
        <f>SUMIF(Q842:Q846, "1", F842:F846)</f>
        <v>0</v>
      </c>
      <c r="G862" s="8"/>
      <c r="H862" s="14">
        <f>SUMIF(Q842:Q846, "1", H842:H846)</f>
        <v>0</v>
      </c>
      <c r="I862" s="8"/>
      <c r="J862" s="14">
        <f>SUMIF(Q842:Q846, "1", J842:J846)</f>
        <v>0</v>
      </c>
      <c r="K862" s="8"/>
      <c r="L862" s="14">
        <f>F862+H862+J862</f>
        <v>0</v>
      </c>
      <c r="M862" s="12"/>
      <c r="R862">
        <f t="shared" ref="R862:AL862" si="86">SUM(R842:R846)</f>
        <v>0</v>
      </c>
      <c r="S862">
        <f t="shared" si="86"/>
        <v>0</v>
      </c>
      <c r="T862">
        <f t="shared" si="86"/>
        <v>0</v>
      </c>
      <c r="U862">
        <f t="shared" si="86"/>
        <v>0</v>
      </c>
      <c r="V862">
        <f t="shared" si="86"/>
        <v>0</v>
      </c>
      <c r="W862">
        <f t="shared" si="86"/>
        <v>0</v>
      </c>
      <c r="X862">
        <f t="shared" si="86"/>
        <v>0</v>
      </c>
      <c r="Y862">
        <f t="shared" si="86"/>
        <v>0</v>
      </c>
      <c r="Z862">
        <f t="shared" si="86"/>
        <v>0</v>
      </c>
      <c r="AA862">
        <f t="shared" si="86"/>
        <v>0</v>
      </c>
      <c r="AB862">
        <f t="shared" si="86"/>
        <v>0</v>
      </c>
      <c r="AC862">
        <f t="shared" si="86"/>
        <v>0</v>
      </c>
      <c r="AD862">
        <f t="shared" si="86"/>
        <v>0</v>
      </c>
      <c r="AE862">
        <f t="shared" si="86"/>
        <v>0</v>
      </c>
      <c r="AF862">
        <f t="shared" si="86"/>
        <v>0</v>
      </c>
      <c r="AG862">
        <f t="shared" si="86"/>
        <v>0</v>
      </c>
      <c r="AH862">
        <f t="shared" si="86"/>
        <v>0</v>
      </c>
      <c r="AI862">
        <f t="shared" si="86"/>
        <v>0</v>
      </c>
      <c r="AJ862">
        <f t="shared" si="86"/>
        <v>0</v>
      </c>
      <c r="AK862">
        <f t="shared" si="86"/>
        <v>0</v>
      </c>
      <c r="AL862">
        <f t="shared" si="86"/>
        <v>0</v>
      </c>
    </row>
    <row r="863" spans="1:38" ht="30" customHeight="1">
      <c r="A863" s="6" t="s">
        <v>37</v>
      </c>
      <c r="B863" s="10"/>
      <c r="C863" s="15"/>
      <c r="D863" s="15"/>
      <c r="E863" s="8"/>
      <c r="F863" s="8"/>
      <c r="G863" s="8"/>
      <c r="H863" s="8"/>
      <c r="I863" s="8"/>
      <c r="J863" s="8"/>
      <c r="K863" s="8"/>
      <c r="L863" s="8"/>
      <c r="M863" s="10"/>
    </row>
    <row r="864" spans="1:38" ht="30" customHeight="1">
      <c r="A864" s="6" t="s">
        <v>638</v>
      </c>
      <c r="B864" s="10"/>
      <c r="C864" s="7" t="s">
        <v>122</v>
      </c>
      <c r="D864" s="15">
        <v>1</v>
      </c>
      <c r="E864" s="8">
        <f>내역서!F3326</f>
        <v>0</v>
      </c>
      <c r="F864" s="8">
        <f>D864*E864</f>
        <v>0</v>
      </c>
      <c r="G864" s="8">
        <f>내역서!H3326</f>
        <v>0</v>
      </c>
      <c r="H864" s="8">
        <f>D864*G864</f>
        <v>0</v>
      </c>
      <c r="I864" s="8">
        <f>내역서!J3326</f>
        <v>0</v>
      </c>
      <c r="J864" s="8">
        <f>D864*I864</f>
        <v>0</v>
      </c>
      <c r="K864" s="8">
        <f t="shared" ref="K864:L868" si="87">E864+G864+I864</f>
        <v>0</v>
      </c>
      <c r="L864" s="8">
        <f t="shared" si="87"/>
        <v>0</v>
      </c>
      <c r="M864" s="10"/>
      <c r="Q864">
        <v>1</v>
      </c>
      <c r="R864">
        <f>D864*내역서!R3326</f>
        <v>0</v>
      </c>
      <c r="S864">
        <f>D864*내역서!S3326</f>
        <v>0</v>
      </c>
      <c r="T864">
        <f>D864*내역서!T3326</f>
        <v>0</v>
      </c>
      <c r="U864">
        <f>D864*내역서!U3326</f>
        <v>0</v>
      </c>
      <c r="V864">
        <f>D864*내역서!V3326</f>
        <v>0</v>
      </c>
      <c r="W864">
        <f>D864*내역서!W3326</f>
        <v>0</v>
      </c>
      <c r="X864">
        <f>D864*내역서!X3326</f>
        <v>0</v>
      </c>
      <c r="Y864">
        <f>D864*내역서!Y3326</f>
        <v>0</v>
      </c>
      <c r="Z864">
        <f>D864*내역서!Z3326</f>
        <v>0</v>
      </c>
      <c r="AA864">
        <f>D864*내역서!AA3326</f>
        <v>0</v>
      </c>
      <c r="AB864">
        <f>D864*내역서!AB3326</f>
        <v>0</v>
      </c>
      <c r="AC864">
        <f>D864*내역서!AC3326</f>
        <v>0</v>
      </c>
      <c r="AD864">
        <f>D864*내역서!AD3326</f>
        <v>0</v>
      </c>
      <c r="AE864">
        <f>D864*내역서!AE3326</f>
        <v>0</v>
      </c>
      <c r="AF864">
        <f>D864*내역서!AF3326</f>
        <v>0</v>
      </c>
      <c r="AG864">
        <f>D864*내역서!AG3326</f>
        <v>0</v>
      </c>
      <c r="AH864">
        <f>D864*내역서!AH3326</f>
        <v>0</v>
      </c>
      <c r="AI864">
        <f>D864*내역서!AI3326</f>
        <v>0</v>
      </c>
      <c r="AJ864">
        <f>D864*내역서!AJ3326</f>
        <v>0</v>
      </c>
      <c r="AK864">
        <f>D864*내역서!AK3326</f>
        <v>0</v>
      </c>
      <c r="AL864">
        <f>D864*내역서!AL3326</f>
        <v>0</v>
      </c>
    </row>
    <row r="865" spans="1:38" ht="30" customHeight="1">
      <c r="A865" s="6" t="s">
        <v>639</v>
      </c>
      <c r="B865" s="10"/>
      <c r="C865" s="7" t="s">
        <v>122</v>
      </c>
      <c r="D865" s="15">
        <v>1</v>
      </c>
      <c r="E865" s="8">
        <f>내역서!F3348</f>
        <v>0</v>
      </c>
      <c r="F865" s="8">
        <f>D865*E865</f>
        <v>0</v>
      </c>
      <c r="G865" s="8">
        <f>내역서!H3348</f>
        <v>0</v>
      </c>
      <c r="H865" s="8">
        <f>D865*G865</f>
        <v>0</v>
      </c>
      <c r="I865" s="8">
        <f>내역서!J3348</f>
        <v>0</v>
      </c>
      <c r="J865" s="8">
        <f>D865*I865</f>
        <v>0</v>
      </c>
      <c r="K865" s="8">
        <f t="shared" si="87"/>
        <v>0</v>
      </c>
      <c r="L865" s="8">
        <f t="shared" si="87"/>
        <v>0</v>
      </c>
      <c r="M865" s="10"/>
      <c r="Q865">
        <v>1</v>
      </c>
      <c r="R865">
        <f>D865*내역서!R3348</f>
        <v>0</v>
      </c>
      <c r="S865">
        <f>D865*내역서!S3348</f>
        <v>0</v>
      </c>
      <c r="T865">
        <f>D865*내역서!T3348</f>
        <v>0</v>
      </c>
      <c r="U865">
        <f>D865*내역서!U3348</f>
        <v>0</v>
      </c>
      <c r="V865">
        <f>D865*내역서!V3348</f>
        <v>0</v>
      </c>
      <c r="W865">
        <f>D865*내역서!W3348</f>
        <v>0</v>
      </c>
      <c r="X865">
        <f>D865*내역서!X3348</f>
        <v>0</v>
      </c>
      <c r="Y865">
        <f>D865*내역서!Y3348</f>
        <v>0</v>
      </c>
      <c r="Z865">
        <f>D865*내역서!Z3348</f>
        <v>0</v>
      </c>
      <c r="AA865">
        <f>D865*내역서!AA3348</f>
        <v>0</v>
      </c>
      <c r="AB865">
        <f>D865*내역서!AB3348</f>
        <v>0</v>
      </c>
      <c r="AC865">
        <f>D865*내역서!AC3348</f>
        <v>0</v>
      </c>
      <c r="AD865">
        <f>D865*내역서!AD3348</f>
        <v>0</v>
      </c>
      <c r="AE865">
        <f>D865*내역서!AE3348</f>
        <v>0</v>
      </c>
      <c r="AF865">
        <f>D865*내역서!AF3348</f>
        <v>0</v>
      </c>
      <c r="AG865">
        <f>D865*내역서!AG3348</f>
        <v>0</v>
      </c>
      <c r="AH865">
        <f>D865*내역서!AH3348</f>
        <v>0</v>
      </c>
      <c r="AI865">
        <f>D865*내역서!AI3348</f>
        <v>0</v>
      </c>
      <c r="AJ865">
        <f>D865*내역서!AJ3348</f>
        <v>0</v>
      </c>
      <c r="AK865">
        <f>D865*내역서!AK3348</f>
        <v>0</v>
      </c>
      <c r="AL865">
        <f>D865*내역서!AL3348</f>
        <v>0</v>
      </c>
    </row>
    <row r="866" spans="1:38" ht="30" customHeight="1">
      <c r="A866" s="6" t="s">
        <v>640</v>
      </c>
      <c r="B866" s="10"/>
      <c r="C866" s="7" t="s">
        <v>122</v>
      </c>
      <c r="D866" s="15">
        <v>1</v>
      </c>
      <c r="E866" s="8">
        <f>내역서!F3370</f>
        <v>0</v>
      </c>
      <c r="F866" s="8">
        <f>D866*E866</f>
        <v>0</v>
      </c>
      <c r="G866" s="8">
        <f>내역서!H3370</f>
        <v>0</v>
      </c>
      <c r="H866" s="8">
        <f>D866*G866</f>
        <v>0</v>
      </c>
      <c r="I866" s="8">
        <f>내역서!J3370</f>
        <v>0</v>
      </c>
      <c r="J866" s="8">
        <f>D866*I866</f>
        <v>0</v>
      </c>
      <c r="K866" s="8">
        <f t="shared" si="87"/>
        <v>0</v>
      </c>
      <c r="L866" s="8">
        <f t="shared" si="87"/>
        <v>0</v>
      </c>
      <c r="M866" s="10"/>
      <c r="Q866">
        <v>1</v>
      </c>
      <c r="R866">
        <f>D866*내역서!R3370</f>
        <v>0</v>
      </c>
      <c r="S866">
        <f>D866*내역서!S3370</f>
        <v>0</v>
      </c>
      <c r="T866">
        <f>D866*내역서!T3370</f>
        <v>0</v>
      </c>
      <c r="U866">
        <f>D866*내역서!U3370</f>
        <v>0</v>
      </c>
      <c r="V866">
        <f>D866*내역서!V3370</f>
        <v>0</v>
      </c>
      <c r="W866">
        <f>D866*내역서!W3370</f>
        <v>0</v>
      </c>
      <c r="X866">
        <f>D866*내역서!X3370</f>
        <v>0</v>
      </c>
      <c r="Y866">
        <f>D866*내역서!Y3370</f>
        <v>0</v>
      </c>
      <c r="Z866">
        <f>D866*내역서!Z3370</f>
        <v>0</v>
      </c>
      <c r="AA866">
        <f>D866*내역서!AA3370</f>
        <v>0</v>
      </c>
      <c r="AB866">
        <f>D866*내역서!AB3370</f>
        <v>0</v>
      </c>
      <c r="AC866">
        <f>D866*내역서!AC3370</f>
        <v>0</v>
      </c>
      <c r="AD866">
        <f>D866*내역서!AD3370</f>
        <v>0</v>
      </c>
      <c r="AE866">
        <f>D866*내역서!AE3370</f>
        <v>0</v>
      </c>
      <c r="AF866">
        <f>D866*내역서!AF3370</f>
        <v>0</v>
      </c>
      <c r="AG866">
        <f>D866*내역서!AG3370</f>
        <v>0</v>
      </c>
      <c r="AH866">
        <f>D866*내역서!AH3370</f>
        <v>0</v>
      </c>
      <c r="AI866">
        <f>D866*내역서!AI3370</f>
        <v>0</v>
      </c>
      <c r="AJ866">
        <f>D866*내역서!AJ3370</f>
        <v>0</v>
      </c>
      <c r="AK866">
        <f>D866*내역서!AK3370</f>
        <v>0</v>
      </c>
      <c r="AL866">
        <f>D866*내역서!AL3370</f>
        <v>0</v>
      </c>
    </row>
    <row r="867" spans="1:38" ht="30" customHeight="1">
      <c r="A867" s="6" t="s">
        <v>641</v>
      </c>
      <c r="B867" s="10"/>
      <c r="C867" s="7" t="s">
        <v>122</v>
      </c>
      <c r="D867" s="15">
        <v>1</v>
      </c>
      <c r="E867" s="8">
        <f>내역서!F3392</f>
        <v>0</v>
      </c>
      <c r="F867" s="8">
        <f>D867*E867</f>
        <v>0</v>
      </c>
      <c r="G867" s="8">
        <f>내역서!H3392</f>
        <v>0</v>
      </c>
      <c r="H867" s="8">
        <f>D867*G867</f>
        <v>0</v>
      </c>
      <c r="I867" s="8">
        <f>내역서!J3392</f>
        <v>0</v>
      </c>
      <c r="J867" s="8">
        <f>D867*I867</f>
        <v>0</v>
      </c>
      <c r="K867" s="8">
        <f t="shared" si="87"/>
        <v>0</v>
      </c>
      <c r="L867" s="8">
        <f t="shared" si="87"/>
        <v>0</v>
      </c>
      <c r="M867" s="10"/>
      <c r="Q867">
        <v>1</v>
      </c>
      <c r="R867">
        <f>D867*내역서!R3392</f>
        <v>0</v>
      </c>
      <c r="S867">
        <f>D867*내역서!S3392</f>
        <v>0</v>
      </c>
      <c r="T867">
        <f>D867*내역서!T3392</f>
        <v>0</v>
      </c>
      <c r="U867">
        <f>D867*내역서!U3392</f>
        <v>0</v>
      </c>
      <c r="V867">
        <f>D867*내역서!V3392</f>
        <v>0</v>
      </c>
      <c r="W867">
        <f>D867*내역서!W3392</f>
        <v>0</v>
      </c>
      <c r="X867">
        <f>D867*내역서!X3392</f>
        <v>0</v>
      </c>
      <c r="Y867">
        <f>D867*내역서!Y3392</f>
        <v>0</v>
      </c>
      <c r="Z867">
        <f>D867*내역서!Z3392</f>
        <v>0</v>
      </c>
      <c r="AA867">
        <f>D867*내역서!AA3392</f>
        <v>0</v>
      </c>
      <c r="AB867">
        <f>D867*내역서!AB3392</f>
        <v>0</v>
      </c>
      <c r="AC867">
        <f>D867*내역서!AC3392</f>
        <v>0</v>
      </c>
      <c r="AD867">
        <f>D867*내역서!AD3392</f>
        <v>0</v>
      </c>
      <c r="AE867">
        <f>D867*내역서!AE3392</f>
        <v>0</v>
      </c>
      <c r="AF867">
        <f>D867*내역서!AF3392</f>
        <v>0</v>
      </c>
      <c r="AG867">
        <f>D867*내역서!AG3392</f>
        <v>0</v>
      </c>
      <c r="AH867">
        <f>D867*내역서!AH3392</f>
        <v>0</v>
      </c>
      <c r="AI867">
        <f>D867*내역서!AI3392</f>
        <v>0</v>
      </c>
      <c r="AJ867">
        <f>D867*내역서!AJ3392</f>
        <v>0</v>
      </c>
      <c r="AK867">
        <f>D867*내역서!AK3392</f>
        <v>0</v>
      </c>
      <c r="AL867">
        <f>D867*내역서!AL3392</f>
        <v>0</v>
      </c>
    </row>
    <row r="868" spans="1:38" ht="30" customHeight="1">
      <c r="A868" s="6" t="s">
        <v>642</v>
      </c>
      <c r="B868" s="10"/>
      <c r="C868" s="7" t="s">
        <v>122</v>
      </c>
      <c r="D868" s="15">
        <v>1</v>
      </c>
      <c r="E868" s="8">
        <f>내역서!F3414</f>
        <v>0</v>
      </c>
      <c r="F868" s="8">
        <f>D868*E868</f>
        <v>0</v>
      </c>
      <c r="G868" s="8">
        <f>내역서!H3414</f>
        <v>0</v>
      </c>
      <c r="H868" s="8">
        <f>D868*G868</f>
        <v>0</v>
      </c>
      <c r="I868" s="8">
        <f>내역서!J3414</f>
        <v>0</v>
      </c>
      <c r="J868" s="8">
        <f>D868*I868</f>
        <v>0</v>
      </c>
      <c r="K868" s="8">
        <f t="shared" si="87"/>
        <v>0</v>
      </c>
      <c r="L868" s="8">
        <f t="shared" si="87"/>
        <v>0</v>
      </c>
      <c r="M868" s="6" t="s">
        <v>487</v>
      </c>
      <c r="R868">
        <f>D868*내역서!R3414</f>
        <v>0</v>
      </c>
      <c r="S868">
        <f>D868*내역서!S3414</f>
        <v>0</v>
      </c>
      <c r="T868">
        <f>D868*내역서!T3414</f>
        <v>0</v>
      </c>
      <c r="U868">
        <f>D868*내역서!U3414</f>
        <v>0</v>
      </c>
      <c r="V868">
        <f>D868*내역서!V3414</f>
        <v>0</v>
      </c>
      <c r="W868">
        <f>D868*내역서!W3414</f>
        <v>0</v>
      </c>
      <c r="X868">
        <f>D868*내역서!X3414</f>
        <v>0</v>
      </c>
      <c r="Y868">
        <f>D868*내역서!Y3414</f>
        <v>0</v>
      </c>
      <c r="Z868">
        <f>D868*내역서!Z3414</f>
        <v>0</v>
      </c>
      <c r="AA868">
        <f>D868*내역서!AA3414</f>
        <v>0</v>
      </c>
      <c r="AB868">
        <f>D868*내역서!AB3414</f>
        <v>0</v>
      </c>
      <c r="AC868">
        <f>D868*내역서!AC3414</f>
        <v>0</v>
      </c>
      <c r="AD868">
        <f>D868*내역서!AD3414</f>
        <v>0</v>
      </c>
      <c r="AE868">
        <f>D868*내역서!AE3414</f>
        <v>0</v>
      </c>
      <c r="AF868">
        <f>D868*내역서!AF3414</f>
        <v>0</v>
      </c>
      <c r="AG868">
        <f>D868*내역서!AG3414</f>
        <v>0</v>
      </c>
      <c r="AH868">
        <f>D868*내역서!AH3414</f>
        <v>0</v>
      </c>
      <c r="AI868">
        <f>D868*내역서!AI3414</f>
        <v>0</v>
      </c>
      <c r="AJ868">
        <f>D868*내역서!AJ3414</f>
        <v>0</v>
      </c>
      <c r="AK868">
        <f>D868*내역서!AK3414</f>
        <v>0</v>
      </c>
      <c r="AL868">
        <f>D868*내역서!AL3414</f>
        <v>0</v>
      </c>
    </row>
    <row r="869" spans="1:38" ht="30" customHeight="1">
      <c r="A869" s="10"/>
      <c r="B869" s="10"/>
      <c r="C869" s="15"/>
      <c r="D869" s="15"/>
      <c r="E869" s="8"/>
      <c r="F869" s="8"/>
      <c r="G869" s="8"/>
      <c r="H869" s="8"/>
      <c r="I869" s="8"/>
      <c r="J869" s="8"/>
      <c r="K869" s="8"/>
      <c r="L869" s="8"/>
      <c r="M869" s="10"/>
    </row>
    <row r="870" spans="1:38" ht="30" customHeight="1">
      <c r="A870" s="10"/>
      <c r="B870" s="10"/>
      <c r="C870" s="15"/>
      <c r="D870" s="15"/>
      <c r="E870" s="8"/>
      <c r="F870" s="8"/>
      <c r="G870" s="8"/>
      <c r="H870" s="8"/>
      <c r="I870" s="8"/>
      <c r="J870" s="8"/>
      <c r="K870" s="8"/>
      <c r="L870" s="8"/>
      <c r="M870" s="10"/>
    </row>
    <row r="871" spans="1:38" ht="30" customHeight="1">
      <c r="A871" s="10"/>
      <c r="B871" s="10"/>
      <c r="C871" s="15"/>
      <c r="D871" s="15"/>
      <c r="E871" s="8"/>
      <c r="F871" s="8"/>
      <c r="G871" s="8"/>
      <c r="H871" s="8"/>
      <c r="I871" s="8"/>
      <c r="J871" s="8"/>
      <c r="K871" s="8"/>
      <c r="L871" s="8"/>
      <c r="M871" s="10"/>
    </row>
    <row r="872" spans="1:38" ht="30" customHeight="1">
      <c r="A872" s="10"/>
      <c r="B872" s="10"/>
      <c r="C872" s="15"/>
      <c r="D872" s="15"/>
      <c r="E872" s="8"/>
      <c r="F872" s="8"/>
      <c r="G872" s="8"/>
      <c r="H872" s="8"/>
      <c r="I872" s="8"/>
      <c r="J872" s="8"/>
      <c r="K872" s="8"/>
      <c r="L872" s="8"/>
      <c r="M872" s="10"/>
    </row>
    <row r="873" spans="1:38" ht="30" customHeight="1">
      <c r="A873" s="10"/>
      <c r="B873" s="10"/>
      <c r="C873" s="15"/>
      <c r="D873" s="15"/>
      <c r="E873" s="8"/>
      <c r="F873" s="8"/>
      <c r="G873" s="8"/>
      <c r="H873" s="8"/>
      <c r="I873" s="8"/>
      <c r="J873" s="8"/>
      <c r="K873" s="8"/>
      <c r="L873" s="8"/>
      <c r="M873" s="10"/>
    </row>
    <row r="874" spans="1:38" ht="30" customHeight="1">
      <c r="A874" s="10"/>
      <c r="B874" s="10"/>
      <c r="C874" s="15"/>
      <c r="D874" s="15"/>
      <c r="E874" s="8"/>
      <c r="F874" s="8"/>
      <c r="G874" s="8"/>
      <c r="H874" s="8"/>
      <c r="I874" s="8"/>
      <c r="J874" s="8"/>
      <c r="K874" s="8"/>
      <c r="L874" s="8"/>
      <c r="M874" s="10"/>
    </row>
    <row r="875" spans="1:38" ht="30" customHeight="1">
      <c r="A875" s="10"/>
      <c r="B875" s="10"/>
      <c r="C875" s="15"/>
      <c r="D875" s="15"/>
      <c r="E875" s="8"/>
      <c r="F875" s="8"/>
      <c r="G875" s="8"/>
      <c r="H875" s="8"/>
      <c r="I875" s="8"/>
      <c r="J875" s="8"/>
      <c r="K875" s="8"/>
      <c r="L875" s="8"/>
      <c r="M875" s="10"/>
    </row>
    <row r="876" spans="1:38" ht="30" customHeight="1">
      <c r="A876" s="10"/>
      <c r="B876" s="10"/>
      <c r="C876" s="15"/>
      <c r="D876" s="15"/>
      <c r="E876" s="8"/>
      <c r="F876" s="8"/>
      <c r="G876" s="8"/>
      <c r="H876" s="8"/>
      <c r="I876" s="8"/>
      <c r="J876" s="8"/>
      <c r="K876" s="8"/>
      <c r="L876" s="8"/>
      <c r="M876" s="10"/>
    </row>
    <row r="877" spans="1:38" ht="30" customHeight="1">
      <c r="A877" s="10"/>
      <c r="B877" s="10"/>
      <c r="C877" s="15"/>
      <c r="D877" s="15"/>
      <c r="E877" s="8"/>
      <c r="F877" s="8"/>
      <c r="G877" s="8"/>
      <c r="H877" s="8"/>
      <c r="I877" s="8"/>
      <c r="J877" s="8"/>
      <c r="K877" s="8"/>
      <c r="L877" s="8"/>
      <c r="M877" s="10"/>
    </row>
    <row r="878" spans="1:38" ht="30" customHeight="1">
      <c r="A878" s="10"/>
      <c r="B878" s="10"/>
      <c r="C878" s="15"/>
      <c r="D878" s="15"/>
      <c r="E878" s="8"/>
      <c r="F878" s="8"/>
      <c r="G878" s="8"/>
      <c r="H878" s="8"/>
      <c r="I878" s="8"/>
      <c r="J878" s="8"/>
      <c r="K878" s="8"/>
      <c r="L878" s="8"/>
      <c r="M878" s="10"/>
    </row>
    <row r="879" spans="1:38" ht="30" customHeight="1">
      <c r="A879" s="10"/>
      <c r="B879" s="10"/>
      <c r="C879" s="15"/>
      <c r="D879" s="15"/>
      <c r="E879" s="8"/>
      <c r="F879" s="8"/>
      <c r="G879" s="8"/>
      <c r="H879" s="8"/>
      <c r="I879" s="8"/>
      <c r="J879" s="8"/>
      <c r="K879" s="8"/>
      <c r="L879" s="8"/>
      <c r="M879" s="10"/>
    </row>
    <row r="880" spans="1:38" ht="30" customHeight="1">
      <c r="A880" s="10"/>
      <c r="B880" s="10"/>
      <c r="C880" s="15"/>
      <c r="D880" s="15"/>
      <c r="E880" s="8"/>
      <c r="F880" s="8"/>
      <c r="G880" s="8"/>
      <c r="H880" s="8"/>
      <c r="I880" s="8"/>
      <c r="J880" s="8"/>
      <c r="K880" s="8"/>
      <c r="L880" s="8"/>
      <c r="M880" s="10"/>
    </row>
    <row r="881" spans="1:38" ht="30" customHeight="1">
      <c r="A881" s="10"/>
      <c r="B881" s="10"/>
      <c r="C881" s="15"/>
      <c r="D881" s="15"/>
      <c r="E881" s="8"/>
      <c r="F881" s="8"/>
      <c r="G881" s="8"/>
      <c r="H881" s="8"/>
      <c r="I881" s="8"/>
      <c r="J881" s="8"/>
      <c r="K881" s="8"/>
      <c r="L881" s="8"/>
      <c r="M881" s="10"/>
    </row>
    <row r="882" spans="1:38" ht="30" customHeight="1">
      <c r="A882" s="10"/>
      <c r="B882" s="10"/>
      <c r="C882" s="15"/>
      <c r="D882" s="15"/>
      <c r="E882" s="8"/>
      <c r="F882" s="8"/>
      <c r="G882" s="8"/>
      <c r="H882" s="8"/>
      <c r="I882" s="8"/>
      <c r="J882" s="8"/>
      <c r="K882" s="8"/>
      <c r="L882" s="8"/>
      <c r="M882" s="10"/>
    </row>
    <row r="883" spans="1:38" ht="30" customHeight="1">
      <c r="A883" s="10"/>
      <c r="B883" s="10"/>
      <c r="C883" s="15"/>
      <c r="D883" s="15"/>
      <c r="E883" s="8"/>
      <c r="F883" s="8"/>
      <c r="G883" s="8"/>
      <c r="H883" s="8"/>
      <c r="I883" s="8"/>
      <c r="J883" s="8"/>
      <c r="K883" s="8"/>
      <c r="L883" s="8"/>
      <c r="M883" s="10"/>
    </row>
    <row r="884" spans="1:38" ht="30" customHeight="1">
      <c r="A884" s="11" t="s">
        <v>121</v>
      </c>
      <c r="B884" s="12"/>
      <c r="C884" s="13"/>
      <c r="D884" s="13"/>
      <c r="E884" s="8"/>
      <c r="F884" s="14">
        <f>SUMIF(Q864:Q868, "1", F864:F868)</f>
        <v>0</v>
      </c>
      <c r="G884" s="8"/>
      <c r="H884" s="14">
        <f>SUMIF(Q864:Q868, "1", H864:H868)</f>
        <v>0</v>
      </c>
      <c r="I884" s="8"/>
      <c r="J884" s="14">
        <f>SUMIF(Q864:Q868, "1", J864:J868)</f>
        <v>0</v>
      </c>
      <c r="K884" s="8"/>
      <c r="L884" s="14">
        <f>F884+H884+J884</f>
        <v>0</v>
      </c>
      <c r="M884" s="12"/>
      <c r="R884">
        <f t="shared" ref="R884:AL884" si="88">SUM(R864:R868)</f>
        <v>0</v>
      </c>
      <c r="S884">
        <f t="shared" si="88"/>
        <v>0</v>
      </c>
      <c r="T884">
        <f t="shared" si="88"/>
        <v>0</v>
      </c>
      <c r="U884">
        <f t="shared" si="88"/>
        <v>0</v>
      </c>
      <c r="V884">
        <f t="shared" si="88"/>
        <v>0</v>
      </c>
      <c r="W884">
        <f t="shared" si="88"/>
        <v>0</v>
      </c>
      <c r="X884">
        <f t="shared" si="88"/>
        <v>0</v>
      </c>
      <c r="Y884">
        <f t="shared" si="88"/>
        <v>0</v>
      </c>
      <c r="Z884">
        <f t="shared" si="88"/>
        <v>0</v>
      </c>
      <c r="AA884">
        <f t="shared" si="88"/>
        <v>0</v>
      </c>
      <c r="AB884">
        <f t="shared" si="88"/>
        <v>0</v>
      </c>
      <c r="AC884">
        <f t="shared" si="88"/>
        <v>0</v>
      </c>
      <c r="AD884">
        <f t="shared" si="88"/>
        <v>0</v>
      </c>
      <c r="AE884">
        <f t="shared" si="88"/>
        <v>0</v>
      </c>
      <c r="AF884">
        <f t="shared" si="88"/>
        <v>0</v>
      </c>
      <c r="AG884">
        <f t="shared" si="88"/>
        <v>0</v>
      </c>
      <c r="AH884">
        <f t="shared" si="88"/>
        <v>0</v>
      </c>
      <c r="AI884">
        <f t="shared" si="88"/>
        <v>0</v>
      </c>
      <c r="AJ884">
        <f t="shared" si="88"/>
        <v>0</v>
      </c>
      <c r="AK884">
        <f t="shared" si="88"/>
        <v>0</v>
      </c>
      <c r="AL884">
        <f t="shared" si="88"/>
        <v>0</v>
      </c>
    </row>
    <row r="885" spans="1:38" ht="30" customHeight="1">
      <c r="A885" s="6" t="s">
        <v>38</v>
      </c>
      <c r="B885" s="10"/>
      <c r="C885" s="15"/>
      <c r="D885" s="15"/>
      <c r="E885" s="8"/>
      <c r="F885" s="8"/>
      <c r="G885" s="8"/>
      <c r="H885" s="8"/>
      <c r="I885" s="8"/>
      <c r="J885" s="8"/>
      <c r="K885" s="8"/>
      <c r="L885" s="8"/>
      <c r="M885" s="10"/>
    </row>
    <row r="886" spans="1:38" ht="30" customHeight="1">
      <c r="A886" s="6" t="s">
        <v>643</v>
      </c>
      <c r="B886" s="10"/>
      <c r="C886" s="7" t="s">
        <v>122</v>
      </c>
      <c r="D886" s="15">
        <v>1</v>
      </c>
      <c r="E886" s="8">
        <f>내역서!F3436</f>
        <v>0</v>
      </c>
      <c r="F886" s="8">
        <f>D886*E886</f>
        <v>0</v>
      </c>
      <c r="G886" s="8">
        <f>내역서!H3436</f>
        <v>0</v>
      </c>
      <c r="H886" s="8">
        <f>D886*G886</f>
        <v>0</v>
      </c>
      <c r="I886" s="8">
        <f>내역서!J3436</f>
        <v>0</v>
      </c>
      <c r="J886" s="8">
        <f>D886*I886</f>
        <v>0</v>
      </c>
      <c r="K886" s="8">
        <f t="shared" ref="K886:L890" si="89">E886+G886+I886</f>
        <v>0</v>
      </c>
      <c r="L886" s="8">
        <f t="shared" si="89"/>
        <v>0</v>
      </c>
      <c r="M886" s="10"/>
      <c r="Q886">
        <v>1</v>
      </c>
      <c r="R886">
        <f>D886*내역서!R3436</f>
        <v>0</v>
      </c>
      <c r="S886">
        <f>D886*내역서!S3436</f>
        <v>0</v>
      </c>
      <c r="T886">
        <f>D886*내역서!T3436</f>
        <v>0</v>
      </c>
      <c r="U886">
        <f>D886*내역서!U3436</f>
        <v>0</v>
      </c>
      <c r="V886">
        <f>D886*내역서!V3436</f>
        <v>0</v>
      </c>
      <c r="W886">
        <f>D886*내역서!W3436</f>
        <v>0</v>
      </c>
      <c r="X886">
        <f>D886*내역서!X3436</f>
        <v>0</v>
      </c>
      <c r="Y886">
        <f>D886*내역서!Y3436</f>
        <v>0</v>
      </c>
      <c r="Z886">
        <f>D886*내역서!Z3436</f>
        <v>0</v>
      </c>
      <c r="AA886">
        <f>D886*내역서!AA3436</f>
        <v>0</v>
      </c>
      <c r="AB886">
        <f>D886*내역서!AB3436</f>
        <v>0</v>
      </c>
      <c r="AC886">
        <f>D886*내역서!AC3436</f>
        <v>0</v>
      </c>
      <c r="AD886">
        <f>D886*내역서!AD3436</f>
        <v>0</v>
      </c>
      <c r="AE886">
        <f>D886*내역서!AE3436</f>
        <v>0</v>
      </c>
      <c r="AF886">
        <f>D886*내역서!AF3436</f>
        <v>0</v>
      </c>
      <c r="AG886">
        <f>D886*내역서!AG3436</f>
        <v>0</v>
      </c>
      <c r="AH886">
        <f>D886*내역서!AH3436</f>
        <v>0</v>
      </c>
      <c r="AI886">
        <f>D886*내역서!AI3436</f>
        <v>0</v>
      </c>
      <c r="AJ886">
        <f>D886*내역서!AJ3436</f>
        <v>0</v>
      </c>
      <c r="AK886">
        <f>D886*내역서!AK3436</f>
        <v>0</v>
      </c>
      <c r="AL886">
        <f>D886*내역서!AL3436</f>
        <v>0</v>
      </c>
    </row>
    <row r="887" spans="1:38" ht="30" customHeight="1">
      <c r="A887" s="6" t="s">
        <v>644</v>
      </c>
      <c r="B887" s="10"/>
      <c r="C887" s="7" t="s">
        <v>122</v>
      </c>
      <c r="D887" s="15">
        <v>1</v>
      </c>
      <c r="E887" s="8">
        <f>내역서!F3458</f>
        <v>0</v>
      </c>
      <c r="F887" s="8">
        <f>D887*E887</f>
        <v>0</v>
      </c>
      <c r="G887" s="8">
        <f>내역서!H3458</f>
        <v>0</v>
      </c>
      <c r="H887" s="8">
        <f>D887*G887</f>
        <v>0</v>
      </c>
      <c r="I887" s="8">
        <f>내역서!J3458</f>
        <v>0</v>
      </c>
      <c r="J887" s="8">
        <f>D887*I887</f>
        <v>0</v>
      </c>
      <c r="K887" s="8">
        <f t="shared" si="89"/>
        <v>0</v>
      </c>
      <c r="L887" s="8">
        <f t="shared" si="89"/>
        <v>0</v>
      </c>
      <c r="M887" s="10"/>
      <c r="Q887">
        <v>1</v>
      </c>
      <c r="R887">
        <f>D887*내역서!R3458</f>
        <v>0</v>
      </c>
      <c r="S887">
        <f>D887*내역서!S3458</f>
        <v>0</v>
      </c>
      <c r="T887">
        <f>D887*내역서!T3458</f>
        <v>0</v>
      </c>
      <c r="U887">
        <f>D887*내역서!U3458</f>
        <v>0</v>
      </c>
      <c r="V887">
        <f>D887*내역서!V3458</f>
        <v>0</v>
      </c>
      <c r="W887">
        <f>D887*내역서!W3458</f>
        <v>0</v>
      </c>
      <c r="X887">
        <f>D887*내역서!X3458</f>
        <v>0</v>
      </c>
      <c r="Y887">
        <f>D887*내역서!Y3458</f>
        <v>0</v>
      </c>
      <c r="Z887">
        <f>D887*내역서!Z3458</f>
        <v>0</v>
      </c>
      <c r="AA887">
        <f>D887*내역서!AA3458</f>
        <v>0</v>
      </c>
      <c r="AB887">
        <f>D887*내역서!AB3458</f>
        <v>0</v>
      </c>
      <c r="AC887">
        <f>D887*내역서!AC3458</f>
        <v>0</v>
      </c>
      <c r="AD887">
        <f>D887*내역서!AD3458</f>
        <v>0</v>
      </c>
      <c r="AE887">
        <f>D887*내역서!AE3458</f>
        <v>0</v>
      </c>
      <c r="AF887">
        <f>D887*내역서!AF3458</f>
        <v>0</v>
      </c>
      <c r="AG887">
        <f>D887*내역서!AG3458</f>
        <v>0</v>
      </c>
      <c r="AH887">
        <f>D887*내역서!AH3458</f>
        <v>0</v>
      </c>
      <c r="AI887">
        <f>D887*내역서!AI3458</f>
        <v>0</v>
      </c>
      <c r="AJ887">
        <f>D887*내역서!AJ3458</f>
        <v>0</v>
      </c>
      <c r="AK887">
        <f>D887*내역서!AK3458</f>
        <v>0</v>
      </c>
      <c r="AL887">
        <f>D887*내역서!AL3458</f>
        <v>0</v>
      </c>
    </row>
    <row r="888" spans="1:38" ht="30" customHeight="1">
      <c r="A888" s="6" t="s">
        <v>645</v>
      </c>
      <c r="B888" s="10"/>
      <c r="C888" s="7" t="s">
        <v>122</v>
      </c>
      <c r="D888" s="15">
        <v>1</v>
      </c>
      <c r="E888" s="8">
        <f>내역서!F3480</f>
        <v>0</v>
      </c>
      <c r="F888" s="8">
        <f>D888*E888</f>
        <v>0</v>
      </c>
      <c r="G888" s="8">
        <f>내역서!H3480</f>
        <v>0</v>
      </c>
      <c r="H888" s="8">
        <f>D888*G888</f>
        <v>0</v>
      </c>
      <c r="I888" s="8">
        <f>내역서!J3480</f>
        <v>0</v>
      </c>
      <c r="J888" s="8">
        <f>D888*I888</f>
        <v>0</v>
      </c>
      <c r="K888" s="8">
        <f t="shared" si="89"/>
        <v>0</v>
      </c>
      <c r="L888" s="8">
        <f t="shared" si="89"/>
        <v>0</v>
      </c>
      <c r="M888" s="10"/>
      <c r="Q888">
        <v>1</v>
      </c>
      <c r="R888">
        <f>D888*내역서!R3480</f>
        <v>0</v>
      </c>
      <c r="S888">
        <f>D888*내역서!S3480</f>
        <v>0</v>
      </c>
      <c r="T888">
        <f>D888*내역서!T3480</f>
        <v>0</v>
      </c>
      <c r="U888">
        <f>D888*내역서!U3480</f>
        <v>0</v>
      </c>
      <c r="V888">
        <f>D888*내역서!V3480</f>
        <v>0</v>
      </c>
      <c r="W888">
        <f>D888*내역서!W3480</f>
        <v>0</v>
      </c>
      <c r="X888">
        <f>D888*내역서!X3480</f>
        <v>0</v>
      </c>
      <c r="Y888">
        <f>D888*내역서!Y3480</f>
        <v>0</v>
      </c>
      <c r="Z888">
        <f>D888*내역서!Z3480</f>
        <v>0</v>
      </c>
      <c r="AA888">
        <f>D888*내역서!AA3480</f>
        <v>0</v>
      </c>
      <c r="AB888">
        <f>D888*내역서!AB3480</f>
        <v>0</v>
      </c>
      <c r="AC888">
        <f>D888*내역서!AC3480</f>
        <v>0</v>
      </c>
      <c r="AD888">
        <f>D888*내역서!AD3480</f>
        <v>0</v>
      </c>
      <c r="AE888">
        <f>D888*내역서!AE3480</f>
        <v>0</v>
      </c>
      <c r="AF888">
        <f>D888*내역서!AF3480</f>
        <v>0</v>
      </c>
      <c r="AG888">
        <f>D888*내역서!AG3480</f>
        <v>0</v>
      </c>
      <c r="AH888">
        <f>D888*내역서!AH3480</f>
        <v>0</v>
      </c>
      <c r="AI888">
        <f>D888*내역서!AI3480</f>
        <v>0</v>
      </c>
      <c r="AJ888">
        <f>D888*내역서!AJ3480</f>
        <v>0</v>
      </c>
      <c r="AK888">
        <f>D888*내역서!AK3480</f>
        <v>0</v>
      </c>
      <c r="AL888">
        <f>D888*내역서!AL3480</f>
        <v>0</v>
      </c>
    </row>
    <row r="889" spans="1:38" ht="30" customHeight="1">
      <c r="A889" s="6" t="s">
        <v>646</v>
      </c>
      <c r="B889" s="10"/>
      <c r="C889" s="7" t="s">
        <v>122</v>
      </c>
      <c r="D889" s="15">
        <v>1</v>
      </c>
      <c r="E889" s="8">
        <f>내역서!F3502</f>
        <v>0</v>
      </c>
      <c r="F889" s="8">
        <f>D889*E889</f>
        <v>0</v>
      </c>
      <c r="G889" s="8">
        <f>내역서!H3502</f>
        <v>0</v>
      </c>
      <c r="H889" s="8">
        <f>D889*G889</f>
        <v>0</v>
      </c>
      <c r="I889" s="8">
        <f>내역서!J3502</f>
        <v>0</v>
      </c>
      <c r="J889" s="8">
        <f>D889*I889</f>
        <v>0</v>
      </c>
      <c r="K889" s="8">
        <f t="shared" si="89"/>
        <v>0</v>
      </c>
      <c r="L889" s="8">
        <f t="shared" si="89"/>
        <v>0</v>
      </c>
      <c r="M889" s="10"/>
      <c r="Q889">
        <v>1</v>
      </c>
      <c r="R889">
        <f>D889*내역서!R3502</f>
        <v>0</v>
      </c>
      <c r="S889">
        <f>D889*내역서!S3502</f>
        <v>0</v>
      </c>
      <c r="T889">
        <f>D889*내역서!T3502</f>
        <v>0</v>
      </c>
      <c r="U889">
        <f>D889*내역서!U3502</f>
        <v>0</v>
      </c>
      <c r="V889">
        <f>D889*내역서!V3502</f>
        <v>0</v>
      </c>
      <c r="W889">
        <f>D889*내역서!W3502</f>
        <v>0</v>
      </c>
      <c r="X889">
        <f>D889*내역서!X3502</f>
        <v>0</v>
      </c>
      <c r="Y889">
        <f>D889*내역서!Y3502</f>
        <v>0</v>
      </c>
      <c r="Z889">
        <f>D889*내역서!Z3502</f>
        <v>0</v>
      </c>
      <c r="AA889">
        <f>D889*내역서!AA3502</f>
        <v>0</v>
      </c>
      <c r="AB889">
        <f>D889*내역서!AB3502</f>
        <v>0</v>
      </c>
      <c r="AC889">
        <f>D889*내역서!AC3502</f>
        <v>0</v>
      </c>
      <c r="AD889">
        <f>D889*내역서!AD3502</f>
        <v>0</v>
      </c>
      <c r="AE889">
        <f>D889*내역서!AE3502</f>
        <v>0</v>
      </c>
      <c r="AF889">
        <f>D889*내역서!AF3502</f>
        <v>0</v>
      </c>
      <c r="AG889">
        <f>D889*내역서!AG3502</f>
        <v>0</v>
      </c>
      <c r="AH889">
        <f>D889*내역서!AH3502</f>
        <v>0</v>
      </c>
      <c r="AI889">
        <f>D889*내역서!AI3502</f>
        <v>0</v>
      </c>
      <c r="AJ889">
        <f>D889*내역서!AJ3502</f>
        <v>0</v>
      </c>
      <c r="AK889">
        <f>D889*내역서!AK3502</f>
        <v>0</v>
      </c>
      <c r="AL889">
        <f>D889*내역서!AL3502</f>
        <v>0</v>
      </c>
    </row>
    <row r="890" spans="1:38" ht="30" customHeight="1">
      <c r="A890" s="6" t="s">
        <v>647</v>
      </c>
      <c r="B890" s="10"/>
      <c r="C890" s="7" t="s">
        <v>122</v>
      </c>
      <c r="D890" s="15">
        <v>1</v>
      </c>
      <c r="E890" s="8">
        <f>내역서!F3524</f>
        <v>0</v>
      </c>
      <c r="F890" s="8">
        <f>D890*E890</f>
        <v>0</v>
      </c>
      <c r="G890" s="8">
        <f>내역서!H3524</f>
        <v>0</v>
      </c>
      <c r="H890" s="8">
        <f>D890*G890</f>
        <v>0</v>
      </c>
      <c r="I890" s="8">
        <f>내역서!J3524</f>
        <v>0</v>
      </c>
      <c r="J890" s="8">
        <f>D890*I890</f>
        <v>0</v>
      </c>
      <c r="K890" s="8">
        <f t="shared" si="89"/>
        <v>0</v>
      </c>
      <c r="L890" s="8">
        <f t="shared" si="89"/>
        <v>0</v>
      </c>
      <c r="M890" s="6" t="s">
        <v>487</v>
      </c>
      <c r="R890">
        <f>D890*내역서!R3524</f>
        <v>0</v>
      </c>
      <c r="S890">
        <f>D890*내역서!S3524</f>
        <v>0</v>
      </c>
      <c r="T890">
        <f>D890*내역서!T3524</f>
        <v>0</v>
      </c>
      <c r="U890">
        <f>D890*내역서!U3524</f>
        <v>0</v>
      </c>
      <c r="V890">
        <f>D890*내역서!V3524</f>
        <v>0</v>
      </c>
      <c r="W890">
        <f>D890*내역서!W3524</f>
        <v>0</v>
      </c>
      <c r="X890">
        <f>D890*내역서!X3524</f>
        <v>0</v>
      </c>
      <c r="Y890">
        <f>D890*내역서!Y3524</f>
        <v>0</v>
      </c>
      <c r="Z890">
        <f>D890*내역서!Z3524</f>
        <v>0</v>
      </c>
      <c r="AA890">
        <f>D890*내역서!AA3524</f>
        <v>0</v>
      </c>
      <c r="AB890">
        <f>D890*내역서!AB3524</f>
        <v>0</v>
      </c>
      <c r="AC890">
        <f>D890*내역서!AC3524</f>
        <v>0</v>
      </c>
      <c r="AD890">
        <f>D890*내역서!AD3524</f>
        <v>0</v>
      </c>
      <c r="AE890">
        <f>D890*내역서!AE3524</f>
        <v>0</v>
      </c>
      <c r="AF890">
        <f>D890*내역서!AF3524</f>
        <v>0</v>
      </c>
      <c r="AG890">
        <f>D890*내역서!AG3524</f>
        <v>0</v>
      </c>
      <c r="AH890">
        <f>D890*내역서!AH3524</f>
        <v>0</v>
      </c>
      <c r="AI890">
        <f>D890*내역서!AI3524</f>
        <v>0</v>
      </c>
      <c r="AJ890">
        <f>D890*내역서!AJ3524</f>
        <v>0</v>
      </c>
      <c r="AK890">
        <f>D890*내역서!AK3524</f>
        <v>0</v>
      </c>
      <c r="AL890">
        <f>D890*내역서!AL3524</f>
        <v>0</v>
      </c>
    </row>
    <row r="891" spans="1:38" ht="30" customHeight="1">
      <c r="A891" s="10"/>
      <c r="B891" s="10"/>
      <c r="C891" s="15"/>
      <c r="D891" s="15"/>
      <c r="E891" s="8"/>
      <c r="F891" s="8"/>
      <c r="G891" s="8"/>
      <c r="H891" s="8"/>
      <c r="I891" s="8"/>
      <c r="J891" s="8"/>
      <c r="K891" s="8"/>
      <c r="L891" s="8"/>
      <c r="M891" s="10"/>
    </row>
    <row r="892" spans="1:38" ht="30" customHeight="1">
      <c r="A892" s="10"/>
      <c r="B892" s="10"/>
      <c r="C892" s="15"/>
      <c r="D892" s="15"/>
      <c r="E892" s="8"/>
      <c r="F892" s="8"/>
      <c r="G892" s="8"/>
      <c r="H892" s="8"/>
      <c r="I892" s="8"/>
      <c r="J892" s="8"/>
      <c r="K892" s="8"/>
      <c r="L892" s="8"/>
      <c r="M892" s="10"/>
    </row>
    <row r="893" spans="1:38" ht="30" customHeight="1">
      <c r="A893" s="10"/>
      <c r="B893" s="10"/>
      <c r="C893" s="15"/>
      <c r="D893" s="15"/>
      <c r="E893" s="8"/>
      <c r="F893" s="8"/>
      <c r="G893" s="8"/>
      <c r="H893" s="8"/>
      <c r="I893" s="8"/>
      <c r="J893" s="8"/>
      <c r="K893" s="8"/>
      <c r="L893" s="8"/>
      <c r="M893" s="10"/>
    </row>
    <row r="894" spans="1:38" ht="30" customHeight="1">
      <c r="A894" s="10"/>
      <c r="B894" s="10"/>
      <c r="C894" s="15"/>
      <c r="D894" s="15"/>
      <c r="E894" s="8"/>
      <c r="F894" s="8"/>
      <c r="G894" s="8"/>
      <c r="H894" s="8"/>
      <c r="I894" s="8"/>
      <c r="J894" s="8"/>
      <c r="K894" s="8"/>
      <c r="L894" s="8"/>
      <c r="M894" s="10"/>
    </row>
    <row r="895" spans="1:38" ht="30" customHeight="1">
      <c r="A895" s="10"/>
      <c r="B895" s="10"/>
      <c r="C895" s="15"/>
      <c r="D895" s="15"/>
      <c r="E895" s="8"/>
      <c r="F895" s="8"/>
      <c r="G895" s="8"/>
      <c r="H895" s="8"/>
      <c r="I895" s="8"/>
      <c r="J895" s="8"/>
      <c r="K895" s="8"/>
      <c r="L895" s="8"/>
      <c r="M895" s="10"/>
    </row>
    <row r="896" spans="1:38" ht="30" customHeight="1">
      <c r="A896" s="10"/>
      <c r="B896" s="10"/>
      <c r="C896" s="15"/>
      <c r="D896" s="15"/>
      <c r="E896" s="8"/>
      <c r="F896" s="8"/>
      <c r="G896" s="8"/>
      <c r="H896" s="8"/>
      <c r="I896" s="8"/>
      <c r="J896" s="8"/>
      <c r="K896" s="8"/>
      <c r="L896" s="8"/>
      <c r="M896" s="10"/>
    </row>
    <row r="897" spans="1:38" ht="30" customHeight="1">
      <c r="A897" s="10"/>
      <c r="B897" s="10"/>
      <c r="C897" s="15"/>
      <c r="D897" s="15"/>
      <c r="E897" s="8"/>
      <c r="F897" s="8"/>
      <c r="G897" s="8"/>
      <c r="H897" s="8"/>
      <c r="I897" s="8"/>
      <c r="J897" s="8"/>
      <c r="K897" s="8"/>
      <c r="L897" s="8"/>
      <c r="M897" s="10"/>
    </row>
    <row r="898" spans="1:38" ht="30" customHeight="1">
      <c r="A898" s="10"/>
      <c r="B898" s="10"/>
      <c r="C898" s="15"/>
      <c r="D898" s="15"/>
      <c r="E898" s="8"/>
      <c r="F898" s="8"/>
      <c r="G898" s="8"/>
      <c r="H898" s="8"/>
      <c r="I898" s="8"/>
      <c r="J898" s="8"/>
      <c r="K898" s="8"/>
      <c r="L898" s="8"/>
      <c r="M898" s="10"/>
    </row>
    <row r="899" spans="1:38" ht="30" customHeight="1">
      <c r="A899" s="10"/>
      <c r="B899" s="10"/>
      <c r="C899" s="15"/>
      <c r="D899" s="15"/>
      <c r="E899" s="8"/>
      <c r="F899" s="8"/>
      <c r="G899" s="8"/>
      <c r="H899" s="8"/>
      <c r="I899" s="8"/>
      <c r="J899" s="8"/>
      <c r="K899" s="8"/>
      <c r="L899" s="8"/>
      <c r="M899" s="10"/>
    </row>
    <row r="900" spans="1:38" ht="30" customHeight="1">
      <c r="A900" s="10"/>
      <c r="B900" s="10"/>
      <c r="C900" s="15"/>
      <c r="D900" s="15"/>
      <c r="E900" s="8"/>
      <c r="F900" s="8"/>
      <c r="G900" s="8"/>
      <c r="H900" s="8"/>
      <c r="I900" s="8"/>
      <c r="J900" s="8"/>
      <c r="K900" s="8"/>
      <c r="L900" s="8"/>
      <c r="M900" s="10"/>
    </row>
    <row r="901" spans="1:38" ht="30" customHeight="1">
      <c r="A901" s="10"/>
      <c r="B901" s="10"/>
      <c r="C901" s="15"/>
      <c r="D901" s="15"/>
      <c r="E901" s="8"/>
      <c r="F901" s="8"/>
      <c r="G901" s="8"/>
      <c r="H901" s="8"/>
      <c r="I901" s="8"/>
      <c r="J901" s="8"/>
      <c r="K901" s="8"/>
      <c r="L901" s="8"/>
      <c r="M901" s="10"/>
    </row>
    <row r="902" spans="1:38" ht="30" customHeight="1">
      <c r="A902" s="10"/>
      <c r="B902" s="10"/>
      <c r="C902" s="15"/>
      <c r="D902" s="15"/>
      <c r="E902" s="8"/>
      <c r="F902" s="8"/>
      <c r="G902" s="8"/>
      <c r="H902" s="8"/>
      <c r="I902" s="8"/>
      <c r="J902" s="8"/>
      <c r="K902" s="8"/>
      <c r="L902" s="8"/>
      <c r="M902" s="10"/>
    </row>
    <row r="903" spans="1:38" ht="30" customHeight="1">
      <c r="A903" s="10"/>
      <c r="B903" s="10"/>
      <c r="C903" s="15"/>
      <c r="D903" s="15"/>
      <c r="E903" s="8"/>
      <c r="F903" s="8"/>
      <c r="G903" s="8"/>
      <c r="H903" s="8"/>
      <c r="I903" s="8"/>
      <c r="J903" s="8"/>
      <c r="K903" s="8"/>
      <c r="L903" s="8"/>
      <c r="M903" s="10"/>
    </row>
    <row r="904" spans="1:38" ht="30" customHeight="1">
      <c r="A904" s="10"/>
      <c r="B904" s="10"/>
      <c r="C904" s="15"/>
      <c r="D904" s="15"/>
      <c r="E904" s="8"/>
      <c r="F904" s="8"/>
      <c r="G904" s="8"/>
      <c r="H904" s="8"/>
      <c r="I904" s="8"/>
      <c r="J904" s="8"/>
      <c r="K904" s="8"/>
      <c r="L904" s="8"/>
      <c r="M904" s="10"/>
    </row>
    <row r="905" spans="1:38" ht="30" customHeight="1">
      <c r="A905" s="10"/>
      <c r="B905" s="10"/>
      <c r="C905" s="15"/>
      <c r="D905" s="15"/>
      <c r="E905" s="8"/>
      <c r="F905" s="8"/>
      <c r="G905" s="8"/>
      <c r="H905" s="8"/>
      <c r="I905" s="8"/>
      <c r="J905" s="8"/>
      <c r="K905" s="8"/>
      <c r="L905" s="8"/>
      <c r="M905" s="10"/>
    </row>
    <row r="906" spans="1:38" ht="30" customHeight="1">
      <c r="A906" s="11" t="s">
        <v>121</v>
      </c>
      <c r="B906" s="12"/>
      <c r="C906" s="13"/>
      <c r="D906" s="13"/>
      <c r="E906" s="8"/>
      <c r="F906" s="14">
        <f>SUMIF(Q886:Q890, "1", F886:F890)</f>
        <v>0</v>
      </c>
      <c r="G906" s="8"/>
      <c r="H906" s="14">
        <f>SUMIF(Q886:Q890, "1", H886:H890)</f>
        <v>0</v>
      </c>
      <c r="I906" s="8"/>
      <c r="J906" s="14">
        <f>SUMIF(Q886:Q890, "1", J886:J890)</f>
        <v>0</v>
      </c>
      <c r="K906" s="8"/>
      <c r="L906" s="14">
        <f>F906+H906+J906</f>
        <v>0</v>
      </c>
      <c r="M906" s="12"/>
      <c r="R906">
        <f t="shared" ref="R906:AL906" si="90">SUM(R886:R890)</f>
        <v>0</v>
      </c>
      <c r="S906">
        <f t="shared" si="90"/>
        <v>0</v>
      </c>
      <c r="T906">
        <f t="shared" si="90"/>
        <v>0</v>
      </c>
      <c r="U906">
        <f t="shared" si="90"/>
        <v>0</v>
      </c>
      <c r="V906">
        <f t="shared" si="90"/>
        <v>0</v>
      </c>
      <c r="W906">
        <f t="shared" si="90"/>
        <v>0</v>
      </c>
      <c r="X906">
        <f t="shared" si="90"/>
        <v>0</v>
      </c>
      <c r="Y906">
        <f t="shared" si="90"/>
        <v>0</v>
      </c>
      <c r="Z906">
        <f t="shared" si="90"/>
        <v>0</v>
      </c>
      <c r="AA906">
        <f t="shared" si="90"/>
        <v>0</v>
      </c>
      <c r="AB906">
        <f t="shared" si="90"/>
        <v>0</v>
      </c>
      <c r="AC906">
        <f t="shared" si="90"/>
        <v>0</v>
      </c>
      <c r="AD906">
        <f t="shared" si="90"/>
        <v>0</v>
      </c>
      <c r="AE906">
        <f t="shared" si="90"/>
        <v>0</v>
      </c>
      <c r="AF906">
        <f t="shared" si="90"/>
        <v>0</v>
      </c>
      <c r="AG906">
        <f t="shared" si="90"/>
        <v>0</v>
      </c>
      <c r="AH906">
        <f t="shared" si="90"/>
        <v>0</v>
      </c>
      <c r="AI906">
        <f t="shared" si="90"/>
        <v>0</v>
      </c>
      <c r="AJ906">
        <f t="shared" si="90"/>
        <v>0</v>
      </c>
      <c r="AK906">
        <f t="shared" si="90"/>
        <v>0</v>
      </c>
      <c r="AL906">
        <f t="shared" si="90"/>
        <v>0</v>
      </c>
    </row>
    <row r="907" spans="1:38" ht="30" customHeight="1">
      <c r="A907" s="6" t="s">
        <v>39</v>
      </c>
      <c r="B907" s="10"/>
      <c r="C907" s="15"/>
      <c r="D907" s="15"/>
      <c r="E907" s="8"/>
      <c r="F907" s="8"/>
      <c r="G907" s="8"/>
      <c r="H907" s="8"/>
      <c r="I907" s="8"/>
      <c r="J907" s="8"/>
      <c r="K907" s="8"/>
      <c r="L907" s="8"/>
      <c r="M907" s="10"/>
    </row>
    <row r="908" spans="1:38" ht="30" customHeight="1">
      <c r="A908" s="6" t="s">
        <v>648</v>
      </c>
      <c r="B908" s="10"/>
      <c r="C908" s="7" t="s">
        <v>122</v>
      </c>
      <c r="D908" s="15">
        <v>1</v>
      </c>
      <c r="E908" s="8">
        <f>내역서!F3546</f>
        <v>0</v>
      </c>
      <c r="F908" s="8">
        <f t="shared" ref="F908:F913" si="91">D908*E908</f>
        <v>0</v>
      </c>
      <c r="G908" s="8">
        <f>내역서!H3546</f>
        <v>0</v>
      </c>
      <c r="H908" s="8">
        <f t="shared" ref="H908:H913" si="92">D908*G908</f>
        <v>0</v>
      </c>
      <c r="I908" s="8">
        <f>내역서!J3546</f>
        <v>0</v>
      </c>
      <c r="J908" s="8">
        <f t="shared" ref="J908:J913" si="93">D908*I908</f>
        <v>0</v>
      </c>
      <c r="K908" s="8">
        <f t="shared" ref="K908:L913" si="94">E908+G908+I908</f>
        <v>0</v>
      </c>
      <c r="L908" s="8">
        <f t="shared" si="94"/>
        <v>0</v>
      </c>
      <c r="M908" s="10"/>
      <c r="Q908">
        <v>1</v>
      </c>
      <c r="R908">
        <f>D908*내역서!R3546</f>
        <v>0</v>
      </c>
      <c r="S908">
        <f>D908*내역서!S3546</f>
        <v>0</v>
      </c>
      <c r="T908">
        <f>D908*내역서!T3546</f>
        <v>0</v>
      </c>
      <c r="U908">
        <f>D908*내역서!U3546</f>
        <v>0</v>
      </c>
      <c r="V908">
        <f>D908*내역서!V3546</f>
        <v>0</v>
      </c>
      <c r="W908">
        <f>D908*내역서!W3546</f>
        <v>0</v>
      </c>
      <c r="X908">
        <f>D908*내역서!X3546</f>
        <v>0</v>
      </c>
      <c r="Y908">
        <f>D908*내역서!Y3546</f>
        <v>0</v>
      </c>
      <c r="Z908">
        <f>D908*내역서!Z3546</f>
        <v>0</v>
      </c>
      <c r="AA908">
        <f>D908*내역서!AA3546</f>
        <v>0</v>
      </c>
      <c r="AB908">
        <f>D908*내역서!AB3546</f>
        <v>0</v>
      </c>
      <c r="AC908">
        <f>D908*내역서!AC3546</f>
        <v>0</v>
      </c>
      <c r="AD908">
        <f>D908*내역서!AD3546</f>
        <v>0</v>
      </c>
      <c r="AE908">
        <f>D908*내역서!AE3546</f>
        <v>0</v>
      </c>
      <c r="AF908">
        <f>D908*내역서!AF3546</f>
        <v>0</v>
      </c>
      <c r="AG908">
        <f>D908*내역서!AG3546</f>
        <v>0</v>
      </c>
      <c r="AH908">
        <f>D908*내역서!AH3546</f>
        <v>0</v>
      </c>
      <c r="AI908">
        <f>D908*내역서!AI3546</f>
        <v>0</v>
      </c>
      <c r="AJ908">
        <f>D908*내역서!AJ3546</f>
        <v>0</v>
      </c>
      <c r="AK908">
        <f>D908*내역서!AK3546</f>
        <v>0</v>
      </c>
      <c r="AL908">
        <f>D908*내역서!AL3546</f>
        <v>0</v>
      </c>
    </row>
    <row r="909" spans="1:38" ht="30" customHeight="1">
      <c r="A909" s="6" t="s">
        <v>649</v>
      </c>
      <c r="B909" s="10"/>
      <c r="C909" s="7" t="s">
        <v>122</v>
      </c>
      <c r="D909" s="15">
        <v>1</v>
      </c>
      <c r="E909" s="8">
        <f>내역서!F3568</f>
        <v>0</v>
      </c>
      <c r="F909" s="8">
        <f t="shared" si="91"/>
        <v>0</v>
      </c>
      <c r="G909" s="8">
        <f>내역서!H3568</f>
        <v>0</v>
      </c>
      <c r="H909" s="8">
        <f t="shared" si="92"/>
        <v>0</v>
      </c>
      <c r="I909" s="8">
        <f>내역서!J3568</f>
        <v>0</v>
      </c>
      <c r="J909" s="8">
        <f t="shared" si="93"/>
        <v>0</v>
      </c>
      <c r="K909" s="8">
        <f t="shared" si="94"/>
        <v>0</v>
      </c>
      <c r="L909" s="8">
        <f t="shared" si="94"/>
        <v>0</v>
      </c>
      <c r="M909" s="10"/>
      <c r="Q909">
        <v>1</v>
      </c>
      <c r="R909">
        <f>D909*내역서!R3568</f>
        <v>0</v>
      </c>
      <c r="S909">
        <f>D909*내역서!S3568</f>
        <v>0</v>
      </c>
      <c r="T909">
        <f>D909*내역서!T3568</f>
        <v>0</v>
      </c>
      <c r="U909">
        <f>D909*내역서!U3568</f>
        <v>0</v>
      </c>
      <c r="V909">
        <f>D909*내역서!V3568</f>
        <v>0</v>
      </c>
      <c r="W909">
        <f>D909*내역서!W3568</f>
        <v>0</v>
      </c>
      <c r="X909">
        <f>D909*내역서!X3568</f>
        <v>0</v>
      </c>
      <c r="Y909">
        <f>D909*내역서!Y3568</f>
        <v>0</v>
      </c>
      <c r="Z909">
        <f>D909*내역서!Z3568</f>
        <v>0</v>
      </c>
      <c r="AA909">
        <f>D909*내역서!AA3568</f>
        <v>0</v>
      </c>
      <c r="AB909">
        <f>D909*내역서!AB3568</f>
        <v>0</v>
      </c>
      <c r="AC909">
        <f>D909*내역서!AC3568</f>
        <v>0</v>
      </c>
      <c r="AD909">
        <f>D909*내역서!AD3568</f>
        <v>0</v>
      </c>
      <c r="AE909">
        <f>D909*내역서!AE3568</f>
        <v>0</v>
      </c>
      <c r="AF909">
        <f>D909*내역서!AF3568</f>
        <v>0</v>
      </c>
      <c r="AG909">
        <f>D909*내역서!AG3568</f>
        <v>0</v>
      </c>
      <c r="AH909">
        <f>D909*내역서!AH3568</f>
        <v>0</v>
      </c>
      <c r="AI909">
        <f>D909*내역서!AI3568</f>
        <v>0</v>
      </c>
      <c r="AJ909">
        <f>D909*내역서!AJ3568</f>
        <v>0</v>
      </c>
      <c r="AK909">
        <f>D909*내역서!AK3568</f>
        <v>0</v>
      </c>
      <c r="AL909">
        <f>D909*내역서!AL3568</f>
        <v>0</v>
      </c>
    </row>
    <row r="910" spans="1:38" ht="30" customHeight="1">
      <c r="A910" s="6" t="s">
        <v>650</v>
      </c>
      <c r="B910" s="10"/>
      <c r="C910" s="7" t="s">
        <v>122</v>
      </c>
      <c r="D910" s="15">
        <v>1</v>
      </c>
      <c r="E910" s="8">
        <f>내역서!F3590</f>
        <v>0</v>
      </c>
      <c r="F910" s="8">
        <f t="shared" si="91"/>
        <v>0</v>
      </c>
      <c r="G910" s="8">
        <f>내역서!H3590</f>
        <v>0</v>
      </c>
      <c r="H910" s="8">
        <f t="shared" si="92"/>
        <v>0</v>
      </c>
      <c r="I910" s="8">
        <f>내역서!J3590</f>
        <v>0</v>
      </c>
      <c r="J910" s="8">
        <f t="shared" si="93"/>
        <v>0</v>
      </c>
      <c r="K910" s="8">
        <f t="shared" si="94"/>
        <v>0</v>
      </c>
      <c r="L910" s="8">
        <f t="shared" si="94"/>
        <v>0</v>
      </c>
      <c r="M910" s="10"/>
      <c r="Q910">
        <v>1</v>
      </c>
      <c r="R910">
        <f>D910*내역서!R3590</f>
        <v>0</v>
      </c>
      <c r="S910">
        <f>D910*내역서!S3590</f>
        <v>0</v>
      </c>
      <c r="T910">
        <f>D910*내역서!T3590</f>
        <v>0</v>
      </c>
      <c r="U910">
        <f>D910*내역서!U3590</f>
        <v>0</v>
      </c>
      <c r="V910">
        <f>D910*내역서!V3590</f>
        <v>0</v>
      </c>
      <c r="W910">
        <f>D910*내역서!W3590</f>
        <v>0</v>
      </c>
      <c r="X910">
        <f>D910*내역서!X3590</f>
        <v>0</v>
      </c>
      <c r="Y910">
        <f>D910*내역서!Y3590</f>
        <v>0</v>
      </c>
      <c r="Z910">
        <f>D910*내역서!Z3590</f>
        <v>0</v>
      </c>
      <c r="AA910">
        <f>D910*내역서!AA3590</f>
        <v>0</v>
      </c>
      <c r="AB910">
        <f>D910*내역서!AB3590</f>
        <v>0</v>
      </c>
      <c r="AC910">
        <f>D910*내역서!AC3590</f>
        <v>0</v>
      </c>
      <c r="AD910">
        <f>D910*내역서!AD3590</f>
        <v>0</v>
      </c>
      <c r="AE910">
        <f>D910*내역서!AE3590</f>
        <v>0</v>
      </c>
      <c r="AF910">
        <f>D910*내역서!AF3590</f>
        <v>0</v>
      </c>
      <c r="AG910">
        <f>D910*내역서!AG3590</f>
        <v>0</v>
      </c>
      <c r="AH910">
        <f>D910*내역서!AH3590</f>
        <v>0</v>
      </c>
      <c r="AI910">
        <f>D910*내역서!AI3590</f>
        <v>0</v>
      </c>
      <c r="AJ910">
        <f>D910*내역서!AJ3590</f>
        <v>0</v>
      </c>
      <c r="AK910">
        <f>D910*내역서!AK3590</f>
        <v>0</v>
      </c>
      <c r="AL910">
        <f>D910*내역서!AL3590</f>
        <v>0</v>
      </c>
    </row>
    <row r="911" spans="1:38" ht="30" customHeight="1">
      <c r="A911" s="6" t="s">
        <v>651</v>
      </c>
      <c r="B911" s="10"/>
      <c r="C911" s="7" t="s">
        <v>122</v>
      </c>
      <c r="D911" s="15">
        <v>1</v>
      </c>
      <c r="E911" s="8">
        <f>내역서!F3612</f>
        <v>0</v>
      </c>
      <c r="F911" s="8">
        <f t="shared" si="91"/>
        <v>0</v>
      </c>
      <c r="G911" s="8">
        <f>내역서!H3612</f>
        <v>0</v>
      </c>
      <c r="H911" s="8">
        <f t="shared" si="92"/>
        <v>0</v>
      </c>
      <c r="I911" s="8">
        <f>내역서!J3612</f>
        <v>0</v>
      </c>
      <c r="J911" s="8">
        <f t="shared" si="93"/>
        <v>0</v>
      </c>
      <c r="K911" s="8">
        <f t="shared" si="94"/>
        <v>0</v>
      </c>
      <c r="L911" s="8">
        <f t="shared" si="94"/>
        <v>0</v>
      </c>
      <c r="M911" s="10"/>
      <c r="Q911">
        <v>1</v>
      </c>
      <c r="R911">
        <f>D911*내역서!R3612</f>
        <v>0</v>
      </c>
      <c r="S911">
        <f>D911*내역서!S3612</f>
        <v>0</v>
      </c>
      <c r="T911">
        <f>D911*내역서!T3612</f>
        <v>0</v>
      </c>
      <c r="U911">
        <f>D911*내역서!U3612</f>
        <v>0</v>
      </c>
      <c r="V911">
        <f>D911*내역서!V3612</f>
        <v>0</v>
      </c>
      <c r="W911">
        <f>D911*내역서!W3612</f>
        <v>0</v>
      </c>
      <c r="X911">
        <f>D911*내역서!X3612</f>
        <v>0</v>
      </c>
      <c r="Y911">
        <f>D911*내역서!Y3612</f>
        <v>0</v>
      </c>
      <c r="Z911">
        <f>D911*내역서!Z3612</f>
        <v>0</v>
      </c>
      <c r="AA911">
        <f>D911*내역서!AA3612</f>
        <v>0</v>
      </c>
      <c r="AB911">
        <f>D911*내역서!AB3612</f>
        <v>0</v>
      </c>
      <c r="AC911">
        <f>D911*내역서!AC3612</f>
        <v>0</v>
      </c>
      <c r="AD911">
        <f>D911*내역서!AD3612</f>
        <v>0</v>
      </c>
      <c r="AE911">
        <f>D911*내역서!AE3612</f>
        <v>0</v>
      </c>
      <c r="AF911">
        <f>D911*내역서!AF3612</f>
        <v>0</v>
      </c>
      <c r="AG911">
        <f>D911*내역서!AG3612</f>
        <v>0</v>
      </c>
      <c r="AH911">
        <f>D911*내역서!AH3612</f>
        <v>0</v>
      </c>
      <c r="AI911">
        <f>D911*내역서!AI3612</f>
        <v>0</v>
      </c>
      <c r="AJ911">
        <f>D911*내역서!AJ3612</f>
        <v>0</v>
      </c>
      <c r="AK911">
        <f>D911*내역서!AK3612</f>
        <v>0</v>
      </c>
      <c r="AL911">
        <f>D911*내역서!AL3612</f>
        <v>0</v>
      </c>
    </row>
    <row r="912" spans="1:38" ht="30" customHeight="1">
      <c r="A912" s="6" t="s">
        <v>652</v>
      </c>
      <c r="B912" s="10"/>
      <c r="C912" s="7" t="s">
        <v>122</v>
      </c>
      <c r="D912" s="15">
        <v>1</v>
      </c>
      <c r="E912" s="8">
        <f>내역서!F3634</f>
        <v>0</v>
      </c>
      <c r="F912" s="8">
        <f t="shared" si="91"/>
        <v>0</v>
      </c>
      <c r="G912" s="8">
        <f>내역서!H3634</f>
        <v>0</v>
      </c>
      <c r="H912" s="8">
        <f t="shared" si="92"/>
        <v>0</v>
      </c>
      <c r="I912" s="8">
        <f>내역서!J3634</f>
        <v>0</v>
      </c>
      <c r="J912" s="8">
        <f t="shared" si="93"/>
        <v>0</v>
      </c>
      <c r="K912" s="8">
        <f t="shared" si="94"/>
        <v>0</v>
      </c>
      <c r="L912" s="8">
        <f t="shared" si="94"/>
        <v>0</v>
      </c>
      <c r="M912" s="10"/>
      <c r="Q912">
        <v>1</v>
      </c>
      <c r="R912">
        <f>D912*내역서!R3634</f>
        <v>0</v>
      </c>
      <c r="S912">
        <f>D912*내역서!S3634</f>
        <v>0</v>
      </c>
      <c r="T912">
        <f>D912*내역서!T3634</f>
        <v>0</v>
      </c>
      <c r="U912">
        <f>D912*내역서!U3634</f>
        <v>0</v>
      </c>
      <c r="V912">
        <f>D912*내역서!V3634</f>
        <v>0</v>
      </c>
      <c r="W912">
        <f>D912*내역서!W3634</f>
        <v>0</v>
      </c>
      <c r="X912">
        <f>D912*내역서!X3634</f>
        <v>0</v>
      </c>
      <c r="Y912">
        <f>D912*내역서!Y3634</f>
        <v>0</v>
      </c>
      <c r="Z912">
        <f>D912*내역서!Z3634</f>
        <v>0</v>
      </c>
      <c r="AA912">
        <f>D912*내역서!AA3634</f>
        <v>0</v>
      </c>
      <c r="AB912">
        <f>D912*내역서!AB3634</f>
        <v>0</v>
      </c>
      <c r="AC912">
        <f>D912*내역서!AC3634</f>
        <v>0</v>
      </c>
      <c r="AD912">
        <f>D912*내역서!AD3634</f>
        <v>0</v>
      </c>
      <c r="AE912">
        <f>D912*내역서!AE3634</f>
        <v>0</v>
      </c>
      <c r="AF912">
        <f>D912*내역서!AF3634</f>
        <v>0</v>
      </c>
      <c r="AG912">
        <f>D912*내역서!AG3634</f>
        <v>0</v>
      </c>
      <c r="AH912">
        <f>D912*내역서!AH3634</f>
        <v>0</v>
      </c>
      <c r="AI912">
        <f>D912*내역서!AI3634</f>
        <v>0</v>
      </c>
      <c r="AJ912">
        <f>D912*내역서!AJ3634</f>
        <v>0</v>
      </c>
      <c r="AK912">
        <f>D912*내역서!AK3634</f>
        <v>0</v>
      </c>
      <c r="AL912">
        <f>D912*내역서!AL3634</f>
        <v>0</v>
      </c>
    </row>
    <row r="913" spans="1:38" ht="30" customHeight="1">
      <c r="A913" s="6" t="s">
        <v>653</v>
      </c>
      <c r="B913" s="10"/>
      <c r="C913" s="7" t="s">
        <v>122</v>
      </c>
      <c r="D913" s="15">
        <v>1</v>
      </c>
      <c r="E913" s="8">
        <f>내역서!F3656</f>
        <v>0</v>
      </c>
      <c r="F913" s="8">
        <f t="shared" si="91"/>
        <v>0</v>
      </c>
      <c r="G913" s="8">
        <f>내역서!H3656</f>
        <v>0</v>
      </c>
      <c r="H913" s="8">
        <f t="shared" si="92"/>
        <v>0</v>
      </c>
      <c r="I913" s="8">
        <f>내역서!J3656</f>
        <v>0</v>
      </c>
      <c r="J913" s="8">
        <f t="shared" si="93"/>
        <v>0</v>
      </c>
      <c r="K913" s="8">
        <f t="shared" si="94"/>
        <v>0</v>
      </c>
      <c r="L913" s="8">
        <f t="shared" si="94"/>
        <v>0</v>
      </c>
      <c r="M913" s="6" t="s">
        <v>487</v>
      </c>
      <c r="R913">
        <f>D913*내역서!R3656</f>
        <v>0</v>
      </c>
      <c r="S913">
        <f>D913*내역서!S3656</f>
        <v>0</v>
      </c>
      <c r="T913">
        <f>D913*내역서!T3656</f>
        <v>0</v>
      </c>
      <c r="U913">
        <f>D913*내역서!U3656</f>
        <v>0</v>
      </c>
      <c r="V913">
        <f>D913*내역서!V3656</f>
        <v>0</v>
      </c>
      <c r="W913">
        <f>D913*내역서!W3656</f>
        <v>0</v>
      </c>
      <c r="X913">
        <f>D913*내역서!X3656</f>
        <v>0</v>
      </c>
      <c r="Y913">
        <f>D913*내역서!Y3656</f>
        <v>0</v>
      </c>
      <c r="Z913">
        <f>D913*내역서!Z3656</f>
        <v>0</v>
      </c>
      <c r="AA913">
        <f>D913*내역서!AA3656</f>
        <v>0</v>
      </c>
      <c r="AB913">
        <f>D913*내역서!AB3656</f>
        <v>0</v>
      </c>
      <c r="AC913">
        <f>D913*내역서!AC3656</f>
        <v>0</v>
      </c>
      <c r="AD913">
        <f>D913*내역서!AD3656</f>
        <v>0</v>
      </c>
      <c r="AE913">
        <f>D913*내역서!AE3656</f>
        <v>0</v>
      </c>
      <c r="AF913">
        <f>D913*내역서!AF3656</f>
        <v>0</v>
      </c>
      <c r="AG913">
        <f>D913*내역서!AG3656</f>
        <v>0</v>
      </c>
      <c r="AH913">
        <f>D913*내역서!AH3656</f>
        <v>0</v>
      </c>
      <c r="AI913">
        <f>D913*내역서!AI3656</f>
        <v>0</v>
      </c>
      <c r="AJ913">
        <f>D913*내역서!AJ3656</f>
        <v>0</v>
      </c>
      <c r="AK913">
        <f>D913*내역서!AK3656</f>
        <v>0</v>
      </c>
      <c r="AL913">
        <f>D913*내역서!AL3656</f>
        <v>0</v>
      </c>
    </row>
    <row r="914" spans="1:38" ht="30" customHeight="1">
      <c r="A914" s="10"/>
      <c r="B914" s="10"/>
      <c r="C914" s="15"/>
      <c r="D914" s="15"/>
      <c r="E914" s="8"/>
      <c r="F914" s="8"/>
      <c r="G914" s="8"/>
      <c r="H914" s="8"/>
      <c r="I914" s="8"/>
      <c r="J914" s="8"/>
      <c r="K914" s="8"/>
      <c r="L914" s="8"/>
      <c r="M914" s="10"/>
    </row>
    <row r="915" spans="1:38" ht="30" customHeight="1">
      <c r="A915" s="10"/>
      <c r="B915" s="10"/>
      <c r="C915" s="15"/>
      <c r="D915" s="15"/>
      <c r="E915" s="8"/>
      <c r="F915" s="8"/>
      <c r="G915" s="8"/>
      <c r="H915" s="8"/>
      <c r="I915" s="8"/>
      <c r="J915" s="8"/>
      <c r="K915" s="8"/>
      <c r="L915" s="8"/>
      <c r="M915" s="10"/>
    </row>
    <row r="916" spans="1:38" ht="30" customHeight="1">
      <c r="A916" s="10"/>
      <c r="B916" s="10"/>
      <c r="C916" s="15"/>
      <c r="D916" s="15"/>
      <c r="E916" s="8"/>
      <c r="F916" s="8"/>
      <c r="G916" s="8"/>
      <c r="H916" s="8"/>
      <c r="I916" s="8"/>
      <c r="J916" s="8"/>
      <c r="K916" s="8"/>
      <c r="L916" s="8"/>
      <c r="M916" s="10"/>
    </row>
    <row r="917" spans="1:38" ht="30" customHeight="1">
      <c r="A917" s="10"/>
      <c r="B917" s="10"/>
      <c r="C917" s="15"/>
      <c r="D917" s="15"/>
      <c r="E917" s="8"/>
      <c r="F917" s="8"/>
      <c r="G917" s="8"/>
      <c r="H917" s="8"/>
      <c r="I917" s="8"/>
      <c r="J917" s="8"/>
      <c r="K917" s="8"/>
      <c r="L917" s="8"/>
      <c r="M917" s="10"/>
    </row>
    <row r="918" spans="1:38" ht="30" customHeight="1">
      <c r="A918" s="10"/>
      <c r="B918" s="10"/>
      <c r="C918" s="15"/>
      <c r="D918" s="15"/>
      <c r="E918" s="8"/>
      <c r="F918" s="8"/>
      <c r="G918" s="8"/>
      <c r="H918" s="8"/>
      <c r="I918" s="8"/>
      <c r="J918" s="8"/>
      <c r="K918" s="8"/>
      <c r="L918" s="8"/>
      <c r="M918" s="10"/>
    </row>
    <row r="919" spans="1:38" ht="30" customHeight="1">
      <c r="A919" s="10"/>
      <c r="B919" s="10"/>
      <c r="C919" s="15"/>
      <c r="D919" s="15"/>
      <c r="E919" s="8"/>
      <c r="F919" s="8"/>
      <c r="G919" s="8"/>
      <c r="H919" s="8"/>
      <c r="I919" s="8"/>
      <c r="J919" s="8"/>
      <c r="K919" s="8"/>
      <c r="L919" s="8"/>
      <c r="M919" s="10"/>
    </row>
    <row r="920" spans="1:38" ht="30" customHeight="1">
      <c r="A920" s="10"/>
      <c r="B920" s="10"/>
      <c r="C920" s="15"/>
      <c r="D920" s="15"/>
      <c r="E920" s="8"/>
      <c r="F920" s="8"/>
      <c r="G920" s="8"/>
      <c r="H920" s="8"/>
      <c r="I920" s="8"/>
      <c r="J920" s="8"/>
      <c r="K920" s="8"/>
      <c r="L920" s="8"/>
      <c r="M920" s="10"/>
    </row>
    <row r="921" spans="1:38" ht="30" customHeight="1">
      <c r="A921" s="10"/>
      <c r="B921" s="10"/>
      <c r="C921" s="15"/>
      <c r="D921" s="15"/>
      <c r="E921" s="8"/>
      <c r="F921" s="8"/>
      <c r="G921" s="8"/>
      <c r="H921" s="8"/>
      <c r="I921" s="8"/>
      <c r="J921" s="8"/>
      <c r="K921" s="8"/>
      <c r="L921" s="8"/>
      <c r="M921" s="10"/>
    </row>
    <row r="922" spans="1:38" ht="30" customHeight="1">
      <c r="A922" s="10"/>
      <c r="B922" s="10"/>
      <c r="C922" s="15"/>
      <c r="D922" s="15"/>
      <c r="E922" s="8"/>
      <c r="F922" s="8"/>
      <c r="G922" s="8"/>
      <c r="H922" s="8"/>
      <c r="I922" s="8"/>
      <c r="J922" s="8"/>
      <c r="K922" s="8"/>
      <c r="L922" s="8"/>
      <c r="M922" s="10"/>
    </row>
    <row r="923" spans="1:38" ht="30" customHeight="1">
      <c r="A923" s="10"/>
      <c r="B923" s="10"/>
      <c r="C923" s="15"/>
      <c r="D923" s="15"/>
      <c r="E923" s="8"/>
      <c r="F923" s="8"/>
      <c r="G923" s="8"/>
      <c r="H923" s="8"/>
      <c r="I923" s="8"/>
      <c r="J923" s="8"/>
      <c r="K923" s="8"/>
      <c r="L923" s="8"/>
      <c r="M923" s="10"/>
    </row>
    <row r="924" spans="1:38" ht="30" customHeight="1">
      <c r="A924" s="10"/>
      <c r="B924" s="10"/>
      <c r="C924" s="15"/>
      <c r="D924" s="15"/>
      <c r="E924" s="8"/>
      <c r="F924" s="8"/>
      <c r="G924" s="8"/>
      <c r="H924" s="8"/>
      <c r="I924" s="8"/>
      <c r="J924" s="8"/>
      <c r="K924" s="8"/>
      <c r="L924" s="8"/>
      <c r="M924" s="10"/>
    </row>
    <row r="925" spans="1:38" ht="30" customHeight="1">
      <c r="A925" s="10"/>
      <c r="B925" s="10"/>
      <c r="C925" s="15"/>
      <c r="D925" s="15"/>
      <c r="E925" s="8"/>
      <c r="F925" s="8"/>
      <c r="G925" s="8"/>
      <c r="H925" s="8"/>
      <c r="I925" s="8"/>
      <c r="J925" s="8"/>
      <c r="K925" s="8"/>
      <c r="L925" s="8"/>
      <c r="M925" s="10"/>
    </row>
    <row r="926" spans="1:38" ht="30" customHeight="1">
      <c r="A926" s="10"/>
      <c r="B926" s="10"/>
      <c r="C926" s="15"/>
      <c r="D926" s="15"/>
      <c r="E926" s="8"/>
      <c r="F926" s="8"/>
      <c r="G926" s="8"/>
      <c r="H926" s="8"/>
      <c r="I926" s="8"/>
      <c r="J926" s="8"/>
      <c r="K926" s="8"/>
      <c r="L926" s="8"/>
      <c r="M926" s="10"/>
    </row>
    <row r="927" spans="1:38" ht="30" customHeight="1">
      <c r="A927" s="10"/>
      <c r="B927" s="10"/>
      <c r="C927" s="15"/>
      <c r="D927" s="15"/>
      <c r="E927" s="8"/>
      <c r="F927" s="8"/>
      <c r="G927" s="8"/>
      <c r="H927" s="8"/>
      <c r="I927" s="8"/>
      <c r="J927" s="8"/>
      <c r="K927" s="8"/>
      <c r="L927" s="8"/>
      <c r="M927" s="10"/>
    </row>
    <row r="928" spans="1:38" ht="30" customHeight="1">
      <c r="A928" s="11" t="s">
        <v>121</v>
      </c>
      <c r="B928" s="12"/>
      <c r="C928" s="13"/>
      <c r="D928" s="13"/>
      <c r="E928" s="8"/>
      <c r="F928" s="14">
        <f>SUMIF(Q908:Q913, "1", F908:F913)</f>
        <v>0</v>
      </c>
      <c r="G928" s="8"/>
      <c r="H928" s="14">
        <f>SUMIF(Q908:Q913, "1", H908:H913)</f>
        <v>0</v>
      </c>
      <c r="I928" s="8"/>
      <c r="J928" s="14">
        <f>SUMIF(Q908:Q913, "1", J908:J913)</f>
        <v>0</v>
      </c>
      <c r="K928" s="8"/>
      <c r="L928" s="14">
        <f>F928+H928+J928</f>
        <v>0</v>
      </c>
      <c r="M928" s="12"/>
      <c r="R928">
        <f t="shared" ref="R928:AL928" si="95">SUM(R908:R913)</f>
        <v>0</v>
      </c>
      <c r="S928">
        <f t="shared" si="95"/>
        <v>0</v>
      </c>
      <c r="T928">
        <f t="shared" si="95"/>
        <v>0</v>
      </c>
      <c r="U928">
        <f t="shared" si="95"/>
        <v>0</v>
      </c>
      <c r="V928">
        <f t="shared" si="95"/>
        <v>0</v>
      </c>
      <c r="W928">
        <f t="shared" si="95"/>
        <v>0</v>
      </c>
      <c r="X928">
        <f t="shared" si="95"/>
        <v>0</v>
      </c>
      <c r="Y928">
        <f t="shared" si="95"/>
        <v>0</v>
      </c>
      <c r="Z928">
        <f t="shared" si="95"/>
        <v>0</v>
      </c>
      <c r="AA928">
        <f t="shared" si="95"/>
        <v>0</v>
      </c>
      <c r="AB928">
        <f t="shared" si="95"/>
        <v>0</v>
      </c>
      <c r="AC928">
        <f t="shared" si="95"/>
        <v>0</v>
      </c>
      <c r="AD928">
        <f t="shared" si="95"/>
        <v>0</v>
      </c>
      <c r="AE928">
        <f t="shared" si="95"/>
        <v>0</v>
      </c>
      <c r="AF928">
        <f t="shared" si="95"/>
        <v>0</v>
      </c>
      <c r="AG928">
        <f t="shared" si="95"/>
        <v>0</v>
      </c>
      <c r="AH928">
        <f t="shared" si="95"/>
        <v>0</v>
      </c>
      <c r="AI928">
        <f t="shared" si="95"/>
        <v>0</v>
      </c>
      <c r="AJ928">
        <f t="shared" si="95"/>
        <v>0</v>
      </c>
      <c r="AK928">
        <f t="shared" si="95"/>
        <v>0</v>
      </c>
      <c r="AL928">
        <f t="shared" si="95"/>
        <v>0</v>
      </c>
    </row>
    <row r="929" spans="1:38" ht="30" customHeight="1">
      <c r="A929" s="6" t="s">
        <v>40</v>
      </c>
      <c r="B929" s="10"/>
      <c r="C929" s="15"/>
      <c r="D929" s="15"/>
      <c r="E929" s="8"/>
      <c r="F929" s="8"/>
      <c r="G929" s="8"/>
      <c r="H929" s="8"/>
      <c r="I929" s="8"/>
      <c r="J929" s="8"/>
      <c r="K929" s="8"/>
      <c r="L929" s="8"/>
      <c r="M929" s="10"/>
    </row>
    <row r="930" spans="1:38" ht="30" customHeight="1">
      <c r="A930" s="6" t="s">
        <v>654</v>
      </c>
      <c r="B930" s="10"/>
      <c r="C930" s="7" t="s">
        <v>122</v>
      </c>
      <c r="D930" s="15">
        <v>1</v>
      </c>
      <c r="E930" s="8">
        <f>내역서!F3678</f>
        <v>0</v>
      </c>
      <c r="F930" s="8">
        <f>D930*E930</f>
        <v>0</v>
      </c>
      <c r="G930" s="8">
        <f>내역서!H3678</f>
        <v>0</v>
      </c>
      <c r="H930" s="8">
        <f>D930*G930</f>
        <v>0</v>
      </c>
      <c r="I930" s="8">
        <f>내역서!J3678</f>
        <v>0</v>
      </c>
      <c r="J930" s="8">
        <f>D930*I930</f>
        <v>0</v>
      </c>
      <c r="K930" s="8">
        <f>E930+G930+I930</f>
        <v>0</v>
      </c>
      <c r="L930" s="8">
        <f>F930+H930+J930</f>
        <v>0</v>
      </c>
      <c r="M930" s="10"/>
      <c r="Q930">
        <v>1</v>
      </c>
      <c r="R930">
        <f>D930*내역서!R3678</f>
        <v>0</v>
      </c>
      <c r="S930">
        <f>D930*내역서!S3678</f>
        <v>0</v>
      </c>
      <c r="T930">
        <f>D930*내역서!T3678</f>
        <v>0</v>
      </c>
      <c r="U930">
        <f>D930*내역서!U3678</f>
        <v>0</v>
      </c>
      <c r="V930">
        <f>D930*내역서!V3678</f>
        <v>0</v>
      </c>
      <c r="W930">
        <f>D930*내역서!W3678</f>
        <v>0</v>
      </c>
      <c r="X930">
        <f>D930*내역서!X3678</f>
        <v>0</v>
      </c>
      <c r="Y930">
        <f>D930*내역서!Y3678</f>
        <v>0</v>
      </c>
      <c r="Z930">
        <f>D930*내역서!Z3678</f>
        <v>0</v>
      </c>
      <c r="AA930">
        <f>D930*내역서!AA3678</f>
        <v>0</v>
      </c>
      <c r="AB930">
        <f>D930*내역서!AB3678</f>
        <v>0</v>
      </c>
      <c r="AC930">
        <f>D930*내역서!AC3678</f>
        <v>0</v>
      </c>
      <c r="AD930">
        <f>D930*내역서!AD3678</f>
        <v>0</v>
      </c>
      <c r="AE930">
        <f>D930*내역서!AE3678</f>
        <v>0</v>
      </c>
      <c r="AF930">
        <f>D930*내역서!AF3678</f>
        <v>0</v>
      </c>
      <c r="AG930">
        <f>D930*내역서!AG3678</f>
        <v>0</v>
      </c>
      <c r="AH930">
        <f>D930*내역서!AH3678</f>
        <v>0</v>
      </c>
      <c r="AI930">
        <f>D930*내역서!AI3678</f>
        <v>0</v>
      </c>
      <c r="AJ930">
        <f>D930*내역서!AJ3678</f>
        <v>0</v>
      </c>
      <c r="AK930">
        <f>D930*내역서!AK3678</f>
        <v>0</v>
      </c>
      <c r="AL930">
        <f>D930*내역서!AL3678</f>
        <v>0</v>
      </c>
    </row>
    <row r="931" spans="1:38" ht="30" customHeight="1">
      <c r="A931" s="10"/>
      <c r="B931" s="10"/>
      <c r="C931" s="15"/>
      <c r="D931" s="15"/>
      <c r="E931" s="8"/>
      <c r="F931" s="8"/>
      <c r="G931" s="8"/>
      <c r="H931" s="8"/>
      <c r="I931" s="8"/>
      <c r="J931" s="8"/>
      <c r="K931" s="8"/>
      <c r="L931" s="8"/>
      <c r="M931" s="10"/>
    </row>
    <row r="932" spans="1:38" ht="30" customHeight="1">
      <c r="A932" s="10"/>
      <c r="B932" s="10"/>
      <c r="C932" s="15"/>
      <c r="D932" s="15"/>
      <c r="E932" s="8"/>
      <c r="F932" s="8"/>
      <c r="G932" s="8"/>
      <c r="H932" s="8"/>
      <c r="I932" s="8"/>
      <c r="J932" s="8"/>
      <c r="K932" s="8"/>
      <c r="L932" s="8"/>
      <c r="M932" s="10"/>
    </row>
    <row r="933" spans="1:38" ht="30" customHeight="1">
      <c r="A933" s="10"/>
      <c r="B933" s="10"/>
      <c r="C933" s="15"/>
      <c r="D933" s="15"/>
      <c r="E933" s="8"/>
      <c r="F933" s="8"/>
      <c r="G933" s="8"/>
      <c r="H933" s="8"/>
      <c r="I933" s="8"/>
      <c r="J933" s="8"/>
      <c r="K933" s="8"/>
      <c r="L933" s="8"/>
      <c r="M933" s="10"/>
    </row>
    <row r="934" spans="1:38" ht="30" customHeight="1">
      <c r="A934" s="10"/>
      <c r="B934" s="10"/>
      <c r="C934" s="15"/>
      <c r="D934" s="15"/>
      <c r="E934" s="8"/>
      <c r="F934" s="8"/>
      <c r="G934" s="8"/>
      <c r="H934" s="8"/>
      <c r="I934" s="8"/>
      <c r="J934" s="8"/>
      <c r="K934" s="8"/>
      <c r="L934" s="8"/>
      <c r="M934" s="10"/>
    </row>
    <row r="935" spans="1:38" ht="30" customHeight="1">
      <c r="A935" s="10"/>
      <c r="B935" s="10"/>
      <c r="C935" s="15"/>
      <c r="D935" s="15"/>
      <c r="E935" s="8"/>
      <c r="F935" s="8"/>
      <c r="G935" s="8"/>
      <c r="H935" s="8"/>
      <c r="I935" s="8"/>
      <c r="J935" s="8"/>
      <c r="K935" s="8"/>
      <c r="L935" s="8"/>
      <c r="M935" s="10"/>
    </row>
    <row r="936" spans="1:38" ht="30" customHeight="1">
      <c r="A936" s="10"/>
      <c r="B936" s="10"/>
      <c r="C936" s="15"/>
      <c r="D936" s="15"/>
      <c r="E936" s="8"/>
      <c r="F936" s="8"/>
      <c r="G936" s="8"/>
      <c r="H936" s="8"/>
      <c r="I936" s="8"/>
      <c r="J936" s="8"/>
      <c r="K936" s="8"/>
      <c r="L936" s="8"/>
      <c r="M936" s="10"/>
    </row>
    <row r="937" spans="1:38" ht="30" customHeight="1">
      <c r="A937" s="10"/>
      <c r="B937" s="10"/>
      <c r="C937" s="15"/>
      <c r="D937" s="15"/>
      <c r="E937" s="8"/>
      <c r="F937" s="8"/>
      <c r="G937" s="8"/>
      <c r="H937" s="8"/>
      <c r="I937" s="8"/>
      <c r="J937" s="8"/>
      <c r="K937" s="8"/>
      <c r="L937" s="8"/>
      <c r="M937" s="10"/>
    </row>
    <row r="938" spans="1:38" ht="30" customHeight="1">
      <c r="A938" s="10"/>
      <c r="B938" s="10"/>
      <c r="C938" s="15"/>
      <c r="D938" s="15"/>
      <c r="E938" s="8"/>
      <c r="F938" s="8"/>
      <c r="G938" s="8"/>
      <c r="H938" s="8"/>
      <c r="I938" s="8"/>
      <c r="J938" s="8"/>
      <c r="K938" s="8"/>
      <c r="L938" s="8"/>
      <c r="M938" s="10"/>
    </row>
    <row r="939" spans="1:38" ht="30" customHeight="1">
      <c r="A939" s="10"/>
      <c r="B939" s="10"/>
      <c r="C939" s="15"/>
      <c r="D939" s="15"/>
      <c r="E939" s="8"/>
      <c r="F939" s="8"/>
      <c r="G939" s="8"/>
      <c r="H939" s="8"/>
      <c r="I939" s="8"/>
      <c r="J939" s="8"/>
      <c r="K939" s="8"/>
      <c r="L939" s="8"/>
      <c r="M939" s="10"/>
    </row>
    <row r="940" spans="1:38" ht="30" customHeight="1">
      <c r="A940" s="10"/>
      <c r="B940" s="10"/>
      <c r="C940" s="15"/>
      <c r="D940" s="15"/>
      <c r="E940" s="8"/>
      <c r="F940" s="8"/>
      <c r="G940" s="8"/>
      <c r="H940" s="8"/>
      <c r="I940" s="8"/>
      <c r="J940" s="8"/>
      <c r="K940" s="8"/>
      <c r="L940" s="8"/>
      <c r="M940" s="10"/>
    </row>
    <row r="941" spans="1:38" ht="30" customHeight="1">
      <c r="A941" s="10"/>
      <c r="B941" s="10"/>
      <c r="C941" s="15"/>
      <c r="D941" s="15"/>
      <c r="E941" s="8"/>
      <c r="F941" s="8"/>
      <c r="G941" s="8"/>
      <c r="H941" s="8"/>
      <c r="I941" s="8"/>
      <c r="J941" s="8"/>
      <c r="K941" s="8"/>
      <c r="L941" s="8"/>
      <c r="M941" s="10"/>
    </row>
    <row r="942" spans="1:38" ht="30" customHeight="1">
      <c r="A942" s="10"/>
      <c r="B942" s="10"/>
      <c r="C942" s="15"/>
      <c r="D942" s="15"/>
      <c r="E942" s="8"/>
      <c r="F942" s="8"/>
      <c r="G942" s="8"/>
      <c r="H942" s="8"/>
      <c r="I942" s="8"/>
      <c r="J942" s="8"/>
      <c r="K942" s="8"/>
      <c r="L942" s="8"/>
      <c r="M942" s="10"/>
    </row>
    <row r="943" spans="1:38" ht="30" customHeight="1">
      <c r="A943" s="10"/>
      <c r="B943" s="10"/>
      <c r="C943" s="15"/>
      <c r="D943" s="15"/>
      <c r="E943" s="8"/>
      <c r="F943" s="8"/>
      <c r="G943" s="8"/>
      <c r="H943" s="8"/>
      <c r="I943" s="8"/>
      <c r="J943" s="8"/>
      <c r="K943" s="8"/>
      <c r="L943" s="8"/>
      <c r="M943" s="10"/>
    </row>
    <row r="944" spans="1:38" ht="30" customHeight="1">
      <c r="A944" s="10"/>
      <c r="B944" s="10"/>
      <c r="C944" s="15"/>
      <c r="D944" s="15"/>
      <c r="E944" s="8"/>
      <c r="F944" s="8"/>
      <c r="G944" s="8"/>
      <c r="H944" s="8"/>
      <c r="I944" s="8"/>
      <c r="J944" s="8"/>
      <c r="K944" s="8"/>
      <c r="L944" s="8"/>
      <c r="M944" s="10"/>
    </row>
    <row r="945" spans="1:38" ht="30" customHeight="1">
      <c r="A945" s="10"/>
      <c r="B945" s="10"/>
      <c r="C945" s="15"/>
      <c r="D945" s="15"/>
      <c r="E945" s="8"/>
      <c r="F945" s="8"/>
      <c r="G945" s="8"/>
      <c r="H945" s="8"/>
      <c r="I945" s="8"/>
      <c r="J945" s="8"/>
      <c r="K945" s="8"/>
      <c r="L945" s="8"/>
      <c r="M945" s="10"/>
    </row>
    <row r="946" spans="1:38" ht="30" customHeight="1">
      <c r="A946" s="10"/>
      <c r="B946" s="10"/>
      <c r="C946" s="15"/>
      <c r="D946" s="15"/>
      <c r="E946" s="8"/>
      <c r="F946" s="8"/>
      <c r="G946" s="8"/>
      <c r="H946" s="8"/>
      <c r="I946" s="8"/>
      <c r="J946" s="8"/>
      <c r="K946" s="8"/>
      <c r="L946" s="8"/>
      <c r="M946" s="10"/>
    </row>
    <row r="947" spans="1:38" ht="30" customHeight="1">
      <c r="A947" s="10"/>
      <c r="B947" s="10"/>
      <c r="C947" s="15"/>
      <c r="D947" s="15"/>
      <c r="E947" s="8"/>
      <c r="F947" s="8"/>
      <c r="G947" s="8"/>
      <c r="H947" s="8"/>
      <c r="I947" s="8"/>
      <c r="J947" s="8"/>
      <c r="K947" s="8"/>
      <c r="L947" s="8"/>
      <c r="M947" s="10"/>
    </row>
    <row r="948" spans="1:38" ht="30" customHeight="1">
      <c r="A948" s="10"/>
      <c r="B948" s="10"/>
      <c r="C948" s="15"/>
      <c r="D948" s="15"/>
      <c r="E948" s="8"/>
      <c r="F948" s="8"/>
      <c r="G948" s="8"/>
      <c r="H948" s="8"/>
      <c r="I948" s="8"/>
      <c r="J948" s="8"/>
      <c r="K948" s="8"/>
      <c r="L948" s="8"/>
      <c r="M948" s="10"/>
    </row>
    <row r="949" spans="1:38" ht="30" customHeight="1">
      <c r="A949" s="10"/>
      <c r="B949" s="10"/>
      <c r="C949" s="15"/>
      <c r="D949" s="15"/>
      <c r="E949" s="8"/>
      <c r="F949" s="8"/>
      <c r="G949" s="8"/>
      <c r="H949" s="8"/>
      <c r="I949" s="8"/>
      <c r="J949" s="8"/>
      <c r="K949" s="8"/>
      <c r="L949" s="8"/>
      <c r="M949" s="10"/>
    </row>
    <row r="950" spans="1:38" ht="30" customHeight="1">
      <c r="A950" s="11" t="s">
        <v>121</v>
      </c>
      <c r="B950" s="12"/>
      <c r="C950" s="13"/>
      <c r="D950" s="13"/>
      <c r="E950" s="8"/>
      <c r="F950" s="14">
        <f>SUMIF(Q930:Q930, "1", F930:F930)</f>
        <v>0</v>
      </c>
      <c r="G950" s="8"/>
      <c r="H950" s="14">
        <f>SUMIF(Q930:Q930, "1", H930:H930)</f>
        <v>0</v>
      </c>
      <c r="I950" s="8"/>
      <c r="J950" s="14">
        <f>SUMIF(Q930:Q930, "1", J930:J930)</f>
        <v>0</v>
      </c>
      <c r="K950" s="8"/>
      <c r="L950" s="14">
        <f>F950+H950+J950</f>
        <v>0</v>
      </c>
      <c r="M950" s="12"/>
      <c r="R950">
        <f t="shared" ref="R950:AL950" si="96">SUM(R930:R930)</f>
        <v>0</v>
      </c>
      <c r="S950">
        <f t="shared" si="96"/>
        <v>0</v>
      </c>
      <c r="T950">
        <f t="shared" si="96"/>
        <v>0</v>
      </c>
      <c r="U950">
        <f t="shared" si="96"/>
        <v>0</v>
      </c>
      <c r="V950">
        <f t="shared" si="96"/>
        <v>0</v>
      </c>
      <c r="W950">
        <f t="shared" si="96"/>
        <v>0</v>
      </c>
      <c r="X950">
        <f t="shared" si="96"/>
        <v>0</v>
      </c>
      <c r="Y950">
        <f t="shared" si="96"/>
        <v>0</v>
      </c>
      <c r="Z950">
        <f t="shared" si="96"/>
        <v>0</v>
      </c>
      <c r="AA950">
        <f t="shared" si="96"/>
        <v>0</v>
      </c>
      <c r="AB950">
        <f t="shared" si="96"/>
        <v>0</v>
      </c>
      <c r="AC950">
        <f t="shared" si="96"/>
        <v>0</v>
      </c>
      <c r="AD950">
        <f t="shared" si="96"/>
        <v>0</v>
      </c>
      <c r="AE950">
        <f t="shared" si="96"/>
        <v>0</v>
      </c>
      <c r="AF950">
        <f t="shared" si="96"/>
        <v>0</v>
      </c>
      <c r="AG950">
        <f t="shared" si="96"/>
        <v>0</v>
      </c>
      <c r="AH950">
        <f t="shared" si="96"/>
        <v>0</v>
      </c>
      <c r="AI950">
        <f t="shared" si="96"/>
        <v>0</v>
      </c>
      <c r="AJ950">
        <f t="shared" si="96"/>
        <v>0</v>
      </c>
      <c r="AK950">
        <f t="shared" si="96"/>
        <v>0</v>
      </c>
      <c r="AL950">
        <f t="shared" si="96"/>
        <v>0</v>
      </c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5:M950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74555149110298213" right="0" top="0.34722222222222221" bottom="0.34722222222222221" header="6.9444444444444448E-2" footer="6.9444444444444448E-2"/>
  <pageSetup paperSize="9" scale="65" fitToHeight="0" orientation="landscape" r:id="rId1"/>
  <rowBreaks count="43" manualBreakCount="43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  <brk id="224" max="16383" man="1"/>
    <brk id="246" max="16383" man="1"/>
    <brk id="268" max="16383" man="1"/>
    <brk id="290" max="16383" man="1"/>
    <brk id="312" max="16383" man="1"/>
    <brk id="334" max="16383" man="1"/>
    <brk id="356" max="16383" man="1"/>
    <brk id="378" max="16383" man="1"/>
    <brk id="400" max="16383" man="1"/>
    <brk id="422" max="16383" man="1"/>
    <brk id="444" max="16383" man="1"/>
    <brk id="466" max="16383" man="1"/>
    <brk id="488" max="16383" man="1"/>
    <brk id="510" max="16383" man="1"/>
    <brk id="532" max="16383" man="1"/>
    <brk id="554" max="16383" man="1"/>
    <brk id="576" max="16383" man="1"/>
    <brk id="598" max="16383" man="1"/>
    <brk id="620" max="16383" man="1"/>
    <brk id="642" max="16383" man="1"/>
    <brk id="664" max="16383" man="1"/>
    <brk id="686" max="16383" man="1"/>
    <brk id="708" max="16383" man="1"/>
    <brk id="730" max="16383" man="1"/>
    <brk id="752" max="16383" man="1"/>
    <brk id="774" max="16383" man="1"/>
    <brk id="796" max="16383" man="1"/>
    <brk id="818" max="16383" man="1"/>
    <brk id="840" max="16383" man="1"/>
    <brk id="862" max="16383" man="1"/>
    <brk id="884" max="16383" man="1"/>
    <brk id="906" max="16383" man="1"/>
    <brk id="928" max="16383" man="1"/>
    <brk id="9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AL370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8" sqref="A8"/>
    </sheetView>
  </sheetViews>
  <sheetFormatPr defaultRowHeight="16.5"/>
  <cols>
    <col min="1" max="2" width="31.625" style="2" customWidth="1"/>
    <col min="3" max="3" width="4.625" style="3" customWidth="1"/>
    <col min="4" max="4" width="8.625" style="4" customWidth="1"/>
    <col min="5" max="12" width="13.625" style="4" customWidth="1"/>
    <col min="13" max="13" width="12.625" style="4" customWidth="1"/>
    <col min="14" max="38" width="0" hidden="1" customWidth="1"/>
  </cols>
  <sheetData>
    <row r="1" spans="1:38" ht="30" customHeight="1">
      <c r="A1" s="40" t="s">
        <v>271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8" ht="30" customHeight="1">
      <c r="A2" s="50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38" ht="30" customHeight="1">
      <c r="A3" s="58" t="s">
        <v>272</v>
      </c>
      <c r="B3" s="58" t="s">
        <v>273</v>
      </c>
      <c r="C3" s="58" t="s">
        <v>46</v>
      </c>
      <c r="D3" s="58" t="s">
        <v>113</v>
      </c>
      <c r="E3" s="59" t="s">
        <v>127</v>
      </c>
      <c r="F3" s="60"/>
      <c r="G3" s="59" t="s">
        <v>128</v>
      </c>
      <c r="H3" s="60"/>
      <c r="I3" s="59" t="s">
        <v>129</v>
      </c>
      <c r="J3" s="60"/>
      <c r="K3" s="59" t="s">
        <v>130</v>
      </c>
      <c r="L3" s="60"/>
      <c r="M3" s="58" t="s">
        <v>274</v>
      </c>
    </row>
    <row r="4" spans="1:38" ht="30" customHeight="1">
      <c r="A4" s="52"/>
      <c r="B4" s="52"/>
      <c r="C4" s="52"/>
      <c r="D4" s="52"/>
      <c r="E4" s="28" t="s">
        <v>114</v>
      </c>
      <c r="F4" s="28" t="s">
        <v>115</v>
      </c>
      <c r="G4" s="28" t="s">
        <v>114</v>
      </c>
      <c r="H4" s="28" t="s">
        <v>115</v>
      </c>
      <c r="I4" s="28" t="s">
        <v>114</v>
      </c>
      <c r="J4" s="28" t="s">
        <v>115</v>
      </c>
      <c r="K4" s="28" t="s">
        <v>114</v>
      </c>
      <c r="L4" s="28" t="s">
        <v>115</v>
      </c>
      <c r="M4" s="52"/>
      <c r="N4" t="s">
        <v>116</v>
      </c>
      <c r="O4" t="s">
        <v>117</v>
      </c>
      <c r="P4" t="s">
        <v>118</v>
      </c>
      <c r="Q4" t="s">
        <v>119</v>
      </c>
      <c r="R4" t="s">
        <v>120</v>
      </c>
      <c r="S4" t="s">
        <v>275</v>
      </c>
      <c r="T4" t="s">
        <v>276</v>
      </c>
      <c r="U4" t="s">
        <v>277</v>
      </c>
      <c r="V4" t="s">
        <v>278</v>
      </c>
      <c r="W4" t="s">
        <v>279</v>
      </c>
      <c r="X4" t="s">
        <v>110</v>
      </c>
      <c r="Y4" t="s">
        <v>280</v>
      </c>
      <c r="Z4" t="s">
        <v>281</v>
      </c>
      <c r="AA4" t="s">
        <v>282</v>
      </c>
      <c r="AB4" t="s">
        <v>283</v>
      </c>
      <c r="AC4" t="s">
        <v>284</v>
      </c>
      <c r="AD4" t="s">
        <v>285</v>
      </c>
      <c r="AE4" t="s">
        <v>286</v>
      </c>
      <c r="AF4" t="s">
        <v>287</v>
      </c>
      <c r="AG4" t="s">
        <v>288</v>
      </c>
      <c r="AH4" t="s">
        <v>289</v>
      </c>
      <c r="AI4" t="s">
        <v>290</v>
      </c>
      <c r="AJ4" t="s">
        <v>291</v>
      </c>
      <c r="AK4" t="s">
        <v>292</v>
      </c>
      <c r="AL4" t="s">
        <v>293</v>
      </c>
    </row>
    <row r="5" spans="1:38" ht="30" customHeight="1">
      <c r="A5" s="53" t="s">
        <v>294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38" ht="30" customHeight="1">
      <c r="A6" s="31" t="s">
        <v>98</v>
      </c>
      <c r="B6" s="31" t="s">
        <v>99</v>
      </c>
      <c r="C6" s="29" t="s">
        <v>97</v>
      </c>
      <c r="D6" s="8">
        <v>117</v>
      </c>
      <c r="E6" s="8"/>
      <c r="F6" s="8"/>
      <c r="G6" s="8"/>
      <c r="H6" s="8"/>
      <c r="I6" s="8"/>
      <c r="J6" s="8"/>
      <c r="K6" s="8">
        <f t="shared" ref="K6:L8" si="0">E6+G6+I6</f>
        <v>0</v>
      </c>
      <c r="L6" s="8">
        <f t="shared" si="0"/>
        <v>0</v>
      </c>
      <c r="M6" s="8"/>
      <c r="O6" t="str">
        <f>"02"</f>
        <v>02</v>
      </c>
      <c r="P6" s="1" t="s">
        <v>120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IF(P6="사용자항목1",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</row>
    <row r="7" spans="1:38" ht="30" customHeight="1">
      <c r="A7" s="31" t="s">
        <v>144</v>
      </c>
      <c r="B7" s="31" t="s">
        <v>145</v>
      </c>
      <c r="C7" s="29" t="s">
        <v>57</v>
      </c>
      <c r="D7" s="8">
        <v>5306</v>
      </c>
      <c r="E7" s="8"/>
      <c r="F7" s="8"/>
      <c r="G7" s="8"/>
      <c r="H7" s="8"/>
      <c r="I7" s="8"/>
      <c r="J7" s="8"/>
      <c r="K7" s="8">
        <f t="shared" si="0"/>
        <v>0</v>
      </c>
      <c r="L7" s="8">
        <f t="shared" si="0"/>
        <v>0</v>
      </c>
      <c r="M7" s="9" t="s">
        <v>143</v>
      </c>
      <c r="O7" t="str">
        <f>""</f>
        <v/>
      </c>
      <c r="P7" s="1" t="s">
        <v>120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IF(P7="사용자항목1",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</row>
    <row r="8" spans="1:38" ht="30" customHeight="1">
      <c r="A8" s="31" t="s">
        <v>147</v>
      </c>
      <c r="B8" s="31" t="s">
        <v>148</v>
      </c>
      <c r="C8" s="29" t="s">
        <v>104</v>
      </c>
      <c r="D8" s="8">
        <v>1</v>
      </c>
      <c r="E8" s="8"/>
      <c r="F8" s="8"/>
      <c r="G8" s="8"/>
      <c r="H8" s="8"/>
      <c r="I8" s="8"/>
      <c r="J8" s="8"/>
      <c r="K8" s="8">
        <f t="shared" si="0"/>
        <v>0</v>
      </c>
      <c r="L8" s="8">
        <f t="shared" si="0"/>
        <v>0</v>
      </c>
      <c r="M8" s="9" t="s">
        <v>146</v>
      </c>
      <c r="O8" t="str">
        <f>""</f>
        <v/>
      </c>
      <c r="P8" s="1" t="s">
        <v>120</v>
      </c>
      <c r="Q8">
        <v>1</v>
      </c>
      <c r="R8">
        <f>IF(P8="기계경비", J8, 0)</f>
        <v>0</v>
      </c>
      <c r="S8">
        <f>IF(P8="운반비", J8, 0)</f>
        <v>0</v>
      </c>
      <c r="T8">
        <f>IF(P8="작업부산물", F8, 0)</f>
        <v>0</v>
      </c>
      <c r="U8">
        <f>IF(P8="관급", F8, 0)</f>
        <v>0</v>
      </c>
      <c r="V8">
        <f>IF(P8="외주비", J8, 0)</f>
        <v>0</v>
      </c>
      <c r="W8">
        <f>IF(P8="장비비", J8, 0)</f>
        <v>0</v>
      </c>
      <c r="X8">
        <f>IF(P8="폐기물처리비", J8, 0)</f>
        <v>0</v>
      </c>
      <c r="Y8">
        <f>IF(P8="가설비", J8, 0)</f>
        <v>0</v>
      </c>
      <c r="Z8">
        <f>IF(P8="잡비제외분", F8, 0)</f>
        <v>0</v>
      </c>
      <c r="AA8">
        <f>IF(P8="사급자재대", L8, 0)</f>
        <v>0</v>
      </c>
      <c r="AB8">
        <f>IF(P8="관급자재대", L8, 0)</f>
        <v>0</v>
      </c>
      <c r="AC8">
        <f>IF(P8="사용자항목1", L8, 0)</f>
        <v>0</v>
      </c>
      <c r="AD8">
        <f>IF(P8="사용자항목2", L8, 0)</f>
        <v>0</v>
      </c>
      <c r="AE8">
        <f>IF(P8="사용자항목3", L8, 0)</f>
        <v>0</v>
      </c>
      <c r="AF8">
        <f>IF(P8="사용자항목4", L8, 0)</f>
        <v>0</v>
      </c>
      <c r="AG8">
        <f>IF(P8="사용자항목5", L8, 0)</f>
        <v>0</v>
      </c>
      <c r="AH8">
        <f>IF(P8="사용자항목6", L8, 0)</f>
        <v>0</v>
      </c>
      <c r="AI8">
        <f>IF(P8="사용자항목7", L8, 0)</f>
        <v>0</v>
      </c>
      <c r="AJ8">
        <f>IF(P8="사용자항목8", L8, 0)</f>
        <v>0</v>
      </c>
      <c r="AK8">
        <f>IF(P8="사용자항목9", L8, 0)</f>
        <v>0</v>
      </c>
    </row>
    <row r="9" spans="1:38" ht="30" customHeight="1">
      <c r="A9" s="32"/>
      <c r="B9" s="32"/>
      <c r="C9" s="3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38" ht="30" customHeight="1">
      <c r="A10" s="32"/>
      <c r="B10" s="32"/>
      <c r="C10" s="3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38" ht="30" customHeight="1">
      <c r="A11" s="32"/>
      <c r="B11" s="32"/>
      <c r="C11" s="3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38" ht="30" customHeight="1">
      <c r="A12" s="32"/>
      <c r="B12" s="32"/>
      <c r="C12" s="3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38" ht="30" customHeight="1">
      <c r="A13" s="32"/>
      <c r="B13" s="32"/>
      <c r="C13" s="3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38" ht="30" customHeight="1">
      <c r="A14" s="32"/>
      <c r="B14" s="32"/>
      <c r="C14" s="3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38" ht="30" customHeight="1">
      <c r="A15" s="32"/>
      <c r="B15" s="32"/>
      <c r="C15" s="3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38" ht="30" customHeight="1">
      <c r="A16" s="32"/>
      <c r="B16" s="32"/>
      <c r="C16" s="30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38" ht="30" customHeight="1">
      <c r="A17" s="32"/>
      <c r="B17" s="32"/>
      <c r="C17" s="30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38" ht="30" customHeight="1">
      <c r="A18" s="32"/>
      <c r="B18" s="32"/>
      <c r="C18" s="30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8" ht="30" customHeight="1">
      <c r="A19" s="32"/>
      <c r="B19" s="32"/>
      <c r="C19" s="30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38" ht="30" customHeight="1">
      <c r="A20" s="32"/>
      <c r="B20" s="32"/>
      <c r="C20" s="30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38" ht="30" customHeight="1">
      <c r="A21" s="32"/>
      <c r="B21" s="32"/>
      <c r="C21" s="3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38" ht="30" customHeight="1">
      <c r="A22" s="32"/>
      <c r="B22" s="32"/>
      <c r="C22" s="30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38" ht="30" customHeight="1">
      <c r="A23" s="32"/>
      <c r="B23" s="32"/>
      <c r="C23" s="30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38" ht="30" customHeight="1">
      <c r="A24" s="32"/>
      <c r="B24" s="32"/>
      <c r="C24" s="30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38" ht="30" customHeight="1">
      <c r="A25" s="32"/>
      <c r="B25" s="32"/>
      <c r="C25" s="30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38" ht="30" customHeight="1">
      <c r="A26" s="11" t="s">
        <v>121</v>
      </c>
      <c r="B26" s="12"/>
      <c r="C26" s="13"/>
      <c r="D26" s="14"/>
      <c r="E26" s="8"/>
      <c r="F26" s="14"/>
      <c r="G26" s="8"/>
      <c r="H26" s="14"/>
      <c r="I26" s="8"/>
      <c r="J26" s="14"/>
      <c r="K26" s="8"/>
      <c r="L26" s="14">
        <f>F26+H26+J26</f>
        <v>0</v>
      </c>
      <c r="M26" s="14"/>
      <c r="R26">
        <f t="shared" ref="R26:AL26" si="1">ROUNDDOWN(SUM(R6:R8), 0)</f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  <c r="X26">
        <f t="shared" si="1"/>
        <v>0</v>
      </c>
      <c r="Y26">
        <f t="shared" si="1"/>
        <v>0</v>
      </c>
      <c r="Z26">
        <f t="shared" si="1"/>
        <v>0</v>
      </c>
      <c r="AA26">
        <f t="shared" si="1"/>
        <v>0</v>
      </c>
      <c r="AB26">
        <f t="shared" si="1"/>
        <v>0</v>
      </c>
      <c r="AC26">
        <f t="shared" si="1"/>
        <v>0</v>
      </c>
      <c r="AD26">
        <f t="shared" si="1"/>
        <v>0</v>
      </c>
      <c r="AE26">
        <f t="shared" si="1"/>
        <v>0</v>
      </c>
      <c r="AF26">
        <f t="shared" si="1"/>
        <v>0</v>
      </c>
      <c r="AG26">
        <f t="shared" si="1"/>
        <v>0</v>
      </c>
      <c r="AH26">
        <f t="shared" si="1"/>
        <v>0</v>
      </c>
      <c r="AI26">
        <f t="shared" si="1"/>
        <v>0</v>
      </c>
      <c r="AJ26">
        <f t="shared" si="1"/>
        <v>0</v>
      </c>
      <c r="AK26">
        <f t="shared" si="1"/>
        <v>0</v>
      </c>
      <c r="AL26">
        <f t="shared" si="1"/>
        <v>0</v>
      </c>
    </row>
    <row r="27" spans="1:38" ht="30" customHeight="1">
      <c r="A27" s="53" t="s">
        <v>295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38" ht="30" customHeight="1">
      <c r="A28" s="31" t="s">
        <v>150</v>
      </c>
      <c r="B28" s="31" t="s">
        <v>151</v>
      </c>
      <c r="C28" s="29" t="s">
        <v>134</v>
      </c>
      <c r="D28" s="8">
        <v>3</v>
      </c>
      <c r="E28" s="8"/>
      <c r="F28" s="8"/>
      <c r="G28" s="8"/>
      <c r="H28" s="8"/>
      <c r="I28" s="8"/>
      <c r="J28" s="8"/>
      <c r="K28" s="8">
        <f t="shared" ref="K28:L33" si="2">E28+G28+I28</f>
        <v>0</v>
      </c>
      <c r="L28" s="8">
        <f t="shared" si="2"/>
        <v>0</v>
      </c>
      <c r="M28" s="9" t="s">
        <v>149</v>
      </c>
      <c r="O28" t="str">
        <f>""</f>
        <v/>
      </c>
      <c r="P28" s="1" t="s">
        <v>120</v>
      </c>
      <c r="Q28">
        <v>1</v>
      </c>
      <c r="R28">
        <f t="shared" ref="R28:R33" si="3">IF(P28="기계경비", J28, 0)</f>
        <v>0</v>
      </c>
      <c r="S28">
        <f t="shared" ref="S28:S33" si="4">IF(P28="운반비", J28, 0)</f>
        <v>0</v>
      </c>
      <c r="T28">
        <f t="shared" ref="T28:T33" si="5">IF(P28="작업부산물", F28, 0)</f>
        <v>0</v>
      </c>
      <c r="U28">
        <f t="shared" ref="U28:U33" si="6">IF(P28="관급", F28, 0)</f>
        <v>0</v>
      </c>
      <c r="V28">
        <f t="shared" ref="V28:V33" si="7">IF(P28="외주비", J28, 0)</f>
        <v>0</v>
      </c>
      <c r="W28">
        <f t="shared" ref="W28:W33" si="8">IF(P28="장비비", J28, 0)</f>
        <v>0</v>
      </c>
      <c r="X28">
        <f t="shared" ref="X28:X33" si="9">IF(P28="폐기물처리비", J28, 0)</f>
        <v>0</v>
      </c>
      <c r="Y28">
        <f t="shared" ref="Y28:Y33" si="10">IF(P28="가설비", J28, 0)</f>
        <v>0</v>
      </c>
      <c r="Z28">
        <f t="shared" ref="Z28:Z33" si="11">IF(P28="잡비제외분", F28, 0)</f>
        <v>0</v>
      </c>
      <c r="AA28">
        <f t="shared" ref="AA28:AA33" si="12">IF(P28="사급자재대", L28, 0)</f>
        <v>0</v>
      </c>
      <c r="AB28">
        <f t="shared" ref="AB28:AB33" si="13">IF(P28="관급자재대", L28, 0)</f>
        <v>0</v>
      </c>
      <c r="AC28">
        <f t="shared" ref="AC28:AC33" si="14">IF(P28="사용자항목1", L28, 0)</f>
        <v>0</v>
      </c>
      <c r="AD28">
        <f t="shared" ref="AD28:AD33" si="15">IF(P28="사용자항목2", L28, 0)</f>
        <v>0</v>
      </c>
      <c r="AE28">
        <f t="shared" ref="AE28:AE33" si="16">IF(P28="사용자항목3", L28, 0)</f>
        <v>0</v>
      </c>
      <c r="AF28">
        <f t="shared" ref="AF28:AF33" si="17">IF(P28="사용자항목4", L28, 0)</f>
        <v>0</v>
      </c>
      <c r="AG28">
        <f t="shared" ref="AG28:AG33" si="18">IF(P28="사용자항목5", L28, 0)</f>
        <v>0</v>
      </c>
      <c r="AH28">
        <f t="shared" ref="AH28:AH33" si="19">IF(P28="사용자항목6", L28, 0)</f>
        <v>0</v>
      </c>
      <c r="AI28">
        <f t="shared" ref="AI28:AI33" si="20">IF(P28="사용자항목7", L28, 0)</f>
        <v>0</v>
      </c>
      <c r="AJ28">
        <f t="shared" ref="AJ28:AJ33" si="21">IF(P28="사용자항목8", L28, 0)</f>
        <v>0</v>
      </c>
      <c r="AK28">
        <f t="shared" ref="AK28:AK33" si="22">IF(P28="사용자항목9", L28, 0)</f>
        <v>0</v>
      </c>
    </row>
    <row r="29" spans="1:38" ht="30" customHeight="1">
      <c r="A29" s="31" t="s">
        <v>150</v>
      </c>
      <c r="B29" s="31" t="s">
        <v>133</v>
      </c>
      <c r="C29" s="29" t="s">
        <v>134</v>
      </c>
      <c r="D29" s="8">
        <v>3</v>
      </c>
      <c r="E29" s="8"/>
      <c r="F29" s="8"/>
      <c r="G29" s="8"/>
      <c r="H29" s="8"/>
      <c r="I29" s="8"/>
      <c r="J29" s="8"/>
      <c r="K29" s="8">
        <f t="shared" si="2"/>
        <v>0</v>
      </c>
      <c r="L29" s="8">
        <f t="shared" si="2"/>
        <v>0</v>
      </c>
      <c r="M29" s="9" t="s">
        <v>152</v>
      </c>
      <c r="O29" t="str">
        <f>""</f>
        <v/>
      </c>
      <c r="P29" s="1" t="s">
        <v>120</v>
      </c>
      <c r="Q29">
        <v>1</v>
      </c>
      <c r="R29">
        <f t="shared" si="3"/>
        <v>0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X29">
        <f t="shared" si="9"/>
        <v>0</v>
      </c>
      <c r="Y29">
        <f t="shared" si="10"/>
        <v>0</v>
      </c>
      <c r="Z29">
        <f t="shared" si="11"/>
        <v>0</v>
      </c>
      <c r="AA29">
        <f t="shared" si="12"/>
        <v>0</v>
      </c>
      <c r="AB29">
        <f t="shared" si="13"/>
        <v>0</v>
      </c>
      <c r="AC29">
        <f t="shared" si="14"/>
        <v>0</v>
      </c>
      <c r="AD29">
        <f t="shared" si="15"/>
        <v>0</v>
      </c>
      <c r="AE29">
        <f t="shared" si="16"/>
        <v>0</v>
      </c>
      <c r="AF29">
        <f t="shared" si="17"/>
        <v>0</v>
      </c>
      <c r="AG29">
        <f t="shared" si="18"/>
        <v>0</v>
      </c>
      <c r="AH29">
        <f t="shared" si="19"/>
        <v>0</v>
      </c>
      <c r="AI29">
        <f t="shared" si="20"/>
        <v>0</v>
      </c>
      <c r="AJ29">
        <f t="shared" si="21"/>
        <v>0</v>
      </c>
      <c r="AK29">
        <f t="shared" si="22"/>
        <v>0</v>
      </c>
    </row>
    <row r="30" spans="1:38" ht="30" customHeight="1">
      <c r="A30" s="31" t="s">
        <v>150</v>
      </c>
      <c r="B30" s="31" t="s">
        <v>154</v>
      </c>
      <c r="C30" s="29" t="s">
        <v>134</v>
      </c>
      <c r="D30" s="8">
        <v>3</v>
      </c>
      <c r="E30" s="8"/>
      <c r="F30" s="8"/>
      <c r="G30" s="8"/>
      <c r="H30" s="8"/>
      <c r="I30" s="8"/>
      <c r="J30" s="8"/>
      <c r="K30" s="8">
        <f t="shared" si="2"/>
        <v>0</v>
      </c>
      <c r="L30" s="8">
        <f t="shared" si="2"/>
        <v>0</v>
      </c>
      <c r="M30" s="9" t="s">
        <v>153</v>
      </c>
      <c r="O30" t="str">
        <f>""</f>
        <v/>
      </c>
      <c r="P30" s="1" t="s">
        <v>120</v>
      </c>
      <c r="Q30">
        <v>1</v>
      </c>
      <c r="R30">
        <f t="shared" si="3"/>
        <v>0</v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X30">
        <f t="shared" si="9"/>
        <v>0</v>
      </c>
      <c r="Y30">
        <f t="shared" si="10"/>
        <v>0</v>
      </c>
      <c r="Z30">
        <f t="shared" si="11"/>
        <v>0</v>
      </c>
      <c r="AA30">
        <f t="shared" si="12"/>
        <v>0</v>
      </c>
      <c r="AB30">
        <f t="shared" si="13"/>
        <v>0</v>
      </c>
      <c r="AC30">
        <f t="shared" si="14"/>
        <v>0</v>
      </c>
      <c r="AD30">
        <f t="shared" si="15"/>
        <v>0</v>
      </c>
      <c r="AE30">
        <f t="shared" si="16"/>
        <v>0</v>
      </c>
      <c r="AF30">
        <f t="shared" si="17"/>
        <v>0</v>
      </c>
      <c r="AG30">
        <f t="shared" si="18"/>
        <v>0</v>
      </c>
      <c r="AH30">
        <f t="shared" si="19"/>
        <v>0</v>
      </c>
      <c r="AI30">
        <f t="shared" si="20"/>
        <v>0</v>
      </c>
      <c r="AJ30">
        <f t="shared" si="21"/>
        <v>0</v>
      </c>
      <c r="AK30">
        <f t="shared" si="22"/>
        <v>0</v>
      </c>
    </row>
    <row r="31" spans="1:38" ht="30" customHeight="1">
      <c r="A31" s="31" t="s">
        <v>156</v>
      </c>
      <c r="B31" s="31" t="s">
        <v>157</v>
      </c>
      <c r="C31" s="29" t="s">
        <v>134</v>
      </c>
      <c r="D31" s="8">
        <v>6</v>
      </c>
      <c r="E31" s="8"/>
      <c r="F31" s="8"/>
      <c r="G31" s="8"/>
      <c r="H31" s="8"/>
      <c r="I31" s="8"/>
      <c r="J31" s="8"/>
      <c r="K31" s="8">
        <f t="shared" si="2"/>
        <v>0</v>
      </c>
      <c r="L31" s="8">
        <f t="shared" si="2"/>
        <v>0</v>
      </c>
      <c r="M31" s="9" t="s">
        <v>155</v>
      </c>
      <c r="O31" t="str">
        <f>""</f>
        <v/>
      </c>
      <c r="P31" s="1" t="s">
        <v>120</v>
      </c>
      <c r="Q31">
        <v>1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X31">
        <f t="shared" si="9"/>
        <v>0</v>
      </c>
      <c r="Y31">
        <f t="shared" si="10"/>
        <v>0</v>
      </c>
      <c r="Z31">
        <f t="shared" si="11"/>
        <v>0</v>
      </c>
      <c r="AA31">
        <f t="shared" si="12"/>
        <v>0</v>
      </c>
      <c r="AB31">
        <f t="shared" si="13"/>
        <v>0</v>
      </c>
      <c r="AC31">
        <f t="shared" si="14"/>
        <v>0</v>
      </c>
      <c r="AD31">
        <f t="shared" si="15"/>
        <v>0</v>
      </c>
      <c r="AE31">
        <f t="shared" si="16"/>
        <v>0</v>
      </c>
      <c r="AF31">
        <f t="shared" si="17"/>
        <v>0</v>
      </c>
      <c r="AG31">
        <f t="shared" si="18"/>
        <v>0</v>
      </c>
      <c r="AH31">
        <f t="shared" si="19"/>
        <v>0</v>
      </c>
      <c r="AI31">
        <f t="shared" si="20"/>
        <v>0</v>
      </c>
      <c r="AJ31">
        <f t="shared" si="21"/>
        <v>0</v>
      </c>
      <c r="AK31">
        <f t="shared" si="22"/>
        <v>0</v>
      </c>
    </row>
    <row r="32" spans="1:38" ht="30" customHeight="1">
      <c r="A32" s="31" t="s">
        <v>156</v>
      </c>
      <c r="B32" s="31" t="s">
        <v>159</v>
      </c>
      <c r="C32" s="29" t="s">
        <v>134</v>
      </c>
      <c r="D32" s="8">
        <v>3</v>
      </c>
      <c r="E32" s="8"/>
      <c r="F32" s="8"/>
      <c r="G32" s="8"/>
      <c r="H32" s="8"/>
      <c r="I32" s="8"/>
      <c r="J32" s="8"/>
      <c r="K32" s="8">
        <f t="shared" si="2"/>
        <v>0</v>
      </c>
      <c r="L32" s="8">
        <f t="shared" si="2"/>
        <v>0</v>
      </c>
      <c r="M32" s="9" t="s">
        <v>158</v>
      </c>
      <c r="O32" t="str">
        <f>""</f>
        <v/>
      </c>
      <c r="P32" s="1" t="s">
        <v>120</v>
      </c>
      <c r="Q32">
        <v>1</v>
      </c>
      <c r="R32">
        <f t="shared" si="3"/>
        <v>0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  <c r="Z32">
        <f t="shared" si="11"/>
        <v>0</v>
      </c>
      <c r="AA32">
        <f t="shared" si="12"/>
        <v>0</v>
      </c>
      <c r="AB32">
        <f t="shared" si="13"/>
        <v>0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 t="shared" si="17"/>
        <v>0</v>
      </c>
      <c r="AG32">
        <f t="shared" si="18"/>
        <v>0</v>
      </c>
      <c r="AH32">
        <f t="shared" si="19"/>
        <v>0</v>
      </c>
      <c r="AI32">
        <f t="shared" si="20"/>
        <v>0</v>
      </c>
      <c r="AJ32">
        <f t="shared" si="21"/>
        <v>0</v>
      </c>
      <c r="AK32">
        <f t="shared" si="22"/>
        <v>0</v>
      </c>
    </row>
    <row r="33" spans="1:38" ht="30" customHeight="1">
      <c r="A33" s="31" t="s">
        <v>50</v>
      </c>
      <c r="B33" s="31" t="s">
        <v>54</v>
      </c>
      <c r="C33" s="29" t="s">
        <v>52</v>
      </c>
      <c r="D33" s="8">
        <v>172.4</v>
      </c>
      <c r="E33" s="8"/>
      <c r="F33" s="8"/>
      <c r="G33" s="8"/>
      <c r="H33" s="8"/>
      <c r="I33" s="8"/>
      <c r="J33" s="8"/>
      <c r="K33" s="8">
        <f t="shared" si="2"/>
        <v>0</v>
      </c>
      <c r="L33" s="8">
        <f t="shared" si="2"/>
        <v>0</v>
      </c>
      <c r="M33" s="8"/>
      <c r="O33" t="str">
        <f>"01"</f>
        <v>01</v>
      </c>
      <c r="P33" s="1" t="s">
        <v>120</v>
      </c>
      <c r="Q33">
        <v>1</v>
      </c>
      <c r="R33">
        <f t="shared" si="3"/>
        <v>0</v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  <c r="Y33">
        <f t="shared" si="10"/>
        <v>0</v>
      </c>
      <c r="Z33">
        <f t="shared" si="11"/>
        <v>0</v>
      </c>
      <c r="AA33">
        <f t="shared" si="12"/>
        <v>0</v>
      </c>
      <c r="AB33">
        <f t="shared" si="13"/>
        <v>0</v>
      </c>
      <c r="AC33">
        <f t="shared" si="14"/>
        <v>0</v>
      </c>
      <c r="AD33">
        <f t="shared" si="15"/>
        <v>0</v>
      </c>
      <c r="AE33">
        <f t="shared" si="16"/>
        <v>0</v>
      </c>
      <c r="AF33">
        <f t="shared" si="17"/>
        <v>0</v>
      </c>
      <c r="AG33">
        <f t="shared" si="18"/>
        <v>0</v>
      </c>
      <c r="AH33">
        <f t="shared" si="19"/>
        <v>0</v>
      </c>
      <c r="AI33">
        <f t="shared" si="20"/>
        <v>0</v>
      </c>
      <c r="AJ33">
        <f t="shared" si="21"/>
        <v>0</v>
      </c>
      <c r="AK33">
        <f t="shared" si="22"/>
        <v>0</v>
      </c>
    </row>
    <row r="34" spans="1:38" ht="30" customHeight="1">
      <c r="A34" s="32"/>
      <c r="B34" s="32"/>
      <c r="C34" s="30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38" ht="30" customHeight="1">
      <c r="A35" s="32"/>
      <c r="B35" s="32"/>
      <c r="C35" s="30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38" ht="30" customHeight="1">
      <c r="A36" s="32"/>
      <c r="B36" s="32"/>
      <c r="C36" s="30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38" ht="30" customHeight="1">
      <c r="A37" s="32"/>
      <c r="B37" s="32"/>
      <c r="C37" s="30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38" ht="30" customHeight="1">
      <c r="A38" s="32"/>
      <c r="B38" s="32"/>
      <c r="C38" s="30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38" ht="30" customHeight="1">
      <c r="A39" s="32"/>
      <c r="B39" s="32"/>
      <c r="C39" s="30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38" ht="30" customHeight="1">
      <c r="A40" s="32"/>
      <c r="B40" s="32"/>
      <c r="C40" s="30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38" ht="30" customHeight="1">
      <c r="A41" s="32"/>
      <c r="B41" s="32"/>
      <c r="C41" s="30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38" ht="30" customHeight="1">
      <c r="A42" s="32"/>
      <c r="B42" s="32"/>
      <c r="C42" s="30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38" ht="30" customHeight="1">
      <c r="A43" s="32"/>
      <c r="B43" s="32"/>
      <c r="C43" s="30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38" ht="30" customHeight="1">
      <c r="A44" s="32"/>
      <c r="B44" s="32"/>
      <c r="C44" s="30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38" ht="30" customHeight="1">
      <c r="A45" s="32"/>
      <c r="B45" s="32"/>
      <c r="C45" s="30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38" ht="30" customHeight="1">
      <c r="A46" s="32"/>
      <c r="B46" s="32"/>
      <c r="C46" s="30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38" ht="30" customHeight="1">
      <c r="A47" s="32"/>
      <c r="B47" s="32"/>
      <c r="C47" s="30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38" ht="30" customHeight="1">
      <c r="A48" s="11" t="s">
        <v>121</v>
      </c>
      <c r="B48" s="12"/>
      <c r="C48" s="13"/>
      <c r="D48" s="14"/>
      <c r="E48" s="8"/>
      <c r="F48" s="14"/>
      <c r="G48" s="8"/>
      <c r="H48" s="14"/>
      <c r="I48" s="8"/>
      <c r="J48" s="14"/>
      <c r="K48" s="8"/>
      <c r="L48" s="14">
        <f>F48+H48+J48</f>
        <v>0</v>
      </c>
      <c r="M48" s="14"/>
      <c r="R48">
        <f t="shared" ref="R48:AL48" si="23">ROUNDDOWN(SUM(R28:R33), 0)</f>
        <v>0</v>
      </c>
      <c r="S48">
        <f t="shared" si="23"/>
        <v>0</v>
      </c>
      <c r="T48">
        <f t="shared" si="23"/>
        <v>0</v>
      </c>
      <c r="U48">
        <f t="shared" si="23"/>
        <v>0</v>
      </c>
      <c r="V48">
        <f t="shared" si="23"/>
        <v>0</v>
      </c>
      <c r="W48">
        <f t="shared" si="23"/>
        <v>0</v>
      </c>
      <c r="X48">
        <f t="shared" si="23"/>
        <v>0</v>
      </c>
      <c r="Y48">
        <f t="shared" si="23"/>
        <v>0</v>
      </c>
      <c r="Z48">
        <f t="shared" si="23"/>
        <v>0</v>
      </c>
      <c r="AA48">
        <f t="shared" si="23"/>
        <v>0</v>
      </c>
      <c r="AB48">
        <f t="shared" si="23"/>
        <v>0</v>
      </c>
      <c r="AC48">
        <f t="shared" si="23"/>
        <v>0</v>
      </c>
      <c r="AD48">
        <f t="shared" si="23"/>
        <v>0</v>
      </c>
      <c r="AE48">
        <f t="shared" si="23"/>
        <v>0</v>
      </c>
      <c r="AF48">
        <f t="shared" si="23"/>
        <v>0</v>
      </c>
      <c r="AG48">
        <f t="shared" si="23"/>
        <v>0</v>
      </c>
      <c r="AH48">
        <f t="shared" si="23"/>
        <v>0</v>
      </c>
      <c r="AI48">
        <f t="shared" si="23"/>
        <v>0</v>
      </c>
      <c r="AJ48">
        <f t="shared" si="23"/>
        <v>0</v>
      </c>
      <c r="AK48">
        <f t="shared" si="23"/>
        <v>0</v>
      </c>
      <c r="AL48">
        <f t="shared" si="23"/>
        <v>0</v>
      </c>
    </row>
    <row r="49" spans="1:37" ht="30" customHeight="1">
      <c r="A49" s="53" t="s">
        <v>296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37" ht="30" customHeight="1">
      <c r="A50" s="31" t="s">
        <v>81</v>
      </c>
      <c r="B50" s="31" t="s">
        <v>84</v>
      </c>
      <c r="C50" s="29" t="s">
        <v>55</v>
      </c>
      <c r="D50" s="8">
        <v>3</v>
      </c>
      <c r="E50" s="8"/>
      <c r="F50" s="8"/>
      <c r="G50" s="8"/>
      <c r="H50" s="8"/>
      <c r="I50" s="8"/>
      <c r="J50" s="8"/>
      <c r="K50" s="8">
        <f t="shared" ref="K50:L55" si="24">E50+G50+I50</f>
        <v>0</v>
      </c>
      <c r="L50" s="8">
        <f t="shared" si="24"/>
        <v>0</v>
      </c>
      <c r="M50" s="8"/>
      <c r="O50" t="str">
        <f t="shared" ref="O50:O55" si="25">"01"</f>
        <v>01</v>
      </c>
      <c r="P50" s="1" t="s">
        <v>120</v>
      </c>
      <c r="Q50">
        <v>1</v>
      </c>
      <c r="R50">
        <f t="shared" ref="R50:R55" si="26">IF(P50="기계경비", J50, 0)</f>
        <v>0</v>
      </c>
      <c r="S50">
        <f t="shared" ref="S50:S55" si="27">IF(P50="운반비", J50, 0)</f>
        <v>0</v>
      </c>
      <c r="T50">
        <f t="shared" ref="T50:T55" si="28">IF(P50="작업부산물", F50, 0)</f>
        <v>0</v>
      </c>
      <c r="U50">
        <f t="shared" ref="U50:U55" si="29">IF(P50="관급", F50, 0)</f>
        <v>0</v>
      </c>
      <c r="V50">
        <f t="shared" ref="V50:V55" si="30">IF(P50="외주비", J50, 0)</f>
        <v>0</v>
      </c>
      <c r="W50">
        <f t="shared" ref="W50:W55" si="31">IF(P50="장비비", J50, 0)</f>
        <v>0</v>
      </c>
      <c r="X50">
        <f t="shared" ref="X50:X55" si="32">IF(P50="폐기물처리비", J50, 0)</f>
        <v>0</v>
      </c>
      <c r="Y50">
        <f t="shared" ref="Y50:Y55" si="33">IF(P50="가설비", J50, 0)</f>
        <v>0</v>
      </c>
      <c r="Z50">
        <f t="shared" ref="Z50:Z55" si="34">IF(P50="잡비제외분", F50, 0)</f>
        <v>0</v>
      </c>
      <c r="AA50">
        <f t="shared" ref="AA50:AA55" si="35">IF(P50="사급자재대", L50, 0)</f>
        <v>0</v>
      </c>
      <c r="AB50">
        <f t="shared" ref="AB50:AB55" si="36">IF(P50="관급자재대", L50, 0)</f>
        <v>0</v>
      </c>
      <c r="AC50">
        <f t="shared" ref="AC50:AC55" si="37">IF(P50="사용자항목1", L50, 0)</f>
        <v>0</v>
      </c>
      <c r="AD50">
        <f t="shared" ref="AD50:AD55" si="38">IF(P50="사용자항목2", L50, 0)</f>
        <v>0</v>
      </c>
      <c r="AE50">
        <f t="shared" ref="AE50:AE55" si="39">IF(P50="사용자항목3", L50, 0)</f>
        <v>0</v>
      </c>
      <c r="AF50">
        <f t="shared" ref="AF50:AF55" si="40">IF(P50="사용자항목4", L50, 0)</f>
        <v>0</v>
      </c>
      <c r="AG50">
        <f t="shared" ref="AG50:AG55" si="41">IF(P50="사용자항목5", L50, 0)</f>
        <v>0</v>
      </c>
      <c r="AH50">
        <f t="shared" ref="AH50:AH55" si="42">IF(P50="사용자항목6", L50, 0)</f>
        <v>0</v>
      </c>
      <c r="AI50">
        <f t="shared" ref="AI50:AI55" si="43">IF(P50="사용자항목7", L50, 0)</f>
        <v>0</v>
      </c>
      <c r="AJ50">
        <f t="shared" ref="AJ50:AJ55" si="44">IF(P50="사용자항목8", L50, 0)</f>
        <v>0</v>
      </c>
      <c r="AK50">
        <f t="shared" ref="AK50:AK55" si="45">IF(P50="사용자항목9", L50, 0)</f>
        <v>0</v>
      </c>
    </row>
    <row r="51" spans="1:37" ht="30" customHeight="1">
      <c r="A51" s="31" t="s">
        <v>85</v>
      </c>
      <c r="B51" s="31" t="s">
        <v>87</v>
      </c>
      <c r="C51" s="29" t="s">
        <v>55</v>
      </c>
      <c r="D51" s="8">
        <v>3</v>
      </c>
      <c r="E51" s="8"/>
      <c r="F51" s="8"/>
      <c r="G51" s="8"/>
      <c r="H51" s="8"/>
      <c r="I51" s="8"/>
      <c r="J51" s="8"/>
      <c r="K51" s="8">
        <f t="shared" si="24"/>
        <v>0</v>
      </c>
      <c r="L51" s="8">
        <f t="shared" si="24"/>
        <v>0</v>
      </c>
      <c r="M51" s="8"/>
      <c r="O51" t="str">
        <f t="shared" si="25"/>
        <v>01</v>
      </c>
      <c r="P51" s="1" t="s">
        <v>120</v>
      </c>
      <c r="Q51">
        <v>1</v>
      </c>
      <c r="R51">
        <f t="shared" si="26"/>
        <v>0</v>
      </c>
      <c r="S51">
        <f t="shared" si="27"/>
        <v>0</v>
      </c>
      <c r="T51">
        <f t="shared" si="28"/>
        <v>0</v>
      </c>
      <c r="U51">
        <f t="shared" si="29"/>
        <v>0</v>
      </c>
      <c r="V51">
        <f t="shared" si="30"/>
        <v>0</v>
      </c>
      <c r="W51">
        <f t="shared" si="31"/>
        <v>0</v>
      </c>
      <c r="X51">
        <f t="shared" si="32"/>
        <v>0</v>
      </c>
      <c r="Y51">
        <f t="shared" si="33"/>
        <v>0</v>
      </c>
      <c r="Z51">
        <f t="shared" si="34"/>
        <v>0</v>
      </c>
      <c r="AA51">
        <f t="shared" si="35"/>
        <v>0</v>
      </c>
      <c r="AB51">
        <f t="shared" si="36"/>
        <v>0</v>
      </c>
      <c r="AC51">
        <f t="shared" si="37"/>
        <v>0</v>
      </c>
      <c r="AD51">
        <f t="shared" si="38"/>
        <v>0</v>
      </c>
      <c r="AE51">
        <f t="shared" si="39"/>
        <v>0</v>
      </c>
      <c r="AF51">
        <f t="shared" si="40"/>
        <v>0</v>
      </c>
      <c r="AG51">
        <f t="shared" si="41"/>
        <v>0</v>
      </c>
      <c r="AH51">
        <f t="shared" si="42"/>
        <v>0</v>
      </c>
      <c r="AI51">
        <f t="shared" si="43"/>
        <v>0</v>
      </c>
      <c r="AJ51">
        <f t="shared" si="44"/>
        <v>0</v>
      </c>
      <c r="AK51">
        <f t="shared" si="45"/>
        <v>0</v>
      </c>
    </row>
    <row r="52" spans="1:37" ht="30" customHeight="1">
      <c r="A52" s="31" t="s">
        <v>88</v>
      </c>
      <c r="B52" s="31" t="s">
        <v>89</v>
      </c>
      <c r="C52" s="29" t="s">
        <v>55</v>
      </c>
      <c r="D52" s="8">
        <v>3</v>
      </c>
      <c r="E52" s="8"/>
      <c r="F52" s="8"/>
      <c r="G52" s="8"/>
      <c r="H52" s="8"/>
      <c r="I52" s="8"/>
      <c r="J52" s="8"/>
      <c r="K52" s="8">
        <f t="shared" si="24"/>
        <v>0</v>
      </c>
      <c r="L52" s="8">
        <f t="shared" si="24"/>
        <v>0</v>
      </c>
      <c r="M52" s="8"/>
      <c r="O52" t="str">
        <f t="shared" si="25"/>
        <v>01</v>
      </c>
      <c r="P52" s="1" t="s">
        <v>120</v>
      </c>
      <c r="Q52">
        <v>1</v>
      </c>
      <c r="R52">
        <f t="shared" si="26"/>
        <v>0</v>
      </c>
      <c r="S52">
        <f t="shared" si="27"/>
        <v>0</v>
      </c>
      <c r="T52">
        <f t="shared" si="28"/>
        <v>0</v>
      </c>
      <c r="U52">
        <f t="shared" si="29"/>
        <v>0</v>
      </c>
      <c r="V52">
        <f t="shared" si="30"/>
        <v>0</v>
      </c>
      <c r="W52">
        <f t="shared" si="31"/>
        <v>0</v>
      </c>
      <c r="X52">
        <f t="shared" si="32"/>
        <v>0</v>
      </c>
      <c r="Y52">
        <f t="shared" si="33"/>
        <v>0</v>
      </c>
      <c r="Z52">
        <f t="shared" si="34"/>
        <v>0</v>
      </c>
      <c r="AA52">
        <f t="shared" si="35"/>
        <v>0</v>
      </c>
      <c r="AB52">
        <f t="shared" si="36"/>
        <v>0</v>
      </c>
      <c r="AC52">
        <f t="shared" si="37"/>
        <v>0</v>
      </c>
      <c r="AD52">
        <f t="shared" si="38"/>
        <v>0</v>
      </c>
      <c r="AE52">
        <f t="shared" si="39"/>
        <v>0</v>
      </c>
      <c r="AF52">
        <f t="shared" si="40"/>
        <v>0</v>
      </c>
      <c r="AG52">
        <f t="shared" si="41"/>
        <v>0</v>
      </c>
      <c r="AH52">
        <f t="shared" si="42"/>
        <v>0</v>
      </c>
      <c r="AI52">
        <f t="shared" si="43"/>
        <v>0</v>
      </c>
      <c r="AJ52">
        <f t="shared" si="44"/>
        <v>0</v>
      </c>
      <c r="AK52">
        <f t="shared" si="45"/>
        <v>0</v>
      </c>
    </row>
    <row r="53" spans="1:37" ht="30" customHeight="1">
      <c r="A53" s="31" t="s">
        <v>75</v>
      </c>
      <c r="B53" s="31" t="s">
        <v>76</v>
      </c>
      <c r="C53" s="29" t="s">
        <v>57</v>
      </c>
      <c r="D53" s="8">
        <v>25</v>
      </c>
      <c r="E53" s="8"/>
      <c r="F53" s="8"/>
      <c r="G53" s="8"/>
      <c r="H53" s="8"/>
      <c r="I53" s="8"/>
      <c r="J53" s="8"/>
      <c r="K53" s="8">
        <f t="shared" si="24"/>
        <v>0</v>
      </c>
      <c r="L53" s="8">
        <f t="shared" si="24"/>
        <v>0</v>
      </c>
      <c r="M53" s="8"/>
      <c r="O53" t="str">
        <f t="shared" si="25"/>
        <v>01</v>
      </c>
      <c r="P53" s="1" t="s">
        <v>120</v>
      </c>
      <c r="Q53">
        <v>1</v>
      </c>
      <c r="R53">
        <f t="shared" si="26"/>
        <v>0</v>
      </c>
      <c r="S53">
        <f t="shared" si="27"/>
        <v>0</v>
      </c>
      <c r="T53">
        <f t="shared" si="28"/>
        <v>0</v>
      </c>
      <c r="U53">
        <f t="shared" si="29"/>
        <v>0</v>
      </c>
      <c r="V53">
        <f t="shared" si="30"/>
        <v>0</v>
      </c>
      <c r="W53">
        <f t="shared" si="31"/>
        <v>0</v>
      </c>
      <c r="X53">
        <f t="shared" si="32"/>
        <v>0</v>
      </c>
      <c r="Y53">
        <f t="shared" si="33"/>
        <v>0</v>
      </c>
      <c r="Z53">
        <f t="shared" si="34"/>
        <v>0</v>
      </c>
      <c r="AA53">
        <f t="shared" si="35"/>
        <v>0</v>
      </c>
      <c r="AB53">
        <f t="shared" si="36"/>
        <v>0</v>
      </c>
      <c r="AC53">
        <f t="shared" si="37"/>
        <v>0</v>
      </c>
      <c r="AD53">
        <f t="shared" si="38"/>
        <v>0</v>
      </c>
      <c r="AE53">
        <f t="shared" si="39"/>
        <v>0</v>
      </c>
      <c r="AF53">
        <f t="shared" si="40"/>
        <v>0</v>
      </c>
      <c r="AG53">
        <f t="shared" si="41"/>
        <v>0</v>
      </c>
      <c r="AH53">
        <f t="shared" si="42"/>
        <v>0</v>
      </c>
      <c r="AI53">
        <f t="shared" si="43"/>
        <v>0</v>
      </c>
      <c r="AJ53">
        <f t="shared" si="44"/>
        <v>0</v>
      </c>
      <c r="AK53">
        <f t="shared" si="45"/>
        <v>0</v>
      </c>
    </row>
    <row r="54" spans="1:37" ht="30" customHeight="1">
      <c r="A54" s="31" t="s">
        <v>77</v>
      </c>
      <c r="B54" s="31" t="s">
        <v>78</v>
      </c>
      <c r="C54" s="29" t="s">
        <v>57</v>
      </c>
      <c r="D54" s="8">
        <v>25</v>
      </c>
      <c r="E54" s="8"/>
      <c r="F54" s="8"/>
      <c r="G54" s="8"/>
      <c r="H54" s="8"/>
      <c r="I54" s="8"/>
      <c r="J54" s="8"/>
      <c r="K54" s="8">
        <f t="shared" si="24"/>
        <v>0</v>
      </c>
      <c r="L54" s="8">
        <f t="shared" si="24"/>
        <v>0</v>
      </c>
      <c r="M54" s="8"/>
      <c r="O54" t="str">
        <f t="shared" si="25"/>
        <v>01</v>
      </c>
      <c r="P54" s="1" t="s">
        <v>120</v>
      </c>
      <c r="Q54">
        <v>1</v>
      </c>
      <c r="R54">
        <f t="shared" si="26"/>
        <v>0</v>
      </c>
      <c r="S54">
        <f t="shared" si="27"/>
        <v>0</v>
      </c>
      <c r="T54">
        <f t="shared" si="28"/>
        <v>0</v>
      </c>
      <c r="U54">
        <f t="shared" si="29"/>
        <v>0</v>
      </c>
      <c r="V54">
        <f t="shared" si="30"/>
        <v>0</v>
      </c>
      <c r="W54">
        <f t="shared" si="31"/>
        <v>0</v>
      </c>
      <c r="X54">
        <f t="shared" si="32"/>
        <v>0</v>
      </c>
      <c r="Y54">
        <f t="shared" si="33"/>
        <v>0</v>
      </c>
      <c r="Z54">
        <f t="shared" si="34"/>
        <v>0</v>
      </c>
      <c r="AA54">
        <f t="shared" si="35"/>
        <v>0</v>
      </c>
      <c r="AB54">
        <f t="shared" si="36"/>
        <v>0</v>
      </c>
      <c r="AC54">
        <f t="shared" si="37"/>
        <v>0</v>
      </c>
      <c r="AD54">
        <f t="shared" si="38"/>
        <v>0</v>
      </c>
      <c r="AE54">
        <f t="shared" si="39"/>
        <v>0</v>
      </c>
      <c r="AF54">
        <f t="shared" si="40"/>
        <v>0</v>
      </c>
      <c r="AG54">
        <f t="shared" si="41"/>
        <v>0</v>
      </c>
      <c r="AH54">
        <f t="shared" si="42"/>
        <v>0</v>
      </c>
      <c r="AI54">
        <f t="shared" si="43"/>
        <v>0</v>
      </c>
      <c r="AJ54">
        <f t="shared" si="44"/>
        <v>0</v>
      </c>
      <c r="AK54">
        <f t="shared" si="45"/>
        <v>0</v>
      </c>
    </row>
    <row r="55" spans="1:37" ht="30" customHeight="1">
      <c r="A55" s="31" t="s">
        <v>66</v>
      </c>
      <c r="B55" s="31" t="s">
        <v>67</v>
      </c>
      <c r="C55" s="29" t="s">
        <v>48</v>
      </c>
      <c r="D55" s="8">
        <v>64</v>
      </c>
      <c r="E55" s="8"/>
      <c r="F55" s="8"/>
      <c r="G55" s="8"/>
      <c r="H55" s="8"/>
      <c r="I55" s="8"/>
      <c r="J55" s="8"/>
      <c r="K55" s="8">
        <f t="shared" si="24"/>
        <v>0</v>
      </c>
      <c r="L55" s="8">
        <f t="shared" si="24"/>
        <v>0</v>
      </c>
      <c r="M55" s="8"/>
      <c r="O55" t="str">
        <f t="shared" si="25"/>
        <v>01</v>
      </c>
      <c r="P55" s="1" t="s">
        <v>120</v>
      </c>
      <c r="Q55">
        <v>1</v>
      </c>
      <c r="R55">
        <f t="shared" si="26"/>
        <v>0</v>
      </c>
      <c r="S55">
        <f t="shared" si="27"/>
        <v>0</v>
      </c>
      <c r="T55">
        <f t="shared" si="28"/>
        <v>0</v>
      </c>
      <c r="U55">
        <f t="shared" si="29"/>
        <v>0</v>
      </c>
      <c r="V55">
        <f t="shared" si="30"/>
        <v>0</v>
      </c>
      <c r="W55">
        <f t="shared" si="31"/>
        <v>0</v>
      </c>
      <c r="X55">
        <f t="shared" si="32"/>
        <v>0</v>
      </c>
      <c r="Y55">
        <f t="shared" si="33"/>
        <v>0</v>
      </c>
      <c r="Z55">
        <f t="shared" si="34"/>
        <v>0</v>
      </c>
      <c r="AA55">
        <f t="shared" si="35"/>
        <v>0</v>
      </c>
      <c r="AB55">
        <f t="shared" si="36"/>
        <v>0</v>
      </c>
      <c r="AC55">
        <f t="shared" si="37"/>
        <v>0</v>
      </c>
      <c r="AD55">
        <f t="shared" si="38"/>
        <v>0</v>
      </c>
      <c r="AE55">
        <f t="shared" si="39"/>
        <v>0</v>
      </c>
      <c r="AF55">
        <f t="shared" si="40"/>
        <v>0</v>
      </c>
      <c r="AG55">
        <f t="shared" si="41"/>
        <v>0</v>
      </c>
      <c r="AH55">
        <f t="shared" si="42"/>
        <v>0</v>
      </c>
      <c r="AI55">
        <f t="shared" si="43"/>
        <v>0</v>
      </c>
      <c r="AJ55">
        <f t="shared" si="44"/>
        <v>0</v>
      </c>
      <c r="AK55">
        <f t="shared" si="45"/>
        <v>0</v>
      </c>
    </row>
    <row r="56" spans="1:37" ht="30" customHeight="1">
      <c r="A56" s="32"/>
      <c r="B56" s="32"/>
      <c r="C56" s="30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37" ht="30" customHeight="1">
      <c r="A57" s="32"/>
      <c r="B57" s="32"/>
      <c r="C57" s="30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37" ht="30" customHeight="1">
      <c r="A58" s="32"/>
      <c r="B58" s="32"/>
      <c r="C58" s="30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37" ht="30" customHeight="1">
      <c r="A59" s="32"/>
      <c r="B59" s="32"/>
      <c r="C59" s="30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37" ht="30" customHeight="1">
      <c r="A60" s="32"/>
      <c r="B60" s="32"/>
      <c r="C60" s="30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37" ht="30" customHeight="1">
      <c r="A61" s="32"/>
      <c r="B61" s="32"/>
      <c r="C61" s="30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37" ht="30" customHeight="1">
      <c r="A62" s="32"/>
      <c r="B62" s="32"/>
      <c r="C62" s="30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37" ht="30" customHeight="1">
      <c r="A63" s="32"/>
      <c r="B63" s="32"/>
      <c r="C63" s="30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37" ht="30" customHeight="1">
      <c r="A64" s="32"/>
      <c r="B64" s="32"/>
      <c r="C64" s="30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38" ht="30" customHeight="1">
      <c r="A65" s="32"/>
      <c r="B65" s="32"/>
      <c r="C65" s="30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38" ht="30" customHeight="1">
      <c r="A66" s="32"/>
      <c r="B66" s="32"/>
      <c r="C66" s="30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38" ht="30" customHeight="1">
      <c r="A67" s="32"/>
      <c r="B67" s="32"/>
      <c r="C67" s="30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38" ht="30" customHeight="1">
      <c r="A68" s="32"/>
      <c r="B68" s="32"/>
      <c r="C68" s="30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38" ht="30" customHeight="1">
      <c r="A69" s="32"/>
      <c r="B69" s="32"/>
      <c r="C69" s="30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38" ht="30" customHeight="1">
      <c r="A70" s="11" t="s">
        <v>121</v>
      </c>
      <c r="B70" s="12"/>
      <c r="C70" s="13"/>
      <c r="D70" s="14"/>
      <c r="E70" s="8"/>
      <c r="F70" s="14"/>
      <c r="G70" s="8"/>
      <c r="H70" s="14"/>
      <c r="I70" s="8"/>
      <c r="J70" s="14"/>
      <c r="K70" s="8"/>
      <c r="L70" s="14">
        <f>F70+H70+J70</f>
        <v>0</v>
      </c>
      <c r="M70" s="14"/>
      <c r="R70">
        <f t="shared" ref="R70:AL70" si="46">ROUNDDOWN(SUM(R50:R55), 0)</f>
        <v>0</v>
      </c>
      <c r="S70">
        <f t="shared" si="46"/>
        <v>0</v>
      </c>
      <c r="T70">
        <f t="shared" si="46"/>
        <v>0</v>
      </c>
      <c r="U70">
        <f t="shared" si="46"/>
        <v>0</v>
      </c>
      <c r="V70">
        <f t="shared" si="46"/>
        <v>0</v>
      </c>
      <c r="W70">
        <f t="shared" si="46"/>
        <v>0</v>
      </c>
      <c r="X70">
        <f t="shared" si="46"/>
        <v>0</v>
      </c>
      <c r="Y70">
        <f t="shared" si="46"/>
        <v>0</v>
      </c>
      <c r="Z70">
        <f t="shared" si="46"/>
        <v>0</v>
      </c>
      <c r="AA70">
        <f t="shared" si="46"/>
        <v>0</v>
      </c>
      <c r="AB70">
        <f t="shared" si="46"/>
        <v>0</v>
      </c>
      <c r="AC70">
        <f t="shared" si="46"/>
        <v>0</v>
      </c>
      <c r="AD70">
        <f t="shared" si="46"/>
        <v>0</v>
      </c>
      <c r="AE70">
        <f t="shared" si="46"/>
        <v>0</v>
      </c>
      <c r="AF70">
        <f t="shared" si="46"/>
        <v>0</v>
      </c>
      <c r="AG70">
        <f t="shared" si="46"/>
        <v>0</v>
      </c>
      <c r="AH70">
        <f t="shared" si="46"/>
        <v>0</v>
      </c>
      <c r="AI70">
        <f t="shared" si="46"/>
        <v>0</v>
      </c>
      <c r="AJ70">
        <f t="shared" si="46"/>
        <v>0</v>
      </c>
      <c r="AK70">
        <f t="shared" si="46"/>
        <v>0</v>
      </c>
      <c r="AL70">
        <f t="shared" si="46"/>
        <v>0</v>
      </c>
    </row>
    <row r="71" spans="1:38" ht="30" customHeight="1">
      <c r="A71" s="53" t="s">
        <v>297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</row>
    <row r="72" spans="1:38" ht="30" customHeight="1">
      <c r="A72" s="31" t="s">
        <v>161</v>
      </c>
      <c r="B72" s="31" t="s">
        <v>162</v>
      </c>
      <c r="C72" s="29" t="s">
        <v>48</v>
      </c>
      <c r="D72" s="8">
        <v>68</v>
      </c>
      <c r="E72" s="8"/>
      <c r="F72" s="8"/>
      <c r="G72" s="8"/>
      <c r="H72" s="8"/>
      <c r="I72" s="8"/>
      <c r="J72" s="8"/>
      <c r="K72" s="8">
        <f>E72+G72+I72</f>
        <v>0</v>
      </c>
      <c r="L72" s="8">
        <f>F72+H72+J72</f>
        <v>0</v>
      </c>
      <c r="M72" s="9" t="s">
        <v>160</v>
      </c>
      <c r="O72" t="str">
        <f>""</f>
        <v/>
      </c>
      <c r="P72" s="1" t="s">
        <v>120</v>
      </c>
      <c r="Q72">
        <v>1</v>
      </c>
      <c r="R72">
        <f>IF(P72="기계경비", J72, 0)</f>
        <v>0</v>
      </c>
      <c r="S72">
        <f>IF(P72="운반비", J72, 0)</f>
        <v>0</v>
      </c>
      <c r="T72">
        <f>IF(P72="작업부산물", F72, 0)</f>
        <v>0</v>
      </c>
      <c r="U72">
        <f>IF(P72="관급", F72, 0)</f>
        <v>0</v>
      </c>
      <c r="V72">
        <f>IF(P72="외주비", J72, 0)</f>
        <v>0</v>
      </c>
      <c r="W72">
        <f>IF(P72="장비비", J72, 0)</f>
        <v>0</v>
      </c>
      <c r="X72">
        <f>IF(P72="폐기물처리비", J72, 0)</f>
        <v>0</v>
      </c>
      <c r="Y72">
        <f>IF(P72="가설비", J72, 0)</f>
        <v>0</v>
      </c>
      <c r="Z72">
        <f>IF(P72="잡비제외분", F72, 0)</f>
        <v>0</v>
      </c>
      <c r="AA72">
        <f>IF(P72="사급자재대", L72, 0)</f>
        <v>0</v>
      </c>
      <c r="AB72">
        <f>IF(P72="관급자재대", L72, 0)</f>
        <v>0</v>
      </c>
      <c r="AC72">
        <f>IF(P72="사용자항목1", L72, 0)</f>
        <v>0</v>
      </c>
      <c r="AD72">
        <f>IF(P72="사용자항목2", L72, 0)</f>
        <v>0</v>
      </c>
      <c r="AE72">
        <f>IF(P72="사용자항목3", L72, 0)</f>
        <v>0</v>
      </c>
      <c r="AF72">
        <f>IF(P72="사용자항목4", L72, 0)</f>
        <v>0</v>
      </c>
      <c r="AG72">
        <f>IF(P72="사용자항목5", L72, 0)</f>
        <v>0</v>
      </c>
      <c r="AH72">
        <f>IF(P72="사용자항목6", L72, 0)</f>
        <v>0</v>
      </c>
      <c r="AI72">
        <f>IF(P72="사용자항목7", L72, 0)</f>
        <v>0</v>
      </c>
      <c r="AJ72">
        <f>IF(P72="사용자항목8", L72, 0)</f>
        <v>0</v>
      </c>
      <c r="AK72">
        <f>IF(P72="사용자항목9", L72, 0)</f>
        <v>0</v>
      </c>
    </row>
    <row r="73" spans="1:38" ht="30" customHeight="1">
      <c r="A73" s="32"/>
      <c r="B73" s="32"/>
      <c r="C73" s="30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38" ht="30" customHeight="1">
      <c r="A74" s="32"/>
      <c r="B74" s="32"/>
      <c r="C74" s="30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38" ht="30" customHeight="1">
      <c r="A75" s="32"/>
      <c r="B75" s="32"/>
      <c r="C75" s="30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38" ht="30" customHeight="1">
      <c r="A76" s="32"/>
      <c r="B76" s="32"/>
      <c r="C76" s="30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38" ht="30" customHeight="1">
      <c r="A77" s="32"/>
      <c r="B77" s="32"/>
      <c r="C77" s="30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38" ht="30" customHeight="1">
      <c r="A78" s="32"/>
      <c r="B78" s="32"/>
      <c r="C78" s="30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38" ht="30" customHeight="1">
      <c r="A79" s="32"/>
      <c r="B79" s="32"/>
      <c r="C79" s="30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38" ht="30" customHeight="1">
      <c r="A80" s="32"/>
      <c r="B80" s="32"/>
      <c r="C80" s="30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38" ht="30" customHeight="1">
      <c r="A81" s="32"/>
      <c r="B81" s="32"/>
      <c r="C81" s="30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38" ht="30" customHeight="1">
      <c r="A82" s="32"/>
      <c r="B82" s="32"/>
      <c r="C82" s="30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38" ht="30" customHeight="1">
      <c r="A83" s="32"/>
      <c r="B83" s="32"/>
      <c r="C83" s="30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38" ht="30" customHeight="1">
      <c r="A84" s="32"/>
      <c r="B84" s="32"/>
      <c r="C84" s="30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38" ht="30" customHeight="1">
      <c r="A85" s="32"/>
      <c r="B85" s="32"/>
      <c r="C85" s="30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38" ht="30" customHeight="1">
      <c r="A86" s="32"/>
      <c r="B86" s="32"/>
      <c r="C86" s="30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38" ht="30" customHeight="1">
      <c r="A87" s="32"/>
      <c r="B87" s="32"/>
      <c r="C87" s="30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38" ht="30" customHeight="1">
      <c r="A88" s="32"/>
      <c r="B88" s="32"/>
      <c r="C88" s="30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38" ht="30" customHeight="1">
      <c r="A89" s="32"/>
      <c r="B89" s="32"/>
      <c r="C89" s="30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38" ht="30" customHeight="1">
      <c r="A90" s="32"/>
      <c r="B90" s="32"/>
      <c r="C90" s="30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38" ht="30" customHeight="1">
      <c r="A91" s="32"/>
      <c r="B91" s="32"/>
      <c r="C91" s="30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38" ht="30" customHeight="1">
      <c r="A92" s="11" t="s">
        <v>121</v>
      </c>
      <c r="B92" s="12"/>
      <c r="C92" s="13"/>
      <c r="D92" s="14"/>
      <c r="E92" s="8"/>
      <c r="F92" s="14"/>
      <c r="G92" s="8"/>
      <c r="H92" s="14"/>
      <c r="I92" s="8"/>
      <c r="J92" s="14"/>
      <c r="K92" s="8"/>
      <c r="L92" s="14">
        <f>F92+H92+J92</f>
        <v>0</v>
      </c>
      <c r="M92" s="14"/>
      <c r="R92">
        <f t="shared" ref="R92:AL92" si="47">ROUNDDOWN(SUM(R72:R72), 0)</f>
        <v>0</v>
      </c>
      <c r="S92">
        <f t="shared" si="47"/>
        <v>0</v>
      </c>
      <c r="T92">
        <f t="shared" si="47"/>
        <v>0</v>
      </c>
      <c r="U92">
        <f t="shared" si="47"/>
        <v>0</v>
      </c>
      <c r="V92">
        <f t="shared" si="47"/>
        <v>0</v>
      </c>
      <c r="W92">
        <f t="shared" si="47"/>
        <v>0</v>
      </c>
      <c r="X92">
        <f t="shared" si="47"/>
        <v>0</v>
      </c>
      <c r="Y92">
        <f t="shared" si="47"/>
        <v>0</v>
      </c>
      <c r="Z92">
        <f t="shared" si="47"/>
        <v>0</v>
      </c>
      <c r="AA92">
        <f t="shared" si="47"/>
        <v>0</v>
      </c>
      <c r="AB92">
        <f t="shared" si="47"/>
        <v>0</v>
      </c>
      <c r="AC92">
        <f t="shared" si="47"/>
        <v>0</v>
      </c>
      <c r="AD92">
        <f t="shared" si="47"/>
        <v>0</v>
      </c>
      <c r="AE92">
        <f t="shared" si="47"/>
        <v>0</v>
      </c>
      <c r="AF92">
        <f t="shared" si="47"/>
        <v>0</v>
      </c>
      <c r="AG92">
        <f t="shared" si="47"/>
        <v>0</v>
      </c>
      <c r="AH92">
        <f t="shared" si="47"/>
        <v>0</v>
      </c>
      <c r="AI92">
        <f t="shared" si="47"/>
        <v>0</v>
      </c>
      <c r="AJ92">
        <f t="shared" si="47"/>
        <v>0</v>
      </c>
      <c r="AK92">
        <f t="shared" si="47"/>
        <v>0</v>
      </c>
      <c r="AL92">
        <f t="shared" si="47"/>
        <v>0</v>
      </c>
    </row>
    <row r="93" spans="1:38" ht="30" customHeight="1">
      <c r="A93" s="53" t="s">
        <v>298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38" ht="30" customHeight="1">
      <c r="A94" s="31" t="s">
        <v>131</v>
      </c>
      <c r="B94" s="31" t="s">
        <v>164</v>
      </c>
      <c r="C94" s="29" t="s">
        <v>57</v>
      </c>
      <c r="D94" s="8">
        <v>13</v>
      </c>
      <c r="E94" s="8"/>
      <c r="F94" s="8"/>
      <c r="G94" s="8"/>
      <c r="H94" s="8"/>
      <c r="I94" s="8"/>
      <c r="J94" s="8"/>
      <c r="K94" s="8">
        <f>E94+G94+I94</f>
        <v>0</v>
      </c>
      <c r="L94" s="8">
        <f>F94+H94+J94</f>
        <v>0</v>
      </c>
      <c r="M94" s="9" t="s">
        <v>163</v>
      </c>
      <c r="O94" t="str">
        <f>""</f>
        <v/>
      </c>
      <c r="P94" s="1" t="s">
        <v>120</v>
      </c>
      <c r="Q94">
        <v>1</v>
      </c>
      <c r="R94">
        <f>IF(P94="기계경비", J94, 0)</f>
        <v>0</v>
      </c>
      <c r="S94">
        <f>IF(P94="운반비", J94, 0)</f>
        <v>0</v>
      </c>
      <c r="T94">
        <f>IF(P94="작업부산물", F94, 0)</f>
        <v>0</v>
      </c>
      <c r="U94">
        <f>IF(P94="관급", F94, 0)</f>
        <v>0</v>
      </c>
      <c r="V94">
        <f>IF(P94="외주비", J94, 0)</f>
        <v>0</v>
      </c>
      <c r="W94">
        <f>IF(P94="장비비", J94, 0)</f>
        <v>0</v>
      </c>
      <c r="X94">
        <f>IF(P94="폐기물처리비", J94, 0)</f>
        <v>0</v>
      </c>
      <c r="Y94">
        <f>IF(P94="가설비", J94, 0)</f>
        <v>0</v>
      </c>
      <c r="Z94">
        <f>IF(P94="잡비제외분", F94, 0)</f>
        <v>0</v>
      </c>
      <c r="AA94">
        <f>IF(P94="사급자재대", L94, 0)</f>
        <v>0</v>
      </c>
      <c r="AB94">
        <f>IF(P94="관급자재대", L94, 0)</f>
        <v>0</v>
      </c>
      <c r="AC94">
        <f>IF(P94="사용자항목1", L94, 0)</f>
        <v>0</v>
      </c>
      <c r="AD94">
        <f>IF(P94="사용자항목2", L94, 0)</f>
        <v>0</v>
      </c>
      <c r="AE94">
        <f>IF(P94="사용자항목3", L94, 0)</f>
        <v>0</v>
      </c>
      <c r="AF94">
        <f>IF(P94="사용자항목4", L94, 0)</f>
        <v>0</v>
      </c>
      <c r="AG94">
        <f>IF(P94="사용자항목5", L94, 0)</f>
        <v>0</v>
      </c>
      <c r="AH94">
        <f>IF(P94="사용자항목6", L94, 0)</f>
        <v>0</v>
      </c>
      <c r="AI94">
        <f>IF(P94="사용자항목7", L94, 0)</f>
        <v>0</v>
      </c>
      <c r="AJ94">
        <f>IF(P94="사용자항목8", L94, 0)</f>
        <v>0</v>
      </c>
      <c r="AK94">
        <f>IF(P94="사용자항목9", L94, 0)</f>
        <v>0</v>
      </c>
    </row>
    <row r="95" spans="1:38" ht="30" customHeight="1">
      <c r="A95" s="32"/>
      <c r="B95" s="32"/>
      <c r="C95" s="30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38" ht="30" customHeight="1">
      <c r="A96" s="32"/>
      <c r="B96" s="32"/>
      <c r="C96" s="30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30" customHeight="1">
      <c r="A97" s="32"/>
      <c r="B97" s="32"/>
      <c r="C97" s="30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30" customHeight="1">
      <c r="A98" s="32"/>
      <c r="B98" s="32"/>
      <c r="C98" s="30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30" customHeight="1">
      <c r="A99" s="32"/>
      <c r="B99" s="32"/>
      <c r="C99" s="30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30" customHeight="1">
      <c r="A100" s="32"/>
      <c r="B100" s="32"/>
      <c r="C100" s="30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30" customHeight="1">
      <c r="A101" s="32"/>
      <c r="B101" s="32"/>
      <c r="C101" s="30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30" customHeight="1">
      <c r="A102" s="32"/>
      <c r="B102" s="32"/>
      <c r="C102" s="30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30" customHeight="1">
      <c r="A103" s="32"/>
      <c r="B103" s="32"/>
      <c r="C103" s="30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30" customHeight="1">
      <c r="A104" s="32"/>
      <c r="B104" s="32"/>
      <c r="C104" s="30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30" customHeight="1">
      <c r="A105" s="32"/>
      <c r="B105" s="32"/>
      <c r="C105" s="30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0" customHeight="1">
      <c r="A106" s="32"/>
      <c r="B106" s="32"/>
      <c r="C106" s="30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" customHeight="1">
      <c r="A107" s="32"/>
      <c r="B107" s="32"/>
      <c r="C107" s="30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30" customHeight="1">
      <c r="A108" s="32"/>
      <c r="B108" s="32"/>
      <c r="C108" s="30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30" customHeight="1">
      <c r="A109" s="32"/>
      <c r="B109" s="32"/>
      <c r="C109" s="30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30" customHeight="1">
      <c r="A110" s="32"/>
      <c r="B110" s="32"/>
      <c r="C110" s="30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30" customHeight="1">
      <c r="A111" s="32"/>
      <c r="B111" s="32"/>
      <c r="C111" s="30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30" customHeight="1">
      <c r="A112" s="32"/>
      <c r="B112" s="32"/>
      <c r="C112" s="30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38" ht="30" customHeight="1">
      <c r="A113" s="32"/>
      <c r="B113" s="32"/>
      <c r="C113" s="30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38" ht="30" customHeight="1">
      <c r="A114" s="11" t="s">
        <v>121</v>
      </c>
      <c r="B114" s="12"/>
      <c r="C114" s="13"/>
      <c r="D114" s="14"/>
      <c r="E114" s="8"/>
      <c r="F114" s="14"/>
      <c r="G114" s="8"/>
      <c r="H114" s="14"/>
      <c r="I114" s="8"/>
      <c r="J114" s="14"/>
      <c r="K114" s="8"/>
      <c r="L114" s="14">
        <f>F114+H114+J114</f>
        <v>0</v>
      </c>
      <c r="M114" s="14"/>
      <c r="R114">
        <f t="shared" ref="R114:AL114" si="48">ROUNDDOWN(SUM(R94:R94), 0)</f>
        <v>0</v>
      </c>
      <c r="S114">
        <f t="shared" si="48"/>
        <v>0</v>
      </c>
      <c r="T114">
        <f t="shared" si="48"/>
        <v>0</v>
      </c>
      <c r="U114">
        <f t="shared" si="48"/>
        <v>0</v>
      </c>
      <c r="V114">
        <f t="shared" si="48"/>
        <v>0</v>
      </c>
      <c r="W114">
        <f t="shared" si="48"/>
        <v>0</v>
      </c>
      <c r="X114">
        <f t="shared" si="48"/>
        <v>0</v>
      </c>
      <c r="Y114">
        <f t="shared" si="48"/>
        <v>0</v>
      </c>
      <c r="Z114">
        <f t="shared" si="48"/>
        <v>0</v>
      </c>
      <c r="AA114">
        <f t="shared" si="48"/>
        <v>0</v>
      </c>
      <c r="AB114">
        <f t="shared" si="48"/>
        <v>0</v>
      </c>
      <c r="AC114">
        <f t="shared" si="48"/>
        <v>0</v>
      </c>
      <c r="AD114">
        <f t="shared" si="48"/>
        <v>0</v>
      </c>
      <c r="AE114">
        <f t="shared" si="48"/>
        <v>0</v>
      </c>
      <c r="AF114">
        <f t="shared" si="48"/>
        <v>0</v>
      </c>
      <c r="AG114">
        <f t="shared" si="48"/>
        <v>0</v>
      </c>
      <c r="AH114">
        <f t="shared" si="48"/>
        <v>0</v>
      </c>
      <c r="AI114">
        <f t="shared" si="48"/>
        <v>0</v>
      </c>
      <c r="AJ114">
        <f t="shared" si="48"/>
        <v>0</v>
      </c>
      <c r="AK114">
        <f t="shared" si="48"/>
        <v>0</v>
      </c>
      <c r="AL114">
        <f t="shared" si="48"/>
        <v>0</v>
      </c>
    </row>
    <row r="115" spans="1:38" ht="30" customHeight="1">
      <c r="A115" s="53" t="s">
        <v>299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7"/>
    </row>
    <row r="116" spans="1:38" ht="30" customHeight="1">
      <c r="A116" s="31" t="s">
        <v>100</v>
      </c>
      <c r="B116" s="31" t="s">
        <v>101</v>
      </c>
      <c r="C116" s="29" t="s">
        <v>74</v>
      </c>
      <c r="D116" s="8">
        <v>1.335</v>
      </c>
      <c r="E116" s="8"/>
      <c r="F116" s="8"/>
      <c r="G116" s="8"/>
      <c r="H116" s="8"/>
      <c r="I116" s="8"/>
      <c r="J116" s="8"/>
      <c r="K116" s="8">
        <f t="shared" ref="K116:L118" si="49">E116+G116+I116</f>
        <v>0</v>
      </c>
      <c r="L116" s="8">
        <f t="shared" si="49"/>
        <v>0</v>
      </c>
      <c r="M116" s="8"/>
      <c r="O116" t="str">
        <f>"03"</f>
        <v>03</v>
      </c>
      <c r="P116" t="s">
        <v>110</v>
      </c>
      <c r="Q116">
        <v>1</v>
      </c>
      <c r="R116">
        <f>IF(P116="기계경비", J116, 0)</f>
        <v>0</v>
      </c>
      <c r="S116">
        <f>IF(P116="운반비", J116, 0)</f>
        <v>0</v>
      </c>
      <c r="T116">
        <f>IF(P116="작업부산물", F116, 0)</f>
        <v>0</v>
      </c>
      <c r="U116">
        <f>IF(P116="관급", F116, 0)</f>
        <v>0</v>
      </c>
      <c r="V116">
        <f>IF(P116="외주비", J116, 0)</f>
        <v>0</v>
      </c>
      <c r="W116">
        <f>IF(P116="장비비", J116, 0)</f>
        <v>0</v>
      </c>
      <c r="X116">
        <f>IF(P116="폐기물처리비", L116, 0)</f>
        <v>0</v>
      </c>
      <c r="Y116">
        <f>IF(P116="가설비", J116, 0)</f>
        <v>0</v>
      </c>
      <c r="Z116">
        <f>IF(P116="잡비제외분", F116, 0)</f>
        <v>0</v>
      </c>
      <c r="AA116">
        <f>IF(P116="사급자재대", L116, 0)</f>
        <v>0</v>
      </c>
      <c r="AB116">
        <f>IF(P116="관급자재대", L116, 0)</f>
        <v>0</v>
      </c>
      <c r="AC116">
        <f>IF(P116="사용자항목1", L116, 0)</f>
        <v>0</v>
      </c>
      <c r="AD116">
        <f>IF(P116="사용자항목2", L116, 0)</f>
        <v>0</v>
      </c>
      <c r="AE116">
        <f>IF(P116="사용자항목3", L116, 0)</f>
        <v>0</v>
      </c>
      <c r="AF116">
        <f>IF(P116="사용자항목4", L116, 0)</f>
        <v>0</v>
      </c>
      <c r="AG116">
        <f>IF(P116="사용자항목5", L116, 0)</f>
        <v>0</v>
      </c>
      <c r="AH116">
        <f>IF(P116="사용자항목6", L116, 0)</f>
        <v>0</v>
      </c>
      <c r="AI116">
        <f>IF(P116="사용자항목7", L116, 0)</f>
        <v>0</v>
      </c>
      <c r="AJ116">
        <f>IF(P116="사용자항목8", L116, 0)</f>
        <v>0</v>
      </c>
      <c r="AK116">
        <f>IF(P116="사용자항목9", L116, 0)</f>
        <v>0</v>
      </c>
    </row>
    <row r="117" spans="1:38" ht="30" customHeight="1">
      <c r="A117" s="31" t="s">
        <v>106</v>
      </c>
      <c r="B117" s="31" t="s">
        <v>109</v>
      </c>
      <c r="C117" s="29" t="s">
        <v>74</v>
      </c>
      <c r="D117" s="8">
        <v>1.335</v>
      </c>
      <c r="E117" s="8"/>
      <c r="F117" s="8"/>
      <c r="G117" s="8"/>
      <c r="H117" s="8"/>
      <c r="I117" s="8"/>
      <c r="J117" s="8"/>
      <c r="K117" s="8">
        <f t="shared" si="49"/>
        <v>0</v>
      </c>
      <c r="L117" s="8">
        <f t="shared" si="49"/>
        <v>0</v>
      </c>
      <c r="M117" s="9" t="s">
        <v>108</v>
      </c>
      <c r="O117" t="str">
        <f>"03"</f>
        <v>03</v>
      </c>
      <c r="P117" t="s">
        <v>110</v>
      </c>
      <c r="Q117">
        <v>1</v>
      </c>
      <c r="R117">
        <f>IF(P117="기계경비", J117, 0)</f>
        <v>0</v>
      </c>
      <c r="S117">
        <f>IF(P117="운반비", J117, 0)</f>
        <v>0</v>
      </c>
      <c r="T117">
        <f>IF(P117="작업부산물", F117, 0)</f>
        <v>0</v>
      </c>
      <c r="U117">
        <f>IF(P117="관급", F117, 0)</f>
        <v>0</v>
      </c>
      <c r="V117">
        <f>IF(P117="외주비", J117, 0)</f>
        <v>0</v>
      </c>
      <c r="W117">
        <f>IF(P117="장비비", J117, 0)</f>
        <v>0</v>
      </c>
      <c r="X117">
        <f>IF(P117="폐기물처리비", L117, 0)</f>
        <v>0</v>
      </c>
      <c r="Y117">
        <f>IF(P117="가설비", J117, 0)</f>
        <v>0</v>
      </c>
      <c r="Z117">
        <f>IF(P117="잡비제외분", F117, 0)</f>
        <v>0</v>
      </c>
      <c r="AA117">
        <f>IF(P117="사급자재대", L117, 0)</f>
        <v>0</v>
      </c>
      <c r="AB117">
        <f>IF(P117="관급자재대", L117, 0)</f>
        <v>0</v>
      </c>
      <c r="AC117">
        <f>IF(P117="사용자항목1", L117, 0)</f>
        <v>0</v>
      </c>
      <c r="AD117">
        <f>IF(P117="사용자항목2", L117, 0)</f>
        <v>0</v>
      </c>
      <c r="AE117">
        <f>IF(P117="사용자항목3", L117, 0)</f>
        <v>0</v>
      </c>
      <c r="AF117">
        <f>IF(P117="사용자항목4", L117, 0)</f>
        <v>0</v>
      </c>
      <c r="AG117">
        <f>IF(P117="사용자항목5", L117, 0)</f>
        <v>0</v>
      </c>
      <c r="AH117">
        <f>IF(P117="사용자항목6", L117, 0)</f>
        <v>0</v>
      </c>
      <c r="AI117">
        <f>IF(P117="사용자항목7", L117, 0)</f>
        <v>0</v>
      </c>
      <c r="AJ117">
        <f>IF(P117="사용자항목8", L117, 0)</f>
        <v>0</v>
      </c>
      <c r="AK117">
        <f>IF(P117="사용자항목9", L117, 0)</f>
        <v>0</v>
      </c>
    </row>
    <row r="118" spans="1:38" ht="30" customHeight="1">
      <c r="A118" s="31" t="s">
        <v>110</v>
      </c>
      <c r="B118" s="31" t="s">
        <v>112</v>
      </c>
      <c r="C118" s="29" t="s">
        <v>74</v>
      </c>
      <c r="D118" s="8">
        <v>1.335</v>
      </c>
      <c r="E118" s="8"/>
      <c r="F118" s="8"/>
      <c r="G118" s="8"/>
      <c r="H118" s="8"/>
      <c r="I118" s="8"/>
      <c r="J118" s="8"/>
      <c r="K118" s="8">
        <f t="shared" si="49"/>
        <v>0</v>
      </c>
      <c r="L118" s="8">
        <f t="shared" si="49"/>
        <v>0</v>
      </c>
      <c r="M118" s="9" t="s">
        <v>108</v>
      </c>
      <c r="O118" t="str">
        <f>"03"</f>
        <v>03</v>
      </c>
      <c r="P118" t="s">
        <v>110</v>
      </c>
      <c r="Q118">
        <v>1</v>
      </c>
      <c r="R118">
        <f>IF(P118="기계경비", J118, 0)</f>
        <v>0</v>
      </c>
      <c r="S118">
        <f>IF(P118="운반비", J118, 0)</f>
        <v>0</v>
      </c>
      <c r="T118">
        <f>IF(P118="작업부산물", F118, 0)</f>
        <v>0</v>
      </c>
      <c r="U118">
        <f>IF(P118="관급", F118, 0)</f>
        <v>0</v>
      </c>
      <c r="V118">
        <f>IF(P118="외주비", J118, 0)</f>
        <v>0</v>
      </c>
      <c r="W118">
        <f>IF(P118="장비비", J118, 0)</f>
        <v>0</v>
      </c>
      <c r="X118">
        <f>IF(P118="폐기물처리비", L118, 0)</f>
        <v>0</v>
      </c>
      <c r="Y118">
        <f>IF(P118="가설비", J118, 0)</f>
        <v>0</v>
      </c>
      <c r="Z118">
        <f>IF(P118="잡비제외분", F118, 0)</f>
        <v>0</v>
      </c>
      <c r="AA118">
        <f>IF(P118="사급자재대", L118, 0)</f>
        <v>0</v>
      </c>
      <c r="AB118">
        <f>IF(P118="관급자재대", L118, 0)</f>
        <v>0</v>
      </c>
      <c r="AC118">
        <f>IF(P118="사용자항목1", L118, 0)</f>
        <v>0</v>
      </c>
      <c r="AD118">
        <f>IF(P118="사용자항목2", L118, 0)</f>
        <v>0</v>
      </c>
      <c r="AE118">
        <f>IF(P118="사용자항목3", L118, 0)</f>
        <v>0</v>
      </c>
      <c r="AF118">
        <f>IF(P118="사용자항목4", L118, 0)</f>
        <v>0</v>
      </c>
      <c r="AG118">
        <f>IF(P118="사용자항목5", L118, 0)</f>
        <v>0</v>
      </c>
      <c r="AH118">
        <f>IF(P118="사용자항목6", L118, 0)</f>
        <v>0</v>
      </c>
      <c r="AI118">
        <f>IF(P118="사용자항목7", L118, 0)</f>
        <v>0</v>
      </c>
      <c r="AJ118">
        <f>IF(P118="사용자항목8", L118, 0)</f>
        <v>0</v>
      </c>
      <c r="AK118">
        <f>IF(P118="사용자항목9", L118, 0)</f>
        <v>0</v>
      </c>
    </row>
    <row r="119" spans="1:38" ht="30" customHeight="1">
      <c r="A119" s="32"/>
      <c r="B119" s="32"/>
      <c r="C119" s="30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38" ht="30" customHeight="1">
      <c r="A120" s="32"/>
      <c r="B120" s="32"/>
      <c r="C120" s="30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38" ht="30" customHeight="1">
      <c r="A121" s="32"/>
      <c r="B121" s="32"/>
      <c r="C121" s="30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38" ht="30" customHeight="1">
      <c r="A122" s="32"/>
      <c r="B122" s="32"/>
      <c r="C122" s="30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38" ht="30" customHeight="1">
      <c r="A123" s="32"/>
      <c r="B123" s="32"/>
      <c r="C123" s="30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38" ht="30" customHeight="1">
      <c r="A124" s="32"/>
      <c r="B124" s="32"/>
      <c r="C124" s="30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38" ht="30" customHeight="1">
      <c r="A125" s="32"/>
      <c r="B125" s="32"/>
      <c r="C125" s="30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38" ht="30" customHeight="1">
      <c r="A126" s="32"/>
      <c r="B126" s="32"/>
      <c r="C126" s="30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38" ht="30" customHeight="1">
      <c r="A127" s="32"/>
      <c r="B127" s="32"/>
      <c r="C127" s="30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38" ht="30" customHeight="1">
      <c r="A128" s="32"/>
      <c r="B128" s="32"/>
      <c r="C128" s="30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38" ht="30" customHeight="1">
      <c r="A129" s="32"/>
      <c r="B129" s="32"/>
      <c r="C129" s="30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38" ht="30" customHeight="1">
      <c r="A130" s="32"/>
      <c r="B130" s="32"/>
      <c r="C130" s="30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38" ht="30" customHeight="1">
      <c r="A131" s="32"/>
      <c r="B131" s="32"/>
      <c r="C131" s="30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38" ht="30" customHeight="1">
      <c r="A132" s="32"/>
      <c r="B132" s="32"/>
      <c r="C132" s="30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38" ht="30" customHeight="1">
      <c r="A133" s="32"/>
      <c r="B133" s="32"/>
      <c r="C133" s="30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38" ht="30" customHeight="1">
      <c r="A134" s="32"/>
      <c r="B134" s="32"/>
      <c r="C134" s="30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38" ht="30" customHeight="1">
      <c r="A135" s="32"/>
      <c r="B135" s="32"/>
      <c r="C135" s="30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38" ht="30" customHeight="1">
      <c r="A136" s="11" t="s">
        <v>121</v>
      </c>
      <c r="B136" s="12"/>
      <c r="C136" s="13"/>
      <c r="D136" s="14"/>
      <c r="E136" s="8"/>
      <c r="F136" s="14"/>
      <c r="G136" s="8"/>
      <c r="H136" s="14"/>
      <c r="I136" s="8"/>
      <c r="J136" s="14"/>
      <c r="K136" s="8"/>
      <c r="L136" s="14">
        <f>F136+H136+J136</f>
        <v>0</v>
      </c>
      <c r="M136" s="14"/>
      <c r="R136">
        <f t="shared" ref="R136:AL136" si="50">ROUNDDOWN(SUM(R116:R118), 0)</f>
        <v>0</v>
      </c>
      <c r="S136">
        <f t="shared" si="50"/>
        <v>0</v>
      </c>
      <c r="T136">
        <f t="shared" si="50"/>
        <v>0</v>
      </c>
      <c r="U136">
        <f t="shared" si="50"/>
        <v>0</v>
      </c>
      <c r="V136">
        <f t="shared" si="50"/>
        <v>0</v>
      </c>
      <c r="W136">
        <f t="shared" si="50"/>
        <v>0</v>
      </c>
      <c r="X136">
        <f t="shared" si="50"/>
        <v>0</v>
      </c>
      <c r="Y136">
        <f t="shared" si="50"/>
        <v>0</v>
      </c>
      <c r="Z136">
        <f t="shared" si="50"/>
        <v>0</v>
      </c>
      <c r="AA136">
        <f t="shared" si="50"/>
        <v>0</v>
      </c>
      <c r="AB136">
        <f t="shared" si="50"/>
        <v>0</v>
      </c>
      <c r="AC136">
        <f t="shared" si="50"/>
        <v>0</v>
      </c>
      <c r="AD136">
        <f t="shared" si="50"/>
        <v>0</v>
      </c>
      <c r="AE136">
        <f t="shared" si="50"/>
        <v>0</v>
      </c>
      <c r="AF136">
        <f t="shared" si="50"/>
        <v>0</v>
      </c>
      <c r="AG136">
        <f t="shared" si="50"/>
        <v>0</v>
      </c>
      <c r="AH136">
        <f t="shared" si="50"/>
        <v>0</v>
      </c>
      <c r="AI136">
        <f t="shared" si="50"/>
        <v>0</v>
      </c>
      <c r="AJ136">
        <f t="shared" si="50"/>
        <v>0</v>
      </c>
      <c r="AK136">
        <f t="shared" si="50"/>
        <v>0</v>
      </c>
      <c r="AL136">
        <f t="shared" si="50"/>
        <v>0</v>
      </c>
    </row>
    <row r="137" spans="1:38" ht="30" customHeight="1">
      <c r="A137" s="53" t="s">
        <v>300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7"/>
    </row>
    <row r="138" spans="1:38" ht="30" customHeight="1">
      <c r="A138" s="31" t="s">
        <v>50</v>
      </c>
      <c r="B138" s="31" t="s">
        <v>51</v>
      </c>
      <c r="C138" s="29" t="s">
        <v>52</v>
      </c>
      <c r="D138" s="8">
        <v>63.3</v>
      </c>
      <c r="E138" s="8"/>
      <c r="F138" s="8"/>
      <c r="G138" s="8"/>
      <c r="H138" s="8"/>
      <c r="I138" s="8"/>
      <c r="J138" s="8"/>
      <c r="K138" s="8">
        <f t="shared" ref="K138:L141" si="51">E138+G138+I138</f>
        <v>0</v>
      </c>
      <c r="L138" s="8">
        <f t="shared" si="51"/>
        <v>0</v>
      </c>
      <c r="M138" s="9" t="s">
        <v>49</v>
      </c>
      <c r="O138" t="str">
        <f>"01"</f>
        <v>01</v>
      </c>
      <c r="P138" s="1" t="s">
        <v>120</v>
      </c>
      <c r="Q138">
        <v>1</v>
      </c>
      <c r="R138">
        <f>IF(P138="기계경비", J138, 0)</f>
        <v>0</v>
      </c>
      <c r="S138">
        <f>IF(P138="운반비", J138, 0)</f>
        <v>0</v>
      </c>
      <c r="T138">
        <f>IF(P138="작업부산물", F138, 0)</f>
        <v>0</v>
      </c>
      <c r="U138">
        <f>IF(P138="관급", F138, 0)</f>
        <v>0</v>
      </c>
      <c r="V138">
        <f>IF(P138="외주비", J138, 0)</f>
        <v>0</v>
      </c>
      <c r="W138">
        <f>IF(P138="장비비", J138, 0)</f>
        <v>0</v>
      </c>
      <c r="X138">
        <f>IF(P138="폐기물처리비", J138, 0)</f>
        <v>0</v>
      </c>
      <c r="Y138">
        <f>IF(P138="가설비", J138, 0)</f>
        <v>0</v>
      </c>
      <c r="Z138">
        <f>IF(P138="잡비제외분", F138, 0)</f>
        <v>0</v>
      </c>
      <c r="AA138">
        <f>IF(P138="사급자재대", L138, 0)</f>
        <v>0</v>
      </c>
      <c r="AB138">
        <f>IF(P138="관급자재대", L138, 0)</f>
        <v>0</v>
      </c>
      <c r="AC138">
        <f>IF(P138="사용자항목1", L138, 0)</f>
        <v>0</v>
      </c>
      <c r="AD138">
        <f>IF(P138="사용자항목2", L138, 0)</f>
        <v>0</v>
      </c>
      <c r="AE138">
        <f>IF(P138="사용자항목3", L138, 0)</f>
        <v>0</v>
      </c>
      <c r="AF138">
        <f>IF(P138="사용자항목4", L138, 0)</f>
        <v>0</v>
      </c>
      <c r="AG138">
        <f>IF(P138="사용자항목5", L138, 0)</f>
        <v>0</v>
      </c>
      <c r="AH138">
        <f>IF(P138="사용자항목6", L138, 0)</f>
        <v>0</v>
      </c>
      <c r="AI138">
        <f>IF(P138="사용자항목7", L138, 0)</f>
        <v>0</v>
      </c>
      <c r="AJ138">
        <f>IF(P138="사용자항목8", L138, 0)</f>
        <v>0</v>
      </c>
      <c r="AK138">
        <f>IF(P138="사용자항목9", L138, 0)</f>
        <v>0</v>
      </c>
    </row>
    <row r="139" spans="1:38" ht="30" customHeight="1">
      <c r="A139" s="31" t="s">
        <v>166</v>
      </c>
      <c r="B139" s="31" t="s">
        <v>167</v>
      </c>
      <c r="C139" s="29" t="s">
        <v>134</v>
      </c>
      <c r="D139" s="8">
        <v>1</v>
      </c>
      <c r="E139" s="8"/>
      <c r="F139" s="8"/>
      <c r="G139" s="8"/>
      <c r="H139" s="8"/>
      <c r="I139" s="8"/>
      <c r="J139" s="8"/>
      <c r="K139" s="8">
        <f t="shared" si="51"/>
        <v>0</v>
      </c>
      <c r="L139" s="8">
        <f t="shared" si="51"/>
        <v>0</v>
      </c>
      <c r="M139" s="9" t="s">
        <v>165</v>
      </c>
      <c r="O139" t="str">
        <f>""</f>
        <v/>
      </c>
      <c r="P139" s="1" t="s">
        <v>120</v>
      </c>
      <c r="Q139">
        <v>1</v>
      </c>
      <c r="R139">
        <f>IF(P139="기계경비", J139, 0)</f>
        <v>0</v>
      </c>
      <c r="S139">
        <f>IF(P139="운반비", J139, 0)</f>
        <v>0</v>
      </c>
      <c r="T139">
        <f>IF(P139="작업부산물", F139, 0)</f>
        <v>0</v>
      </c>
      <c r="U139">
        <f>IF(P139="관급", F139, 0)</f>
        <v>0</v>
      </c>
      <c r="V139">
        <f>IF(P139="외주비", J139, 0)</f>
        <v>0</v>
      </c>
      <c r="W139">
        <f>IF(P139="장비비", J139, 0)</f>
        <v>0</v>
      </c>
      <c r="X139">
        <f>IF(P139="폐기물처리비", J139, 0)</f>
        <v>0</v>
      </c>
      <c r="Y139">
        <f>IF(P139="가설비", J139, 0)</f>
        <v>0</v>
      </c>
      <c r="Z139">
        <f>IF(P139="잡비제외분", F139, 0)</f>
        <v>0</v>
      </c>
      <c r="AA139">
        <f>IF(P139="사급자재대", L139, 0)</f>
        <v>0</v>
      </c>
      <c r="AB139">
        <f>IF(P139="관급자재대", L139, 0)</f>
        <v>0</v>
      </c>
      <c r="AC139">
        <f>IF(P139="사용자항목1", L139, 0)</f>
        <v>0</v>
      </c>
      <c r="AD139">
        <f>IF(P139="사용자항목2", L139, 0)</f>
        <v>0</v>
      </c>
      <c r="AE139">
        <f>IF(P139="사용자항목3", L139, 0)</f>
        <v>0</v>
      </c>
      <c r="AF139">
        <f>IF(P139="사용자항목4", L139, 0)</f>
        <v>0</v>
      </c>
      <c r="AG139">
        <f>IF(P139="사용자항목5", L139, 0)</f>
        <v>0</v>
      </c>
      <c r="AH139">
        <f>IF(P139="사용자항목6", L139, 0)</f>
        <v>0</v>
      </c>
      <c r="AI139">
        <f>IF(P139="사용자항목7", L139, 0)</f>
        <v>0</v>
      </c>
      <c r="AJ139">
        <f>IF(P139="사용자항목8", L139, 0)</f>
        <v>0</v>
      </c>
      <c r="AK139">
        <f>IF(P139="사용자항목9", L139, 0)</f>
        <v>0</v>
      </c>
    </row>
    <row r="140" spans="1:38" ht="30" customHeight="1">
      <c r="A140" s="31" t="s">
        <v>169</v>
      </c>
      <c r="B140" s="32"/>
      <c r="C140" s="29" t="s">
        <v>57</v>
      </c>
      <c r="D140" s="8">
        <v>30</v>
      </c>
      <c r="E140" s="8"/>
      <c r="F140" s="8"/>
      <c r="G140" s="8"/>
      <c r="H140" s="8"/>
      <c r="I140" s="8"/>
      <c r="J140" s="8"/>
      <c r="K140" s="8">
        <f t="shared" si="51"/>
        <v>0</v>
      </c>
      <c r="L140" s="8">
        <f t="shared" si="51"/>
        <v>0</v>
      </c>
      <c r="M140" s="9" t="s">
        <v>168</v>
      </c>
      <c r="O140" t="str">
        <f>""</f>
        <v/>
      </c>
      <c r="P140" s="1" t="s">
        <v>120</v>
      </c>
      <c r="Q140">
        <v>1</v>
      </c>
      <c r="R140">
        <f>IF(P140="기계경비", J140, 0)</f>
        <v>0</v>
      </c>
      <c r="S140">
        <f>IF(P140="운반비", J140, 0)</f>
        <v>0</v>
      </c>
      <c r="T140">
        <f>IF(P140="작업부산물", F140, 0)</f>
        <v>0</v>
      </c>
      <c r="U140">
        <f>IF(P140="관급", F140, 0)</f>
        <v>0</v>
      </c>
      <c r="V140">
        <f>IF(P140="외주비", J140, 0)</f>
        <v>0</v>
      </c>
      <c r="W140">
        <f>IF(P140="장비비", J140, 0)</f>
        <v>0</v>
      </c>
      <c r="X140">
        <f>IF(P140="폐기물처리비", J140, 0)</f>
        <v>0</v>
      </c>
      <c r="Y140">
        <f>IF(P140="가설비", J140, 0)</f>
        <v>0</v>
      </c>
      <c r="Z140">
        <f>IF(P140="잡비제외분", F140, 0)</f>
        <v>0</v>
      </c>
      <c r="AA140">
        <f>IF(P140="사급자재대", L140, 0)</f>
        <v>0</v>
      </c>
      <c r="AB140">
        <f>IF(P140="관급자재대", L140, 0)</f>
        <v>0</v>
      </c>
      <c r="AC140">
        <f>IF(P140="사용자항목1", L140, 0)</f>
        <v>0</v>
      </c>
      <c r="AD140">
        <f>IF(P140="사용자항목2", L140, 0)</f>
        <v>0</v>
      </c>
      <c r="AE140">
        <f>IF(P140="사용자항목3", L140, 0)</f>
        <v>0</v>
      </c>
      <c r="AF140">
        <f>IF(P140="사용자항목4", L140, 0)</f>
        <v>0</v>
      </c>
      <c r="AG140">
        <f>IF(P140="사용자항목5", L140, 0)</f>
        <v>0</v>
      </c>
      <c r="AH140">
        <f>IF(P140="사용자항목6", L140, 0)</f>
        <v>0</v>
      </c>
      <c r="AI140">
        <f>IF(P140="사용자항목7", L140, 0)</f>
        <v>0</v>
      </c>
      <c r="AJ140">
        <f>IF(P140="사용자항목8", L140, 0)</f>
        <v>0</v>
      </c>
      <c r="AK140">
        <f>IF(P140="사용자항목9", L140, 0)</f>
        <v>0</v>
      </c>
    </row>
    <row r="141" spans="1:38" ht="30" customHeight="1">
      <c r="A141" s="31" t="s">
        <v>171</v>
      </c>
      <c r="B141" s="31" t="s">
        <v>172</v>
      </c>
      <c r="C141" s="29" t="s">
        <v>55</v>
      </c>
      <c r="D141" s="8">
        <v>1</v>
      </c>
      <c r="E141" s="8"/>
      <c r="F141" s="8"/>
      <c r="G141" s="8"/>
      <c r="H141" s="8"/>
      <c r="I141" s="8"/>
      <c r="J141" s="8"/>
      <c r="K141" s="8">
        <f t="shared" si="51"/>
        <v>0</v>
      </c>
      <c r="L141" s="8">
        <f t="shared" si="51"/>
        <v>0</v>
      </c>
      <c r="M141" s="9" t="s">
        <v>170</v>
      </c>
      <c r="O141" t="str">
        <f>""</f>
        <v/>
      </c>
      <c r="P141" s="1" t="s">
        <v>120</v>
      </c>
      <c r="Q141">
        <v>1</v>
      </c>
      <c r="R141">
        <f>IF(P141="기계경비", J141, 0)</f>
        <v>0</v>
      </c>
      <c r="S141">
        <f>IF(P141="운반비", J141, 0)</f>
        <v>0</v>
      </c>
      <c r="T141">
        <f>IF(P141="작업부산물", F141, 0)</f>
        <v>0</v>
      </c>
      <c r="U141">
        <f>IF(P141="관급", F141, 0)</f>
        <v>0</v>
      </c>
      <c r="V141">
        <f>IF(P141="외주비", J141, 0)</f>
        <v>0</v>
      </c>
      <c r="W141">
        <f>IF(P141="장비비", J141, 0)</f>
        <v>0</v>
      </c>
      <c r="X141">
        <f>IF(P141="폐기물처리비", J141, 0)</f>
        <v>0</v>
      </c>
      <c r="Y141">
        <f>IF(P141="가설비", J141, 0)</f>
        <v>0</v>
      </c>
      <c r="Z141">
        <f>IF(P141="잡비제외분", F141, 0)</f>
        <v>0</v>
      </c>
      <c r="AA141">
        <f>IF(P141="사급자재대", L141, 0)</f>
        <v>0</v>
      </c>
      <c r="AB141">
        <f>IF(P141="관급자재대", L141, 0)</f>
        <v>0</v>
      </c>
      <c r="AC141">
        <f>IF(P141="사용자항목1", L141, 0)</f>
        <v>0</v>
      </c>
      <c r="AD141">
        <f>IF(P141="사용자항목2", L141, 0)</f>
        <v>0</v>
      </c>
      <c r="AE141">
        <f>IF(P141="사용자항목3", L141, 0)</f>
        <v>0</v>
      </c>
      <c r="AF141">
        <f>IF(P141="사용자항목4", L141, 0)</f>
        <v>0</v>
      </c>
      <c r="AG141">
        <f>IF(P141="사용자항목5", L141, 0)</f>
        <v>0</v>
      </c>
      <c r="AH141">
        <f>IF(P141="사용자항목6", L141, 0)</f>
        <v>0</v>
      </c>
      <c r="AI141">
        <f>IF(P141="사용자항목7", L141, 0)</f>
        <v>0</v>
      </c>
      <c r="AJ141">
        <f>IF(P141="사용자항목8", L141, 0)</f>
        <v>0</v>
      </c>
      <c r="AK141">
        <f>IF(P141="사용자항목9", L141, 0)</f>
        <v>0</v>
      </c>
    </row>
    <row r="142" spans="1:38" ht="30" customHeight="1">
      <c r="A142" s="32"/>
      <c r="B142" s="32"/>
      <c r="C142" s="30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38" ht="30" customHeight="1">
      <c r="A143" s="32"/>
      <c r="B143" s="32"/>
      <c r="C143" s="30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38" ht="30" customHeight="1">
      <c r="A144" s="32"/>
      <c r="B144" s="32"/>
      <c r="C144" s="30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38" ht="30" customHeight="1">
      <c r="A145" s="32"/>
      <c r="B145" s="32"/>
      <c r="C145" s="30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38" ht="30" customHeight="1">
      <c r="A146" s="32"/>
      <c r="B146" s="32"/>
      <c r="C146" s="30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38" ht="30" customHeight="1">
      <c r="A147" s="32"/>
      <c r="B147" s="32"/>
      <c r="C147" s="30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38" ht="30" customHeight="1">
      <c r="A148" s="32"/>
      <c r="B148" s="32"/>
      <c r="C148" s="30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38" ht="30" customHeight="1">
      <c r="A149" s="32"/>
      <c r="B149" s="32"/>
      <c r="C149" s="30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38" ht="30" customHeight="1">
      <c r="A150" s="32"/>
      <c r="B150" s="32"/>
      <c r="C150" s="30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38" ht="30" customHeight="1">
      <c r="A151" s="32"/>
      <c r="B151" s="32"/>
      <c r="C151" s="30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38" ht="30" customHeight="1">
      <c r="A152" s="32"/>
      <c r="B152" s="32"/>
      <c r="C152" s="30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38" ht="30" customHeight="1">
      <c r="A153" s="32"/>
      <c r="B153" s="32"/>
      <c r="C153" s="30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38" ht="30" customHeight="1">
      <c r="A154" s="32"/>
      <c r="B154" s="32"/>
      <c r="C154" s="30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38" ht="30" customHeight="1">
      <c r="A155" s="32"/>
      <c r="B155" s="32"/>
      <c r="C155" s="30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38" ht="30" customHeight="1">
      <c r="A156" s="32"/>
      <c r="B156" s="32"/>
      <c r="C156" s="30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38" ht="30" customHeight="1">
      <c r="A157" s="32"/>
      <c r="B157" s="32"/>
      <c r="C157" s="30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38" ht="30" customHeight="1">
      <c r="A158" s="11" t="s">
        <v>121</v>
      </c>
      <c r="B158" s="12"/>
      <c r="C158" s="13"/>
      <c r="D158" s="14"/>
      <c r="E158" s="8"/>
      <c r="F158" s="14"/>
      <c r="G158" s="8"/>
      <c r="H158" s="14"/>
      <c r="I158" s="8"/>
      <c r="J158" s="14"/>
      <c r="K158" s="8"/>
      <c r="L158" s="14">
        <f>F158+H158+J158</f>
        <v>0</v>
      </c>
      <c r="M158" s="14"/>
      <c r="R158">
        <f t="shared" ref="R158:AL158" si="52">ROUNDDOWN(SUM(R138:R141), 0)</f>
        <v>0</v>
      </c>
      <c r="S158">
        <f t="shared" si="52"/>
        <v>0</v>
      </c>
      <c r="T158">
        <f t="shared" si="52"/>
        <v>0</v>
      </c>
      <c r="U158">
        <f t="shared" si="52"/>
        <v>0</v>
      </c>
      <c r="V158">
        <f t="shared" si="52"/>
        <v>0</v>
      </c>
      <c r="W158">
        <f t="shared" si="52"/>
        <v>0</v>
      </c>
      <c r="X158">
        <f t="shared" si="52"/>
        <v>0</v>
      </c>
      <c r="Y158">
        <f t="shared" si="52"/>
        <v>0</v>
      </c>
      <c r="Z158">
        <f t="shared" si="52"/>
        <v>0</v>
      </c>
      <c r="AA158">
        <f t="shared" si="52"/>
        <v>0</v>
      </c>
      <c r="AB158">
        <f t="shared" si="52"/>
        <v>0</v>
      </c>
      <c r="AC158">
        <f t="shared" si="52"/>
        <v>0</v>
      </c>
      <c r="AD158">
        <f t="shared" si="52"/>
        <v>0</v>
      </c>
      <c r="AE158">
        <f t="shared" si="52"/>
        <v>0</v>
      </c>
      <c r="AF158">
        <f t="shared" si="52"/>
        <v>0</v>
      </c>
      <c r="AG158">
        <f t="shared" si="52"/>
        <v>0</v>
      </c>
      <c r="AH158">
        <f t="shared" si="52"/>
        <v>0</v>
      </c>
      <c r="AI158">
        <f t="shared" si="52"/>
        <v>0</v>
      </c>
      <c r="AJ158">
        <f t="shared" si="52"/>
        <v>0</v>
      </c>
      <c r="AK158">
        <f t="shared" si="52"/>
        <v>0</v>
      </c>
      <c r="AL158">
        <f t="shared" si="52"/>
        <v>0</v>
      </c>
    </row>
    <row r="159" spans="1:38" ht="30" customHeight="1">
      <c r="A159" s="53" t="s">
        <v>301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7"/>
    </row>
    <row r="160" spans="1:38" ht="30" customHeight="1">
      <c r="A160" s="31" t="s">
        <v>79</v>
      </c>
      <c r="B160" s="31" t="s">
        <v>80</v>
      </c>
      <c r="C160" s="29" t="s">
        <v>58</v>
      </c>
      <c r="D160" s="8">
        <v>2</v>
      </c>
      <c r="E160" s="8"/>
      <c r="F160" s="8"/>
      <c r="G160" s="8"/>
      <c r="H160" s="8"/>
      <c r="I160" s="8"/>
      <c r="J160" s="8"/>
      <c r="K160" s="8">
        <f t="shared" ref="K160:L164" si="53">E160+G160+I160</f>
        <v>0</v>
      </c>
      <c r="L160" s="8">
        <f t="shared" si="53"/>
        <v>0</v>
      </c>
      <c r="M160" s="8"/>
      <c r="O160" t="str">
        <f>"01"</f>
        <v>01</v>
      </c>
      <c r="P160" s="1" t="s">
        <v>120</v>
      </c>
      <c r="Q160">
        <v>1</v>
      </c>
      <c r="R160">
        <f>IF(P160="기계경비", J160, 0)</f>
        <v>0</v>
      </c>
      <c r="S160">
        <f>IF(P160="운반비", J160, 0)</f>
        <v>0</v>
      </c>
      <c r="T160">
        <f>IF(P160="작업부산물", F160, 0)</f>
        <v>0</v>
      </c>
      <c r="U160">
        <f>IF(P160="관급", F160, 0)</f>
        <v>0</v>
      </c>
      <c r="V160">
        <f>IF(P160="외주비", J160, 0)</f>
        <v>0</v>
      </c>
      <c r="W160">
        <f>IF(P160="장비비", J160, 0)</f>
        <v>0</v>
      </c>
      <c r="X160">
        <f>IF(P160="폐기물처리비", J160, 0)</f>
        <v>0</v>
      </c>
      <c r="Y160">
        <f>IF(P160="가설비", J160, 0)</f>
        <v>0</v>
      </c>
      <c r="Z160">
        <f>IF(P160="잡비제외분", F160, 0)</f>
        <v>0</v>
      </c>
      <c r="AA160">
        <f>IF(P160="사급자재대", L160, 0)</f>
        <v>0</v>
      </c>
      <c r="AB160">
        <f>IF(P160="관급자재대", L160, 0)</f>
        <v>0</v>
      </c>
      <c r="AC160">
        <f>IF(P160="사용자항목1", L160, 0)</f>
        <v>0</v>
      </c>
      <c r="AD160">
        <f>IF(P160="사용자항목2", L160, 0)</f>
        <v>0</v>
      </c>
      <c r="AE160">
        <f>IF(P160="사용자항목3", L160, 0)</f>
        <v>0</v>
      </c>
      <c r="AF160">
        <f>IF(P160="사용자항목4", L160, 0)</f>
        <v>0</v>
      </c>
      <c r="AG160">
        <f>IF(P160="사용자항목5", L160, 0)</f>
        <v>0</v>
      </c>
      <c r="AH160">
        <f>IF(P160="사용자항목6", L160, 0)</f>
        <v>0</v>
      </c>
      <c r="AI160">
        <f>IF(P160="사용자항목7", L160, 0)</f>
        <v>0</v>
      </c>
      <c r="AJ160">
        <f>IF(P160="사용자항목8", L160, 0)</f>
        <v>0</v>
      </c>
      <c r="AK160">
        <f>IF(P160="사용자항목9", L160, 0)</f>
        <v>0</v>
      </c>
    </row>
    <row r="161" spans="1:37" ht="30" customHeight="1">
      <c r="A161" s="31" t="s">
        <v>174</v>
      </c>
      <c r="B161" s="31" t="s">
        <v>175</v>
      </c>
      <c r="C161" s="29" t="s">
        <v>57</v>
      </c>
      <c r="D161" s="8">
        <v>3</v>
      </c>
      <c r="E161" s="8"/>
      <c r="F161" s="8"/>
      <c r="G161" s="8"/>
      <c r="H161" s="8"/>
      <c r="I161" s="8"/>
      <c r="J161" s="8"/>
      <c r="K161" s="8">
        <f t="shared" si="53"/>
        <v>0</v>
      </c>
      <c r="L161" s="8">
        <f t="shared" si="53"/>
        <v>0</v>
      </c>
      <c r="M161" s="9" t="s">
        <v>173</v>
      </c>
      <c r="O161" t="str">
        <f>""</f>
        <v/>
      </c>
      <c r="P161" s="1" t="s">
        <v>120</v>
      </c>
      <c r="Q161">
        <v>1</v>
      </c>
      <c r="R161">
        <f>IF(P161="기계경비", J161, 0)</f>
        <v>0</v>
      </c>
      <c r="S161">
        <f>IF(P161="운반비", J161, 0)</f>
        <v>0</v>
      </c>
      <c r="T161">
        <f>IF(P161="작업부산물", F161, 0)</f>
        <v>0</v>
      </c>
      <c r="U161">
        <f>IF(P161="관급", F161, 0)</f>
        <v>0</v>
      </c>
      <c r="V161">
        <f>IF(P161="외주비", J161, 0)</f>
        <v>0</v>
      </c>
      <c r="W161">
        <f>IF(P161="장비비", J161, 0)</f>
        <v>0</v>
      </c>
      <c r="X161">
        <f>IF(P161="폐기물처리비", J161, 0)</f>
        <v>0</v>
      </c>
      <c r="Y161">
        <f>IF(P161="가설비", J161, 0)</f>
        <v>0</v>
      </c>
      <c r="Z161">
        <f>IF(P161="잡비제외분", F161, 0)</f>
        <v>0</v>
      </c>
      <c r="AA161">
        <f>IF(P161="사급자재대", L161, 0)</f>
        <v>0</v>
      </c>
      <c r="AB161">
        <f>IF(P161="관급자재대", L161, 0)</f>
        <v>0</v>
      </c>
      <c r="AC161">
        <f>IF(P161="사용자항목1", L161, 0)</f>
        <v>0</v>
      </c>
      <c r="AD161">
        <f>IF(P161="사용자항목2", L161, 0)</f>
        <v>0</v>
      </c>
      <c r="AE161">
        <f>IF(P161="사용자항목3", L161, 0)</f>
        <v>0</v>
      </c>
      <c r="AF161">
        <f>IF(P161="사용자항목4", L161, 0)</f>
        <v>0</v>
      </c>
      <c r="AG161">
        <f>IF(P161="사용자항목5", L161, 0)</f>
        <v>0</v>
      </c>
      <c r="AH161">
        <f>IF(P161="사용자항목6", L161, 0)</f>
        <v>0</v>
      </c>
      <c r="AI161">
        <f>IF(P161="사용자항목7", L161, 0)</f>
        <v>0</v>
      </c>
      <c r="AJ161">
        <f>IF(P161="사용자항목8", L161, 0)</f>
        <v>0</v>
      </c>
      <c r="AK161">
        <f>IF(P161="사용자항목9", L161, 0)</f>
        <v>0</v>
      </c>
    </row>
    <row r="162" spans="1:37" ht="30" customHeight="1">
      <c r="A162" s="31" t="s">
        <v>135</v>
      </c>
      <c r="B162" s="31" t="s">
        <v>177</v>
      </c>
      <c r="C162" s="29" t="s">
        <v>134</v>
      </c>
      <c r="D162" s="8">
        <v>1</v>
      </c>
      <c r="E162" s="8"/>
      <c r="F162" s="8"/>
      <c r="G162" s="8"/>
      <c r="H162" s="8"/>
      <c r="I162" s="8"/>
      <c r="J162" s="8"/>
      <c r="K162" s="8">
        <f t="shared" si="53"/>
        <v>0</v>
      </c>
      <c r="L162" s="8">
        <f t="shared" si="53"/>
        <v>0</v>
      </c>
      <c r="M162" s="9" t="s">
        <v>176</v>
      </c>
      <c r="O162" t="str">
        <f>""</f>
        <v/>
      </c>
      <c r="P162" s="1" t="s">
        <v>120</v>
      </c>
      <c r="Q162">
        <v>1</v>
      </c>
      <c r="R162">
        <f>IF(P162="기계경비", J162, 0)</f>
        <v>0</v>
      </c>
      <c r="S162">
        <f>IF(P162="운반비", J162, 0)</f>
        <v>0</v>
      </c>
      <c r="T162">
        <f>IF(P162="작업부산물", F162, 0)</f>
        <v>0</v>
      </c>
      <c r="U162">
        <f>IF(P162="관급", F162, 0)</f>
        <v>0</v>
      </c>
      <c r="V162">
        <f>IF(P162="외주비", J162, 0)</f>
        <v>0</v>
      </c>
      <c r="W162">
        <f>IF(P162="장비비", J162, 0)</f>
        <v>0</v>
      </c>
      <c r="X162">
        <f>IF(P162="폐기물처리비", J162, 0)</f>
        <v>0</v>
      </c>
      <c r="Y162">
        <f>IF(P162="가설비", J162, 0)</f>
        <v>0</v>
      </c>
      <c r="Z162">
        <f>IF(P162="잡비제외분", F162, 0)</f>
        <v>0</v>
      </c>
      <c r="AA162">
        <f>IF(P162="사급자재대", L162, 0)</f>
        <v>0</v>
      </c>
      <c r="AB162">
        <f>IF(P162="관급자재대", L162, 0)</f>
        <v>0</v>
      </c>
      <c r="AC162">
        <f>IF(P162="사용자항목1", L162, 0)</f>
        <v>0</v>
      </c>
      <c r="AD162">
        <f>IF(P162="사용자항목2", L162, 0)</f>
        <v>0</v>
      </c>
      <c r="AE162">
        <f>IF(P162="사용자항목3", L162, 0)</f>
        <v>0</v>
      </c>
      <c r="AF162">
        <f>IF(P162="사용자항목4", L162, 0)</f>
        <v>0</v>
      </c>
      <c r="AG162">
        <f>IF(P162="사용자항목5", L162, 0)</f>
        <v>0</v>
      </c>
      <c r="AH162">
        <f>IF(P162="사용자항목6", L162, 0)</f>
        <v>0</v>
      </c>
      <c r="AI162">
        <f>IF(P162="사용자항목7", L162, 0)</f>
        <v>0</v>
      </c>
      <c r="AJ162">
        <f>IF(P162="사용자항목8", L162, 0)</f>
        <v>0</v>
      </c>
      <c r="AK162">
        <f>IF(P162="사용자항목9", L162, 0)</f>
        <v>0</v>
      </c>
    </row>
    <row r="163" spans="1:37" ht="30" customHeight="1">
      <c r="A163" s="31" t="s">
        <v>136</v>
      </c>
      <c r="B163" s="31" t="s">
        <v>137</v>
      </c>
      <c r="C163" s="29" t="s">
        <v>134</v>
      </c>
      <c r="D163" s="8">
        <v>1</v>
      </c>
      <c r="E163" s="8"/>
      <c r="F163" s="8"/>
      <c r="G163" s="8"/>
      <c r="H163" s="8"/>
      <c r="I163" s="8"/>
      <c r="J163" s="8"/>
      <c r="K163" s="8">
        <f t="shared" si="53"/>
        <v>0</v>
      </c>
      <c r="L163" s="8">
        <f t="shared" si="53"/>
        <v>0</v>
      </c>
      <c r="M163" s="9" t="s">
        <v>138</v>
      </c>
      <c r="O163" t="str">
        <f>""</f>
        <v/>
      </c>
      <c r="P163" s="1" t="s">
        <v>120</v>
      </c>
      <c r="Q163">
        <v>1</v>
      </c>
      <c r="R163">
        <f>IF(P163="기계경비", J163, 0)</f>
        <v>0</v>
      </c>
      <c r="S163">
        <f>IF(P163="운반비", J163, 0)</f>
        <v>0</v>
      </c>
      <c r="T163">
        <f>IF(P163="작업부산물", F163, 0)</f>
        <v>0</v>
      </c>
      <c r="U163">
        <f>IF(P163="관급", F163, 0)</f>
        <v>0</v>
      </c>
      <c r="V163">
        <f>IF(P163="외주비", J163, 0)</f>
        <v>0</v>
      </c>
      <c r="W163">
        <f>IF(P163="장비비", J163, 0)</f>
        <v>0</v>
      </c>
      <c r="X163">
        <f>IF(P163="폐기물처리비", J163, 0)</f>
        <v>0</v>
      </c>
      <c r="Y163">
        <f>IF(P163="가설비", J163, 0)</f>
        <v>0</v>
      </c>
      <c r="Z163">
        <f>IF(P163="잡비제외분", F163, 0)</f>
        <v>0</v>
      </c>
      <c r="AA163">
        <f>IF(P163="사급자재대", L163, 0)</f>
        <v>0</v>
      </c>
      <c r="AB163">
        <f>IF(P163="관급자재대", L163, 0)</f>
        <v>0</v>
      </c>
      <c r="AC163">
        <f>IF(P163="사용자항목1", L163, 0)</f>
        <v>0</v>
      </c>
      <c r="AD163">
        <f>IF(P163="사용자항목2", L163, 0)</f>
        <v>0</v>
      </c>
      <c r="AE163">
        <f>IF(P163="사용자항목3", L163, 0)</f>
        <v>0</v>
      </c>
      <c r="AF163">
        <f>IF(P163="사용자항목4", L163, 0)</f>
        <v>0</v>
      </c>
      <c r="AG163">
        <f>IF(P163="사용자항목5", L163, 0)</f>
        <v>0</v>
      </c>
      <c r="AH163">
        <f>IF(P163="사용자항목6", L163, 0)</f>
        <v>0</v>
      </c>
      <c r="AI163">
        <f>IF(P163="사용자항목7", L163, 0)</f>
        <v>0</v>
      </c>
      <c r="AJ163">
        <f>IF(P163="사용자항목8", L163, 0)</f>
        <v>0</v>
      </c>
      <c r="AK163">
        <f>IF(P163="사용자항목9", L163, 0)</f>
        <v>0</v>
      </c>
    </row>
    <row r="164" spans="1:37" ht="30" customHeight="1">
      <c r="A164" s="31" t="s">
        <v>179</v>
      </c>
      <c r="B164" s="31" t="s">
        <v>180</v>
      </c>
      <c r="C164" s="29" t="s">
        <v>57</v>
      </c>
      <c r="D164" s="8">
        <v>7</v>
      </c>
      <c r="E164" s="8"/>
      <c r="F164" s="8"/>
      <c r="G164" s="8"/>
      <c r="H164" s="8"/>
      <c r="I164" s="8"/>
      <c r="J164" s="8"/>
      <c r="K164" s="8">
        <f t="shared" si="53"/>
        <v>0</v>
      </c>
      <c r="L164" s="8">
        <f t="shared" si="53"/>
        <v>0</v>
      </c>
      <c r="M164" s="9" t="s">
        <v>178</v>
      </c>
      <c r="O164" t="str">
        <f>""</f>
        <v/>
      </c>
      <c r="P164" s="1" t="s">
        <v>120</v>
      </c>
      <c r="Q164">
        <v>1</v>
      </c>
      <c r="R164">
        <f>IF(P164="기계경비", J164, 0)</f>
        <v>0</v>
      </c>
      <c r="S164">
        <f>IF(P164="운반비", J164, 0)</f>
        <v>0</v>
      </c>
      <c r="T164">
        <f>IF(P164="작업부산물", F164, 0)</f>
        <v>0</v>
      </c>
      <c r="U164">
        <f>IF(P164="관급", F164, 0)</f>
        <v>0</v>
      </c>
      <c r="V164">
        <f>IF(P164="외주비", J164, 0)</f>
        <v>0</v>
      </c>
      <c r="W164">
        <f>IF(P164="장비비", J164, 0)</f>
        <v>0</v>
      </c>
      <c r="X164">
        <f>IF(P164="폐기물처리비", J164, 0)</f>
        <v>0</v>
      </c>
      <c r="Y164">
        <f>IF(P164="가설비", J164, 0)</f>
        <v>0</v>
      </c>
      <c r="Z164">
        <f>IF(P164="잡비제외분", F164, 0)</f>
        <v>0</v>
      </c>
      <c r="AA164">
        <f>IF(P164="사급자재대", L164, 0)</f>
        <v>0</v>
      </c>
      <c r="AB164">
        <f>IF(P164="관급자재대", L164, 0)</f>
        <v>0</v>
      </c>
      <c r="AC164">
        <f>IF(P164="사용자항목1", L164, 0)</f>
        <v>0</v>
      </c>
      <c r="AD164">
        <f>IF(P164="사용자항목2", L164, 0)</f>
        <v>0</v>
      </c>
      <c r="AE164">
        <f>IF(P164="사용자항목3", L164, 0)</f>
        <v>0</v>
      </c>
      <c r="AF164">
        <f>IF(P164="사용자항목4", L164, 0)</f>
        <v>0</v>
      </c>
      <c r="AG164">
        <f>IF(P164="사용자항목5", L164, 0)</f>
        <v>0</v>
      </c>
      <c r="AH164">
        <f>IF(P164="사용자항목6", L164, 0)</f>
        <v>0</v>
      </c>
      <c r="AI164">
        <f>IF(P164="사용자항목7", L164, 0)</f>
        <v>0</v>
      </c>
      <c r="AJ164">
        <f>IF(P164="사용자항목8", L164, 0)</f>
        <v>0</v>
      </c>
      <c r="AK164">
        <f>IF(P164="사용자항목9", L164, 0)</f>
        <v>0</v>
      </c>
    </row>
    <row r="165" spans="1:37" ht="30" customHeight="1">
      <c r="A165" s="32"/>
      <c r="B165" s="32"/>
      <c r="C165" s="30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37" ht="30" customHeight="1">
      <c r="A166" s="32"/>
      <c r="B166" s="32"/>
      <c r="C166" s="30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37" ht="30" customHeight="1">
      <c r="A167" s="32"/>
      <c r="B167" s="32"/>
      <c r="C167" s="30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37" ht="30" customHeight="1">
      <c r="A168" s="32"/>
      <c r="B168" s="32"/>
      <c r="C168" s="30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37" ht="30" customHeight="1">
      <c r="A169" s="32"/>
      <c r="B169" s="32"/>
      <c r="C169" s="30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37" ht="30" customHeight="1">
      <c r="A170" s="32"/>
      <c r="B170" s="32"/>
      <c r="C170" s="30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37" ht="30" customHeight="1">
      <c r="A171" s="32"/>
      <c r="B171" s="32"/>
      <c r="C171" s="30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37" ht="30" customHeight="1">
      <c r="A172" s="32"/>
      <c r="B172" s="32"/>
      <c r="C172" s="30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37" ht="30" customHeight="1">
      <c r="A173" s="32"/>
      <c r="B173" s="32"/>
      <c r="C173" s="30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37" ht="30" customHeight="1">
      <c r="A174" s="32"/>
      <c r="B174" s="32"/>
      <c r="C174" s="30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37" ht="30" customHeight="1">
      <c r="A175" s="32"/>
      <c r="B175" s="32"/>
      <c r="C175" s="30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37" ht="30" customHeight="1">
      <c r="A176" s="32"/>
      <c r="B176" s="32"/>
      <c r="C176" s="30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38" ht="30" customHeight="1">
      <c r="A177" s="32"/>
      <c r="B177" s="32"/>
      <c r="C177" s="30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38" ht="30" customHeight="1">
      <c r="A178" s="32"/>
      <c r="B178" s="32"/>
      <c r="C178" s="30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38" ht="30" customHeight="1">
      <c r="A179" s="32"/>
      <c r="B179" s="32"/>
      <c r="C179" s="30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38" ht="30" customHeight="1">
      <c r="A180" s="11" t="s">
        <v>121</v>
      </c>
      <c r="B180" s="12"/>
      <c r="C180" s="13"/>
      <c r="D180" s="14"/>
      <c r="E180" s="8"/>
      <c r="F180" s="14"/>
      <c r="G180" s="8"/>
      <c r="H180" s="14"/>
      <c r="I180" s="8"/>
      <c r="J180" s="14"/>
      <c r="K180" s="8"/>
      <c r="L180" s="14">
        <f>F180+H180+J180</f>
        <v>0</v>
      </c>
      <c r="M180" s="14"/>
      <c r="R180">
        <f t="shared" ref="R180:AL180" si="54">ROUNDDOWN(SUM(R160:R164), 0)</f>
        <v>0</v>
      </c>
      <c r="S180">
        <f t="shared" si="54"/>
        <v>0</v>
      </c>
      <c r="T180">
        <f t="shared" si="54"/>
        <v>0</v>
      </c>
      <c r="U180">
        <f t="shared" si="54"/>
        <v>0</v>
      </c>
      <c r="V180">
        <f t="shared" si="54"/>
        <v>0</v>
      </c>
      <c r="W180">
        <f t="shared" si="54"/>
        <v>0</v>
      </c>
      <c r="X180">
        <f t="shared" si="54"/>
        <v>0</v>
      </c>
      <c r="Y180">
        <f t="shared" si="54"/>
        <v>0</v>
      </c>
      <c r="Z180">
        <f t="shared" si="54"/>
        <v>0</v>
      </c>
      <c r="AA180">
        <f t="shared" si="54"/>
        <v>0</v>
      </c>
      <c r="AB180">
        <f t="shared" si="54"/>
        <v>0</v>
      </c>
      <c r="AC180">
        <f t="shared" si="54"/>
        <v>0</v>
      </c>
      <c r="AD180">
        <f t="shared" si="54"/>
        <v>0</v>
      </c>
      <c r="AE180">
        <f t="shared" si="54"/>
        <v>0</v>
      </c>
      <c r="AF180">
        <f t="shared" si="54"/>
        <v>0</v>
      </c>
      <c r="AG180">
        <f t="shared" si="54"/>
        <v>0</v>
      </c>
      <c r="AH180">
        <f t="shared" si="54"/>
        <v>0</v>
      </c>
      <c r="AI180">
        <f t="shared" si="54"/>
        <v>0</v>
      </c>
      <c r="AJ180">
        <f t="shared" si="54"/>
        <v>0</v>
      </c>
      <c r="AK180">
        <f t="shared" si="54"/>
        <v>0</v>
      </c>
      <c r="AL180">
        <f t="shared" si="54"/>
        <v>0</v>
      </c>
    </row>
    <row r="181" spans="1:38" ht="30" customHeight="1">
      <c r="A181" s="53" t="s">
        <v>302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7"/>
    </row>
    <row r="182" spans="1:38" ht="30" customHeight="1">
      <c r="A182" s="31" t="s">
        <v>182</v>
      </c>
      <c r="B182" s="31" t="s">
        <v>183</v>
      </c>
      <c r="C182" s="29" t="s">
        <v>57</v>
      </c>
      <c r="D182" s="8">
        <v>30</v>
      </c>
      <c r="E182" s="8"/>
      <c r="F182" s="8"/>
      <c r="G182" s="8"/>
      <c r="H182" s="8"/>
      <c r="I182" s="8"/>
      <c r="J182" s="8"/>
      <c r="K182" s="8">
        <f>E182+G182+I182</f>
        <v>0</v>
      </c>
      <c r="L182" s="8">
        <f>F182+H182+J182</f>
        <v>0</v>
      </c>
      <c r="M182" s="9" t="s">
        <v>181</v>
      </c>
      <c r="O182" t="str">
        <f>""</f>
        <v/>
      </c>
      <c r="P182" s="1" t="s">
        <v>120</v>
      </c>
      <c r="Q182">
        <v>1</v>
      </c>
      <c r="R182">
        <f>IF(P182="기계경비", J182, 0)</f>
        <v>0</v>
      </c>
      <c r="S182">
        <f>IF(P182="운반비", J182, 0)</f>
        <v>0</v>
      </c>
      <c r="T182">
        <f>IF(P182="작업부산물", F182, 0)</f>
        <v>0</v>
      </c>
      <c r="U182">
        <f>IF(P182="관급", F182, 0)</f>
        <v>0</v>
      </c>
      <c r="V182">
        <f>IF(P182="외주비", J182, 0)</f>
        <v>0</v>
      </c>
      <c r="W182">
        <f>IF(P182="장비비", J182, 0)</f>
        <v>0</v>
      </c>
      <c r="X182">
        <f>IF(P182="폐기물처리비", J182, 0)</f>
        <v>0</v>
      </c>
      <c r="Y182">
        <f>IF(P182="가설비", J182, 0)</f>
        <v>0</v>
      </c>
      <c r="Z182">
        <f>IF(P182="잡비제외분", F182, 0)</f>
        <v>0</v>
      </c>
      <c r="AA182">
        <f>IF(P182="사급자재대", L182, 0)</f>
        <v>0</v>
      </c>
      <c r="AB182">
        <f>IF(P182="관급자재대", L182, 0)</f>
        <v>0</v>
      </c>
      <c r="AC182">
        <f>IF(P182="사용자항목1", L182, 0)</f>
        <v>0</v>
      </c>
      <c r="AD182">
        <f>IF(P182="사용자항목2", L182, 0)</f>
        <v>0</v>
      </c>
      <c r="AE182">
        <f>IF(P182="사용자항목3", L182, 0)</f>
        <v>0</v>
      </c>
      <c r="AF182">
        <f>IF(P182="사용자항목4", L182, 0)</f>
        <v>0</v>
      </c>
      <c r="AG182">
        <f>IF(P182="사용자항목5", L182, 0)</f>
        <v>0</v>
      </c>
      <c r="AH182">
        <f>IF(P182="사용자항목6", L182, 0)</f>
        <v>0</v>
      </c>
      <c r="AI182">
        <f>IF(P182="사용자항목7", L182, 0)</f>
        <v>0</v>
      </c>
      <c r="AJ182">
        <f>IF(P182="사용자항목8", L182, 0)</f>
        <v>0</v>
      </c>
      <c r="AK182">
        <f>IF(P182="사용자항목9", L182, 0)</f>
        <v>0</v>
      </c>
    </row>
    <row r="183" spans="1:38" ht="30" customHeight="1">
      <c r="A183" s="31" t="s">
        <v>303</v>
      </c>
      <c r="B183" s="31" t="s">
        <v>185</v>
      </c>
      <c r="C183" s="29" t="s">
        <v>57</v>
      </c>
      <c r="D183" s="8">
        <v>30</v>
      </c>
      <c r="E183" s="8"/>
      <c r="F183" s="8"/>
      <c r="G183" s="8"/>
      <c r="H183" s="8"/>
      <c r="I183" s="8"/>
      <c r="J183" s="8"/>
      <c r="K183" s="8">
        <f>E183+G183+I183</f>
        <v>0</v>
      </c>
      <c r="L183" s="8">
        <f>F183+H183+J183</f>
        <v>0</v>
      </c>
      <c r="M183" s="9" t="s">
        <v>184</v>
      </c>
      <c r="O183" t="str">
        <f>""</f>
        <v/>
      </c>
      <c r="P183" s="1" t="s">
        <v>120</v>
      </c>
      <c r="Q183">
        <v>1</v>
      </c>
      <c r="R183">
        <f>IF(P183="기계경비", J183, 0)</f>
        <v>0</v>
      </c>
      <c r="S183">
        <f>IF(P183="운반비", J183, 0)</f>
        <v>0</v>
      </c>
      <c r="T183">
        <f>IF(P183="작업부산물", F183, 0)</f>
        <v>0</v>
      </c>
      <c r="U183">
        <f>IF(P183="관급", F183, 0)</f>
        <v>0</v>
      </c>
      <c r="V183">
        <f>IF(P183="외주비", J183, 0)</f>
        <v>0</v>
      </c>
      <c r="W183">
        <f>IF(P183="장비비", J183, 0)</f>
        <v>0</v>
      </c>
      <c r="X183">
        <f>IF(P183="폐기물처리비", J183, 0)</f>
        <v>0</v>
      </c>
      <c r="Y183">
        <f>IF(P183="가설비", J183, 0)</f>
        <v>0</v>
      </c>
      <c r="Z183">
        <f>IF(P183="잡비제외분", F183, 0)</f>
        <v>0</v>
      </c>
      <c r="AA183">
        <f>IF(P183="사급자재대", L183, 0)</f>
        <v>0</v>
      </c>
      <c r="AB183">
        <f>IF(P183="관급자재대", L183, 0)</f>
        <v>0</v>
      </c>
      <c r="AC183">
        <f>IF(P183="사용자항목1", L183, 0)</f>
        <v>0</v>
      </c>
      <c r="AD183">
        <f>IF(P183="사용자항목2", L183, 0)</f>
        <v>0</v>
      </c>
      <c r="AE183">
        <f>IF(P183="사용자항목3", L183, 0)</f>
        <v>0</v>
      </c>
      <c r="AF183">
        <f>IF(P183="사용자항목4", L183, 0)</f>
        <v>0</v>
      </c>
      <c r="AG183">
        <f>IF(P183="사용자항목5", L183, 0)</f>
        <v>0</v>
      </c>
      <c r="AH183">
        <f>IF(P183="사용자항목6", L183, 0)</f>
        <v>0</v>
      </c>
      <c r="AI183">
        <f>IF(P183="사용자항목7", L183, 0)</f>
        <v>0</v>
      </c>
      <c r="AJ183">
        <f>IF(P183="사용자항목8", L183, 0)</f>
        <v>0</v>
      </c>
      <c r="AK183">
        <f>IF(P183="사용자항목9", L183, 0)</f>
        <v>0</v>
      </c>
    </row>
    <row r="184" spans="1:38" ht="30" customHeight="1">
      <c r="A184" s="32"/>
      <c r="B184" s="32"/>
      <c r="C184" s="30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38" ht="30" customHeight="1">
      <c r="A185" s="32"/>
      <c r="B185" s="32"/>
      <c r="C185" s="30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38" ht="30" customHeight="1">
      <c r="A186" s="32"/>
      <c r="B186" s="32"/>
      <c r="C186" s="30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38" ht="30" customHeight="1">
      <c r="A187" s="32"/>
      <c r="B187" s="32"/>
      <c r="C187" s="30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38" ht="30" customHeight="1">
      <c r="A188" s="32"/>
      <c r="B188" s="32"/>
      <c r="C188" s="30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38" ht="30" customHeight="1">
      <c r="A189" s="32"/>
      <c r="B189" s="32"/>
      <c r="C189" s="30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38" ht="30" customHeight="1">
      <c r="A190" s="32"/>
      <c r="B190" s="32"/>
      <c r="C190" s="30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38" ht="30" customHeight="1">
      <c r="A191" s="32"/>
      <c r="B191" s="32"/>
      <c r="C191" s="30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38" ht="30" customHeight="1">
      <c r="A192" s="32"/>
      <c r="B192" s="32"/>
      <c r="C192" s="30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38" ht="30" customHeight="1">
      <c r="A193" s="32"/>
      <c r="B193" s="32"/>
      <c r="C193" s="30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38" ht="30" customHeight="1">
      <c r="A194" s="32"/>
      <c r="B194" s="32"/>
      <c r="C194" s="30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38" ht="30" customHeight="1">
      <c r="A195" s="32"/>
      <c r="B195" s="32"/>
      <c r="C195" s="30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38" ht="30" customHeight="1">
      <c r="A196" s="32"/>
      <c r="B196" s="32"/>
      <c r="C196" s="30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38" ht="30" customHeight="1">
      <c r="A197" s="32"/>
      <c r="B197" s="32"/>
      <c r="C197" s="30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38" ht="30" customHeight="1">
      <c r="A198" s="32"/>
      <c r="B198" s="32"/>
      <c r="C198" s="30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38" ht="30" customHeight="1">
      <c r="A199" s="32"/>
      <c r="B199" s="32"/>
      <c r="C199" s="30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38" ht="30" customHeight="1">
      <c r="A200" s="32"/>
      <c r="B200" s="32"/>
      <c r="C200" s="30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38" ht="30" customHeight="1">
      <c r="A201" s="32"/>
      <c r="B201" s="32"/>
      <c r="C201" s="30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38" ht="30" customHeight="1">
      <c r="A202" s="11" t="s">
        <v>121</v>
      </c>
      <c r="B202" s="12"/>
      <c r="C202" s="13"/>
      <c r="D202" s="14"/>
      <c r="E202" s="8"/>
      <c r="F202" s="14"/>
      <c r="G202" s="8"/>
      <c r="H202" s="14"/>
      <c r="I202" s="8"/>
      <c r="J202" s="14"/>
      <c r="K202" s="8"/>
      <c r="L202" s="14">
        <f>F202+H202+J202</f>
        <v>0</v>
      </c>
      <c r="M202" s="14"/>
      <c r="R202">
        <f t="shared" ref="R202:AL202" si="55">ROUNDDOWN(SUM(R182:R183), 0)</f>
        <v>0</v>
      </c>
      <c r="S202">
        <f t="shared" si="55"/>
        <v>0</v>
      </c>
      <c r="T202">
        <f t="shared" si="55"/>
        <v>0</v>
      </c>
      <c r="U202">
        <f t="shared" si="55"/>
        <v>0</v>
      </c>
      <c r="V202">
        <f t="shared" si="55"/>
        <v>0</v>
      </c>
      <c r="W202">
        <f t="shared" si="55"/>
        <v>0</v>
      </c>
      <c r="X202">
        <f t="shared" si="55"/>
        <v>0</v>
      </c>
      <c r="Y202">
        <f t="shared" si="55"/>
        <v>0</v>
      </c>
      <c r="Z202">
        <f t="shared" si="55"/>
        <v>0</v>
      </c>
      <c r="AA202">
        <f t="shared" si="55"/>
        <v>0</v>
      </c>
      <c r="AB202">
        <f t="shared" si="55"/>
        <v>0</v>
      </c>
      <c r="AC202">
        <f t="shared" si="55"/>
        <v>0</v>
      </c>
      <c r="AD202">
        <f t="shared" si="55"/>
        <v>0</v>
      </c>
      <c r="AE202">
        <f t="shared" si="55"/>
        <v>0</v>
      </c>
      <c r="AF202">
        <f t="shared" si="55"/>
        <v>0</v>
      </c>
      <c r="AG202">
        <f t="shared" si="55"/>
        <v>0</v>
      </c>
      <c r="AH202">
        <f t="shared" si="55"/>
        <v>0</v>
      </c>
      <c r="AI202">
        <f t="shared" si="55"/>
        <v>0</v>
      </c>
      <c r="AJ202">
        <f t="shared" si="55"/>
        <v>0</v>
      </c>
      <c r="AK202">
        <f t="shared" si="55"/>
        <v>0</v>
      </c>
      <c r="AL202">
        <f t="shared" si="55"/>
        <v>0</v>
      </c>
    </row>
    <row r="203" spans="1:38" ht="30" customHeight="1">
      <c r="A203" s="53" t="s">
        <v>304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7"/>
    </row>
    <row r="204" spans="1:38" ht="30" customHeight="1">
      <c r="A204" s="31" t="s">
        <v>131</v>
      </c>
      <c r="B204" s="31" t="s">
        <v>164</v>
      </c>
      <c r="C204" s="29" t="s">
        <v>57</v>
      </c>
      <c r="D204" s="8">
        <v>1</v>
      </c>
      <c r="E204" s="8"/>
      <c r="F204" s="8"/>
      <c r="G204" s="8"/>
      <c r="H204" s="8"/>
      <c r="I204" s="8"/>
      <c r="J204" s="8"/>
      <c r="K204" s="8">
        <f>E204+G204+I204</f>
        <v>0</v>
      </c>
      <c r="L204" s="8">
        <f>F204+H204+J204</f>
        <v>0</v>
      </c>
      <c r="M204" s="9" t="s">
        <v>163</v>
      </c>
      <c r="O204" t="str">
        <f>""</f>
        <v/>
      </c>
      <c r="P204" s="1" t="s">
        <v>120</v>
      </c>
      <c r="Q204">
        <v>1</v>
      </c>
      <c r="R204">
        <f>IF(P204="기계경비", J204, 0)</f>
        <v>0</v>
      </c>
      <c r="S204">
        <f>IF(P204="운반비", J204, 0)</f>
        <v>0</v>
      </c>
      <c r="T204">
        <f>IF(P204="작업부산물", F204, 0)</f>
        <v>0</v>
      </c>
      <c r="U204">
        <f>IF(P204="관급", F204, 0)</f>
        <v>0</v>
      </c>
      <c r="V204">
        <f>IF(P204="외주비", J204, 0)</f>
        <v>0</v>
      </c>
      <c r="W204">
        <f>IF(P204="장비비", J204, 0)</f>
        <v>0</v>
      </c>
      <c r="X204">
        <f>IF(P204="폐기물처리비", J204, 0)</f>
        <v>0</v>
      </c>
      <c r="Y204">
        <f>IF(P204="가설비", J204, 0)</f>
        <v>0</v>
      </c>
      <c r="Z204">
        <f>IF(P204="잡비제외분", F204, 0)</f>
        <v>0</v>
      </c>
      <c r="AA204">
        <f>IF(P204="사급자재대", L204, 0)</f>
        <v>0</v>
      </c>
      <c r="AB204">
        <f>IF(P204="관급자재대", L204, 0)</f>
        <v>0</v>
      </c>
      <c r="AC204">
        <f>IF(P204="사용자항목1", L204, 0)</f>
        <v>0</v>
      </c>
      <c r="AD204">
        <f>IF(P204="사용자항목2", L204, 0)</f>
        <v>0</v>
      </c>
      <c r="AE204">
        <f>IF(P204="사용자항목3", L204, 0)</f>
        <v>0</v>
      </c>
      <c r="AF204">
        <f>IF(P204="사용자항목4", L204, 0)</f>
        <v>0</v>
      </c>
      <c r="AG204">
        <f>IF(P204="사용자항목5", L204, 0)</f>
        <v>0</v>
      </c>
      <c r="AH204">
        <f>IF(P204="사용자항목6", L204, 0)</f>
        <v>0</v>
      </c>
      <c r="AI204">
        <f>IF(P204="사용자항목7", L204, 0)</f>
        <v>0</v>
      </c>
      <c r="AJ204">
        <f>IF(P204="사용자항목8", L204, 0)</f>
        <v>0</v>
      </c>
      <c r="AK204">
        <f>IF(P204="사용자항목9", L204, 0)</f>
        <v>0</v>
      </c>
    </row>
    <row r="205" spans="1:38" ht="30" customHeight="1">
      <c r="A205" s="32"/>
      <c r="B205" s="32"/>
      <c r="C205" s="30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38" ht="30" customHeight="1">
      <c r="A206" s="32"/>
      <c r="B206" s="32"/>
      <c r="C206" s="30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38" ht="30" customHeight="1">
      <c r="A207" s="32"/>
      <c r="B207" s="32"/>
      <c r="C207" s="30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38" ht="30" customHeight="1">
      <c r="A208" s="32"/>
      <c r="B208" s="32"/>
      <c r="C208" s="30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38" ht="30" customHeight="1">
      <c r="A209" s="32"/>
      <c r="B209" s="32"/>
      <c r="C209" s="30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38" ht="30" customHeight="1">
      <c r="A210" s="32"/>
      <c r="B210" s="32"/>
      <c r="C210" s="30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38" ht="30" customHeight="1">
      <c r="A211" s="32"/>
      <c r="B211" s="32"/>
      <c r="C211" s="30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38" ht="30" customHeight="1">
      <c r="A212" s="32"/>
      <c r="B212" s="32"/>
      <c r="C212" s="30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38" ht="30" customHeight="1">
      <c r="A213" s="32"/>
      <c r="B213" s="32"/>
      <c r="C213" s="30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38" ht="30" customHeight="1">
      <c r="A214" s="32"/>
      <c r="B214" s="32"/>
      <c r="C214" s="30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38" ht="30" customHeight="1">
      <c r="A215" s="32"/>
      <c r="B215" s="32"/>
      <c r="C215" s="30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38" ht="30" customHeight="1">
      <c r="A216" s="32"/>
      <c r="B216" s="32"/>
      <c r="C216" s="30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38" ht="30" customHeight="1">
      <c r="A217" s="32"/>
      <c r="B217" s="32"/>
      <c r="C217" s="30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38" ht="30" customHeight="1">
      <c r="A218" s="32"/>
      <c r="B218" s="32"/>
      <c r="C218" s="30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38" ht="30" customHeight="1">
      <c r="A219" s="32"/>
      <c r="B219" s="32"/>
      <c r="C219" s="30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38" ht="30" customHeight="1">
      <c r="A220" s="32"/>
      <c r="B220" s="32"/>
      <c r="C220" s="30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38" ht="30" customHeight="1">
      <c r="A221" s="32"/>
      <c r="B221" s="32"/>
      <c r="C221" s="30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38" ht="30" customHeight="1">
      <c r="A222" s="32"/>
      <c r="B222" s="32"/>
      <c r="C222" s="30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38" ht="30" customHeight="1">
      <c r="A223" s="32"/>
      <c r="B223" s="32"/>
      <c r="C223" s="30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38" ht="30" customHeight="1">
      <c r="A224" s="11" t="s">
        <v>121</v>
      </c>
      <c r="B224" s="12"/>
      <c r="C224" s="13"/>
      <c r="D224" s="14"/>
      <c r="E224" s="8"/>
      <c r="F224" s="14"/>
      <c r="G224" s="8"/>
      <c r="H224" s="14"/>
      <c r="I224" s="8"/>
      <c r="J224" s="14"/>
      <c r="K224" s="8"/>
      <c r="L224" s="14">
        <f>F224+H224+J224</f>
        <v>0</v>
      </c>
      <c r="M224" s="14"/>
      <c r="R224">
        <f t="shared" ref="R224:AL224" si="56">ROUNDDOWN(SUM(R204:R204), 0)</f>
        <v>0</v>
      </c>
      <c r="S224">
        <f t="shared" si="56"/>
        <v>0</v>
      </c>
      <c r="T224">
        <f t="shared" si="56"/>
        <v>0</v>
      </c>
      <c r="U224">
        <f t="shared" si="56"/>
        <v>0</v>
      </c>
      <c r="V224">
        <f t="shared" si="56"/>
        <v>0</v>
      </c>
      <c r="W224">
        <f t="shared" si="56"/>
        <v>0</v>
      </c>
      <c r="X224">
        <f t="shared" si="56"/>
        <v>0</v>
      </c>
      <c r="Y224">
        <f t="shared" si="56"/>
        <v>0</v>
      </c>
      <c r="Z224">
        <f t="shared" si="56"/>
        <v>0</v>
      </c>
      <c r="AA224">
        <f t="shared" si="56"/>
        <v>0</v>
      </c>
      <c r="AB224">
        <f t="shared" si="56"/>
        <v>0</v>
      </c>
      <c r="AC224">
        <f t="shared" si="56"/>
        <v>0</v>
      </c>
      <c r="AD224">
        <f t="shared" si="56"/>
        <v>0</v>
      </c>
      <c r="AE224">
        <f t="shared" si="56"/>
        <v>0</v>
      </c>
      <c r="AF224">
        <f t="shared" si="56"/>
        <v>0</v>
      </c>
      <c r="AG224">
        <f t="shared" si="56"/>
        <v>0</v>
      </c>
      <c r="AH224">
        <f t="shared" si="56"/>
        <v>0</v>
      </c>
      <c r="AI224">
        <f t="shared" si="56"/>
        <v>0</v>
      </c>
      <c r="AJ224">
        <f t="shared" si="56"/>
        <v>0</v>
      </c>
      <c r="AK224">
        <f t="shared" si="56"/>
        <v>0</v>
      </c>
      <c r="AL224">
        <f t="shared" si="56"/>
        <v>0</v>
      </c>
    </row>
    <row r="225" spans="1:37" ht="30" customHeight="1">
      <c r="A225" s="53" t="s">
        <v>305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7"/>
    </row>
    <row r="226" spans="1:37" ht="30" customHeight="1">
      <c r="A226" s="31" t="s">
        <v>187</v>
      </c>
      <c r="B226" s="31" t="s">
        <v>188</v>
      </c>
      <c r="C226" s="29" t="s">
        <v>55</v>
      </c>
      <c r="D226" s="8">
        <v>1</v>
      </c>
      <c r="E226" s="8"/>
      <c r="F226" s="8"/>
      <c r="G226" s="8"/>
      <c r="H226" s="8"/>
      <c r="I226" s="8"/>
      <c r="J226" s="8"/>
      <c r="K226" s="8">
        <f>E226+G226+I226</f>
        <v>0</v>
      </c>
      <c r="L226" s="8">
        <f>F226+H226+J226</f>
        <v>0</v>
      </c>
      <c r="M226" s="9" t="s">
        <v>186</v>
      </c>
      <c r="O226" t="str">
        <f>""</f>
        <v/>
      </c>
      <c r="P226" s="1" t="s">
        <v>120</v>
      </c>
      <c r="Q226">
        <v>1</v>
      </c>
      <c r="R226">
        <f>IF(P226="기계경비", J226, 0)</f>
        <v>0</v>
      </c>
      <c r="S226">
        <f>IF(P226="운반비", J226, 0)</f>
        <v>0</v>
      </c>
      <c r="T226">
        <f>IF(P226="작업부산물", F226, 0)</f>
        <v>0</v>
      </c>
      <c r="U226">
        <f>IF(P226="관급", F226, 0)</f>
        <v>0</v>
      </c>
      <c r="V226">
        <f>IF(P226="외주비", J226, 0)</f>
        <v>0</v>
      </c>
      <c r="W226">
        <f>IF(P226="장비비", J226, 0)</f>
        <v>0</v>
      </c>
      <c r="X226">
        <f>IF(P226="폐기물처리비", J226, 0)</f>
        <v>0</v>
      </c>
      <c r="Y226">
        <f>IF(P226="가설비", J226, 0)</f>
        <v>0</v>
      </c>
      <c r="Z226">
        <f>IF(P226="잡비제외분", F226, 0)</f>
        <v>0</v>
      </c>
      <c r="AA226">
        <f>IF(P226="사급자재대", L226, 0)</f>
        <v>0</v>
      </c>
      <c r="AB226">
        <f>IF(P226="관급자재대", L226, 0)</f>
        <v>0</v>
      </c>
      <c r="AC226">
        <f>IF(P226="사용자항목1", L226, 0)</f>
        <v>0</v>
      </c>
      <c r="AD226">
        <f>IF(P226="사용자항목2", L226, 0)</f>
        <v>0</v>
      </c>
      <c r="AE226">
        <f>IF(P226="사용자항목3", L226, 0)</f>
        <v>0</v>
      </c>
      <c r="AF226">
        <f>IF(P226="사용자항목4", L226, 0)</f>
        <v>0</v>
      </c>
      <c r="AG226">
        <f>IF(P226="사용자항목5", L226, 0)</f>
        <v>0</v>
      </c>
      <c r="AH226">
        <f>IF(P226="사용자항목6", L226, 0)</f>
        <v>0</v>
      </c>
      <c r="AI226">
        <f>IF(P226="사용자항목7", L226, 0)</f>
        <v>0</v>
      </c>
      <c r="AJ226">
        <f>IF(P226="사용자항목8", L226, 0)</f>
        <v>0</v>
      </c>
      <c r="AK226">
        <f>IF(P226="사용자항목9", L226, 0)</f>
        <v>0</v>
      </c>
    </row>
    <row r="227" spans="1:37" ht="30" customHeight="1">
      <c r="A227" s="32"/>
      <c r="B227" s="32"/>
      <c r="C227" s="30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37" ht="30" customHeight="1">
      <c r="A228" s="32"/>
      <c r="B228" s="32"/>
      <c r="C228" s="30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37" ht="30" customHeight="1">
      <c r="A229" s="32"/>
      <c r="B229" s="32"/>
      <c r="C229" s="30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37" ht="30" customHeight="1">
      <c r="A230" s="32"/>
      <c r="B230" s="32"/>
      <c r="C230" s="30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37" ht="30" customHeight="1">
      <c r="A231" s="32"/>
      <c r="B231" s="32"/>
      <c r="C231" s="30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37" ht="30" customHeight="1">
      <c r="A232" s="32"/>
      <c r="B232" s="32"/>
      <c r="C232" s="30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37" ht="30" customHeight="1">
      <c r="A233" s="32"/>
      <c r="B233" s="32"/>
      <c r="C233" s="30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37" ht="30" customHeight="1">
      <c r="A234" s="32"/>
      <c r="B234" s="32"/>
      <c r="C234" s="30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37" ht="30" customHeight="1">
      <c r="A235" s="32"/>
      <c r="B235" s="32"/>
      <c r="C235" s="30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37" ht="30" customHeight="1">
      <c r="A236" s="32"/>
      <c r="B236" s="32"/>
      <c r="C236" s="30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37" ht="30" customHeight="1">
      <c r="A237" s="32"/>
      <c r="B237" s="32"/>
      <c r="C237" s="30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37" ht="30" customHeight="1">
      <c r="A238" s="32"/>
      <c r="B238" s="32"/>
      <c r="C238" s="30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37" ht="30" customHeight="1">
      <c r="A239" s="32"/>
      <c r="B239" s="32"/>
      <c r="C239" s="30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37" ht="30" customHeight="1">
      <c r="A240" s="32"/>
      <c r="B240" s="32"/>
      <c r="C240" s="30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38" ht="30" customHeight="1">
      <c r="A241" s="32"/>
      <c r="B241" s="32"/>
      <c r="C241" s="30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38" ht="30" customHeight="1">
      <c r="A242" s="32"/>
      <c r="B242" s="32"/>
      <c r="C242" s="30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38" ht="30" customHeight="1">
      <c r="A243" s="32"/>
      <c r="B243" s="32"/>
      <c r="C243" s="30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38" ht="30" customHeight="1">
      <c r="A244" s="32"/>
      <c r="B244" s="32"/>
      <c r="C244" s="30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38" ht="30" customHeight="1">
      <c r="A245" s="32"/>
      <c r="B245" s="32"/>
      <c r="C245" s="30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38" ht="30" customHeight="1">
      <c r="A246" s="11" t="s">
        <v>121</v>
      </c>
      <c r="B246" s="12"/>
      <c r="C246" s="13"/>
      <c r="D246" s="14"/>
      <c r="E246" s="8"/>
      <c r="F246" s="14"/>
      <c r="G246" s="8"/>
      <c r="H246" s="14"/>
      <c r="I246" s="8"/>
      <c r="J246" s="14"/>
      <c r="K246" s="8"/>
      <c r="L246" s="14">
        <f>F246+H246+J246</f>
        <v>0</v>
      </c>
      <c r="M246" s="14"/>
      <c r="R246">
        <f t="shared" ref="R246:AL246" si="57">ROUNDDOWN(SUM(R226:R226), 0)</f>
        <v>0</v>
      </c>
      <c r="S246">
        <f t="shared" si="57"/>
        <v>0</v>
      </c>
      <c r="T246">
        <f t="shared" si="57"/>
        <v>0</v>
      </c>
      <c r="U246">
        <f t="shared" si="57"/>
        <v>0</v>
      </c>
      <c r="V246">
        <f t="shared" si="57"/>
        <v>0</v>
      </c>
      <c r="W246">
        <f t="shared" si="57"/>
        <v>0</v>
      </c>
      <c r="X246">
        <f t="shared" si="57"/>
        <v>0</v>
      </c>
      <c r="Y246">
        <f t="shared" si="57"/>
        <v>0</v>
      </c>
      <c r="Z246">
        <f t="shared" si="57"/>
        <v>0</v>
      </c>
      <c r="AA246">
        <f t="shared" si="57"/>
        <v>0</v>
      </c>
      <c r="AB246">
        <f t="shared" si="57"/>
        <v>0</v>
      </c>
      <c r="AC246">
        <f t="shared" si="57"/>
        <v>0</v>
      </c>
      <c r="AD246">
        <f t="shared" si="57"/>
        <v>0</v>
      </c>
      <c r="AE246">
        <f t="shared" si="57"/>
        <v>0</v>
      </c>
      <c r="AF246">
        <f t="shared" si="57"/>
        <v>0</v>
      </c>
      <c r="AG246">
        <f t="shared" si="57"/>
        <v>0</v>
      </c>
      <c r="AH246">
        <f t="shared" si="57"/>
        <v>0</v>
      </c>
      <c r="AI246">
        <f t="shared" si="57"/>
        <v>0</v>
      </c>
      <c r="AJ246">
        <f t="shared" si="57"/>
        <v>0</v>
      </c>
      <c r="AK246">
        <f t="shared" si="57"/>
        <v>0</v>
      </c>
      <c r="AL246">
        <f t="shared" si="57"/>
        <v>0</v>
      </c>
    </row>
    <row r="247" spans="1:38" ht="30" customHeight="1">
      <c r="A247" s="53" t="s">
        <v>306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7"/>
    </row>
    <row r="248" spans="1:38" ht="30" customHeight="1">
      <c r="A248" s="31" t="s">
        <v>166</v>
      </c>
      <c r="B248" s="31" t="s">
        <v>167</v>
      </c>
      <c r="C248" s="29" t="s">
        <v>134</v>
      </c>
      <c r="D248" s="8">
        <v>1</v>
      </c>
      <c r="E248" s="8"/>
      <c r="F248" s="8"/>
      <c r="G248" s="8"/>
      <c r="H248" s="8"/>
      <c r="I248" s="8"/>
      <c r="J248" s="8"/>
      <c r="K248" s="8">
        <f t="shared" ref="K248:L251" si="58">E248+G248+I248</f>
        <v>0</v>
      </c>
      <c r="L248" s="8">
        <f t="shared" si="58"/>
        <v>0</v>
      </c>
      <c r="M248" s="9" t="s">
        <v>165</v>
      </c>
      <c r="O248" t="str">
        <f>""</f>
        <v/>
      </c>
      <c r="P248" s="1" t="s">
        <v>120</v>
      </c>
      <c r="Q248">
        <v>1</v>
      </c>
      <c r="R248">
        <f>IF(P248="기계경비", J248, 0)</f>
        <v>0</v>
      </c>
      <c r="S248">
        <f>IF(P248="운반비", J248, 0)</f>
        <v>0</v>
      </c>
      <c r="T248">
        <f>IF(P248="작업부산물", F248, 0)</f>
        <v>0</v>
      </c>
      <c r="U248">
        <f>IF(P248="관급", F248, 0)</f>
        <v>0</v>
      </c>
      <c r="V248">
        <f>IF(P248="외주비", J248, 0)</f>
        <v>0</v>
      </c>
      <c r="W248">
        <f>IF(P248="장비비", J248, 0)</f>
        <v>0</v>
      </c>
      <c r="X248">
        <f>IF(P248="폐기물처리비", J248, 0)</f>
        <v>0</v>
      </c>
      <c r="Y248">
        <f>IF(P248="가설비", J248, 0)</f>
        <v>0</v>
      </c>
      <c r="Z248">
        <f>IF(P248="잡비제외분", F248, 0)</f>
        <v>0</v>
      </c>
      <c r="AA248">
        <f>IF(P248="사급자재대", L248, 0)</f>
        <v>0</v>
      </c>
      <c r="AB248">
        <f>IF(P248="관급자재대", L248, 0)</f>
        <v>0</v>
      </c>
      <c r="AC248">
        <f>IF(P248="사용자항목1", L248, 0)</f>
        <v>0</v>
      </c>
      <c r="AD248">
        <f>IF(P248="사용자항목2", L248, 0)</f>
        <v>0</v>
      </c>
      <c r="AE248">
        <f>IF(P248="사용자항목3", L248, 0)</f>
        <v>0</v>
      </c>
      <c r="AF248">
        <f>IF(P248="사용자항목4", L248, 0)</f>
        <v>0</v>
      </c>
      <c r="AG248">
        <f>IF(P248="사용자항목5", L248, 0)</f>
        <v>0</v>
      </c>
      <c r="AH248">
        <f>IF(P248="사용자항목6", L248, 0)</f>
        <v>0</v>
      </c>
      <c r="AI248">
        <f>IF(P248="사용자항목7", L248, 0)</f>
        <v>0</v>
      </c>
      <c r="AJ248">
        <f>IF(P248="사용자항목8", L248, 0)</f>
        <v>0</v>
      </c>
      <c r="AK248">
        <f>IF(P248="사용자항목9", L248, 0)</f>
        <v>0</v>
      </c>
    </row>
    <row r="249" spans="1:38" ht="30" customHeight="1">
      <c r="A249" s="31" t="s">
        <v>190</v>
      </c>
      <c r="B249" s="32"/>
      <c r="C249" s="29" t="s">
        <v>104</v>
      </c>
      <c r="D249" s="8">
        <v>1</v>
      </c>
      <c r="E249" s="8"/>
      <c r="F249" s="8"/>
      <c r="G249" s="8"/>
      <c r="H249" s="8"/>
      <c r="I249" s="8"/>
      <c r="J249" s="8"/>
      <c r="K249" s="8">
        <f t="shared" si="58"/>
        <v>0</v>
      </c>
      <c r="L249" s="8">
        <f t="shared" si="58"/>
        <v>0</v>
      </c>
      <c r="M249" s="9" t="s">
        <v>189</v>
      </c>
      <c r="O249" t="str">
        <f>""</f>
        <v/>
      </c>
      <c r="P249" s="1" t="s">
        <v>120</v>
      </c>
      <c r="Q249">
        <v>1</v>
      </c>
      <c r="R249">
        <f>IF(P249="기계경비", J249, 0)</f>
        <v>0</v>
      </c>
      <c r="S249">
        <f>IF(P249="운반비", J249, 0)</f>
        <v>0</v>
      </c>
      <c r="T249">
        <f>IF(P249="작업부산물", F249, 0)</f>
        <v>0</v>
      </c>
      <c r="U249">
        <f>IF(P249="관급", F249, 0)</f>
        <v>0</v>
      </c>
      <c r="V249">
        <f>IF(P249="외주비", J249, 0)</f>
        <v>0</v>
      </c>
      <c r="W249">
        <f>IF(P249="장비비", J249, 0)</f>
        <v>0</v>
      </c>
      <c r="X249">
        <f>IF(P249="폐기물처리비", J249, 0)</f>
        <v>0</v>
      </c>
      <c r="Y249">
        <f>IF(P249="가설비", J249, 0)</f>
        <v>0</v>
      </c>
      <c r="Z249">
        <f>IF(P249="잡비제외분", F249, 0)</f>
        <v>0</v>
      </c>
      <c r="AA249">
        <f>IF(P249="사급자재대", L249, 0)</f>
        <v>0</v>
      </c>
      <c r="AB249">
        <f>IF(P249="관급자재대", L249, 0)</f>
        <v>0</v>
      </c>
      <c r="AC249">
        <f>IF(P249="사용자항목1", L249, 0)</f>
        <v>0</v>
      </c>
      <c r="AD249">
        <f>IF(P249="사용자항목2", L249, 0)</f>
        <v>0</v>
      </c>
      <c r="AE249">
        <f>IF(P249="사용자항목3", L249, 0)</f>
        <v>0</v>
      </c>
      <c r="AF249">
        <f>IF(P249="사용자항목4", L249, 0)</f>
        <v>0</v>
      </c>
      <c r="AG249">
        <f>IF(P249="사용자항목5", L249, 0)</f>
        <v>0</v>
      </c>
      <c r="AH249">
        <f>IF(P249="사용자항목6", L249, 0)</f>
        <v>0</v>
      </c>
      <c r="AI249">
        <f>IF(P249="사용자항목7", L249, 0)</f>
        <v>0</v>
      </c>
      <c r="AJ249">
        <f>IF(P249="사용자항목8", L249, 0)</f>
        <v>0</v>
      </c>
      <c r="AK249">
        <f>IF(P249="사용자항목9", L249, 0)</f>
        <v>0</v>
      </c>
    </row>
    <row r="250" spans="1:38" ht="30" customHeight="1">
      <c r="A250" s="31" t="s">
        <v>171</v>
      </c>
      <c r="B250" s="31" t="s">
        <v>172</v>
      </c>
      <c r="C250" s="29" t="s">
        <v>55</v>
      </c>
      <c r="D250" s="8">
        <v>1</v>
      </c>
      <c r="E250" s="8"/>
      <c r="F250" s="8"/>
      <c r="G250" s="8"/>
      <c r="H250" s="8"/>
      <c r="I250" s="8"/>
      <c r="J250" s="8"/>
      <c r="K250" s="8">
        <f t="shared" si="58"/>
        <v>0</v>
      </c>
      <c r="L250" s="8">
        <f t="shared" si="58"/>
        <v>0</v>
      </c>
      <c r="M250" s="9" t="s">
        <v>170</v>
      </c>
      <c r="O250" t="str">
        <f>""</f>
        <v/>
      </c>
      <c r="P250" s="1" t="s">
        <v>120</v>
      </c>
      <c r="Q250">
        <v>1</v>
      </c>
      <c r="R250">
        <f>IF(P250="기계경비", J250, 0)</f>
        <v>0</v>
      </c>
      <c r="S250">
        <f>IF(P250="운반비", J250, 0)</f>
        <v>0</v>
      </c>
      <c r="T250">
        <f>IF(P250="작업부산물", F250, 0)</f>
        <v>0</v>
      </c>
      <c r="U250">
        <f>IF(P250="관급", F250, 0)</f>
        <v>0</v>
      </c>
      <c r="V250">
        <f>IF(P250="외주비", J250, 0)</f>
        <v>0</v>
      </c>
      <c r="W250">
        <f>IF(P250="장비비", J250, 0)</f>
        <v>0</v>
      </c>
      <c r="X250">
        <f>IF(P250="폐기물처리비", J250, 0)</f>
        <v>0</v>
      </c>
      <c r="Y250">
        <f>IF(P250="가설비", J250, 0)</f>
        <v>0</v>
      </c>
      <c r="Z250">
        <f>IF(P250="잡비제외분", F250, 0)</f>
        <v>0</v>
      </c>
      <c r="AA250">
        <f>IF(P250="사급자재대", L250, 0)</f>
        <v>0</v>
      </c>
      <c r="AB250">
        <f>IF(P250="관급자재대", L250, 0)</f>
        <v>0</v>
      </c>
      <c r="AC250">
        <f>IF(P250="사용자항목1", L250, 0)</f>
        <v>0</v>
      </c>
      <c r="AD250">
        <f>IF(P250="사용자항목2", L250, 0)</f>
        <v>0</v>
      </c>
      <c r="AE250">
        <f>IF(P250="사용자항목3", L250, 0)</f>
        <v>0</v>
      </c>
      <c r="AF250">
        <f>IF(P250="사용자항목4", L250, 0)</f>
        <v>0</v>
      </c>
      <c r="AG250">
        <f>IF(P250="사용자항목5", L250, 0)</f>
        <v>0</v>
      </c>
      <c r="AH250">
        <f>IF(P250="사용자항목6", L250, 0)</f>
        <v>0</v>
      </c>
      <c r="AI250">
        <f>IF(P250="사용자항목7", L250, 0)</f>
        <v>0</v>
      </c>
      <c r="AJ250">
        <f>IF(P250="사용자항목8", L250, 0)</f>
        <v>0</v>
      </c>
      <c r="AK250">
        <f>IF(P250="사용자항목9", L250, 0)</f>
        <v>0</v>
      </c>
    </row>
    <row r="251" spans="1:38" ht="30" customHeight="1">
      <c r="A251" s="31" t="s">
        <v>50</v>
      </c>
      <c r="B251" s="31" t="s">
        <v>51</v>
      </c>
      <c r="C251" s="29" t="s">
        <v>52</v>
      </c>
      <c r="D251" s="8">
        <v>75.3</v>
      </c>
      <c r="E251" s="8"/>
      <c r="F251" s="8"/>
      <c r="G251" s="8"/>
      <c r="H251" s="8"/>
      <c r="I251" s="8"/>
      <c r="J251" s="8"/>
      <c r="K251" s="8">
        <f t="shared" si="58"/>
        <v>0</v>
      </c>
      <c r="L251" s="8">
        <f t="shared" si="58"/>
        <v>0</v>
      </c>
      <c r="M251" s="9" t="s">
        <v>49</v>
      </c>
      <c r="O251" t="str">
        <f>"01"</f>
        <v>01</v>
      </c>
      <c r="P251" s="1" t="s">
        <v>120</v>
      </c>
      <c r="Q251">
        <v>1</v>
      </c>
      <c r="R251">
        <f>IF(P251="기계경비", J251, 0)</f>
        <v>0</v>
      </c>
      <c r="S251">
        <f>IF(P251="운반비", J251, 0)</f>
        <v>0</v>
      </c>
      <c r="T251">
        <f>IF(P251="작업부산물", F251, 0)</f>
        <v>0</v>
      </c>
      <c r="U251">
        <f>IF(P251="관급", F251, 0)</f>
        <v>0</v>
      </c>
      <c r="V251">
        <f>IF(P251="외주비", J251, 0)</f>
        <v>0</v>
      </c>
      <c r="W251">
        <f>IF(P251="장비비", J251, 0)</f>
        <v>0</v>
      </c>
      <c r="X251">
        <f>IF(P251="폐기물처리비", J251, 0)</f>
        <v>0</v>
      </c>
      <c r="Y251">
        <f>IF(P251="가설비", J251, 0)</f>
        <v>0</v>
      </c>
      <c r="Z251">
        <f>IF(P251="잡비제외분", F251, 0)</f>
        <v>0</v>
      </c>
      <c r="AA251">
        <f>IF(P251="사급자재대", L251, 0)</f>
        <v>0</v>
      </c>
      <c r="AB251">
        <f>IF(P251="관급자재대", L251, 0)</f>
        <v>0</v>
      </c>
      <c r="AC251">
        <f>IF(P251="사용자항목1", L251, 0)</f>
        <v>0</v>
      </c>
      <c r="AD251">
        <f>IF(P251="사용자항목2", L251, 0)</f>
        <v>0</v>
      </c>
      <c r="AE251">
        <f>IF(P251="사용자항목3", L251, 0)</f>
        <v>0</v>
      </c>
      <c r="AF251">
        <f>IF(P251="사용자항목4", L251, 0)</f>
        <v>0</v>
      </c>
      <c r="AG251">
        <f>IF(P251="사용자항목5", L251, 0)</f>
        <v>0</v>
      </c>
      <c r="AH251">
        <f>IF(P251="사용자항목6", L251, 0)</f>
        <v>0</v>
      </c>
      <c r="AI251">
        <f>IF(P251="사용자항목7", L251, 0)</f>
        <v>0</v>
      </c>
      <c r="AJ251">
        <f>IF(P251="사용자항목8", L251, 0)</f>
        <v>0</v>
      </c>
      <c r="AK251">
        <f>IF(P251="사용자항목9", L251, 0)</f>
        <v>0</v>
      </c>
    </row>
    <row r="252" spans="1:38" ht="30" customHeight="1">
      <c r="A252" s="32"/>
      <c r="B252" s="32"/>
      <c r="C252" s="30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38" ht="30" customHeight="1">
      <c r="A253" s="32"/>
      <c r="B253" s="32"/>
      <c r="C253" s="30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38" ht="30" customHeight="1">
      <c r="A254" s="32"/>
      <c r="B254" s="32"/>
      <c r="C254" s="30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38" ht="30" customHeight="1">
      <c r="A255" s="32"/>
      <c r="B255" s="32"/>
      <c r="C255" s="30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38" ht="30" customHeight="1">
      <c r="A256" s="32"/>
      <c r="B256" s="32"/>
      <c r="C256" s="30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38" ht="30" customHeight="1">
      <c r="A257" s="32"/>
      <c r="B257" s="32"/>
      <c r="C257" s="30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38" ht="30" customHeight="1">
      <c r="A258" s="32"/>
      <c r="B258" s="32"/>
      <c r="C258" s="30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38" ht="30" customHeight="1">
      <c r="A259" s="32"/>
      <c r="B259" s="32"/>
      <c r="C259" s="30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38" ht="30" customHeight="1">
      <c r="A260" s="32"/>
      <c r="B260" s="32"/>
      <c r="C260" s="30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38" ht="30" customHeight="1">
      <c r="A261" s="32"/>
      <c r="B261" s="32"/>
      <c r="C261" s="30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38" ht="30" customHeight="1">
      <c r="A262" s="32"/>
      <c r="B262" s="32"/>
      <c r="C262" s="30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38" ht="30" customHeight="1">
      <c r="A263" s="32"/>
      <c r="B263" s="32"/>
      <c r="C263" s="30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38" ht="30" customHeight="1">
      <c r="A264" s="32"/>
      <c r="B264" s="32"/>
      <c r="C264" s="30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38" ht="30" customHeight="1">
      <c r="A265" s="32"/>
      <c r="B265" s="32"/>
      <c r="C265" s="30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38" ht="30" customHeight="1">
      <c r="A266" s="32"/>
      <c r="B266" s="32"/>
      <c r="C266" s="30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38" ht="30" customHeight="1">
      <c r="A267" s="32"/>
      <c r="B267" s="32"/>
      <c r="C267" s="30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38" ht="30" customHeight="1">
      <c r="A268" s="11" t="s">
        <v>121</v>
      </c>
      <c r="B268" s="12"/>
      <c r="C268" s="13"/>
      <c r="D268" s="14"/>
      <c r="E268" s="8"/>
      <c r="F268" s="14"/>
      <c r="G268" s="8"/>
      <c r="H268" s="14"/>
      <c r="I268" s="8"/>
      <c r="J268" s="14"/>
      <c r="K268" s="8"/>
      <c r="L268" s="14">
        <f>F268+H268+J268</f>
        <v>0</v>
      </c>
      <c r="M268" s="14"/>
      <c r="R268">
        <f t="shared" ref="R268:AL268" si="59">ROUNDDOWN(SUM(R248:R251), 0)</f>
        <v>0</v>
      </c>
      <c r="S268">
        <f t="shared" si="59"/>
        <v>0</v>
      </c>
      <c r="T268">
        <f t="shared" si="59"/>
        <v>0</v>
      </c>
      <c r="U268">
        <f t="shared" si="59"/>
        <v>0</v>
      </c>
      <c r="V268">
        <f t="shared" si="59"/>
        <v>0</v>
      </c>
      <c r="W268">
        <f t="shared" si="59"/>
        <v>0</v>
      </c>
      <c r="X268">
        <f t="shared" si="59"/>
        <v>0</v>
      </c>
      <c r="Y268">
        <f t="shared" si="59"/>
        <v>0</v>
      </c>
      <c r="Z268">
        <f t="shared" si="59"/>
        <v>0</v>
      </c>
      <c r="AA268">
        <f t="shared" si="59"/>
        <v>0</v>
      </c>
      <c r="AB268">
        <f t="shared" si="59"/>
        <v>0</v>
      </c>
      <c r="AC268">
        <f t="shared" si="59"/>
        <v>0</v>
      </c>
      <c r="AD268">
        <f t="shared" si="59"/>
        <v>0</v>
      </c>
      <c r="AE268">
        <f t="shared" si="59"/>
        <v>0</v>
      </c>
      <c r="AF268">
        <f t="shared" si="59"/>
        <v>0</v>
      </c>
      <c r="AG268">
        <f t="shared" si="59"/>
        <v>0</v>
      </c>
      <c r="AH268">
        <f t="shared" si="59"/>
        <v>0</v>
      </c>
      <c r="AI268">
        <f t="shared" si="59"/>
        <v>0</v>
      </c>
      <c r="AJ268">
        <f t="shared" si="59"/>
        <v>0</v>
      </c>
      <c r="AK268">
        <f t="shared" si="59"/>
        <v>0</v>
      </c>
      <c r="AL268">
        <f t="shared" si="59"/>
        <v>0</v>
      </c>
    </row>
    <row r="269" spans="1:38" ht="30" customHeight="1">
      <c r="A269" s="53" t="s">
        <v>307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7"/>
    </row>
    <row r="270" spans="1:38" ht="30" customHeight="1">
      <c r="A270" s="31" t="s">
        <v>174</v>
      </c>
      <c r="B270" s="31" t="s">
        <v>175</v>
      </c>
      <c r="C270" s="29" t="s">
        <v>57</v>
      </c>
      <c r="D270" s="8">
        <v>3</v>
      </c>
      <c r="E270" s="8"/>
      <c r="F270" s="8"/>
      <c r="G270" s="8"/>
      <c r="H270" s="8"/>
      <c r="I270" s="8"/>
      <c r="J270" s="8"/>
      <c r="K270" s="8">
        <f t="shared" ref="K270:L274" si="60">E270+G270+I270</f>
        <v>0</v>
      </c>
      <c r="L270" s="8">
        <f t="shared" si="60"/>
        <v>0</v>
      </c>
      <c r="M270" s="9" t="s">
        <v>173</v>
      </c>
      <c r="O270" t="str">
        <f>""</f>
        <v/>
      </c>
      <c r="P270" s="1" t="s">
        <v>120</v>
      </c>
      <c r="Q270">
        <v>1</v>
      </c>
      <c r="R270">
        <f>IF(P270="기계경비", J270, 0)</f>
        <v>0</v>
      </c>
      <c r="S270">
        <f>IF(P270="운반비", J270, 0)</f>
        <v>0</v>
      </c>
      <c r="T270">
        <f>IF(P270="작업부산물", F270, 0)</f>
        <v>0</v>
      </c>
      <c r="U270">
        <f>IF(P270="관급", F270, 0)</f>
        <v>0</v>
      </c>
      <c r="V270">
        <f>IF(P270="외주비", J270, 0)</f>
        <v>0</v>
      </c>
      <c r="W270">
        <f>IF(P270="장비비", J270, 0)</f>
        <v>0</v>
      </c>
      <c r="X270">
        <f>IF(P270="폐기물처리비", J270, 0)</f>
        <v>0</v>
      </c>
      <c r="Y270">
        <f>IF(P270="가설비", J270, 0)</f>
        <v>0</v>
      </c>
      <c r="Z270">
        <f>IF(P270="잡비제외분", F270, 0)</f>
        <v>0</v>
      </c>
      <c r="AA270">
        <f>IF(P270="사급자재대", L270, 0)</f>
        <v>0</v>
      </c>
      <c r="AB270">
        <f>IF(P270="관급자재대", L270, 0)</f>
        <v>0</v>
      </c>
      <c r="AC270">
        <f>IF(P270="사용자항목1", L270, 0)</f>
        <v>0</v>
      </c>
      <c r="AD270">
        <f>IF(P270="사용자항목2", L270, 0)</f>
        <v>0</v>
      </c>
      <c r="AE270">
        <f>IF(P270="사용자항목3", L270, 0)</f>
        <v>0</v>
      </c>
      <c r="AF270">
        <f>IF(P270="사용자항목4", L270, 0)</f>
        <v>0</v>
      </c>
      <c r="AG270">
        <f>IF(P270="사용자항목5", L270, 0)</f>
        <v>0</v>
      </c>
      <c r="AH270">
        <f>IF(P270="사용자항목6", L270, 0)</f>
        <v>0</v>
      </c>
      <c r="AI270">
        <f>IF(P270="사용자항목7", L270, 0)</f>
        <v>0</v>
      </c>
      <c r="AJ270">
        <f>IF(P270="사용자항목8", L270, 0)</f>
        <v>0</v>
      </c>
      <c r="AK270">
        <f>IF(P270="사용자항목9", L270, 0)</f>
        <v>0</v>
      </c>
    </row>
    <row r="271" spans="1:38" ht="30" customHeight="1">
      <c r="A271" s="31" t="s">
        <v>79</v>
      </c>
      <c r="B271" s="31" t="s">
        <v>80</v>
      </c>
      <c r="C271" s="29" t="s">
        <v>58</v>
      </c>
      <c r="D271" s="8">
        <v>2</v>
      </c>
      <c r="E271" s="8"/>
      <c r="F271" s="8"/>
      <c r="G271" s="8"/>
      <c r="H271" s="8"/>
      <c r="I271" s="8"/>
      <c r="J271" s="8"/>
      <c r="K271" s="8">
        <f t="shared" si="60"/>
        <v>0</v>
      </c>
      <c r="L271" s="8">
        <f t="shared" si="60"/>
        <v>0</v>
      </c>
      <c r="M271" s="8"/>
      <c r="O271" t="str">
        <f>"01"</f>
        <v>01</v>
      </c>
      <c r="P271" s="1" t="s">
        <v>120</v>
      </c>
      <c r="Q271">
        <v>1</v>
      </c>
      <c r="R271">
        <f>IF(P271="기계경비", J271, 0)</f>
        <v>0</v>
      </c>
      <c r="S271">
        <f>IF(P271="운반비", J271, 0)</f>
        <v>0</v>
      </c>
      <c r="T271">
        <f>IF(P271="작업부산물", F271, 0)</f>
        <v>0</v>
      </c>
      <c r="U271">
        <f>IF(P271="관급", F271, 0)</f>
        <v>0</v>
      </c>
      <c r="V271">
        <f>IF(P271="외주비", J271, 0)</f>
        <v>0</v>
      </c>
      <c r="W271">
        <f>IF(P271="장비비", J271, 0)</f>
        <v>0</v>
      </c>
      <c r="X271">
        <f>IF(P271="폐기물처리비", J271, 0)</f>
        <v>0</v>
      </c>
      <c r="Y271">
        <f>IF(P271="가설비", J271, 0)</f>
        <v>0</v>
      </c>
      <c r="Z271">
        <f>IF(P271="잡비제외분", F271, 0)</f>
        <v>0</v>
      </c>
      <c r="AA271">
        <f>IF(P271="사급자재대", L271, 0)</f>
        <v>0</v>
      </c>
      <c r="AB271">
        <f>IF(P271="관급자재대", L271, 0)</f>
        <v>0</v>
      </c>
      <c r="AC271">
        <f>IF(P271="사용자항목1", L271, 0)</f>
        <v>0</v>
      </c>
      <c r="AD271">
        <f>IF(P271="사용자항목2", L271, 0)</f>
        <v>0</v>
      </c>
      <c r="AE271">
        <f>IF(P271="사용자항목3", L271, 0)</f>
        <v>0</v>
      </c>
      <c r="AF271">
        <f>IF(P271="사용자항목4", L271, 0)</f>
        <v>0</v>
      </c>
      <c r="AG271">
        <f>IF(P271="사용자항목5", L271, 0)</f>
        <v>0</v>
      </c>
      <c r="AH271">
        <f>IF(P271="사용자항목6", L271, 0)</f>
        <v>0</v>
      </c>
      <c r="AI271">
        <f>IF(P271="사용자항목7", L271, 0)</f>
        <v>0</v>
      </c>
      <c r="AJ271">
        <f>IF(P271="사용자항목8", L271, 0)</f>
        <v>0</v>
      </c>
      <c r="AK271">
        <f>IF(P271="사용자항목9", L271, 0)</f>
        <v>0</v>
      </c>
    </row>
    <row r="272" spans="1:38" ht="30" customHeight="1">
      <c r="A272" s="31" t="s">
        <v>135</v>
      </c>
      <c r="B272" s="31" t="s">
        <v>177</v>
      </c>
      <c r="C272" s="29" t="s">
        <v>134</v>
      </c>
      <c r="D272" s="8">
        <v>1</v>
      </c>
      <c r="E272" s="8"/>
      <c r="F272" s="8"/>
      <c r="G272" s="8"/>
      <c r="H272" s="8"/>
      <c r="I272" s="8"/>
      <c r="J272" s="8"/>
      <c r="K272" s="8">
        <f t="shared" si="60"/>
        <v>0</v>
      </c>
      <c r="L272" s="8">
        <f t="shared" si="60"/>
        <v>0</v>
      </c>
      <c r="M272" s="9" t="s">
        <v>176</v>
      </c>
      <c r="O272" t="str">
        <f>""</f>
        <v/>
      </c>
      <c r="P272" s="1" t="s">
        <v>120</v>
      </c>
      <c r="Q272">
        <v>1</v>
      </c>
      <c r="R272">
        <f>IF(P272="기계경비", J272, 0)</f>
        <v>0</v>
      </c>
      <c r="S272">
        <f>IF(P272="운반비", J272, 0)</f>
        <v>0</v>
      </c>
      <c r="T272">
        <f>IF(P272="작업부산물", F272, 0)</f>
        <v>0</v>
      </c>
      <c r="U272">
        <f>IF(P272="관급", F272, 0)</f>
        <v>0</v>
      </c>
      <c r="V272">
        <f>IF(P272="외주비", J272, 0)</f>
        <v>0</v>
      </c>
      <c r="W272">
        <f>IF(P272="장비비", J272, 0)</f>
        <v>0</v>
      </c>
      <c r="X272">
        <f>IF(P272="폐기물처리비", J272, 0)</f>
        <v>0</v>
      </c>
      <c r="Y272">
        <f>IF(P272="가설비", J272, 0)</f>
        <v>0</v>
      </c>
      <c r="Z272">
        <f>IF(P272="잡비제외분", F272, 0)</f>
        <v>0</v>
      </c>
      <c r="AA272">
        <f>IF(P272="사급자재대", L272, 0)</f>
        <v>0</v>
      </c>
      <c r="AB272">
        <f>IF(P272="관급자재대", L272, 0)</f>
        <v>0</v>
      </c>
      <c r="AC272">
        <f>IF(P272="사용자항목1", L272, 0)</f>
        <v>0</v>
      </c>
      <c r="AD272">
        <f>IF(P272="사용자항목2", L272, 0)</f>
        <v>0</v>
      </c>
      <c r="AE272">
        <f>IF(P272="사용자항목3", L272, 0)</f>
        <v>0</v>
      </c>
      <c r="AF272">
        <f>IF(P272="사용자항목4", L272, 0)</f>
        <v>0</v>
      </c>
      <c r="AG272">
        <f>IF(P272="사용자항목5", L272, 0)</f>
        <v>0</v>
      </c>
      <c r="AH272">
        <f>IF(P272="사용자항목6", L272, 0)</f>
        <v>0</v>
      </c>
      <c r="AI272">
        <f>IF(P272="사용자항목7", L272, 0)</f>
        <v>0</v>
      </c>
      <c r="AJ272">
        <f>IF(P272="사용자항목8", L272, 0)</f>
        <v>0</v>
      </c>
      <c r="AK272">
        <f>IF(P272="사용자항목9", L272, 0)</f>
        <v>0</v>
      </c>
    </row>
    <row r="273" spans="1:37" ht="30" customHeight="1">
      <c r="A273" s="31" t="s">
        <v>136</v>
      </c>
      <c r="B273" s="31" t="s">
        <v>137</v>
      </c>
      <c r="C273" s="29" t="s">
        <v>134</v>
      </c>
      <c r="D273" s="8">
        <v>1</v>
      </c>
      <c r="E273" s="8"/>
      <c r="F273" s="8"/>
      <c r="G273" s="8"/>
      <c r="H273" s="8"/>
      <c r="I273" s="8"/>
      <c r="J273" s="8"/>
      <c r="K273" s="8">
        <f t="shared" si="60"/>
        <v>0</v>
      </c>
      <c r="L273" s="8">
        <f t="shared" si="60"/>
        <v>0</v>
      </c>
      <c r="M273" s="9" t="s">
        <v>138</v>
      </c>
      <c r="O273" t="str">
        <f>""</f>
        <v/>
      </c>
      <c r="P273" s="1" t="s">
        <v>120</v>
      </c>
      <c r="Q273">
        <v>1</v>
      </c>
      <c r="R273">
        <f>IF(P273="기계경비", J273, 0)</f>
        <v>0</v>
      </c>
      <c r="S273">
        <f>IF(P273="운반비", J273, 0)</f>
        <v>0</v>
      </c>
      <c r="T273">
        <f>IF(P273="작업부산물", F273, 0)</f>
        <v>0</v>
      </c>
      <c r="U273">
        <f>IF(P273="관급", F273, 0)</f>
        <v>0</v>
      </c>
      <c r="V273">
        <f>IF(P273="외주비", J273, 0)</f>
        <v>0</v>
      </c>
      <c r="W273">
        <f>IF(P273="장비비", J273, 0)</f>
        <v>0</v>
      </c>
      <c r="X273">
        <f>IF(P273="폐기물처리비", J273, 0)</f>
        <v>0</v>
      </c>
      <c r="Y273">
        <f>IF(P273="가설비", J273, 0)</f>
        <v>0</v>
      </c>
      <c r="Z273">
        <f>IF(P273="잡비제외분", F273, 0)</f>
        <v>0</v>
      </c>
      <c r="AA273">
        <f>IF(P273="사급자재대", L273, 0)</f>
        <v>0</v>
      </c>
      <c r="AB273">
        <f>IF(P273="관급자재대", L273, 0)</f>
        <v>0</v>
      </c>
      <c r="AC273">
        <f>IF(P273="사용자항목1", L273, 0)</f>
        <v>0</v>
      </c>
      <c r="AD273">
        <f>IF(P273="사용자항목2", L273, 0)</f>
        <v>0</v>
      </c>
      <c r="AE273">
        <f>IF(P273="사용자항목3", L273, 0)</f>
        <v>0</v>
      </c>
      <c r="AF273">
        <f>IF(P273="사용자항목4", L273, 0)</f>
        <v>0</v>
      </c>
      <c r="AG273">
        <f>IF(P273="사용자항목5", L273, 0)</f>
        <v>0</v>
      </c>
      <c r="AH273">
        <f>IF(P273="사용자항목6", L273, 0)</f>
        <v>0</v>
      </c>
      <c r="AI273">
        <f>IF(P273="사용자항목7", L273, 0)</f>
        <v>0</v>
      </c>
      <c r="AJ273">
        <f>IF(P273="사용자항목8", L273, 0)</f>
        <v>0</v>
      </c>
      <c r="AK273">
        <f>IF(P273="사용자항목9", L273, 0)</f>
        <v>0</v>
      </c>
    </row>
    <row r="274" spans="1:37" ht="30" customHeight="1">
      <c r="A274" s="31" t="s">
        <v>179</v>
      </c>
      <c r="B274" s="31" t="s">
        <v>180</v>
      </c>
      <c r="C274" s="29" t="s">
        <v>57</v>
      </c>
      <c r="D274" s="8">
        <v>4</v>
      </c>
      <c r="E274" s="8"/>
      <c r="F274" s="8"/>
      <c r="G274" s="8"/>
      <c r="H274" s="8"/>
      <c r="I274" s="8"/>
      <c r="J274" s="8"/>
      <c r="K274" s="8">
        <f t="shared" si="60"/>
        <v>0</v>
      </c>
      <c r="L274" s="8">
        <f t="shared" si="60"/>
        <v>0</v>
      </c>
      <c r="M274" s="9" t="s">
        <v>178</v>
      </c>
      <c r="O274" t="str">
        <f>""</f>
        <v/>
      </c>
      <c r="P274" s="1" t="s">
        <v>120</v>
      </c>
      <c r="Q274">
        <v>1</v>
      </c>
      <c r="R274">
        <f>IF(P274="기계경비", J274, 0)</f>
        <v>0</v>
      </c>
      <c r="S274">
        <f>IF(P274="운반비", J274, 0)</f>
        <v>0</v>
      </c>
      <c r="T274">
        <f>IF(P274="작업부산물", F274, 0)</f>
        <v>0</v>
      </c>
      <c r="U274">
        <f>IF(P274="관급", F274, 0)</f>
        <v>0</v>
      </c>
      <c r="V274">
        <f>IF(P274="외주비", J274, 0)</f>
        <v>0</v>
      </c>
      <c r="W274">
        <f>IF(P274="장비비", J274, 0)</f>
        <v>0</v>
      </c>
      <c r="X274">
        <f>IF(P274="폐기물처리비", J274, 0)</f>
        <v>0</v>
      </c>
      <c r="Y274">
        <f>IF(P274="가설비", J274, 0)</f>
        <v>0</v>
      </c>
      <c r="Z274">
        <f>IF(P274="잡비제외분", F274, 0)</f>
        <v>0</v>
      </c>
      <c r="AA274">
        <f>IF(P274="사급자재대", L274, 0)</f>
        <v>0</v>
      </c>
      <c r="AB274">
        <f>IF(P274="관급자재대", L274, 0)</f>
        <v>0</v>
      </c>
      <c r="AC274">
        <f>IF(P274="사용자항목1", L274, 0)</f>
        <v>0</v>
      </c>
      <c r="AD274">
        <f>IF(P274="사용자항목2", L274, 0)</f>
        <v>0</v>
      </c>
      <c r="AE274">
        <f>IF(P274="사용자항목3", L274, 0)</f>
        <v>0</v>
      </c>
      <c r="AF274">
        <f>IF(P274="사용자항목4", L274, 0)</f>
        <v>0</v>
      </c>
      <c r="AG274">
        <f>IF(P274="사용자항목5", L274, 0)</f>
        <v>0</v>
      </c>
      <c r="AH274">
        <f>IF(P274="사용자항목6", L274, 0)</f>
        <v>0</v>
      </c>
      <c r="AI274">
        <f>IF(P274="사용자항목7", L274, 0)</f>
        <v>0</v>
      </c>
      <c r="AJ274">
        <f>IF(P274="사용자항목8", L274, 0)</f>
        <v>0</v>
      </c>
      <c r="AK274">
        <f>IF(P274="사용자항목9", L274, 0)</f>
        <v>0</v>
      </c>
    </row>
    <row r="275" spans="1:37" ht="30" customHeight="1">
      <c r="A275" s="32"/>
      <c r="B275" s="32"/>
      <c r="C275" s="30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37" ht="30" customHeight="1">
      <c r="A276" s="32"/>
      <c r="B276" s="32"/>
      <c r="C276" s="30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37" ht="30" customHeight="1">
      <c r="A277" s="32"/>
      <c r="B277" s="32"/>
      <c r="C277" s="30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37" ht="30" customHeight="1">
      <c r="A278" s="32"/>
      <c r="B278" s="32"/>
      <c r="C278" s="30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37" ht="30" customHeight="1">
      <c r="A279" s="32"/>
      <c r="B279" s="32"/>
      <c r="C279" s="30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37" ht="30" customHeight="1">
      <c r="A280" s="32"/>
      <c r="B280" s="32"/>
      <c r="C280" s="30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37" ht="30" customHeight="1">
      <c r="A281" s="32"/>
      <c r="B281" s="32"/>
      <c r="C281" s="30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37" ht="30" customHeight="1">
      <c r="A282" s="32"/>
      <c r="B282" s="32"/>
      <c r="C282" s="30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37" ht="30" customHeight="1">
      <c r="A283" s="32"/>
      <c r="B283" s="32"/>
      <c r="C283" s="30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37" ht="30" customHeight="1">
      <c r="A284" s="32"/>
      <c r="B284" s="32"/>
      <c r="C284" s="30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37" ht="30" customHeight="1">
      <c r="A285" s="32"/>
      <c r="B285" s="32"/>
      <c r="C285" s="30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37" ht="30" customHeight="1">
      <c r="A286" s="32"/>
      <c r="B286" s="32"/>
      <c r="C286" s="30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37" ht="30" customHeight="1">
      <c r="A287" s="32"/>
      <c r="B287" s="32"/>
      <c r="C287" s="30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37" ht="30" customHeight="1">
      <c r="A288" s="32"/>
      <c r="B288" s="32"/>
      <c r="C288" s="30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38" ht="30" customHeight="1">
      <c r="A289" s="32"/>
      <c r="B289" s="32"/>
      <c r="C289" s="30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38" ht="30" customHeight="1">
      <c r="A290" s="11" t="s">
        <v>121</v>
      </c>
      <c r="B290" s="12"/>
      <c r="C290" s="13"/>
      <c r="D290" s="14"/>
      <c r="E290" s="8"/>
      <c r="F290" s="14"/>
      <c r="G290" s="8"/>
      <c r="H290" s="14"/>
      <c r="I290" s="8"/>
      <c r="J290" s="14"/>
      <c r="K290" s="8"/>
      <c r="L290" s="14">
        <f>F290+H290+J290</f>
        <v>0</v>
      </c>
      <c r="M290" s="14"/>
      <c r="R290">
        <f t="shared" ref="R290:AL290" si="61">ROUNDDOWN(SUM(R270:R274), 0)</f>
        <v>0</v>
      </c>
      <c r="S290">
        <f t="shared" si="61"/>
        <v>0</v>
      </c>
      <c r="T290">
        <f t="shared" si="61"/>
        <v>0</v>
      </c>
      <c r="U290">
        <f t="shared" si="61"/>
        <v>0</v>
      </c>
      <c r="V290">
        <f t="shared" si="61"/>
        <v>0</v>
      </c>
      <c r="W290">
        <f t="shared" si="61"/>
        <v>0</v>
      </c>
      <c r="X290">
        <f t="shared" si="61"/>
        <v>0</v>
      </c>
      <c r="Y290">
        <f t="shared" si="61"/>
        <v>0</v>
      </c>
      <c r="Z290">
        <f t="shared" si="61"/>
        <v>0</v>
      </c>
      <c r="AA290">
        <f t="shared" si="61"/>
        <v>0</v>
      </c>
      <c r="AB290">
        <f t="shared" si="61"/>
        <v>0</v>
      </c>
      <c r="AC290">
        <f t="shared" si="61"/>
        <v>0</v>
      </c>
      <c r="AD290">
        <f t="shared" si="61"/>
        <v>0</v>
      </c>
      <c r="AE290">
        <f t="shared" si="61"/>
        <v>0</v>
      </c>
      <c r="AF290">
        <f t="shared" si="61"/>
        <v>0</v>
      </c>
      <c r="AG290">
        <f t="shared" si="61"/>
        <v>0</v>
      </c>
      <c r="AH290">
        <f t="shared" si="61"/>
        <v>0</v>
      </c>
      <c r="AI290">
        <f t="shared" si="61"/>
        <v>0</v>
      </c>
      <c r="AJ290">
        <f t="shared" si="61"/>
        <v>0</v>
      </c>
      <c r="AK290">
        <f t="shared" si="61"/>
        <v>0</v>
      </c>
      <c r="AL290">
        <f t="shared" si="61"/>
        <v>0</v>
      </c>
    </row>
    <row r="291" spans="1:38" ht="30" customHeight="1">
      <c r="A291" s="53" t="s">
        <v>308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7"/>
    </row>
    <row r="292" spans="1:38" ht="30" customHeight="1">
      <c r="A292" s="31" t="s">
        <v>131</v>
      </c>
      <c r="B292" s="31" t="s">
        <v>164</v>
      </c>
      <c r="C292" s="29" t="s">
        <v>57</v>
      </c>
      <c r="D292" s="8">
        <v>2</v>
      </c>
      <c r="E292" s="8"/>
      <c r="F292" s="8"/>
      <c r="G292" s="8"/>
      <c r="H292" s="8"/>
      <c r="I292" s="8"/>
      <c r="J292" s="8"/>
      <c r="K292" s="8">
        <f>E292+G292+I292</f>
        <v>0</v>
      </c>
      <c r="L292" s="8">
        <f>F292+H292+J292</f>
        <v>0</v>
      </c>
      <c r="M292" s="9" t="s">
        <v>163</v>
      </c>
      <c r="O292" t="str">
        <f>""</f>
        <v/>
      </c>
      <c r="P292" s="1" t="s">
        <v>120</v>
      </c>
      <c r="Q292">
        <v>1</v>
      </c>
      <c r="R292">
        <f>IF(P292="기계경비", J292, 0)</f>
        <v>0</v>
      </c>
      <c r="S292">
        <f>IF(P292="운반비", J292, 0)</f>
        <v>0</v>
      </c>
      <c r="T292">
        <f>IF(P292="작업부산물", F292, 0)</f>
        <v>0</v>
      </c>
      <c r="U292">
        <f>IF(P292="관급", F292, 0)</f>
        <v>0</v>
      </c>
      <c r="V292">
        <f>IF(P292="외주비", J292, 0)</f>
        <v>0</v>
      </c>
      <c r="W292">
        <f>IF(P292="장비비", J292, 0)</f>
        <v>0</v>
      </c>
      <c r="X292">
        <f>IF(P292="폐기물처리비", J292, 0)</f>
        <v>0</v>
      </c>
      <c r="Y292">
        <f>IF(P292="가설비", J292, 0)</f>
        <v>0</v>
      </c>
      <c r="Z292">
        <f>IF(P292="잡비제외분", F292, 0)</f>
        <v>0</v>
      </c>
      <c r="AA292">
        <f>IF(P292="사급자재대", L292, 0)</f>
        <v>0</v>
      </c>
      <c r="AB292">
        <f>IF(P292="관급자재대", L292, 0)</f>
        <v>0</v>
      </c>
      <c r="AC292">
        <f>IF(P292="사용자항목1", L292, 0)</f>
        <v>0</v>
      </c>
      <c r="AD292">
        <f>IF(P292="사용자항목2", L292, 0)</f>
        <v>0</v>
      </c>
      <c r="AE292">
        <f>IF(P292="사용자항목3", L292, 0)</f>
        <v>0</v>
      </c>
      <c r="AF292">
        <f>IF(P292="사용자항목4", L292, 0)</f>
        <v>0</v>
      </c>
      <c r="AG292">
        <f>IF(P292="사용자항목5", L292, 0)</f>
        <v>0</v>
      </c>
      <c r="AH292">
        <f>IF(P292="사용자항목6", L292, 0)</f>
        <v>0</v>
      </c>
      <c r="AI292">
        <f>IF(P292="사용자항목7", L292, 0)</f>
        <v>0</v>
      </c>
      <c r="AJ292">
        <f>IF(P292="사용자항목8", L292, 0)</f>
        <v>0</v>
      </c>
      <c r="AK292">
        <f>IF(P292="사용자항목9", L292, 0)</f>
        <v>0</v>
      </c>
    </row>
    <row r="293" spans="1:38" ht="30" customHeight="1">
      <c r="A293" s="32"/>
      <c r="B293" s="32"/>
      <c r="C293" s="30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38" ht="30" customHeight="1">
      <c r="A294" s="32"/>
      <c r="B294" s="32"/>
      <c r="C294" s="30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38" ht="30" customHeight="1">
      <c r="A295" s="32"/>
      <c r="B295" s="32"/>
      <c r="C295" s="30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38" ht="30" customHeight="1">
      <c r="A296" s="32"/>
      <c r="B296" s="32"/>
      <c r="C296" s="30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38" ht="30" customHeight="1">
      <c r="A297" s="32"/>
      <c r="B297" s="32"/>
      <c r="C297" s="30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38" ht="30" customHeight="1">
      <c r="A298" s="32"/>
      <c r="B298" s="32"/>
      <c r="C298" s="30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38" ht="30" customHeight="1">
      <c r="A299" s="32"/>
      <c r="B299" s="32"/>
      <c r="C299" s="30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38" ht="30" customHeight="1">
      <c r="A300" s="32"/>
      <c r="B300" s="32"/>
      <c r="C300" s="30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38" ht="30" customHeight="1">
      <c r="A301" s="32"/>
      <c r="B301" s="32"/>
      <c r="C301" s="30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38" ht="30" customHeight="1">
      <c r="A302" s="32"/>
      <c r="B302" s="32"/>
      <c r="C302" s="30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38" ht="30" customHeight="1">
      <c r="A303" s="32"/>
      <c r="B303" s="32"/>
      <c r="C303" s="30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38" ht="30" customHeight="1">
      <c r="A304" s="32"/>
      <c r="B304" s="32"/>
      <c r="C304" s="30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38" ht="30" customHeight="1">
      <c r="A305" s="32"/>
      <c r="B305" s="32"/>
      <c r="C305" s="30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38" ht="30" customHeight="1">
      <c r="A306" s="32"/>
      <c r="B306" s="32"/>
      <c r="C306" s="30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38" ht="30" customHeight="1">
      <c r="A307" s="32"/>
      <c r="B307" s="32"/>
      <c r="C307" s="30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38" ht="30" customHeight="1">
      <c r="A308" s="32"/>
      <c r="B308" s="32"/>
      <c r="C308" s="30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38" ht="30" customHeight="1">
      <c r="A309" s="32"/>
      <c r="B309" s="32"/>
      <c r="C309" s="30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38" ht="30" customHeight="1">
      <c r="A310" s="32"/>
      <c r="B310" s="32"/>
      <c r="C310" s="30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38" ht="30" customHeight="1">
      <c r="A311" s="32"/>
      <c r="B311" s="32"/>
      <c r="C311" s="30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38" ht="30" customHeight="1">
      <c r="A312" s="11" t="s">
        <v>121</v>
      </c>
      <c r="B312" s="12"/>
      <c r="C312" s="13"/>
      <c r="D312" s="14"/>
      <c r="E312" s="8"/>
      <c r="F312" s="14"/>
      <c r="G312" s="8"/>
      <c r="H312" s="14"/>
      <c r="I312" s="8"/>
      <c r="J312" s="14"/>
      <c r="K312" s="8"/>
      <c r="L312" s="14">
        <f>F312+H312+J312</f>
        <v>0</v>
      </c>
      <c r="M312" s="14"/>
      <c r="R312">
        <f t="shared" ref="R312:AL312" si="62">ROUNDDOWN(SUM(R292:R292), 0)</f>
        <v>0</v>
      </c>
      <c r="S312">
        <f t="shared" si="62"/>
        <v>0</v>
      </c>
      <c r="T312">
        <f t="shared" si="62"/>
        <v>0</v>
      </c>
      <c r="U312">
        <f t="shared" si="62"/>
        <v>0</v>
      </c>
      <c r="V312">
        <f t="shared" si="62"/>
        <v>0</v>
      </c>
      <c r="W312">
        <f t="shared" si="62"/>
        <v>0</v>
      </c>
      <c r="X312">
        <f t="shared" si="62"/>
        <v>0</v>
      </c>
      <c r="Y312">
        <f t="shared" si="62"/>
        <v>0</v>
      </c>
      <c r="Z312">
        <f t="shared" si="62"/>
        <v>0</v>
      </c>
      <c r="AA312">
        <f t="shared" si="62"/>
        <v>0</v>
      </c>
      <c r="AB312">
        <f t="shared" si="62"/>
        <v>0</v>
      </c>
      <c r="AC312">
        <f t="shared" si="62"/>
        <v>0</v>
      </c>
      <c r="AD312">
        <f t="shared" si="62"/>
        <v>0</v>
      </c>
      <c r="AE312">
        <f t="shared" si="62"/>
        <v>0</v>
      </c>
      <c r="AF312">
        <f t="shared" si="62"/>
        <v>0</v>
      </c>
      <c r="AG312">
        <f t="shared" si="62"/>
        <v>0</v>
      </c>
      <c r="AH312">
        <f t="shared" si="62"/>
        <v>0</v>
      </c>
      <c r="AI312">
        <f t="shared" si="62"/>
        <v>0</v>
      </c>
      <c r="AJ312">
        <f t="shared" si="62"/>
        <v>0</v>
      </c>
      <c r="AK312">
        <f t="shared" si="62"/>
        <v>0</v>
      </c>
      <c r="AL312">
        <f t="shared" si="62"/>
        <v>0</v>
      </c>
    </row>
    <row r="313" spans="1:38" ht="30" customHeight="1">
      <c r="A313" s="53" t="s">
        <v>309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7"/>
    </row>
    <row r="314" spans="1:38" ht="30" customHeight="1">
      <c r="A314" s="31" t="s">
        <v>192</v>
      </c>
      <c r="B314" s="31" t="s">
        <v>193</v>
      </c>
      <c r="C314" s="29" t="s">
        <v>194</v>
      </c>
      <c r="D314" s="8">
        <v>6</v>
      </c>
      <c r="E314" s="8"/>
      <c r="F314" s="8"/>
      <c r="G314" s="8"/>
      <c r="H314" s="8"/>
      <c r="I314" s="8"/>
      <c r="J314" s="8"/>
      <c r="K314" s="8">
        <f t="shared" ref="K314:L316" si="63">E314+G314+I314</f>
        <v>0</v>
      </c>
      <c r="L314" s="8">
        <f t="shared" si="63"/>
        <v>0</v>
      </c>
      <c r="M314" s="9" t="s">
        <v>191</v>
      </c>
      <c r="O314" t="str">
        <f>""</f>
        <v/>
      </c>
      <c r="P314" s="1" t="s">
        <v>120</v>
      </c>
      <c r="Q314">
        <v>1</v>
      </c>
      <c r="R314">
        <f>IF(P314="기계경비", J314, 0)</f>
        <v>0</v>
      </c>
      <c r="S314">
        <f>IF(P314="운반비", J314, 0)</f>
        <v>0</v>
      </c>
      <c r="T314">
        <f>IF(P314="작업부산물", F314, 0)</f>
        <v>0</v>
      </c>
      <c r="U314">
        <f>IF(P314="관급", F314, 0)</f>
        <v>0</v>
      </c>
      <c r="V314">
        <f>IF(P314="외주비", J314, 0)</f>
        <v>0</v>
      </c>
      <c r="W314">
        <f>IF(P314="장비비", J314, 0)</f>
        <v>0</v>
      </c>
      <c r="X314">
        <f>IF(P314="폐기물처리비", J314, 0)</f>
        <v>0</v>
      </c>
      <c r="Y314">
        <f>IF(P314="가설비", J314, 0)</f>
        <v>0</v>
      </c>
      <c r="Z314">
        <f>IF(P314="잡비제외분", F314, 0)</f>
        <v>0</v>
      </c>
      <c r="AA314">
        <f>IF(P314="사급자재대", L314, 0)</f>
        <v>0</v>
      </c>
      <c r="AB314">
        <f>IF(P314="관급자재대", L314, 0)</f>
        <v>0</v>
      </c>
      <c r="AC314">
        <f>IF(P314="사용자항목1", L314, 0)</f>
        <v>0</v>
      </c>
      <c r="AD314">
        <f>IF(P314="사용자항목2", L314, 0)</f>
        <v>0</v>
      </c>
      <c r="AE314">
        <f>IF(P314="사용자항목3", L314, 0)</f>
        <v>0</v>
      </c>
      <c r="AF314">
        <f>IF(P314="사용자항목4", L314, 0)</f>
        <v>0</v>
      </c>
      <c r="AG314">
        <f>IF(P314="사용자항목5", L314, 0)</f>
        <v>0</v>
      </c>
      <c r="AH314">
        <f>IF(P314="사용자항목6", L314, 0)</f>
        <v>0</v>
      </c>
      <c r="AI314">
        <f>IF(P314="사용자항목7", L314, 0)</f>
        <v>0</v>
      </c>
      <c r="AJ314">
        <f>IF(P314="사용자항목8", L314, 0)</f>
        <v>0</v>
      </c>
      <c r="AK314">
        <f>IF(P314="사용자항목9", L314, 0)</f>
        <v>0</v>
      </c>
    </row>
    <row r="315" spans="1:38" ht="30" customHeight="1">
      <c r="A315" s="31" t="s">
        <v>196</v>
      </c>
      <c r="B315" s="31" t="s">
        <v>197</v>
      </c>
      <c r="C315" s="29" t="s">
        <v>57</v>
      </c>
      <c r="D315" s="8">
        <v>21</v>
      </c>
      <c r="E315" s="8"/>
      <c r="F315" s="8"/>
      <c r="G315" s="8"/>
      <c r="H315" s="8"/>
      <c r="I315" s="8"/>
      <c r="J315" s="8"/>
      <c r="K315" s="8">
        <f t="shared" si="63"/>
        <v>0</v>
      </c>
      <c r="L315" s="8">
        <f t="shared" si="63"/>
        <v>0</v>
      </c>
      <c r="M315" s="9" t="s">
        <v>195</v>
      </c>
      <c r="O315" t="str">
        <f>""</f>
        <v/>
      </c>
      <c r="P315" s="1" t="s">
        <v>120</v>
      </c>
      <c r="Q315">
        <v>1</v>
      </c>
      <c r="R315">
        <f>IF(P315="기계경비", J315, 0)</f>
        <v>0</v>
      </c>
      <c r="S315">
        <f>IF(P315="운반비", J315, 0)</f>
        <v>0</v>
      </c>
      <c r="T315">
        <f>IF(P315="작업부산물", F315, 0)</f>
        <v>0</v>
      </c>
      <c r="U315">
        <f>IF(P315="관급", F315, 0)</f>
        <v>0</v>
      </c>
      <c r="V315">
        <f>IF(P315="외주비", J315, 0)</f>
        <v>0</v>
      </c>
      <c r="W315">
        <f>IF(P315="장비비", J315, 0)</f>
        <v>0</v>
      </c>
      <c r="X315">
        <f>IF(P315="폐기물처리비", J315, 0)</f>
        <v>0</v>
      </c>
      <c r="Y315">
        <f>IF(P315="가설비", J315, 0)</f>
        <v>0</v>
      </c>
      <c r="Z315">
        <f>IF(P315="잡비제외분", F315, 0)</f>
        <v>0</v>
      </c>
      <c r="AA315">
        <f>IF(P315="사급자재대", L315, 0)</f>
        <v>0</v>
      </c>
      <c r="AB315">
        <f>IF(P315="관급자재대", L315, 0)</f>
        <v>0</v>
      </c>
      <c r="AC315">
        <f>IF(P315="사용자항목1", L315, 0)</f>
        <v>0</v>
      </c>
      <c r="AD315">
        <f>IF(P315="사용자항목2", L315, 0)</f>
        <v>0</v>
      </c>
      <c r="AE315">
        <f>IF(P315="사용자항목3", L315, 0)</f>
        <v>0</v>
      </c>
      <c r="AF315">
        <f>IF(P315="사용자항목4", L315, 0)</f>
        <v>0</v>
      </c>
      <c r="AG315">
        <f>IF(P315="사용자항목5", L315, 0)</f>
        <v>0</v>
      </c>
      <c r="AH315">
        <f>IF(P315="사용자항목6", L315, 0)</f>
        <v>0</v>
      </c>
      <c r="AI315">
        <f>IF(P315="사용자항목7", L315, 0)</f>
        <v>0</v>
      </c>
      <c r="AJ315">
        <f>IF(P315="사용자항목8", L315, 0)</f>
        <v>0</v>
      </c>
      <c r="AK315">
        <f>IF(P315="사용자항목9", L315, 0)</f>
        <v>0</v>
      </c>
    </row>
    <row r="316" spans="1:38" ht="30" customHeight="1">
      <c r="A316" s="31" t="s">
        <v>199</v>
      </c>
      <c r="B316" s="31" t="s">
        <v>200</v>
      </c>
      <c r="C316" s="29" t="s">
        <v>57</v>
      </c>
      <c r="D316" s="8">
        <v>21</v>
      </c>
      <c r="E316" s="8"/>
      <c r="F316" s="8"/>
      <c r="G316" s="8"/>
      <c r="H316" s="8"/>
      <c r="I316" s="8"/>
      <c r="J316" s="8"/>
      <c r="K316" s="8">
        <f t="shared" si="63"/>
        <v>0</v>
      </c>
      <c r="L316" s="8">
        <f t="shared" si="63"/>
        <v>0</v>
      </c>
      <c r="M316" s="9" t="s">
        <v>198</v>
      </c>
      <c r="O316" t="str">
        <f>""</f>
        <v/>
      </c>
      <c r="P316" s="1" t="s">
        <v>120</v>
      </c>
      <c r="Q316">
        <v>1</v>
      </c>
      <c r="R316">
        <f>IF(P316="기계경비", J316, 0)</f>
        <v>0</v>
      </c>
      <c r="S316">
        <f>IF(P316="운반비", J316, 0)</f>
        <v>0</v>
      </c>
      <c r="T316">
        <f>IF(P316="작업부산물", F316, 0)</f>
        <v>0</v>
      </c>
      <c r="U316">
        <f>IF(P316="관급", F316, 0)</f>
        <v>0</v>
      </c>
      <c r="V316">
        <f>IF(P316="외주비", J316, 0)</f>
        <v>0</v>
      </c>
      <c r="W316">
        <f>IF(P316="장비비", J316, 0)</f>
        <v>0</v>
      </c>
      <c r="X316">
        <f>IF(P316="폐기물처리비", J316, 0)</f>
        <v>0</v>
      </c>
      <c r="Y316">
        <f>IF(P316="가설비", J316, 0)</f>
        <v>0</v>
      </c>
      <c r="Z316">
        <f>IF(P316="잡비제외분", F316, 0)</f>
        <v>0</v>
      </c>
      <c r="AA316">
        <f>IF(P316="사급자재대", L316, 0)</f>
        <v>0</v>
      </c>
      <c r="AB316">
        <f>IF(P316="관급자재대", L316, 0)</f>
        <v>0</v>
      </c>
      <c r="AC316">
        <f>IF(P316="사용자항목1", L316, 0)</f>
        <v>0</v>
      </c>
      <c r="AD316">
        <f>IF(P316="사용자항목2", L316, 0)</f>
        <v>0</v>
      </c>
      <c r="AE316">
        <f>IF(P316="사용자항목3", L316, 0)</f>
        <v>0</v>
      </c>
      <c r="AF316">
        <f>IF(P316="사용자항목4", L316, 0)</f>
        <v>0</v>
      </c>
      <c r="AG316">
        <f>IF(P316="사용자항목5", L316, 0)</f>
        <v>0</v>
      </c>
      <c r="AH316">
        <f>IF(P316="사용자항목6", L316, 0)</f>
        <v>0</v>
      </c>
      <c r="AI316">
        <f>IF(P316="사용자항목7", L316, 0)</f>
        <v>0</v>
      </c>
      <c r="AJ316">
        <f>IF(P316="사용자항목8", L316, 0)</f>
        <v>0</v>
      </c>
      <c r="AK316">
        <f>IF(P316="사용자항목9", L316, 0)</f>
        <v>0</v>
      </c>
    </row>
    <row r="317" spans="1:38" ht="30" customHeight="1">
      <c r="A317" s="32"/>
      <c r="B317" s="32"/>
      <c r="C317" s="30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38" ht="30" customHeight="1">
      <c r="A318" s="32"/>
      <c r="B318" s="32"/>
      <c r="C318" s="30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38" ht="30" customHeight="1">
      <c r="A319" s="32"/>
      <c r="B319" s="32"/>
      <c r="C319" s="30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38" ht="30" customHeight="1">
      <c r="A320" s="32"/>
      <c r="B320" s="32"/>
      <c r="C320" s="30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38" ht="30" customHeight="1">
      <c r="A321" s="32"/>
      <c r="B321" s="32"/>
      <c r="C321" s="30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38" ht="30" customHeight="1">
      <c r="A322" s="32"/>
      <c r="B322" s="32"/>
      <c r="C322" s="30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38" ht="30" customHeight="1">
      <c r="A323" s="32"/>
      <c r="B323" s="32"/>
      <c r="C323" s="30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38" ht="30" customHeight="1">
      <c r="A324" s="32"/>
      <c r="B324" s="32"/>
      <c r="C324" s="30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38" ht="30" customHeight="1">
      <c r="A325" s="32"/>
      <c r="B325" s="32"/>
      <c r="C325" s="30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38" ht="30" customHeight="1">
      <c r="A326" s="32"/>
      <c r="B326" s="32"/>
      <c r="C326" s="30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38" ht="30" customHeight="1">
      <c r="A327" s="32"/>
      <c r="B327" s="32"/>
      <c r="C327" s="30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38" ht="30" customHeight="1">
      <c r="A328" s="32"/>
      <c r="B328" s="32"/>
      <c r="C328" s="30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38" ht="30" customHeight="1">
      <c r="A329" s="32"/>
      <c r="B329" s="32"/>
      <c r="C329" s="30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38" ht="30" customHeight="1">
      <c r="A330" s="32"/>
      <c r="B330" s="32"/>
      <c r="C330" s="30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38" ht="30" customHeight="1">
      <c r="A331" s="32"/>
      <c r="B331" s="32"/>
      <c r="C331" s="30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38" ht="30" customHeight="1">
      <c r="A332" s="32"/>
      <c r="B332" s="32"/>
      <c r="C332" s="30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38" ht="30" customHeight="1">
      <c r="A333" s="32"/>
      <c r="B333" s="32"/>
      <c r="C333" s="30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38" ht="30" customHeight="1">
      <c r="A334" s="11" t="s">
        <v>121</v>
      </c>
      <c r="B334" s="12"/>
      <c r="C334" s="13"/>
      <c r="D334" s="14"/>
      <c r="E334" s="8"/>
      <c r="F334" s="14"/>
      <c r="G334" s="8"/>
      <c r="H334" s="14"/>
      <c r="I334" s="8"/>
      <c r="J334" s="14"/>
      <c r="K334" s="8"/>
      <c r="L334" s="14">
        <f>F334+H334+J334</f>
        <v>0</v>
      </c>
      <c r="M334" s="14"/>
      <c r="R334">
        <f t="shared" ref="R334:AL334" si="64">ROUNDDOWN(SUM(R314:R316), 0)</f>
        <v>0</v>
      </c>
      <c r="S334">
        <f t="shared" si="64"/>
        <v>0</v>
      </c>
      <c r="T334">
        <f t="shared" si="64"/>
        <v>0</v>
      </c>
      <c r="U334">
        <f t="shared" si="64"/>
        <v>0</v>
      </c>
      <c r="V334">
        <f t="shared" si="64"/>
        <v>0</v>
      </c>
      <c r="W334">
        <f t="shared" si="64"/>
        <v>0</v>
      </c>
      <c r="X334">
        <f t="shared" si="64"/>
        <v>0</v>
      </c>
      <c r="Y334">
        <f t="shared" si="64"/>
        <v>0</v>
      </c>
      <c r="Z334">
        <f t="shared" si="64"/>
        <v>0</v>
      </c>
      <c r="AA334">
        <f t="shared" si="64"/>
        <v>0</v>
      </c>
      <c r="AB334">
        <f t="shared" si="64"/>
        <v>0</v>
      </c>
      <c r="AC334">
        <f t="shared" si="64"/>
        <v>0</v>
      </c>
      <c r="AD334">
        <f t="shared" si="64"/>
        <v>0</v>
      </c>
      <c r="AE334">
        <f t="shared" si="64"/>
        <v>0</v>
      </c>
      <c r="AF334">
        <f t="shared" si="64"/>
        <v>0</v>
      </c>
      <c r="AG334">
        <f t="shared" si="64"/>
        <v>0</v>
      </c>
      <c r="AH334">
        <f t="shared" si="64"/>
        <v>0</v>
      </c>
      <c r="AI334">
        <f t="shared" si="64"/>
        <v>0</v>
      </c>
      <c r="AJ334">
        <f t="shared" si="64"/>
        <v>0</v>
      </c>
      <c r="AK334">
        <f t="shared" si="64"/>
        <v>0</v>
      </c>
      <c r="AL334">
        <f t="shared" si="64"/>
        <v>0</v>
      </c>
    </row>
    <row r="335" spans="1:38" ht="30" customHeight="1">
      <c r="A335" s="53" t="s">
        <v>310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7"/>
    </row>
    <row r="336" spans="1:38" ht="30" customHeight="1">
      <c r="A336" s="31" t="s">
        <v>202</v>
      </c>
      <c r="B336" s="32"/>
      <c r="C336" s="29" t="s">
        <v>104</v>
      </c>
      <c r="D336" s="8">
        <v>1</v>
      </c>
      <c r="E336" s="8"/>
      <c r="F336" s="8"/>
      <c r="G336" s="8"/>
      <c r="H336" s="8"/>
      <c r="I336" s="8"/>
      <c r="J336" s="8"/>
      <c r="K336" s="8">
        <f>E336+G336+I336</f>
        <v>0</v>
      </c>
      <c r="L336" s="8">
        <f>F336+H336+J336</f>
        <v>0</v>
      </c>
      <c r="M336" s="9" t="s">
        <v>201</v>
      </c>
      <c r="O336" t="str">
        <f>""</f>
        <v/>
      </c>
      <c r="P336" s="1" t="s">
        <v>120</v>
      </c>
      <c r="Q336">
        <v>1</v>
      </c>
      <c r="R336">
        <f>IF(P336="기계경비", J336, 0)</f>
        <v>0</v>
      </c>
      <c r="S336">
        <f>IF(P336="운반비", J336, 0)</f>
        <v>0</v>
      </c>
      <c r="T336">
        <f>IF(P336="작업부산물", F336, 0)</f>
        <v>0</v>
      </c>
      <c r="U336">
        <f>IF(P336="관급", F336, 0)</f>
        <v>0</v>
      </c>
      <c r="V336">
        <f>IF(P336="외주비", J336, 0)</f>
        <v>0</v>
      </c>
      <c r="W336">
        <f>IF(P336="장비비", J336, 0)</f>
        <v>0</v>
      </c>
      <c r="X336">
        <f>IF(P336="폐기물처리비", J336, 0)</f>
        <v>0</v>
      </c>
      <c r="Y336">
        <f>IF(P336="가설비", J336, 0)</f>
        <v>0</v>
      </c>
      <c r="Z336">
        <f>IF(P336="잡비제외분", F336, 0)</f>
        <v>0</v>
      </c>
      <c r="AA336">
        <f>IF(P336="사급자재대", L336, 0)</f>
        <v>0</v>
      </c>
      <c r="AB336">
        <f>IF(P336="관급자재대", L336, 0)</f>
        <v>0</v>
      </c>
      <c r="AC336">
        <f>IF(P336="사용자항목1", L336, 0)</f>
        <v>0</v>
      </c>
      <c r="AD336">
        <f>IF(P336="사용자항목2", L336, 0)</f>
        <v>0</v>
      </c>
      <c r="AE336">
        <f>IF(P336="사용자항목3", L336, 0)</f>
        <v>0</v>
      </c>
      <c r="AF336">
        <f>IF(P336="사용자항목4", L336, 0)</f>
        <v>0</v>
      </c>
      <c r="AG336">
        <f>IF(P336="사용자항목5", L336, 0)</f>
        <v>0</v>
      </c>
      <c r="AH336">
        <f>IF(P336="사용자항목6", L336, 0)</f>
        <v>0</v>
      </c>
      <c r="AI336">
        <f>IF(P336="사용자항목7", L336, 0)</f>
        <v>0</v>
      </c>
      <c r="AJ336">
        <f>IF(P336="사용자항목8", L336, 0)</f>
        <v>0</v>
      </c>
      <c r="AK336">
        <f>IF(P336="사용자항목9", L336, 0)</f>
        <v>0</v>
      </c>
    </row>
    <row r="337" spans="1:37" ht="30" customHeight="1">
      <c r="A337" s="31" t="s">
        <v>187</v>
      </c>
      <c r="B337" s="31" t="s">
        <v>188</v>
      </c>
      <c r="C337" s="29" t="s">
        <v>55</v>
      </c>
      <c r="D337" s="8">
        <v>1</v>
      </c>
      <c r="E337" s="8"/>
      <c r="F337" s="8"/>
      <c r="G337" s="8"/>
      <c r="H337" s="8"/>
      <c r="I337" s="8"/>
      <c r="J337" s="8"/>
      <c r="K337" s="8">
        <f>E337+G337+I337</f>
        <v>0</v>
      </c>
      <c r="L337" s="8">
        <f>F337+H337+J337</f>
        <v>0</v>
      </c>
      <c r="M337" s="9" t="s">
        <v>186</v>
      </c>
      <c r="O337" t="str">
        <f>""</f>
        <v/>
      </c>
      <c r="P337" s="1" t="s">
        <v>120</v>
      </c>
      <c r="Q337">
        <v>1</v>
      </c>
      <c r="R337">
        <f>IF(P337="기계경비", J337, 0)</f>
        <v>0</v>
      </c>
      <c r="S337">
        <f>IF(P337="운반비", J337, 0)</f>
        <v>0</v>
      </c>
      <c r="T337">
        <f>IF(P337="작업부산물", F337, 0)</f>
        <v>0</v>
      </c>
      <c r="U337">
        <f>IF(P337="관급", F337, 0)</f>
        <v>0</v>
      </c>
      <c r="V337">
        <f>IF(P337="외주비", J337, 0)</f>
        <v>0</v>
      </c>
      <c r="W337">
        <f>IF(P337="장비비", J337, 0)</f>
        <v>0</v>
      </c>
      <c r="X337">
        <f>IF(P337="폐기물처리비", J337, 0)</f>
        <v>0</v>
      </c>
      <c r="Y337">
        <f>IF(P337="가설비", J337, 0)</f>
        <v>0</v>
      </c>
      <c r="Z337">
        <f>IF(P337="잡비제외분", F337, 0)</f>
        <v>0</v>
      </c>
      <c r="AA337">
        <f>IF(P337="사급자재대", L337, 0)</f>
        <v>0</v>
      </c>
      <c r="AB337">
        <f>IF(P337="관급자재대", L337, 0)</f>
        <v>0</v>
      </c>
      <c r="AC337">
        <f>IF(P337="사용자항목1", L337, 0)</f>
        <v>0</v>
      </c>
      <c r="AD337">
        <f>IF(P337="사용자항목2", L337, 0)</f>
        <v>0</v>
      </c>
      <c r="AE337">
        <f>IF(P337="사용자항목3", L337, 0)</f>
        <v>0</v>
      </c>
      <c r="AF337">
        <f>IF(P337="사용자항목4", L337, 0)</f>
        <v>0</v>
      </c>
      <c r="AG337">
        <f>IF(P337="사용자항목5", L337, 0)</f>
        <v>0</v>
      </c>
      <c r="AH337">
        <f>IF(P337="사용자항목6", L337, 0)</f>
        <v>0</v>
      </c>
      <c r="AI337">
        <f>IF(P337="사용자항목7", L337, 0)</f>
        <v>0</v>
      </c>
      <c r="AJ337">
        <f>IF(P337="사용자항목8", L337, 0)</f>
        <v>0</v>
      </c>
      <c r="AK337">
        <f>IF(P337="사용자항목9", L337, 0)</f>
        <v>0</v>
      </c>
    </row>
    <row r="338" spans="1:37" ht="30" customHeight="1">
      <c r="A338" s="32"/>
      <c r="B338" s="32"/>
      <c r="C338" s="30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37" ht="30" customHeight="1">
      <c r="A339" s="32"/>
      <c r="B339" s="32"/>
      <c r="C339" s="30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37" ht="30" customHeight="1">
      <c r="A340" s="32"/>
      <c r="B340" s="32"/>
      <c r="C340" s="30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37" ht="30" customHeight="1">
      <c r="A341" s="32"/>
      <c r="B341" s="32"/>
      <c r="C341" s="30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37" ht="30" customHeight="1">
      <c r="A342" s="32"/>
      <c r="B342" s="32"/>
      <c r="C342" s="30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37" ht="30" customHeight="1">
      <c r="A343" s="32"/>
      <c r="B343" s="32"/>
      <c r="C343" s="30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37" ht="30" customHeight="1">
      <c r="A344" s="32"/>
      <c r="B344" s="32"/>
      <c r="C344" s="30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37" ht="30" customHeight="1">
      <c r="A345" s="32"/>
      <c r="B345" s="32"/>
      <c r="C345" s="30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37" ht="30" customHeight="1">
      <c r="A346" s="32"/>
      <c r="B346" s="32"/>
      <c r="C346" s="30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37" ht="30" customHeight="1">
      <c r="A347" s="32"/>
      <c r="B347" s="32"/>
      <c r="C347" s="30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37" ht="30" customHeight="1">
      <c r="A348" s="32"/>
      <c r="B348" s="32"/>
      <c r="C348" s="30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37" ht="30" customHeight="1">
      <c r="A349" s="32"/>
      <c r="B349" s="32"/>
      <c r="C349" s="30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37" ht="30" customHeight="1">
      <c r="A350" s="32"/>
      <c r="B350" s="32"/>
      <c r="C350" s="30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37" ht="30" customHeight="1">
      <c r="A351" s="32"/>
      <c r="B351" s="32"/>
      <c r="C351" s="30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37" ht="30" customHeight="1">
      <c r="A352" s="32"/>
      <c r="B352" s="32"/>
      <c r="C352" s="30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38" ht="30" customHeight="1">
      <c r="A353" s="32"/>
      <c r="B353" s="32"/>
      <c r="C353" s="30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38" ht="30" customHeight="1">
      <c r="A354" s="32"/>
      <c r="B354" s="32"/>
      <c r="C354" s="30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38" ht="30" customHeight="1">
      <c r="A355" s="32"/>
      <c r="B355" s="32"/>
      <c r="C355" s="30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38" ht="30" customHeight="1">
      <c r="A356" s="11" t="s">
        <v>121</v>
      </c>
      <c r="B356" s="12"/>
      <c r="C356" s="13"/>
      <c r="D356" s="14"/>
      <c r="E356" s="8"/>
      <c r="F356" s="14"/>
      <c r="G356" s="8"/>
      <c r="H356" s="14"/>
      <c r="I356" s="8"/>
      <c r="J356" s="14"/>
      <c r="K356" s="8"/>
      <c r="L356" s="14">
        <f>F356+H356+J356</f>
        <v>0</v>
      </c>
      <c r="M356" s="14"/>
      <c r="R356">
        <f t="shared" ref="R356:AL356" si="65">ROUNDDOWN(SUM(R336:R337), 0)</f>
        <v>0</v>
      </c>
      <c r="S356">
        <f t="shared" si="65"/>
        <v>0</v>
      </c>
      <c r="T356">
        <f t="shared" si="65"/>
        <v>0</v>
      </c>
      <c r="U356">
        <f t="shared" si="65"/>
        <v>0</v>
      </c>
      <c r="V356">
        <f t="shared" si="65"/>
        <v>0</v>
      </c>
      <c r="W356">
        <f t="shared" si="65"/>
        <v>0</v>
      </c>
      <c r="X356">
        <f t="shared" si="65"/>
        <v>0</v>
      </c>
      <c r="Y356">
        <f t="shared" si="65"/>
        <v>0</v>
      </c>
      <c r="Z356">
        <f t="shared" si="65"/>
        <v>0</v>
      </c>
      <c r="AA356">
        <f t="shared" si="65"/>
        <v>0</v>
      </c>
      <c r="AB356">
        <f t="shared" si="65"/>
        <v>0</v>
      </c>
      <c r="AC356">
        <f t="shared" si="65"/>
        <v>0</v>
      </c>
      <c r="AD356">
        <f t="shared" si="65"/>
        <v>0</v>
      </c>
      <c r="AE356">
        <f t="shared" si="65"/>
        <v>0</v>
      </c>
      <c r="AF356">
        <f t="shared" si="65"/>
        <v>0</v>
      </c>
      <c r="AG356">
        <f t="shared" si="65"/>
        <v>0</v>
      </c>
      <c r="AH356">
        <f t="shared" si="65"/>
        <v>0</v>
      </c>
      <c r="AI356">
        <f t="shared" si="65"/>
        <v>0</v>
      </c>
      <c r="AJ356">
        <f t="shared" si="65"/>
        <v>0</v>
      </c>
      <c r="AK356">
        <f t="shared" si="65"/>
        <v>0</v>
      </c>
      <c r="AL356">
        <f t="shared" si="65"/>
        <v>0</v>
      </c>
    </row>
    <row r="357" spans="1:38" ht="30" customHeight="1">
      <c r="A357" s="53" t="s">
        <v>311</v>
      </c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7"/>
    </row>
    <row r="358" spans="1:38" ht="30" customHeight="1">
      <c r="A358" s="31" t="s">
        <v>204</v>
      </c>
      <c r="B358" s="31" t="s">
        <v>205</v>
      </c>
      <c r="C358" s="29" t="s">
        <v>48</v>
      </c>
      <c r="D358" s="8">
        <v>35</v>
      </c>
      <c r="E358" s="8"/>
      <c r="F358" s="8"/>
      <c r="G358" s="8"/>
      <c r="H358" s="8"/>
      <c r="I358" s="8"/>
      <c r="J358" s="8"/>
      <c r="K358" s="8">
        <f t="shared" ref="K358:L361" si="66">E358+G358+I358</f>
        <v>0</v>
      </c>
      <c r="L358" s="8">
        <f t="shared" si="66"/>
        <v>0</v>
      </c>
      <c r="M358" s="9" t="s">
        <v>203</v>
      </c>
      <c r="O358" t="str">
        <f>""</f>
        <v/>
      </c>
      <c r="P358" s="1" t="s">
        <v>120</v>
      </c>
      <c r="Q358">
        <v>1</v>
      </c>
      <c r="R358">
        <f>IF(P358="기계경비", J358, 0)</f>
        <v>0</v>
      </c>
      <c r="S358">
        <f>IF(P358="운반비", J358, 0)</f>
        <v>0</v>
      </c>
      <c r="T358">
        <f>IF(P358="작업부산물", F358, 0)</f>
        <v>0</v>
      </c>
      <c r="U358">
        <f>IF(P358="관급", F358, 0)</f>
        <v>0</v>
      </c>
      <c r="V358">
        <f>IF(P358="외주비", J358, 0)</f>
        <v>0</v>
      </c>
      <c r="W358">
        <f>IF(P358="장비비", J358, 0)</f>
        <v>0</v>
      </c>
      <c r="X358">
        <f>IF(P358="폐기물처리비", J358, 0)</f>
        <v>0</v>
      </c>
      <c r="Y358">
        <f>IF(P358="가설비", J358, 0)</f>
        <v>0</v>
      </c>
      <c r="Z358">
        <f>IF(P358="잡비제외분", F358, 0)</f>
        <v>0</v>
      </c>
      <c r="AA358">
        <f>IF(P358="사급자재대", L358, 0)</f>
        <v>0</v>
      </c>
      <c r="AB358">
        <f>IF(P358="관급자재대", L358, 0)</f>
        <v>0</v>
      </c>
      <c r="AC358">
        <f>IF(P358="사용자항목1", L358, 0)</f>
        <v>0</v>
      </c>
      <c r="AD358">
        <f>IF(P358="사용자항목2", L358, 0)</f>
        <v>0</v>
      </c>
      <c r="AE358">
        <f>IF(P358="사용자항목3", L358, 0)</f>
        <v>0</v>
      </c>
      <c r="AF358">
        <f>IF(P358="사용자항목4", L358, 0)</f>
        <v>0</v>
      </c>
      <c r="AG358">
        <f>IF(P358="사용자항목5", L358, 0)</f>
        <v>0</v>
      </c>
      <c r="AH358">
        <f>IF(P358="사용자항목6", L358, 0)</f>
        <v>0</v>
      </c>
      <c r="AI358">
        <f>IF(P358="사용자항목7", L358, 0)</f>
        <v>0</v>
      </c>
      <c r="AJ358">
        <f>IF(P358="사용자항목8", L358, 0)</f>
        <v>0</v>
      </c>
      <c r="AK358">
        <f>IF(P358="사용자항목9", L358, 0)</f>
        <v>0</v>
      </c>
    </row>
    <row r="359" spans="1:38" ht="30" customHeight="1">
      <c r="A359" s="31" t="s">
        <v>207</v>
      </c>
      <c r="B359" s="31" t="s">
        <v>208</v>
      </c>
      <c r="C359" s="29" t="s">
        <v>55</v>
      </c>
      <c r="D359" s="8">
        <v>5</v>
      </c>
      <c r="E359" s="8"/>
      <c r="F359" s="8"/>
      <c r="G359" s="8"/>
      <c r="H359" s="8"/>
      <c r="I359" s="8"/>
      <c r="J359" s="8"/>
      <c r="K359" s="8">
        <f t="shared" si="66"/>
        <v>0</v>
      </c>
      <c r="L359" s="8">
        <f t="shared" si="66"/>
        <v>0</v>
      </c>
      <c r="M359" s="9" t="s">
        <v>206</v>
      </c>
      <c r="O359" t="str">
        <f>""</f>
        <v/>
      </c>
      <c r="P359" s="1" t="s">
        <v>120</v>
      </c>
      <c r="Q359">
        <v>1</v>
      </c>
      <c r="R359">
        <f>IF(P359="기계경비", J359, 0)</f>
        <v>0</v>
      </c>
      <c r="S359">
        <f>IF(P359="운반비", J359, 0)</f>
        <v>0</v>
      </c>
      <c r="T359">
        <f>IF(P359="작업부산물", F359, 0)</f>
        <v>0</v>
      </c>
      <c r="U359">
        <f>IF(P359="관급", F359, 0)</f>
        <v>0</v>
      </c>
      <c r="V359">
        <f>IF(P359="외주비", J359, 0)</f>
        <v>0</v>
      </c>
      <c r="W359">
        <f>IF(P359="장비비", J359, 0)</f>
        <v>0</v>
      </c>
      <c r="X359">
        <f>IF(P359="폐기물처리비", J359, 0)</f>
        <v>0</v>
      </c>
      <c r="Y359">
        <f>IF(P359="가설비", J359, 0)</f>
        <v>0</v>
      </c>
      <c r="Z359">
        <f>IF(P359="잡비제외분", F359, 0)</f>
        <v>0</v>
      </c>
      <c r="AA359">
        <f>IF(P359="사급자재대", L359, 0)</f>
        <v>0</v>
      </c>
      <c r="AB359">
        <f>IF(P359="관급자재대", L359, 0)</f>
        <v>0</v>
      </c>
      <c r="AC359">
        <f>IF(P359="사용자항목1", L359, 0)</f>
        <v>0</v>
      </c>
      <c r="AD359">
        <f>IF(P359="사용자항목2", L359, 0)</f>
        <v>0</v>
      </c>
      <c r="AE359">
        <f>IF(P359="사용자항목3", L359, 0)</f>
        <v>0</v>
      </c>
      <c r="AF359">
        <f>IF(P359="사용자항목4", L359, 0)</f>
        <v>0</v>
      </c>
      <c r="AG359">
        <f>IF(P359="사용자항목5", L359, 0)</f>
        <v>0</v>
      </c>
      <c r="AH359">
        <f>IF(P359="사용자항목6", L359, 0)</f>
        <v>0</v>
      </c>
      <c r="AI359">
        <f>IF(P359="사용자항목7", L359, 0)</f>
        <v>0</v>
      </c>
      <c r="AJ359">
        <f>IF(P359="사용자항목8", L359, 0)</f>
        <v>0</v>
      </c>
      <c r="AK359">
        <f>IF(P359="사용자항목9", L359, 0)</f>
        <v>0</v>
      </c>
    </row>
    <row r="360" spans="1:38" ht="30" customHeight="1">
      <c r="A360" s="31" t="s">
        <v>210</v>
      </c>
      <c r="B360" s="31" t="s">
        <v>211</v>
      </c>
      <c r="C360" s="29" t="s">
        <v>57</v>
      </c>
      <c r="D360" s="8">
        <v>66</v>
      </c>
      <c r="E360" s="8"/>
      <c r="F360" s="8"/>
      <c r="G360" s="8"/>
      <c r="H360" s="8"/>
      <c r="I360" s="8"/>
      <c r="J360" s="8"/>
      <c r="K360" s="8">
        <f t="shared" si="66"/>
        <v>0</v>
      </c>
      <c r="L360" s="8">
        <f t="shared" si="66"/>
        <v>0</v>
      </c>
      <c r="M360" s="9" t="s">
        <v>209</v>
      </c>
      <c r="O360" t="str">
        <f>""</f>
        <v/>
      </c>
      <c r="P360" s="1" t="s">
        <v>120</v>
      </c>
      <c r="Q360">
        <v>1</v>
      </c>
      <c r="R360">
        <f>IF(P360="기계경비", J360, 0)</f>
        <v>0</v>
      </c>
      <c r="S360">
        <f>IF(P360="운반비", J360, 0)</f>
        <v>0</v>
      </c>
      <c r="T360">
        <f>IF(P360="작업부산물", F360, 0)</f>
        <v>0</v>
      </c>
      <c r="U360">
        <f>IF(P360="관급", F360, 0)</f>
        <v>0</v>
      </c>
      <c r="V360">
        <f>IF(P360="외주비", J360, 0)</f>
        <v>0</v>
      </c>
      <c r="W360">
        <f>IF(P360="장비비", J360, 0)</f>
        <v>0</v>
      </c>
      <c r="X360">
        <f>IF(P360="폐기물처리비", J360, 0)</f>
        <v>0</v>
      </c>
      <c r="Y360">
        <f>IF(P360="가설비", J360, 0)</f>
        <v>0</v>
      </c>
      <c r="Z360">
        <f>IF(P360="잡비제외분", F360, 0)</f>
        <v>0</v>
      </c>
      <c r="AA360">
        <f>IF(P360="사급자재대", L360, 0)</f>
        <v>0</v>
      </c>
      <c r="AB360">
        <f>IF(P360="관급자재대", L360, 0)</f>
        <v>0</v>
      </c>
      <c r="AC360">
        <f>IF(P360="사용자항목1", L360, 0)</f>
        <v>0</v>
      </c>
      <c r="AD360">
        <f>IF(P360="사용자항목2", L360, 0)</f>
        <v>0</v>
      </c>
      <c r="AE360">
        <f>IF(P360="사용자항목3", L360, 0)</f>
        <v>0</v>
      </c>
      <c r="AF360">
        <f>IF(P360="사용자항목4", L360, 0)</f>
        <v>0</v>
      </c>
      <c r="AG360">
        <f>IF(P360="사용자항목5", L360, 0)</f>
        <v>0</v>
      </c>
      <c r="AH360">
        <f>IF(P360="사용자항목6", L360, 0)</f>
        <v>0</v>
      </c>
      <c r="AI360">
        <f>IF(P360="사용자항목7", L360, 0)</f>
        <v>0</v>
      </c>
      <c r="AJ360">
        <f>IF(P360="사용자항목8", L360, 0)</f>
        <v>0</v>
      </c>
      <c r="AK360">
        <f>IF(P360="사용자항목9", L360, 0)</f>
        <v>0</v>
      </c>
    </row>
    <row r="361" spans="1:38" ht="30" customHeight="1">
      <c r="A361" s="31" t="s">
        <v>213</v>
      </c>
      <c r="B361" s="31" t="s">
        <v>214</v>
      </c>
      <c r="C361" s="29" t="s">
        <v>57</v>
      </c>
      <c r="D361" s="8">
        <v>66</v>
      </c>
      <c r="E361" s="8"/>
      <c r="F361" s="8"/>
      <c r="G361" s="8"/>
      <c r="H361" s="8"/>
      <c r="I361" s="8"/>
      <c r="J361" s="8"/>
      <c r="K361" s="8">
        <f t="shared" si="66"/>
        <v>0</v>
      </c>
      <c r="L361" s="8">
        <f t="shared" si="66"/>
        <v>0</v>
      </c>
      <c r="M361" s="9" t="s">
        <v>212</v>
      </c>
      <c r="O361" t="str">
        <f>""</f>
        <v/>
      </c>
      <c r="P361" s="1" t="s">
        <v>120</v>
      </c>
      <c r="Q361">
        <v>1</v>
      </c>
      <c r="R361">
        <f>IF(P361="기계경비", J361, 0)</f>
        <v>0</v>
      </c>
      <c r="S361">
        <f>IF(P361="운반비", J361, 0)</f>
        <v>0</v>
      </c>
      <c r="T361">
        <f>IF(P361="작업부산물", F361, 0)</f>
        <v>0</v>
      </c>
      <c r="U361">
        <f>IF(P361="관급", F361, 0)</f>
        <v>0</v>
      </c>
      <c r="V361">
        <f>IF(P361="외주비", J361, 0)</f>
        <v>0</v>
      </c>
      <c r="W361">
        <f>IF(P361="장비비", J361, 0)</f>
        <v>0</v>
      </c>
      <c r="X361">
        <f>IF(P361="폐기물처리비", J361, 0)</f>
        <v>0</v>
      </c>
      <c r="Y361">
        <f>IF(P361="가설비", J361, 0)</f>
        <v>0</v>
      </c>
      <c r="Z361">
        <f>IF(P361="잡비제외분", F361, 0)</f>
        <v>0</v>
      </c>
      <c r="AA361">
        <f>IF(P361="사급자재대", L361, 0)</f>
        <v>0</v>
      </c>
      <c r="AB361">
        <f>IF(P361="관급자재대", L361, 0)</f>
        <v>0</v>
      </c>
      <c r="AC361">
        <f>IF(P361="사용자항목1", L361, 0)</f>
        <v>0</v>
      </c>
      <c r="AD361">
        <f>IF(P361="사용자항목2", L361, 0)</f>
        <v>0</v>
      </c>
      <c r="AE361">
        <f>IF(P361="사용자항목3", L361, 0)</f>
        <v>0</v>
      </c>
      <c r="AF361">
        <f>IF(P361="사용자항목4", L361, 0)</f>
        <v>0</v>
      </c>
      <c r="AG361">
        <f>IF(P361="사용자항목5", L361, 0)</f>
        <v>0</v>
      </c>
      <c r="AH361">
        <f>IF(P361="사용자항목6", L361, 0)</f>
        <v>0</v>
      </c>
      <c r="AI361">
        <f>IF(P361="사용자항목7", L361, 0)</f>
        <v>0</v>
      </c>
      <c r="AJ361">
        <f>IF(P361="사용자항목8", L361, 0)</f>
        <v>0</v>
      </c>
      <c r="AK361">
        <f>IF(P361="사용자항목9", L361, 0)</f>
        <v>0</v>
      </c>
    </row>
    <row r="362" spans="1:38" ht="30" customHeight="1">
      <c r="A362" s="32"/>
      <c r="B362" s="32"/>
      <c r="C362" s="30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38" ht="30" customHeight="1">
      <c r="A363" s="32"/>
      <c r="B363" s="32"/>
      <c r="C363" s="30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38" ht="30" customHeight="1">
      <c r="A364" s="32"/>
      <c r="B364" s="32"/>
      <c r="C364" s="30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38" ht="30" customHeight="1">
      <c r="A365" s="32"/>
      <c r="B365" s="32"/>
      <c r="C365" s="30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38" ht="30" customHeight="1">
      <c r="A366" s="32"/>
      <c r="B366" s="32"/>
      <c r="C366" s="30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38" ht="30" customHeight="1">
      <c r="A367" s="32"/>
      <c r="B367" s="32"/>
      <c r="C367" s="30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38" ht="30" customHeight="1">
      <c r="A368" s="32"/>
      <c r="B368" s="32"/>
      <c r="C368" s="30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38" ht="30" customHeight="1">
      <c r="A369" s="32"/>
      <c r="B369" s="32"/>
      <c r="C369" s="30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38" ht="30" customHeight="1">
      <c r="A370" s="32"/>
      <c r="B370" s="32"/>
      <c r="C370" s="30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38" ht="30" customHeight="1">
      <c r="A371" s="32"/>
      <c r="B371" s="32"/>
      <c r="C371" s="30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38" ht="30" customHeight="1">
      <c r="A372" s="32"/>
      <c r="B372" s="32"/>
      <c r="C372" s="30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38" ht="30" customHeight="1">
      <c r="A373" s="32"/>
      <c r="B373" s="32"/>
      <c r="C373" s="30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38" ht="30" customHeight="1">
      <c r="A374" s="32"/>
      <c r="B374" s="32"/>
      <c r="C374" s="30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38" ht="30" customHeight="1">
      <c r="A375" s="32"/>
      <c r="B375" s="32"/>
      <c r="C375" s="30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38" ht="30" customHeight="1">
      <c r="A376" s="32"/>
      <c r="B376" s="32"/>
      <c r="C376" s="30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38" ht="30" customHeight="1">
      <c r="A377" s="32"/>
      <c r="B377" s="32"/>
      <c r="C377" s="30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38" ht="30" customHeight="1">
      <c r="A378" s="11" t="s">
        <v>121</v>
      </c>
      <c r="B378" s="12"/>
      <c r="C378" s="13"/>
      <c r="D378" s="14"/>
      <c r="E378" s="8"/>
      <c r="F378" s="14"/>
      <c r="G378" s="8"/>
      <c r="H378" s="14"/>
      <c r="I378" s="8"/>
      <c r="J378" s="14"/>
      <c r="K378" s="8"/>
      <c r="L378" s="14">
        <f>F378+H378+J378</f>
        <v>0</v>
      </c>
      <c r="M378" s="14"/>
      <c r="R378">
        <f t="shared" ref="R378:AL378" si="67">ROUNDDOWN(SUM(R358:R361), 0)</f>
        <v>0</v>
      </c>
      <c r="S378">
        <f t="shared" si="67"/>
        <v>0</v>
      </c>
      <c r="T378">
        <f t="shared" si="67"/>
        <v>0</v>
      </c>
      <c r="U378">
        <f t="shared" si="67"/>
        <v>0</v>
      </c>
      <c r="V378">
        <f t="shared" si="67"/>
        <v>0</v>
      </c>
      <c r="W378">
        <f t="shared" si="67"/>
        <v>0</v>
      </c>
      <c r="X378">
        <f t="shared" si="67"/>
        <v>0</v>
      </c>
      <c r="Y378">
        <f t="shared" si="67"/>
        <v>0</v>
      </c>
      <c r="Z378">
        <f t="shared" si="67"/>
        <v>0</v>
      </c>
      <c r="AA378">
        <f t="shared" si="67"/>
        <v>0</v>
      </c>
      <c r="AB378">
        <f t="shared" si="67"/>
        <v>0</v>
      </c>
      <c r="AC378">
        <f t="shared" si="67"/>
        <v>0</v>
      </c>
      <c r="AD378">
        <f t="shared" si="67"/>
        <v>0</v>
      </c>
      <c r="AE378">
        <f t="shared" si="67"/>
        <v>0</v>
      </c>
      <c r="AF378">
        <f t="shared" si="67"/>
        <v>0</v>
      </c>
      <c r="AG378">
        <f t="shared" si="67"/>
        <v>0</v>
      </c>
      <c r="AH378">
        <f t="shared" si="67"/>
        <v>0</v>
      </c>
      <c r="AI378">
        <f t="shared" si="67"/>
        <v>0</v>
      </c>
      <c r="AJ378">
        <f t="shared" si="67"/>
        <v>0</v>
      </c>
      <c r="AK378">
        <f t="shared" si="67"/>
        <v>0</v>
      </c>
      <c r="AL378">
        <f t="shared" si="67"/>
        <v>0</v>
      </c>
    </row>
    <row r="379" spans="1:38" ht="30" customHeight="1">
      <c r="A379" s="53" t="s">
        <v>312</v>
      </c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7"/>
    </row>
    <row r="380" spans="1:38" ht="30" customHeight="1">
      <c r="A380" s="31" t="s">
        <v>169</v>
      </c>
      <c r="B380" s="32"/>
      <c r="C380" s="29" t="s">
        <v>57</v>
      </c>
      <c r="D380" s="8">
        <v>95</v>
      </c>
      <c r="E380" s="8"/>
      <c r="F380" s="8"/>
      <c r="G380" s="8"/>
      <c r="H380" s="8"/>
      <c r="I380" s="8"/>
      <c r="J380" s="8"/>
      <c r="K380" s="8">
        <f>E380+G380+I380</f>
        <v>0</v>
      </c>
      <c r="L380" s="8">
        <f>F380+H380+J380</f>
        <v>0</v>
      </c>
      <c r="M380" s="9" t="s">
        <v>168</v>
      </c>
      <c r="O380" t="str">
        <f>""</f>
        <v/>
      </c>
      <c r="P380" s="1" t="s">
        <v>120</v>
      </c>
      <c r="Q380">
        <v>1</v>
      </c>
      <c r="R380">
        <f>IF(P380="기계경비", J380, 0)</f>
        <v>0</v>
      </c>
      <c r="S380">
        <f>IF(P380="운반비", J380, 0)</f>
        <v>0</v>
      </c>
      <c r="T380">
        <f>IF(P380="작업부산물", F380, 0)</f>
        <v>0</v>
      </c>
      <c r="U380">
        <f>IF(P380="관급", F380, 0)</f>
        <v>0</v>
      </c>
      <c r="V380">
        <f>IF(P380="외주비", J380, 0)</f>
        <v>0</v>
      </c>
      <c r="W380">
        <f>IF(P380="장비비", J380, 0)</f>
        <v>0</v>
      </c>
      <c r="X380">
        <f>IF(P380="폐기물처리비", J380, 0)</f>
        <v>0</v>
      </c>
      <c r="Y380">
        <f>IF(P380="가설비", J380, 0)</f>
        <v>0</v>
      </c>
      <c r="Z380">
        <f>IF(P380="잡비제외분", F380, 0)</f>
        <v>0</v>
      </c>
      <c r="AA380">
        <f>IF(P380="사급자재대", L380, 0)</f>
        <v>0</v>
      </c>
      <c r="AB380">
        <f>IF(P380="관급자재대", L380, 0)</f>
        <v>0</v>
      </c>
      <c r="AC380">
        <f>IF(P380="사용자항목1", L380, 0)</f>
        <v>0</v>
      </c>
      <c r="AD380">
        <f>IF(P380="사용자항목2", L380, 0)</f>
        <v>0</v>
      </c>
      <c r="AE380">
        <f>IF(P380="사용자항목3", L380, 0)</f>
        <v>0</v>
      </c>
      <c r="AF380">
        <f>IF(P380="사용자항목4", L380, 0)</f>
        <v>0</v>
      </c>
      <c r="AG380">
        <f>IF(P380="사용자항목5", L380, 0)</f>
        <v>0</v>
      </c>
      <c r="AH380">
        <f>IF(P380="사용자항목6", L380, 0)</f>
        <v>0</v>
      </c>
      <c r="AI380">
        <f>IF(P380="사용자항목7", L380, 0)</f>
        <v>0</v>
      </c>
      <c r="AJ380">
        <f>IF(P380="사용자항목8", L380, 0)</f>
        <v>0</v>
      </c>
      <c r="AK380">
        <f>IF(P380="사용자항목9", L380, 0)</f>
        <v>0</v>
      </c>
    </row>
    <row r="381" spans="1:38" ht="30" customHeight="1">
      <c r="A381" s="32"/>
      <c r="B381" s="32"/>
      <c r="C381" s="30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38" ht="30" customHeight="1">
      <c r="A382" s="32"/>
      <c r="B382" s="32"/>
      <c r="C382" s="30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38" ht="30" customHeight="1">
      <c r="A383" s="32"/>
      <c r="B383" s="32"/>
      <c r="C383" s="30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38" ht="30" customHeight="1">
      <c r="A384" s="32"/>
      <c r="B384" s="32"/>
      <c r="C384" s="30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38" ht="30" customHeight="1">
      <c r="A385" s="32"/>
      <c r="B385" s="32"/>
      <c r="C385" s="30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38" ht="30" customHeight="1">
      <c r="A386" s="32"/>
      <c r="B386" s="32"/>
      <c r="C386" s="30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38" ht="30" customHeight="1">
      <c r="A387" s="32"/>
      <c r="B387" s="32"/>
      <c r="C387" s="30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38" ht="30" customHeight="1">
      <c r="A388" s="32"/>
      <c r="B388" s="32"/>
      <c r="C388" s="30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38" ht="30" customHeight="1">
      <c r="A389" s="32"/>
      <c r="B389" s="32"/>
      <c r="C389" s="30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38" ht="30" customHeight="1">
      <c r="A390" s="32"/>
      <c r="B390" s="32"/>
      <c r="C390" s="30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38" ht="30" customHeight="1">
      <c r="A391" s="32"/>
      <c r="B391" s="32"/>
      <c r="C391" s="30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38" ht="30" customHeight="1">
      <c r="A392" s="32"/>
      <c r="B392" s="32"/>
      <c r="C392" s="30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38" ht="30" customHeight="1">
      <c r="A393" s="32"/>
      <c r="B393" s="32"/>
      <c r="C393" s="30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38" ht="30" customHeight="1">
      <c r="A394" s="32"/>
      <c r="B394" s="32"/>
      <c r="C394" s="30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38" ht="30" customHeight="1">
      <c r="A395" s="32"/>
      <c r="B395" s="32"/>
      <c r="C395" s="30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38" ht="30" customHeight="1">
      <c r="A396" s="32"/>
      <c r="B396" s="32"/>
      <c r="C396" s="30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38" ht="30" customHeight="1">
      <c r="A397" s="32"/>
      <c r="B397" s="32"/>
      <c r="C397" s="30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38" ht="30" customHeight="1">
      <c r="A398" s="32"/>
      <c r="B398" s="32"/>
      <c r="C398" s="30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38" ht="30" customHeight="1">
      <c r="A399" s="32"/>
      <c r="B399" s="32"/>
      <c r="C399" s="30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38" ht="30" customHeight="1">
      <c r="A400" s="11" t="s">
        <v>121</v>
      </c>
      <c r="B400" s="12"/>
      <c r="C400" s="13"/>
      <c r="D400" s="14"/>
      <c r="E400" s="8"/>
      <c r="F400" s="14"/>
      <c r="G400" s="8"/>
      <c r="H400" s="14"/>
      <c r="I400" s="8"/>
      <c r="J400" s="14"/>
      <c r="K400" s="8"/>
      <c r="L400" s="14">
        <f>F400+H400+J400</f>
        <v>0</v>
      </c>
      <c r="M400" s="14"/>
      <c r="R400">
        <f t="shared" ref="R400:AL400" si="68">ROUNDDOWN(SUM(R380:R380), 0)</f>
        <v>0</v>
      </c>
      <c r="S400">
        <f t="shared" si="68"/>
        <v>0</v>
      </c>
      <c r="T400">
        <f t="shared" si="68"/>
        <v>0</v>
      </c>
      <c r="U400">
        <f t="shared" si="68"/>
        <v>0</v>
      </c>
      <c r="V400">
        <f t="shared" si="68"/>
        <v>0</v>
      </c>
      <c r="W400">
        <f t="shared" si="68"/>
        <v>0</v>
      </c>
      <c r="X400">
        <f t="shared" si="68"/>
        <v>0</v>
      </c>
      <c r="Y400">
        <f t="shared" si="68"/>
        <v>0</v>
      </c>
      <c r="Z400">
        <f t="shared" si="68"/>
        <v>0</v>
      </c>
      <c r="AA400">
        <f t="shared" si="68"/>
        <v>0</v>
      </c>
      <c r="AB400">
        <f t="shared" si="68"/>
        <v>0</v>
      </c>
      <c r="AC400">
        <f t="shared" si="68"/>
        <v>0</v>
      </c>
      <c r="AD400">
        <f t="shared" si="68"/>
        <v>0</v>
      </c>
      <c r="AE400">
        <f t="shared" si="68"/>
        <v>0</v>
      </c>
      <c r="AF400">
        <f t="shared" si="68"/>
        <v>0</v>
      </c>
      <c r="AG400">
        <f t="shared" si="68"/>
        <v>0</v>
      </c>
      <c r="AH400">
        <f t="shared" si="68"/>
        <v>0</v>
      </c>
      <c r="AI400">
        <f t="shared" si="68"/>
        <v>0</v>
      </c>
      <c r="AJ400">
        <f t="shared" si="68"/>
        <v>0</v>
      </c>
      <c r="AK400">
        <f t="shared" si="68"/>
        <v>0</v>
      </c>
      <c r="AL400">
        <f t="shared" si="68"/>
        <v>0</v>
      </c>
    </row>
    <row r="401" spans="1:37" ht="30" customHeight="1">
      <c r="A401" s="53" t="s">
        <v>313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7"/>
    </row>
    <row r="402" spans="1:37" ht="30" customHeight="1">
      <c r="A402" s="31" t="s">
        <v>182</v>
      </c>
      <c r="B402" s="31" t="s">
        <v>183</v>
      </c>
      <c r="C402" s="29" t="s">
        <v>57</v>
      </c>
      <c r="D402" s="8">
        <v>95</v>
      </c>
      <c r="E402" s="8"/>
      <c r="F402" s="8"/>
      <c r="G402" s="8"/>
      <c r="H402" s="8"/>
      <c r="I402" s="8"/>
      <c r="J402" s="8"/>
      <c r="K402" s="8">
        <f>E402+G402+I402</f>
        <v>0</v>
      </c>
      <c r="L402" s="8">
        <f>F402+H402+J402</f>
        <v>0</v>
      </c>
      <c r="M402" s="9" t="s">
        <v>181</v>
      </c>
      <c r="O402" t="str">
        <f>""</f>
        <v/>
      </c>
      <c r="P402" s="1" t="s">
        <v>120</v>
      </c>
      <c r="Q402">
        <v>1</v>
      </c>
      <c r="R402">
        <f>IF(P402="기계경비", J402, 0)</f>
        <v>0</v>
      </c>
      <c r="S402">
        <f>IF(P402="운반비", J402, 0)</f>
        <v>0</v>
      </c>
      <c r="T402">
        <f>IF(P402="작업부산물", F402, 0)</f>
        <v>0</v>
      </c>
      <c r="U402">
        <f>IF(P402="관급", F402, 0)</f>
        <v>0</v>
      </c>
      <c r="V402">
        <f>IF(P402="외주비", J402, 0)</f>
        <v>0</v>
      </c>
      <c r="W402">
        <f>IF(P402="장비비", J402, 0)</f>
        <v>0</v>
      </c>
      <c r="X402">
        <f>IF(P402="폐기물처리비", J402, 0)</f>
        <v>0</v>
      </c>
      <c r="Y402">
        <f>IF(P402="가설비", J402, 0)</f>
        <v>0</v>
      </c>
      <c r="Z402">
        <f>IF(P402="잡비제외분", F402, 0)</f>
        <v>0</v>
      </c>
      <c r="AA402">
        <f>IF(P402="사급자재대", L402, 0)</f>
        <v>0</v>
      </c>
      <c r="AB402">
        <f>IF(P402="관급자재대", L402, 0)</f>
        <v>0</v>
      </c>
      <c r="AC402">
        <f>IF(P402="사용자항목1", L402, 0)</f>
        <v>0</v>
      </c>
      <c r="AD402">
        <f>IF(P402="사용자항목2", L402, 0)</f>
        <v>0</v>
      </c>
      <c r="AE402">
        <f>IF(P402="사용자항목3", L402, 0)</f>
        <v>0</v>
      </c>
      <c r="AF402">
        <f>IF(P402="사용자항목4", L402, 0)</f>
        <v>0</v>
      </c>
      <c r="AG402">
        <f>IF(P402="사용자항목5", L402, 0)</f>
        <v>0</v>
      </c>
      <c r="AH402">
        <f>IF(P402="사용자항목6", L402, 0)</f>
        <v>0</v>
      </c>
      <c r="AI402">
        <f>IF(P402="사용자항목7", L402, 0)</f>
        <v>0</v>
      </c>
      <c r="AJ402">
        <f>IF(P402="사용자항목8", L402, 0)</f>
        <v>0</v>
      </c>
      <c r="AK402">
        <f>IF(P402="사용자항목9", L402, 0)</f>
        <v>0</v>
      </c>
    </row>
    <row r="403" spans="1:37" ht="30" customHeight="1">
      <c r="A403" s="31" t="s">
        <v>303</v>
      </c>
      <c r="B403" s="31" t="s">
        <v>185</v>
      </c>
      <c r="C403" s="29" t="s">
        <v>57</v>
      </c>
      <c r="D403" s="8">
        <v>95</v>
      </c>
      <c r="E403" s="8"/>
      <c r="F403" s="8"/>
      <c r="G403" s="8"/>
      <c r="H403" s="8"/>
      <c r="I403" s="8"/>
      <c r="J403" s="8"/>
      <c r="K403" s="8">
        <f>E403+G403+I403</f>
        <v>0</v>
      </c>
      <c r="L403" s="8">
        <f>F403+H403+J403</f>
        <v>0</v>
      </c>
      <c r="M403" s="9" t="s">
        <v>184</v>
      </c>
      <c r="O403" t="str">
        <f>""</f>
        <v/>
      </c>
      <c r="P403" s="1" t="s">
        <v>120</v>
      </c>
      <c r="Q403">
        <v>1</v>
      </c>
      <c r="R403">
        <f>IF(P403="기계경비", J403, 0)</f>
        <v>0</v>
      </c>
      <c r="S403">
        <f>IF(P403="운반비", J403, 0)</f>
        <v>0</v>
      </c>
      <c r="T403">
        <f>IF(P403="작업부산물", F403, 0)</f>
        <v>0</v>
      </c>
      <c r="U403">
        <f>IF(P403="관급", F403, 0)</f>
        <v>0</v>
      </c>
      <c r="V403">
        <f>IF(P403="외주비", J403, 0)</f>
        <v>0</v>
      </c>
      <c r="W403">
        <f>IF(P403="장비비", J403, 0)</f>
        <v>0</v>
      </c>
      <c r="X403">
        <f>IF(P403="폐기물처리비", J403, 0)</f>
        <v>0</v>
      </c>
      <c r="Y403">
        <f>IF(P403="가설비", J403, 0)</f>
        <v>0</v>
      </c>
      <c r="Z403">
        <f>IF(P403="잡비제외분", F403, 0)</f>
        <v>0</v>
      </c>
      <c r="AA403">
        <f>IF(P403="사급자재대", L403, 0)</f>
        <v>0</v>
      </c>
      <c r="AB403">
        <f>IF(P403="관급자재대", L403, 0)</f>
        <v>0</v>
      </c>
      <c r="AC403">
        <f>IF(P403="사용자항목1", L403, 0)</f>
        <v>0</v>
      </c>
      <c r="AD403">
        <f>IF(P403="사용자항목2", L403, 0)</f>
        <v>0</v>
      </c>
      <c r="AE403">
        <f>IF(P403="사용자항목3", L403, 0)</f>
        <v>0</v>
      </c>
      <c r="AF403">
        <f>IF(P403="사용자항목4", L403, 0)</f>
        <v>0</v>
      </c>
      <c r="AG403">
        <f>IF(P403="사용자항목5", L403, 0)</f>
        <v>0</v>
      </c>
      <c r="AH403">
        <f>IF(P403="사용자항목6", L403, 0)</f>
        <v>0</v>
      </c>
      <c r="AI403">
        <f>IF(P403="사용자항목7", L403, 0)</f>
        <v>0</v>
      </c>
      <c r="AJ403">
        <f>IF(P403="사용자항목8", L403, 0)</f>
        <v>0</v>
      </c>
      <c r="AK403">
        <f>IF(P403="사용자항목9", L403, 0)</f>
        <v>0</v>
      </c>
    </row>
    <row r="404" spans="1:37" ht="30" customHeight="1">
      <c r="A404" s="32"/>
      <c r="B404" s="32"/>
      <c r="C404" s="30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37" ht="30" customHeight="1">
      <c r="A405" s="32"/>
      <c r="B405" s="32"/>
      <c r="C405" s="30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37" ht="30" customHeight="1">
      <c r="A406" s="32"/>
      <c r="B406" s="32"/>
      <c r="C406" s="30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37" ht="30" customHeight="1">
      <c r="A407" s="32"/>
      <c r="B407" s="32"/>
      <c r="C407" s="30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37" ht="30" customHeight="1">
      <c r="A408" s="32"/>
      <c r="B408" s="32"/>
      <c r="C408" s="30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37" ht="30" customHeight="1">
      <c r="A409" s="32"/>
      <c r="B409" s="32"/>
      <c r="C409" s="30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37" ht="30" customHeight="1">
      <c r="A410" s="32"/>
      <c r="B410" s="32"/>
      <c r="C410" s="30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37" ht="30" customHeight="1">
      <c r="A411" s="32"/>
      <c r="B411" s="32"/>
      <c r="C411" s="30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37" ht="30" customHeight="1">
      <c r="A412" s="32"/>
      <c r="B412" s="32"/>
      <c r="C412" s="30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37" ht="30" customHeight="1">
      <c r="A413" s="32"/>
      <c r="B413" s="32"/>
      <c r="C413" s="30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37" ht="30" customHeight="1">
      <c r="A414" s="32"/>
      <c r="B414" s="32"/>
      <c r="C414" s="30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37" ht="30" customHeight="1">
      <c r="A415" s="32"/>
      <c r="B415" s="32"/>
      <c r="C415" s="30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37" ht="30" customHeight="1">
      <c r="A416" s="32"/>
      <c r="B416" s="32"/>
      <c r="C416" s="30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38" ht="30" customHeight="1">
      <c r="A417" s="32"/>
      <c r="B417" s="32"/>
      <c r="C417" s="30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38" ht="30" customHeight="1">
      <c r="A418" s="32"/>
      <c r="B418" s="32"/>
      <c r="C418" s="30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38" ht="30" customHeight="1">
      <c r="A419" s="32"/>
      <c r="B419" s="32"/>
      <c r="C419" s="30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38" ht="30" customHeight="1">
      <c r="A420" s="32"/>
      <c r="B420" s="32"/>
      <c r="C420" s="30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38" ht="30" customHeight="1">
      <c r="A421" s="32"/>
      <c r="B421" s="32"/>
      <c r="C421" s="30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38" ht="30" customHeight="1">
      <c r="A422" s="11" t="s">
        <v>121</v>
      </c>
      <c r="B422" s="12"/>
      <c r="C422" s="13"/>
      <c r="D422" s="14"/>
      <c r="E422" s="8"/>
      <c r="F422" s="14"/>
      <c r="G422" s="8"/>
      <c r="H422" s="14"/>
      <c r="I422" s="8"/>
      <c r="J422" s="14"/>
      <c r="K422" s="8"/>
      <c r="L422" s="14">
        <f>F422+H422+J422</f>
        <v>0</v>
      </c>
      <c r="M422" s="14"/>
      <c r="R422">
        <f t="shared" ref="R422:AL422" si="69">ROUNDDOWN(SUM(R402:R403), 0)</f>
        <v>0</v>
      </c>
      <c r="S422">
        <f t="shared" si="69"/>
        <v>0</v>
      </c>
      <c r="T422">
        <f t="shared" si="69"/>
        <v>0</v>
      </c>
      <c r="U422">
        <f t="shared" si="69"/>
        <v>0</v>
      </c>
      <c r="V422">
        <f t="shared" si="69"/>
        <v>0</v>
      </c>
      <c r="W422">
        <f t="shared" si="69"/>
        <v>0</v>
      </c>
      <c r="X422">
        <f t="shared" si="69"/>
        <v>0</v>
      </c>
      <c r="Y422">
        <f t="shared" si="69"/>
        <v>0</v>
      </c>
      <c r="Z422">
        <f t="shared" si="69"/>
        <v>0</v>
      </c>
      <c r="AA422">
        <f t="shared" si="69"/>
        <v>0</v>
      </c>
      <c r="AB422">
        <f t="shared" si="69"/>
        <v>0</v>
      </c>
      <c r="AC422">
        <f t="shared" si="69"/>
        <v>0</v>
      </c>
      <c r="AD422">
        <f t="shared" si="69"/>
        <v>0</v>
      </c>
      <c r="AE422">
        <f t="shared" si="69"/>
        <v>0</v>
      </c>
      <c r="AF422">
        <f t="shared" si="69"/>
        <v>0</v>
      </c>
      <c r="AG422">
        <f t="shared" si="69"/>
        <v>0</v>
      </c>
      <c r="AH422">
        <f t="shared" si="69"/>
        <v>0</v>
      </c>
      <c r="AI422">
        <f t="shared" si="69"/>
        <v>0</v>
      </c>
      <c r="AJ422">
        <f t="shared" si="69"/>
        <v>0</v>
      </c>
      <c r="AK422">
        <f t="shared" si="69"/>
        <v>0</v>
      </c>
      <c r="AL422">
        <f t="shared" si="69"/>
        <v>0</v>
      </c>
    </row>
    <row r="423" spans="1:38" ht="30" customHeight="1">
      <c r="A423" s="53" t="s">
        <v>314</v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7"/>
    </row>
    <row r="424" spans="1:38" ht="30" customHeight="1">
      <c r="A424" s="31" t="s">
        <v>192</v>
      </c>
      <c r="B424" s="31" t="s">
        <v>193</v>
      </c>
      <c r="C424" s="29" t="s">
        <v>194</v>
      </c>
      <c r="D424" s="8">
        <v>30</v>
      </c>
      <c r="E424" s="8"/>
      <c r="F424" s="8"/>
      <c r="G424" s="8"/>
      <c r="H424" s="8"/>
      <c r="I424" s="8"/>
      <c r="J424" s="8"/>
      <c r="K424" s="8">
        <f t="shared" ref="K424:L426" si="70">E424+G424+I424</f>
        <v>0</v>
      </c>
      <c r="L424" s="8">
        <f t="shared" si="70"/>
        <v>0</v>
      </c>
      <c r="M424" s="9" t="s">
        <v>191</v>
      </c>
      <c r="O424" t="str">
        <f>""</f>
        <v/>
      </c>
      <c r="P424" s="1" t="s">
        <v>120</v>
      </c>
      <c r="Q424">
        <v>1</v>
      </c>
      <c r="R424">
        <f>IF(P424="기계경비", J424, 0)</f>
        <v>0</v>
      </c>
      <c r="S424">
        <f>IF(P424="운반비", J424, 0)</f>
        <v>0</v>
      </c>
      <c r="T424">
        <f>IF(P424="작업부산물", F424, 0)</f>
        <v>0</v>
      </c>
      <c r="U424">
        <f>IF(P424="관급", F424, 0)</f>
        <v>0</v>
      </c>
      <c r="V424">
        <f>IF(P424="외주비", J424, 0)</f>
        <v>0</v>
      </c>
      <c r="W424">
        <f>IF(P424="장비비", J424, 0)</f>
        <v>0</v>
      </c>
      <c r="X424">
        <f>IF(P424="폐기물처리비", J424, 0)</f>
        <v>0</v>
      </c>
      <c r="Y424">
        <f>IF(P424="가설비", J424, 0)</f>
        <v>0</v>
      </c>
      <c r="Z424">
        <f>IF(P424="잡비제외분", F424, 0)</f>
        <v>0</v>
      </c>
      <c r="AA424">
        <f>IF(P424="사급자재대", L424, 0)</f>
        <v>0</v>
      </c>
      <c r="AB424">
        <f>IF(P424="관급자재대", L424, 0)</f>
        <v>0</v>
      </c>
      <c r="AC424">
        <f>IF(P424="사용자항목1", L424, 0)</f>
        <v>0</v>
      </c>
      <c r="AD424">
        <f>IF(P424="사용자항목2", L424, 0)</f>
        <v>0</v>
      </c>
      <c r="AE424">
        <f>IF(P424="사용자항목3", L424, 0)</f>
        <v>0</v>
      </c>
      <c r="AF424">
        <f>IF(P424="사용자항목4", L424, 0)</f>
        <v>0</v>
      </c>
      <c r="AG424">
        <f>IF(P424="사용자항목5", L424, 0)</f>
        <v>0</v>
      </c>
      <c r="AH424">
        <f>IF(P424="사용자항목6", L424, 0)</f>
        <v>0</v>
      </c>
      <c r="AI424">
        <f>IF(P424="사용자항목7", L424, 0)</f>
        <v>0</v>
      </c>
      <c r="AJ424">
        <f>IF(P424="사용자항목8", L424, 0)</f>
        <v>0</v>
      </c>
      <c r="AK424">
        <f>IF(P424="사용자항목9", L424, 0)</f>
        <v>0</v>
      </c>
    </row>
    <row r="425" spans="1:38" ht="30" customHeight="1">
      <c r="A425" s="31" t="s">
        <v>196</v>
      </c>
      <c r="B425" s="31" t="s">
        <v>197</v>
      </c>
      <c r="C425" s="29" t="s">
        <v>57</v>
      </c>
      <c r="D425" s="8">
        <v>196</v>
      </c>
      <c r="E425" s="8"/>
      <c r="F425" s="8"/>
      <c r="G425" s="8"/>
      <c r="H425" s="8"/>
      <c r="I425" s="8"/>
      <c r="J425" s="8"/>
      <c r="K425" s="8">
        <f t="shared" si="70"/>
        <v>0</v>
      </c>
      <c r="L425" s="8">
        <f t="shared" si="70"/>
        <v>0</v>
      </c>
      <c r="M425" s="9" t="s">
        <v>195</v>
      </c>
      <c r="O425" t="str">
        <f>""</f>
        <v/>
      </c>
      <c r="P425" s="1" t="s">
        <v>120</v>
      </c>
      <c r="Q425">
        <v>1</v>
      </c>
      <c r="R425">
        <f>IF(P425="기계경비", J425, 0)</f>
        <v>0</v>
      </c>
      <c r="S425">
        <f>IF(P425="운반비", J425, 0)</f>
        <v>0</v>
      </c>
      <c r="T425">
        <f>IF(P425="작업부산물", F425, 0)</f>
        <v>0</v>
      </c>
      <c r="U425">
        <f>IF(P425="관급", F425, 0)</f>
        <v>0</v>
      </c>
      <c r="V425">
        <f>IF(P425="외주비", J425, 0)</f>
        <v>0</v>
      </c>
      <c r="W425">
        <f>IF(P425="장비비", J425, 0)</f>
        <v>0</v>
      </c>
      <c r="X425">
        <f>IF(P425="폐기물처리비", J425, 0)</f>
        <v>0</v>
      </c>
      <c r="Y425">
        <f>IF(P425="가설비", J425, 0)</f>
        <v>0</v>
      </c>
      <c r="Z425">
        <f>IF(P425="잡비제외분", F425, 0)</f>
        <v>0</v>
      </c>
      <c r="AA425">
        <f>IF(P425="사급자재대", L425, 0)</f>
        <v>0</v>
      </c>
      <c r="AB425">
        <f>IF(P425="관급자재대", L425, 0)</f>
        <v>0</v>
      </c>
      <c r="AC425">
        <f>IF(P425="사용자항목1", L425, 0)</f>
        <v>0</v>
      </c>
      <c r="AD425">
        <f>IF(P425="사용자항목2", L425, 0)</f>
        <v>0</v>
      </c>
      <c r="AE425">
        <f>IF(P425="사용자항목3", L425, 0)</f>
        <v>0</v>
      </c>
      <c r="AF425">
        <f>IF(P425="사용자항목4", L425, 0)</f>
        <v>0</v>
      </c>
      <c r="AG425">
        <f>IF(P425="사용자항목5", L425, 0)</f>
        <v>0</v>
      </c>
      <c r="AH425">
        <f>IF(P425="사용자항목6", L425, 0)</f>
        <v>0</v>
      </c>
      <c r="AI425">
        <f>IF(P425="사용자항목7", L425, 0)</f>
        <v>0</v>
      </c>
      <c r="AJ425">
        <f>IF(P425="사용자항목8", L425, 0)</f>
        <v>0</v>
      </c>
      <c r="AK425">
        <f>IF(P425="사용자항목9", L425, 0)</f>
        <v>0</v>
      </c>
    </row>
    <row r="426" spans="1:38" ht="30" customHeight="1">
      <c r="A426" s="31" t="s">
        <v>199</v>
      </c>
      <c r="B426" s="31" t="s">
        <v>200</v>
      </c>
      <c r="C426" s="29" t="s">
        <v>57</v>
      </c>
      <c r="D426" s="8">
        <v>196</v>
      </c>
      <c r="E426" s="8"/>
      <c r="F426" s="8"/>
      <c r="G426" s="8"/>
      <c r="H426" s="8"/>
      <c r="I426" s="8"/>
      <c r="J426" s="8"/>
      <c r="K426" s="8">
        <f t="shared" si="70"/>
        <v>0</v>
      </c>
      <c r="L426" s="8">
        <f t="shared" si="70"/>
        <v>0</v>
      </c>
      <c r="M426" s="9" t="s">
        <v>198</v>
      </c>
      <c r="O426" t="str">
        <f>""</f>
        <v/>
      </c>
      <c r="P426" s="1" t="s">
        <v>120</v>
      </c>
      <c r="Q426">
        <v>1</v>
      </c>
      <c r="R426">
        <f>IF(P426="기계경비", J426, 0)</f>
        <v>0</v>
      </c>
      <c r="S426">
        <f>IF(P426="운반비", J426, 0)</f>
        <v>0</v>
      </c>
      <c r="T426">
        <f>IF(P426="작업부산물", F426, 0)</f>
        <v>0</v>
      </c>
      <c r="U426">
        <f>IF(P426="관급", F426, 0)</f>
        <v>0</v>
      </c>
      <c r="V426">
        <f>IF(P426="외주비", J426, 0)</f>
        <v>0</v>
      </c>
      <c r="W426">
        <f>IF(P426="장비비", J426, 0)</f>
        <v>0</v>
      </c>
      <c r="X426">
        <f>IF(P426="폐기물처리비", J426, 0)</f>
        <v>0</v>
      </c>
      <c r="Y426">
        <f>IF(P426="가설비", J426, 0)</f>
        <v>0</v>
      </c>
      <c r="Z426">
        <f>IF(P426="잡비제외분", F426, 0)</f>
        <v>0</v>
      </c>
      <c r="AA426">
        <f>IF(P426="사급자재대", L426, 0)</f>
        <v>0</v>
      </c>
      <c r="AB426">
        <f>IF(P426="관급자재대", L426, 0)</f>
        <v>0</v>
      </c>
      <c r="AC426">
        <f>IF(P426="사용자항목1", L426, 0)</f>
        <v>0</v>
      </c>
      <c r="AD426">
        <f>IF(P426="사용자항목2", L426, 0)</f>
        <v>0</v>
      </c>
      <c r="AE426">
        <f>IF(P426="사용자항목3", L426, 0)</f>
        <v>0</v>
      </c>
      <c r="AF426">
        <f>IF(P426="사용자항목4", L426, 0)</f>
        <v>0</v>
      </c>
      <c r="AG426">
        <f>IF(P426="사용자항목5", L426, 0)</f>
        <v>0</v>
      </c>
      <c r="AH426">
        <f>IF(P426="사용자항목6", L426, 0)</f>
        <v>0</v>
      </c>
      <c r="AI426">
        <f>IF(P426="사용자항목7", L426, 0)</f>
        <v>0</v>
      </c>
      <c r="AJ426">
        <f>IF(P426="사용자항목8", L426, 0)</f>
        <v>0</v>
      </c>
      <c r="AK426">
        <f>IF(P426="사용자항목9", L426, 0)</f>
        <v>0</v>
      </c>
    </row>
    <row r="427" spans="1:38" ht="30" customHeight="1">
      <c r="A427" s="32"/>
      <c r="B427" s="32"/>
      <c r="C427" s="30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38" ht="30" customHeight="1">
      <c r="A428" s="32"/>
      <c r="B428" s="32"/>
      <c r="C428" s="30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38" ht="30" customHeight="1">
      <c r="A429" s="32"/>
      <c r="B429" s="32"/>
      <c r="C429" s="30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38" ht="30" customHeight="1">
      <c r="A430" s="32"/>
      <c r="B430" s="32"/>
      <c r="C430" s="30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38" ht="30" customHeight="1">
      <c r="A431" s="32"/>
      <c r="B431" s="32"/>
      <c r="C431" s="30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38" ht="30" customHeight="1">
      <c r="A432" s="32"/>
      <c r="B432" s="32"/>
      <c r="C432" s="30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38" ht="30" customHeight="1">
      <c r="A433" s="32"/>
      <c r="B433" s="32"/>
      <c r="C433" s="30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38" ht="30" customHeight="1">
      <c r="A434" s="32"/>
      <c r="B434" s="32"/>
      <c r="C434" s="30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38" ht="30" customHeight="1">
      <c r="A435" s="32"/>
      <c r="B435" s="32"/>
      <c r="C435" s="30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38" ht="30" customHeight="1">
      <c r="A436" s="32"/>
      <c r="B436" s="32"/>
      <c r="C436" s="30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38" ht="30" customHeight="1">
      <c r="A437" s="32"/>
      <c r="B437" s="32"/>
      <c r="C437" s="30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38" ht="30" customHeight="1">
      <c r="A438" s="32"/>
      <c r="B438" s="32"/>
      <c r="C438" s="30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38" ht="30" customHeight="1">
      <c r="A439" s="32"/>
      <c r="B439" s="32"/>
      <c r="C439" s="30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38" ht="30" customHeight="1">
      <c r="A440" s="32"/>
      <c r="B440" s="32"/>
      <c r="C440" s="30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38" ht="30" customHeight="1">
      <c r="A441" s="32"/>
      <c r="B441" s="32"/>
      <c r="C441" s="30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38" ht="30" customHeight="1">
      <c r="A442" s="32"/>
      <c r="B442" s="32"/>
      <c r="C442" s="30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38" ht="30" customHeight="1">
      <c r="A443" s="32"/>
      <c r="B443" s="32"/>
      <c r="C443" s="30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38" ht="30" customHeight="1">
      <c r="A444" s="11" t="s">
        <v>121</v>
      </c>
      <c r="B444" s="12"/>
      <c r="C444" s="13"/>
      <c r="D444" s="14"/>
      <c r="E444" s="8"/>
      <c r="F444" s="14"/>
      <c r="G444" s="8"/>
      <c r="H444" s="14"/>
      <c r="I444" s="8"/>
      <c r="J444" s="14"/>
      <c r="K444" s="8"/>
      <c r="L444" s="14">
        <f>F444+H444+J444</f>
        <v>0</v>
      </c>
      <c r="M444" s="14"/>
      <c r="R444">
        <f t="shared" ref="R444:AL444" si="71">ROUNDDOWN(SUM(R424:R426), 0)</f>
        <v>0</v>
      </c>
      <c r="S444">
        <f t="shared" si="71"/>
        <v>0</v>
      </c>
      <c r="T444">
        <f t="shared" si="71"/>
        <v>0</v>
      </c>
      <c r="U444">
        <f t="shared" si="71"/>
        <v>0</v>
      </c>
      <c r="V444">
        <f t="shared" si="71"/>
        <v>0</v>
      </c>
      <c r="W444">
        <f t="shared" si="71"/>
        <v>0</v>
      </c>
      <c r="X444">
        <f t="shared" si="71"/>
        <v>0</v>
      </c>
      <c r="Y444">
        <f t="shared" si="71"/>
        <v>0</v>
      </c>
      <c r="Z444">
        <f t="shared" si="71"/>
        <v>0</v>
      </c>
      <c r="AA444">
        <f t="shared" si="71"/>
        <v>0</v>
      </c>
      <c r="AB444">
        <f t="shared" si="71"/>
        <v>0</v>
      </c>
      <c r="AC444">
        <f t="shared" si="71"/>
        <v>0</v>
      </c>
      <c r="AD444">
        <f t="shared" si="71"/>
        <v>0</v>
      </c>
      <c r="AE444">
        <f t="shared" si="71"/>
        <v>0</v>
      </c>
      <c r="AF444">
        <f t="shared" si="71"/>
        <v>0</v>
      </c>
      <c r="AG444">
        <f t="shared" si="71"/>
        <v>0</v>
      </c>
      <c r="AH444">
        <f t="shared" si="71"/>
        <v>0</v>
      </c>
      <c r="AI444">
        <f t="shared" si="71"/>
        <v>0</v>
      </c>
      <c r="AJ444">
        <f t="shared" si="71"/>
        <v>0</v>
      </c>
      <c r="AK444">
        <f t="shared" si="71"/>
        <v>0</v>
      </c>
      <c r="AL444">
        <f t="shared" si="71"/>
        <v>0</v>
      </c>
    </row>
    <row r="445" spans="1:38" ht="30" customHeight="1">
      <c r="A445" s="53" t="s">
        <v>315</v>
      </c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7"/>
    </row>
    <row r="446" spans="1:38" ht="30" customHeight="1">
      <c r="A446" s="31" t="s">
        <v>100</v>
      </c>
      <c r="B446" s="31" t="s">
        <v>101</v>
      </c>
      <c r="C446" s="29" t="s">
        <v>74</v>
      </c>
      <c r="D446" s="8">
        <v>0.28499999999999998</v>
      </c>
      <c r="E446" s="8"/>
      <c r="F446" s="8"/>
      <c r="G446" s="8"/>
      <c r="H446" s="8"/>
      <c r="I446" s="8"/>
      <c r="J446" s="8"/>
      <c r="K446" s="8">
        <f t="shared" ref="K446:L448" si="72">E446+G446+I446</f>
        <v>0</v>
      </c>
      <c r="L446" s="8">
        <f t="shared" si="72"/>
        <v>0</v>
      </c>
      <c r="M446" s="8"/>
      <c r="O446" t="str">
        <f>"03"</f>
        <v>03</v>
      </c>
      <c r="P446" t="s">
        <v>110</v>
      </c>
      <c r="Q446">
        <v>1</v>
      </c>
      <c r="R446">
        <f>IF(P446="기계경비", J446, 0)</f>
        <v>0</v>
      </c>
      <c r="S446">
        <f>IF(P446="운반비", J446, 0)</f>
        <v>0</v>
      </c>
      <c r="T446">
        <f>IF(P446="작업부산물", F446, 0)</f>
        <v>0</v>
      </c>
      <c r="U446">
        <f>IF(P446="관급", F446, 0)</f>
        <v>0</v>
      </c>
      <c r="V446">
        <f>IF(P446="외주비", J446, 0)</f>
        <v>0</v>
      </c>
      <c r="W446">
        <f>IF(P446="장비비", J446, 0)</f>
        <v>0</v>
      </c>
      <c r="X446">
        <f>IF(P446="폐기물처리비", L446, 0)</f>
        <v>0</v>
      </c>
      <c r="Y446">
        <f>IF(P446="가설비", J446, 0)</f>
        <v>0</v>
      </c>
      <c r="Z446">
        <f>IF(P446="잡비제외분", F446, 0)</f>
        <v>0</v>
      </c>
      <c r="AA446">
        <f>IF(P446="사급자재대", L446, 0)</f>
        <v>0</v>
      </c>
      <c r="AB446">
        <f>IF(P446="관급자재대", L446, 0)</f>
        <v>0</v>
      </c>
      <c r="AC446">
        <f>IF(P446="사용자항목1", L446, 0)</f>
        <v>0</v>
      </c>
      <c r="AD446">
        <f>IF(P446="사용자항목2", L446, 0)</f>
        <v>0</v>
      </c>
      <c r="AE446">
        <f>IF(P446="사용자항목3", L446, 0)</f>
        <v>0</v>
      </c>
      <c r="AF446">
        <f>IF(P446="사용자항목4", L446, 0)</f>
        <v>0</v>
      </c>
      <c r="AG446">
        <f>IF(P446="사용자항목5", L446, 0)</f>
        <v>0</v>
      </c>
      <c r="AH446">
        <f>IF(P446="사용자항목6", L446, 0)</f>
        <v>0</v>
      </c>
      <c r="AI446">
        <f>IF(P446="사용자항목7", L446, 0)</f>
        <v>0</v>
      </c>
      <c r="AJ446">
        <f>IF(P446="사용자항목8", L446, 0)</f>
        <v>0</v>
      </c>
      <c r="AK446">
        <f>IF(P446="사용자항목9", L446, 0)</f>
        <v>0</v>
      </c>
    </row>
    <row r="447" spans="1:38" ht="30" customHeight="1">
      <c r="A447" s="31" t="s">
        <v>106</v>
      </c>
      <c r="B447" s="31" t="s">
        <v>109</v>
      </c>
      <c r="C447" s="29" t="s">
        <v>74</v>
      </c>
      <c r="D447" s="8">
        <v>0.28499999999999998</v>
      </c>
      <c r="E447" s="8"/>
      <c r="F447" s="8"/>
      <c r="G447" s="8"/>
      <c r="H447" s="8"/>
      <c r="I447" s="8"/>
      <c r="J447" s="8"/>
      <c r="K447" s="8">
        <f t="shared" si="72"/>
        <v>0</v>
      </c>
      <c r="L447" s="8">
        <f t="shared" si="72"/>
        <v>0</v>
      </c>
      <c r="M447" s="9" t="s">
        <v>108</v>
      </c>
      <c r="O447" t="str">
        <f>"03"</f>
        <v>03</v>
      </c>
      <c r="P447" t="s">
        <v>110</v>
      </c>
      <c r="Q447">
        <v>1</v>
      </c>
      <c r="R447">
        <f>IF(P447="기계경비", J447, 0)</f>
        <v>0</v>
      </c>
      <c r="S447">
        <f>IF(P447="운반비", J447, 0)</f>
        <v>0</v>
      </c>
      <c r="T447">
        <f>IF(P447="작업부산물", F447, 0)</f>
        <v>0</v>
      </c>
      <c r="U447">
        <f>IF(P447="관급", F447, 0)</f>
        <v>0</v>
      </c>
      <c r="V447">
        <f>IF(P447="외주비", J447, 0)</f>
        <v>0</v>
      </c>
      <c r="W447">
        <f>IF(P447="장비비", J447, 0)</f>
        <v>0</v>
      </c>
      <c r="X447">
        <f>IF(P447="폐기물처리비", L447, 0)</f>
        <v>0</v>
      </c>
      <c r="Y447">
        <f>IF(P447="가설비", J447, 0)</f>
        <v>0</v>
      </c>
      <c r="Z447">
        <f>IF(P447="잡비제외분", F447, 0)</f>
        <v>0</v>
      </c>
      <c r="AA447">
        <f>IF(P447="사급자재대", L447, 0)</f>
        <v>0</v>
      </c>
      <c r="AB447">
        <f>IF(P447="관급자재대", L447, 0)</f>
        <v>0</v>
      </c>
      <c r="AC447">
        <f>IF(P447="사용자항목1", L447, 0)</f>
        <v>0</v>
      </c>
      <c r="AD447">
        <f>IF(P447="사용자항목2", L447, 0)</f>
        <v>0</v>
      </c>
      <c r="AE447">
        <f>IF(P447="사용자항목3", L447, 0)</f>
        <v>0</v>
      </c>
      <c r="AF447">
        <f>IF(P447="사용자항목4", L447, 0)</f>
        <v>0</v>
      </c>
      <c r="AG447">
        <f>IF(P447="사용자항목5", L447, 0)</f>
        <v>0</v>
      </c>
      <c r="AH447">
        <f>IF(P447="사용자항목6", L447, 0)</f>
        <v>0</v>
      </c>
      <c r="AI447">
        <f>IF(P447="사용자항목7", L447, 0)</f>
        <v>0</v>
      </c>
      <c r="AJ447">
        <f>IF(P447="사용자항목8", L447, 0)</f>
        <v>0</v>
      </c>
      <c r="AK447">
        <f>IF(P447="사용자항목9", L447, 0)</f>
        <v>0</v>
      </c>
    </row>
    <row r="448" spans="1:38" ht="30" customHeight="1">
      <c r="A448" s="31" t="s">
        <v>110</v>
      </c>
      <c r="B448" s="31" t="s">
        <v>112</v>
      </c>
      <c r="C448" s="29" t="s">
        <v>74</v>
      </c>
      <c r="D448" s="8">
        <v>0.28499999999999998</v>
      </c>
      <c r="E448" s="8"/>
      <c r="F448" s="8"/>
      <c r="G448" s="8"/>
      <c r="H448" s="8"/>
      <c r="I448" s="8"/>
      <c r="J448" s="8"/>
      <c r="K448" s="8">
        <f t="shared" si="72"/>
        <v>0</v>
      </c>
      <c r="L448" s="8">
        <f t="shared" si="72"/>
        <v>0</v>
      </c>
      <c r="M448" s="9" t="s">
        <v>108</v>
      </c>
      <c r="O448" t="str">
        <f>"03"</f>
        <v>03</v>
      </c>
      <c r="P448" t="s">
        <v>110</v>
      </c>
      <c r="Q448">
        <v>1</v>
      </c>
      <c r="R448">
        <f>IF(P448="기계경비", J448, 0)</f>
        <v>0</v>
      </c>
      <c r="S448">
        <f>IF(P448="운반비", J448, 0)</f>
        <v>0</v>
      </c>
      <c r="T448">
        <f>IF(P448="작업부산물", F448, 0)</f>
        <v>0</v>
      </c>
      <c r="U448">
        <f>IF(P448="관급", F448, 0)</f>
        <v>0</v>
      </c>
      <c r="V448">
        <f>IF(P448="외주비", J448, 0)</f>
        <v>0</v>
      </c>
      <c r="W448">
        <f>IF(P448="장비비", J448, 0)</f>
        <v>0</v>
      </c>
      <c r="X448">
        <f>IF(P448="폐기물처리비", L448, 0)</f>
        <v>0</v>
      </c>
      <c r="Y448">
        <f>IF(P448="가설비", J448, 0)</f>
        <v>0</v>
      </c>
      <c r="Z448">
        <f>IF(P448="잡비제외분", F448, 0)</f>
        <v>0</v>
      </c>
      <c r="AA448">
        <f>IF(P448="사급자재대", L448, 0)</f>
        <v>0</v>
      </c>
      <c r="AB448">
        <f>IF(P448="관급자재대", L448, 0)</f>
        <v>0</v>
      </c>
      <c r="AC448">
        <f>IF(P448="사용자항목1", L448, 0)</f>
        <v>0</v>
      </c>
      <c r="AD448">
        <f>IF(P448="사용자항목2", L448, 0)</f>
        <v>0</v>
      </c>
      <c r="AE448">
        <f>IF(P448="사용자항목3", L448, 0)</f>
        <v>0</v>
      </c>
      <c r="AF448">
        <f>IF(P448="사용자항목4", L448, 0)</f>
        <v>0</v>
      </c>
      <c r="AG448">
        <f>IF(P448="사용자항목5", L448, 0)</f>
        <v>0</v>
      </c>
      <c r="AH448">
        <f>IF(P448="사용자항목6", L448, 0)</f>
        <v>0</v>
      </c>
      <c r="AI448">
        <f>IF(P448="사용자항목7", L448, 0)</f>
        <v>0</v>
      </c>
      <c r="AJ448">
        <f>IF(P448="사용자항목8", L448, 0)</f>
        <v>0</v>
      </c>
      <c r="AK448">
        <f>IF(P448="사용자항목9", L448, 0)</f>
        <v>0</v>
      </c>
    </row>
    <row r="449" spans="1:13" ht="30" customHeight="1">
      <c r="A449" s="32"/>
      <c r="B449" s="32"/>
      <c r="C449" s="30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30" customHeight="1">
      <c r="A450" s="32"/>
      <c r="B450" s="32"/>
      <c r="C450" s="30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30" customHeight="1">
      <c r="A451" s="32"/>
      <c r="B451" s="32"/>
      <c r="C451" s="30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30" customHeight="1">
      <c r="A452" s="32"/>
      <c r="B452" s="32"/>
      <c r="C452" s="30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30" customHeight="1">
      <c r="A453" s="32"/>
      <c r="B453" s="32"/>
      <c r="C453" s="30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30" customHeight="1">
      <c r="A454" s="32"/>
      <c r="B454" s="32"/>
      <c r="C454" s="30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30" customHeight="1">
      <c r="A455" s="32"/>
      <c r="B455" s="32"/>
      <c r="C455" s="30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30" customHeight="1">
      <c r="A456" s="32"/>
      <c r="B456" s="32"/>
      <c r="C456" s="30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30" customHeight="1">
      <c r="A457" s="32"/>
      <c r="B457" s="32"/>
      <c r="C457" s="30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30" customHeight="1">
      <c r="A458" s="32"/>
      <c r="B458" s="32"/>
      <c r="C458" s="30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30" customHeight="1">
      <c r="A459" s="32"/>
      <c r="B459" s="32"/>
      <c r="C459" s="30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30" customHeight="1">
      <c r="A460" s="32"/>
      <c r="B460" s="32"/>
      <c r="C460" s="30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30" customHeight="1">
      <c r="A461" s="32"/>
      <c r="B461" s="32"/>
      <c r="C461" s="30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30" customHeight="1">
      <c r="A462" s="32"/>
      <c r="B462" s="32"/>
      <c r="C462" s="30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30" customHeight="1">
      <c r="A463" s="32"/>
      <c r="B463" s="32"/>
      <c r="C463" s="30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30" customHeight="1">
      <c r="A464" s="32"/>
      <c r="B464" s="32"/>
      <c r="C464" s="30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38" ht="30" customHeight="1">
      <c r="A465" s="32"/>
      <c r="B465" s="32"/>
      <c r="C465" s="30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38" ht="30" customHeight="1">
      <c r="A466" s="11" t="s">
        <v>121</v>
      </c>
      <c r="B466" s="12"/>
      <c r="C466" s="13"/>
      <c r="D466" s="14"/>
      <c r="E466" s="8"/>
      <c r="F466" s="14"/>
      <c r="G466" s="8"/>
      <c r="H466" s="14"/>
      <c r="I466" s="8"/>
      <c r="J466" s="14"/>
      <c r="K466" s="8"/>
      <c r="L466" s="14">
        <f>F466+H466+J466</f>
        <v>0</v>
      </c>
      <c r="M466" s="14"/>
      <c r="R466">
        <f t="shared" ref="R466:AL466" si="73">ROUNDDOWN(SUM(R446:R448), 0)</f>
        <v>0</v>
      </c>
      <c r="S466">
        <f t="shared" si="73"/>
        <v>0</v>
      </c>
      <c r="T466">
        <f t="shared" si="73"/>
        <v>0</v>
      </c>
      <c r="U466">
        <f t="shared" si="73"/>
        <v>0</v>
      </c>
      <c r="V466">
        <f t="shared" si="73"/>
        <v>0</v>
      </c>
      <c r="W466">
        <f t="shared" si="73"/>
        <v>0</v>
      </c>
      <c r="X466">
        <f t="shared" si="73"/>
        <v>0</v>
      </c>
      <c r="Y466">
        <f t="shared" si="73"/>
        <v>0</v>
      </c>
      <c r="Z466">
        <f t="shared" si="73"/>
        <v>0</v>
      </c>
      <c r="AA466">
        <f t="shared" si="73"/>
        <v>0</v>
      </c>
      <c r="AB466">
        <f t="shared" si="73"/>
        <v>0</v>
      </c>
      <c r="AC466">
        <f t="shared" si="73"/>
        <v>0</v>
      </c>
      <c r="AD466">
        <f t="shared" si="73"/>
        <v>0</v>
      </c>
      <c r="AE466">
        <f t="shared" si="73"/>
        <v>0</v>
      </c>
      <c r="AF466">
        <f t="shared" si="73"/>
        <v>0</v>
      </c>
      <c r="AG466">
        <f t="shared" si="73"/>
        <v>0</v>
      </c>
      <c r="AH466">
        <f t="shared" si="73"/>
        <v>0</v>
      </c>
      <c r="AI466">
        <f t="shared" si="73"/>
        <v>0</v>
      </c>
      <c r="AJ466">
        <f t="shared" si="73"/>
        <v>0</v>
      </c>
      <c r="AK466">
        <f t="shared" si="73"/>
        <v>0</v>
      </c>
      <c r="AL466">
        <f t="shared" si="73"/>
        <v>0</v>
      </c>
    </row>
    <row r="467" spans="1:38" ht="30" customHeight="1">
      <c r="A467" s="53" t="s">
        <v>316</v>
      </c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7"/>
    </row>
    <row r="468" spans="1:38" ht="30" customHeight="1">
      <c r="A468" s="31" t="s">
        <v>192</v>
      </c>
      <c r="B468" s="31" t="s">
        <v>193</v>
      </c>
      <c r="C468" s="29" t="s">
        <v>194</v>
      </c>
      <c r="D468" s="8">
        <v>13</v>
      </c>
      <c r="E468" s="8"/>
      <c r="F468" s="8"/>
      <c r="G468" s="8"/>
      <c r="H468" s="8"/>
      <c r="I468" s="8"/>
      <c r="J468" s="8"/>
      <c r="K468" s="8">
        <f t="shared" ref="K468:L470" si="74">E468+G468+I468</f>
        <v>0</v>
      </c>
      <c r="L468" s="8">
        <f t="shared" si="74"/>
        <v>0</v>
      </c>
      <c r="M468" s="9" t="s">
        <v>191</v>
      </c>
      <c r="O468" t="str">
        <f>""</f>
        <v/>
      </c>
      <c r="P468" s="1" t="s">
        <v>120</v>
      </c>
      <c r="Q468">
        <v>1</v>
      </c>
      <c r="R468">
        <f>IF(P468="기계경비", J468, 0)</f>
        <v>0</v>
      </c>
      <c r="S468">
        <f>IF(P468="운반비", J468, 0)</f>
        <v>0</v>
      </c>
      <c r="T468">
        <f>IF(P468="작업부산물", F468, 0)</f>
        <v>0</v>
      </c>
      <c r="U468">
        <f>IF(P468="관급", F468, 0)</f>
        <v>0</v>
      </c>
      <c r="V468">
        <f>IF(P468="외주비", J468, 0)</f>
        <v>0</v>
      </c>
      <c r="W468">
        <f>IF(P468="장비비", J468, 0)</f>
        <v>0</v>
      </c>
      <c r="X468">
        <f>IF(P468="폐기물처리비", J468, 0)</f>
        <v>0</v>
      </c>
      <c r="Y468">
        <f>IF(P468="가설비", J468, 0)</f>
        <v>0</v>
      </c>
      <c r="Z468">
        <f>IF(P468="잡비제외분", F468, 0)</f>
        <v>0</v>
      </c>
      <c r="AA468">
        <f>IF(P468="사급자재대", L468, 0)</f>
        <v>0</v>
      </c>
      <c r="AB468">
        <f>IF(P468="관급자재대", L468, 0)</f>
        <v>0</v>
      </c>
      <c r="AC468">
        <f>IF(P468="사용자항목1", L468, 0)</f>
        <v>0</v>
      </c>
      <c r="AD468">
        <f>IF(P468="사용자항목2", L468, 0)</f>
        <v>0</v>
      </c>
      <c r="AE468">
        <f>IF(P468="사용자항목3", L468, 0)</f>
        <v>0</v>
      </c>
      <c r="AF468">
        <f>IF(P468="사용자항목4", L468, 0)</f>
        <v>0</v>
      </c>
      <c r="AG468">
        <f>IF(P468="사용자항목5", L468, 0)</f>
        <v>0</v>
      </c>
      <c r="AH468">
        <f>IF(P468="사용자항목6", L468, 0)</f>
        <v>0</v>
      </c>
      <c r="AI468">
        <f>IF(P468="사용자항목7", L468, 0)</f>
        <v>0</v>
      </c>
      <c r="AJ468">
        <f>IF(P468="사용자항목8", L468, 0)</f>
        <v>0</v>
      </c>
      <c r="AK468">
        <f>IF(P468="사용자항목9", L468, 0)</f>
        <v>0</v>
      </c>
    </row>
    <row r="469" spans="1:38" ht="30" customHeight="1">
      <c r="A469" s="31" t="s">
        <v>196</v>
      </c>
      <c r="B469" s="31" t="s">
        <v>197</v>
      </c>
      <c r="C469" s="29" t="s">
        <v>57</v>
      </c>
      <c r="D469" s="8">
        <v>43</v>
      </c>
      <c r="E469" s="8"/>
      <c r="F469" s="8"/>
      <c r="G469" s="8"/>
      <c r="H469" s="8"/>
      <c r="I469" s="8"/>
      <c r="J469" s="8"/>
      <c r="K469" s="8">
        <f t="shared" si="74"/>
        <v>0</v>
      </c>
      <c r="L469" s="8">
        <f t="shared" si="74"/>
        <v>0</v>
      </c>
      <c r="M469" s="9" t="s">
        <v>195</v>
      </c>
      <c r="O469" t="str">
        <f>""</f>
        <v/>
      </c>
      <c r="P469" s="1" t="s">
        <v>120</v>
      </c>
      <c r="Q469">
        <v>1</v>
      </c>
      <c r="R469">
        <f>IF(P469="기계경비", J469, 0)</f>
        <v>0</v>
      </c>
      <c r="S469">
        <f>IF(P469="운반비", J469, 0)</f>
        <v>0</v>
      </c>
      <c r="T469">
        <f>IF(P469="작업부산물", F469, 0)</f>
        <v>0</v>
      </c>
      <c r="U469">
        <f>IF(P469="관급", F469, 0)</f>
        <v>0</v>
      </c>
      <c r="V469">
        <f>IF(P469="외주비", J469, 0)</f>
        <v>0</v>
      </c>
      <c r="W469">
        <f>IF(P469="장비비", J469, 0)</f>
        <v>0</v>
      </c>
      <c r="X469">
        <f>IF(P469="폐기물처리비", J469, 0)</f>
        <v>0</v>
      </c>
      <c r="Y469">
        <f>IF(P469="가설비", J469, 0)</f>
        <v>0</v>
      </c>
      <c r="Z469">
        <f>IF(P469="잡비제외분", F469, 0)</f>
        <v>0</v>
      </c>
      <c r="AA469">
        <f>IF(P469="사급자재대", L469, 0)</f>
        <v>0</v>
      </c>
      <c r="AB469">
        <f>IF(P469="관급자재대", L469, 0)</f>
        <v>0</v>
      </c>
      <c r="AC469">
        <f>IF(P469="사용자항목1", L469, 0)</f>
        <v>0</v>
      </c>
      <c r="AD469">
        <f>IF(P469="사용자항목2", L469, 0)</f>
        <v>0</v>
      </c>
      <c r="AE469">
        <f>IF(P469="사용자항목3", L469, 0)</f>
        <v>0</v>
      </c>
      <c r="AF469">
        <f>IF(P469="사용자항목4", L469, 0)</f>
        <v>0</v>
      </c>
      <c r="AG469">
        <f>IF(P469="사용자항목5", L469, 0)</f>
        <v>0</v>
      </c>
      <c r="AH469">
        <f>IF(P469="사용자항목6", L469, 0)</f>
        <v>0</v>
      </c>
      <c r="AI469">
        <f>IF(P469="사용자항목7", L469, 0)</f>
        <v>0</v>
      </c>
      <c r="AJ469">
        <f>IF(P469="사용자항목8", L469, 0)</f>
        <v>0</v>
      </c>
      <c r="AK469">
        <f>IF(P469="사용자항목9", L469, 0)</f>
        <v>0</v>
      </c>
    </row>
    <row r="470" spans="1:38" ht="30" customHeight="1">
      <c r="A470" s="31" t="s">
        <v>199</v>
      </c>
      <c r="B470" s="31" t="s">
        <v>200</v>
      </c>
      <c r="C470" s="29" t="s">
        <v>57</v>
      </c>
      <c r="D470" s="8">
        <v>43</v>
      </c>
      <c r="E470" s="8"/>
      <c r="F470" s="8"/>
      <c r="G470" s="8"/>
      <c r="H470" s="8"/>
      <c r="I470" s="8"/>
      <c r="J470" s="8"/>
      <c r="K470" s="8">
        <f t="shared" si="74"/>
        <v>0</v>
      </c>
      <c r="L470" s="8">
        <f t="shared" si="74"/>
        <v>0</v>
      </c>
      <c r="M470" s="9" t="s">
        <v>198</v>
      </c>
      <c r="O470" t="str">
        <f>""</f>
        <v/>
      </c>
      <c r="P470" s="1" t="s">
        <v>120</v>
      </c>
      <c r="Q470">
        <v>1</v>
      </c>
      <c r="R470">
        <f>IF(P470="기계경비", J470, 0)</f>
        <v>0</v>
      </c>
      <c r="S470">
        <f>IF(P470="운반비", J470, 0)</f>
        <v>0</v>
      </c>
      <c r="T470">
        <f>IF(P470="작업부산물", F470, 0)</f>
        <v>0</v>
      </c>
      <c r="U470">
        <f>IF(P470="관급", F470, 0)</f>
        <v>0</v>
      </c>
      <c r="V470">
        <f>IF(P470="외주비", J470, 0)</f>
        <v>0</v>
      </c>
      <c r="W470">
        <f>IF(P470="장비비", J470, 0)</f>
        <v>0</v>
      </c>
      <c r="X470">
        <f>IF(P470="폐기물처리비", J470, 0)</f>
        <v>0</v>
      </c>
      <c r="Y470">
        <f>IF(P470="가설비", J470, 0)</f>
        <v>0</v>
      </c>
      <c r="Z470">
        <f>IF(P470="잡비제외분", F470, 0)</f>
        <v>0</v>
      </c>
      <c r="AA470">
        <f>IF(P470="사급자재대", L470, 0)</f>
        <v>0</v>
      </c>
      <c r="AB470">
        <f>IF(P470="관급자재대", L470, 0)</f>
        <v>0</v>
      </c>
      <c r="AC470">
        <f>IF(P470="사용자항목1", L470, 0)</f>
        <v>0</v>
      </c>
      <c r="AD470">
        <f>IF(P470="사용자항목2", L470, 0)</f>
        <v>0</v>
      </c>
      <c r="AE470">
        <f>IF(P470="사용자항목3", L470, 0)</f>
        <v>0</v>
      </c>
      <c r="AF470">
        <f>IF(P470="사용자항목4", L470, 0)</f>
        <v>0</v>
      </c>
      <c r="AG470">
        <f>IF(P470="사용자항목5", L470, 0)</f>
        <v>0</v>
      </c>
      <c r="AH470">
        <f>IF(P470="사용자항목6", L470, 0)</f>
        <v>0</v>
      </c>
      <c r="AI470">
        <f>IF(P470="사용자항목7", L470, 0)</f>
        <v>0</v>
      </c>
      <c r="AJ470">
        <f>IF(P470="사용자항목8", L470, 0)</f>
        <v>0</v>
      </c>
      <c r="AK470">
        <f>IF(P470="사용자항목9", L470, 0)</f>
        <v>0</v>
      </c>
    </row>
    <row r="471" spans="1:38" ht="30" customHeight="1">
      <c r="A471" s="32"/>
      <c r="B471" s="32"/>
      <c r="C471" s="30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38" ht="30" customHeight="1">
      <c r="A472" s="32"/>
      <c r="B472" s="32"/>
      <c r="C472" s="30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38" ht="30" customHeight="1">
      <c r="A473" s="32"/>
      <c r="B473" s="32"/>
      <c r="C473" s="30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38" ht="30" customHeight="1">
      <c r="A474" s="32"/>
      <c r="B474" s="32"/>
      <c r="C474" s="30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38" ht="30" customHeight="1">
      <c r="A475" s="32"/>
      <c r="B475" s="32"/>
      <c r="C475" s="30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38" ht="30" customHeight="1">
      <c r="A476" s="32"/>
      <c r="B476" s="32"/>
      <c r="C476" s="30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38" ht="30" customHeight="1">
      <c r="A477" s="32"/>
      <c r="B477" s="32"/>
      <c r="C477" s="30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38" ht="30" customHeight="1">
      <c r="A478" s="32"/>
      <c r="B478" s="32"/>
      <c r="C478" s="30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38" ht="30" customHeight="1">
      <c r="A479" s="32"/>
      <c r="B479" s="32"/>
      <c r="C479" s="30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38" ht="30" customHeight="1">
      <c r="A480" s="32"/>
      <c r="B480" s="32"/>
      <c r="C480" s="30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38" ht="30" customHeight="1">
      <c r="A481" s="32"/>
      <c r="B481" s="32"/>
      <c r="C481" s="30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38" ht="30" customHeight="1">
      <c r="A482" s="32"/>
      <c r="B482" s="32"/>
      <c r="C482" s="30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38" ht="30" customHeight="1">
      <c r="A483" s="32"/>
      <c r="B483" s="32"/>
      <c r="C483" s="30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38" ht="30" customHeight="1">
      <c r="A484" s="32"/>
      <c r="B484" s="32"/>
      <c r="C484" s="30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38" ht="30" customHeight="1">
      <c r="A485" s="32"/>
      <c r="B485" s="32"/>
      <c r="C485" s="30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38" ht="30" customHeight="1">
      <c r="A486" s="32"/>
      <c r="B486" s="32"/>
      <c r="C486" s="30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38" ht="30" customHeight="1">
      <c r="A487" s="32"/>
      <c r="B487" s="32"/>
      <c r="C487" s="30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38" ht="30" customHeight="1">
      <c r="A488" s="11" t="s">
        <v>121</v>
      </c>
      <c r="B488" s="12"/>
      <c r="C488" s="13"/>
      <c r="D488" s="14"/>
      <c r="E488" s="8"/>
      <c r="F488" s="14"/>
      <c r="G488" s="8"/>
      <c r="H488" s="14"/>
      <c r="I488" s="8"/>
      <c r="J488" s="14"/>
      <c r="K488" s="8"/>
      <c r="L488" s="14">
        <f>F488+H488+J488</f>
        <v>0</v>
      </c>
      <c r="M488" s="14"/>
      <c r="R488">
        <f t="shared" ref="R488:AL488" si="75">ROUNDDOWN(SUM(R468:R470), 0)</f>
        <v>0</v>
      </c>
      <c r="S488">
        <f t="shared" si="75"/>
        <v>0</v>
      </c>
      <c r="T488">
        <f t="shared" si="75"/>
        <v>0</v>
      </c>
      <c r="U488">
        <f t="shared" si="75"/>
        <v>0</v>
      </c>
      <c r="V488">
        <f t="shared" si="75"/>
        <v>0</v>
      </c>
      <c r="W488">
        <f t="shared" si="75"/>
        <v>0</v>
      </c>
      <c r="X488">
        <f t="shared" si="75"/>
        <v>0</v>
      </c>
      <c r="Y488">
        <f t="shared" si="75"/>
        <v>0</v>
      </c>
      <c r="Z488">
        <f t="shared" si="75"/>
        <v>0</v>
      </c>
      <c r="AA488">
        <f t="shared" si="75"/>
        <v>0</v>
      </c>
      <c r="AB488">
        <f t="shared" si="75"/>
        <v>0</v>
      </c>
      <c r="AC488">
        <f t="shared" si="75"/>
        <v>0</v>
      </c>
      <c r="AD488">
        <f t="shared" si="75"/>
        <v>0</v>
      </c>
      <c r="AE488">
        <f t="shared" si="75"/>
        <v>0</v>
      </c>
      <c r="AF488">
        <f t="shared" si="75"/>
        <v>0</v>
      </c>
      <c r="AG488">
        <f t="shared" si="75"/>
        <v>0</v>
      </c>
      <c r="AH488">
        <f t="shared" si="75"/>
        <v>0</v>
      </c>
      <c r="AI488">
        <f t="shared" si="75"/>
        <v>0</v>
      </c>
      <c r="AJ488">
        <f t="shared" si="75"/>
        <v>0</v>
      </c>
      <c r="AK488">
        <f t="shared" si="75"/>
        <v>0</v>
      </c>
      <c r="AL488">
        <f t="shared" si="75"/>
        <v>0</v>
      </c>
    </row>
    <row r="489" spans="1:38" ht="30" customHeight="1">
      <c r="A489" s="53" t="s">
        <v>317</v>
      </c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7"/>
    </row>
    <row r="490" spans="1:38" ht="30" customHeight="1">
      <c r="A490" s="31" t="s">
        <v>204</v>
      </c>
      <c r="B490" s="31" t="s">
        <v>205</v>
      </c>
      <c r="C490" s="29" t="s">
        <v>48</v>
      </c>
      <c r="D490" s="8">
        <v>40</v>
      </c>
      <c r="E490" s="8"/>
      <c r="F490" s="8"/>
      <c r="G490" s="8"/>
      <c r="H490" s="8"/>
      <c r="I490" s="8"/>
      <c r="J490" s="8"/>
      <c r="K490" s="8">
        <f t="shared" ref="K490:L493" si="76">E490+G490+I490</f>
        <v>0</v>
      </c>
      <c r="L490" s="8">
        <f t="shared" si="76"/>
        <v>0</v>
      </c>
      <c r="M490" s="9" t="s">
        <v>203</v>
      </c>
      <c r="O490" t="str">
        <f>""</f>
        <v/>
      </c>
      <c r="P490" s="1" t="s">
        <v>120</v>
      </c>
      <c r="Q490">
        <v>1</v>
      </c>
      <c r="R490">
        <f>IF(P490="기계경비", J490, 0)</f>
        <v>0</v>
      </c>
      <c r="S490">
        <f>IF(P490="운반비", J490, 0)</f>
        <v>0</v>
      </c>
      <c r="T490">
        <f>IF(P490="작업부산물", F490, 0)</f>
        <v>0</v>
      </c>
      <c r="U490">
        <f>IF(P490="관급", F490, 0)</f>
        <v>0</v>
      </c>
      <c r="V490">
        <f>IF(P490="외주비", J490, 0)</f>
        <v>0</v>
      </c>
      <c r="W490">
        <f>IF(P490="장비비", J490, 0)</f>
        <v>0</v>
      </c>
      <c r="X490">
        <f>IF(P490="폐기물처리비", J490, 0)</f>
        <v>0</v>
      </c>
      <c r="Y490">
        <f>IF(P490="가설비", J490, 0)</f>
        <v>0</v>
      </c>
      <c r="Z490">
        <f>IF(P490="잡비제외분", F490, 0)</f>
        <v>0</v>
      </c>
      <c r="AA490">
        <f>IF(P490="사급자재대", L490, 0)</f>
        <v>0</v>
      </c>
      <c r="AB490">
        <f>IF(P490="관급자재대", L490, 0)</f>
        <v>0</v>
      </c>
      <c r="AC490">
        <f>IF(P490="사용자항목1", L490, 0)</f>
        <v>0</v>
      </c>
      <c r="AD490">
        <f>IF(P490="사용자항목2", L490, 0)</f>
        <v>0</v>
      </c>
      <c r="AE490">
        <f>IF(P490="사용자항목3", L490, 0)</f>
        <v>0</v>
      </c>
      <c r="AF490">
        <f>IF(P490="사용자항목4", L490, 0)</f>
        <v>0</v>
      </c>
      <c r="AG490">
        <f>IF(P490="사용자항목5", L490, 0)</f>
        <v>0</v>
      </c>
      <c r="AH490">
        <f>IF(P490="사용자항목6", L490, 0)</f>
        <v>0</v>
      </c>
      <c r="AI490">
        <f>IF(P490="사용자항목7", L490, 0)</f>
        <v>0</v>
      </c>
      <c r="AJ490">
        <f>IF(P490="사용자항목8", L490, 0)</f>
        <v>0</v>
      </c>
      <c r="AK490">
        <f>IF(P490="사용자항목9", L490, 0)</f>
        <v>0</v>
      </c>
    </row>
    <row r="491" spans="1:38" ht="30" customHeight="1">
      <c r="A491" s="31" t="s">
        <v>207</v>
      </c>
      <c r="B491" s="31" t="s">
        <v>208</v>
      </c>
      <c r="C491" s="29" t="s">
        <v>55</v>
      </c>
      <c r="D491" s="8">
        <v>5</v>
      </c>
      <c r="E491" s="8"/>
      <c r="F491" s="8"/>
      <c r="G491" s="8"/>
      <c r="H491" s="8"/>
      <c r="I491" s="8"/>
      <c r="J491" s="8"/>
      <c r="K491" s="8">
        <f t="shared" si="76"/>
        <v>0</v>
      </c>
      <c r="L491" s="8">
        <f t="shared" si="76"/>
        <v>0</v>
      </c>
      <c r="M491" s="9" t="s">
        <v>206</v>
      </c>
      <c r="O491" t="str">
        <f>""</f>
        <v/>
      </c>
      <c r="P491" s="1" t="s">
        <v>120</v>
      </c>
      <c r="Q491">
        <v>1</v>
      </c>
      <c r="R491">
        <f>IF(P491="기계경비", J491, 0)</f>
        <v>0</v>
      </c>
      <c r="S491">
        <f>IF(P491="운반비", J491, 0)</f>
        <v>0</v>
      </c>
      <c r="T491">
        <f>IF(P491="작업부산물", F491, 0)</f>
        <v>0</v>
      </c>
      <c r="U491">
        <f>IF(P491="관급", F491, 0)</f>
        <v>0</v>
      </c>
      <c r="V491">
        <f>IF(P491="외주비", J491, 0)</f>
        <v>0</v>
      </c>
      <c r="W491">
        <f>IF(P491="장비비", J491, 0)</f>
        <v>0</v>
      </c>
      <c r="X491">
        <f>IF(P491="폐기물처리비", J491, 0)</f>
        <v>0</v>
      </c>
      <c r="Y491">
        <f>IF(P491="가설비", J491, 0)</f>
        <v>0</v>
      </c>
      <c r="Z491">
        <f>IF(P491="잡비제외분", F491, 0)</f>
        <v>0</v>
      </c>
      <c r="AA491">
        <f>IF(P491="사급자재대", L491, 0)</f>
        <v>0</v>
      </c>
      <c r="AB491">
        <f>IF(P491="관급자재대", L491, 0)</f>
        <v>0</v>
      </c>
      <c r="AC491">
        <f>IF(P491="사용자항목1", L491, 0)</f>
        <v>0</v>
      </c>
      <c r="AD491">
        <f>IF(P491="사용자항목2", L491, 0)</f>
        <v>0</v>
      </c>
      <c r="AE491">
        <f>IF(P491="사용자항목3", L491, 0)</f>
        <v>0</v>
      </c>
      <c r="AF491">
        <f>IF(P491="사용자항목4", L491, 0)</f>
        <v>0</v>
      </c>
      <c r="AG491">
        <f>IF(P491="사용자항목5", L491, 0)</f>
        <v>0</v>
      </c>
      <c r="AH491">
        <f>IF(P491="사용자항목6", L491, 0)</f>
        <v>0</v>
      </c>
      <c r="AI491">
        <f>IF(P491="사용자항목7", L491, 0)</f>
        <v>0</v>
      </c>
      <c r="AJ491">
        <f>IF(P491="사용자항목8", L491, 0)</f>
        <v>0</v>
      </c>
      <c r="AK491">
        <f>IF(P491="사용자항목9", L491, 0)</f>
        <v>0</v>
      </c>
    </row>
    <row r="492" spans="1:38" ht="30" customHeight="1">
      <c r="A492" s="31" t="s">
        <v>210</v>
      </c>
      <c r="B492" s="31" t="s">
        <v>211</v>
      </c>
      <c r="C492" s="29" t="s">
        <v>57</v>
      </c>
      <c r="D492" s="8">
        <v>94</v>
      </c>
      <c r="E492" s="8"/>
      <c r="F492" s="8"/>
      <c r="G492" s="8"/>
      <c r="H492" s="8"/>
      <c r="I492" s="8"/>
      <c r="J492" s="8"/>
      <c r="K492" s="8">
        <f t="shared" si="76"/>
        <v>0</v>
      </c>
      <c r="L492" s="8">
        <f t="shared" si="76"/>
        <v>0</v>
      </c>
      <c r="M492" s="9" t="s">
        <v>209</v>
      </c>
      <c r="O492" t="str">
        <f>""</f>
        <v/>
      </c>
      <c r="P492" s="1" t="s">
        <v>120</v>
      </c>
      <c r="Q492">
        <v>1</v>
      </c>
      <c r="R492">
        <f>IF(P492="기계경비", J492, 0)</f>
        <v>0</v>
      </c>
      <c r="S492">
        <f>IF(P492="운반비", J492, 0)</f>
        <v>0</v>
      </c>
      <c r="T492">
        <f>IF(P492="작업부산물", F492, 0)</f>
        <v>0</v>
      </c>
      <c r="U492">
        <f>IF(P492="관급", F492, 0)</f>
        <v>0</v>
      </c>
      <c r="V492">
        <f>IF(P492="외주비", J492, 0)</f>
        <v>0</v>
      </c>
      <c r="W492">
        <f>IF(P492="장비비", J492, 0)</f>
        <v>0</v>
      </c>
      <c r="X492">
        <f>IF(P492="폐기물처리비", J492, 0)</f>
        <v>0</v>
      </c>
      <c r="Y492">
        <f>IF(P492="가설비", J492, 0)</f>
        <v>0</v>
      </c>
      <c r="Z492">
        <f>IF(P492="잡비제외분", F492, 0)</f>
        <v>0</v>
      </c>
      <c r="AA492">
        <f>IF(P492="사급자재대", L492, 0)</f>
        <v>0</v>
      </c>
      <c r="AB492">
        <f>IF(P492="관급자재대", L492, 0)</f>
        <v>0</v>
      </c>
      <c r="AC492">
        <f>IF(P492="사용자항목1", L492, 0)</f>
        <v>0</v>
      </c>
      <c r="AD492">
        <f>IF(P492="사용자항목2", L492, 0)</f>
        <v>0</v>
      </c>
      <c r="AE492">
        <f>IF(P492="사용자항목3", L492, 0)</f>
        <v>0</v>
      </c>
      <c r="AF492">
        <f>IF(P492="사용자항목4", L492, 0)</f>
        <v>0</v>
      </c>
      <c r="AG492">
        <f>IF(P492="사용자항목5", L492, 0)</f>
        <v>0</v>
      </c>
      <c r="AH492">
        <f>IF(P492="사용자항목6", L492, 0)</f>
        <v>0</v>
      </c>
      <c r="AI492">
        <f>IF(P492="사용자항목7", L492, 0)</f>
        <v>0</v>
      </c>
      <c r="AJ492">
        <f>IF(P492="사용자항목8", L492, 0)</f>
        <v>0</v>
      </c>
      <c r="AK492">
        <f>IF(P492="사용자항목9", L492, 0)</f>
        <v>0</v>
      </c>
    </row>
    <row r="493" spans="1:38" ht="30" customHeight="1">
      <c r="A493" s="31" t="s">
        <v>213</v>
      </c>
      <c r="B493" s="31" t="s">
        <v>214</v>
      </c>
      <c r="C493" s="29" t="s">
        <v>57</v>
      </c>
      <c r="D493" s="8">
        <v>94</v>
      </c>
      <c r="E493" s="8"/>
      <c r="F493" s="8"/>
      <c r="G493" s="8"/>
      <c r="H493" s="8"/>
      <c r="I493" s="8"/>
      <c r="J493" s="8"/>
      <c r="K493" s="8">
        <f t="shared" si="76"/>
        <v>0</v>
      </c>
      <c r="L493" s="8">
        <f t="shared" si="76"/>
        <v>0</v>
      </c>
      <c r="M493" s="9" t="s">
        <v>212</v>
      </c>
      <c r="O493" t="str">
        <f>""</f>
        <v/>
      </c>
      <c r="P493" s="1" t="s">
        <v>120</v>
      </c>
      <c r="Q493">
        <v>1</v>
      </c>
      <c r="R493">
        <f>IF(P493="기계경비", J493, 0)</f>
        <v>0</v>
      </c>
      <c r="S493">
        <f>IF(P493="운반비", J493, 0)</f>
        <v>0</v>
      </c>
      <c r="T493">
        <f>IF(P493="작업부산물", F493, 0)</f>
        <v>0</v>
      </c>
      <c r="U493">
        <f>IF(P493="관급", F493, 0)</f>
        <v>0</v>
      </c>
      <c r="V493">
        <f>IF(P493="외주비", J493, 0)</f>
        <v>0</v>
      </c>
      <c r="W493">
        <f>IF(P493="장비비", J493, 0)</f>
        <v>0</v>
      </c>
      <c r="X493">
        <f>IF(P493="폐기물처리비", J493, 0)</f>
        <v>0</v>
      </c>
      <c r="Y493">
        <f>IF(P493="가설비", J493, 0)</f>
        <v>0</v>
      </c>
      <c r="Z493">
        <f>IF(P493="잡비제외분", F493, 0)</f>
        <v>0</v>
      </c>
      <c r="AA493">
        <f>IF(P493="사급자재대", L493, 0)</f>
        <v>0</v>
      </c>
      <c r="AB493">
        <f>IF(P493="관급자재대", L493, 0)</f>
        <v>0</v>
      </c>
      <c r="AC493">
        <f>IF(P493="사용자항목1", L493, 0)</f>
        <v>0</v>
      </c>
      <c r="AD493">
        <f>IF(P493="사용자항목2", L493, 0)</f>
        <v>0</v>
      </c>
      <c r="AE493">
        <f>IF(P493="사용자항목3", L493, 0)</f>
        <v>0</v>
      </c>
      <c r="AF493">
        <f>IF(P493="사용자항목4", L493, 0)</f>
        <v>0</v>
      </c>
      <c r="AG493">
        <f>IF(P493="사용자항목5", L493, 0)</f>
        <v>0</v>
      </c>
      <c r="AH493">
        <f>IF(P493="사용자항목6", L493, 0)</f>
        <v>0</v>
      </c>
      <c r="AI493">
        <f>IF(P493="사용자항목7", L493, 0)</f>
        <v>0</v>
      </c>
      <c r="AJ493">
        <f>IF(P493="사용자항목8", L493, 0)</f>
        <v>0</v>
      </c>
      <c r="AK493">
        <f>IF(P493="사용자항목9", L493, 0)</f>
        <v>0</v>
      </c>
    </row>
    <row r="494" spans="1:38" ht="30" customHeight="1">
      <c r="A494" s="32"/>
      <c r="B494" s="32"/>
      <c r="C494" s="30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38" ht="30" customHeight="1">
      <c r="A495" s="32"/>
      <c r="B495" s="32"/>
      <c r="C495" s="30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38" ht="30" customHeight="1">
      <c r="A496" s="32"/>
      <c r="B496" s="32"/>
      <c r="C496" s="30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38" ht="30" customHeight="1">
      <c r="A497" s="32"/>
      <c r="B497" s="32"/>
      <c r="C497" s="30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38" ht="30" customHeight="1">
      <c r="A498" s="32"/>
      <c r="B498" s="32"/>
      <c r="C498" s="30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38" ht="30" customHeight="1">
      <c r="A499" s="32"/>
      <c r="B499" s="32"/>
      <c r="C499" s="30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38" ht="30" customHeight="1">
      <c r="A500" s="32"/>
      <c r="B500" s="32"/>
      <c r="C500" s="30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38" ht="30" customHeight="1">
      <c r="A501" s="32"/>
      <c r="B501" s="32"/>
      <c r="C501" s="30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38" ht="30" customHeight="1">
      <c r="A502" s="32"/>
      <c r="B502" s="32"/>
      <c r="C502" s="30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38" ht="30" customHeight="1">
      <c r="A503" s="32"/>
      <c r="B503" s="32"/>
      <c r="C503" s="30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38" ht="30" customHeight="1">
      <c r="A504" s="32"/>
      <c r="B504" s="32"/>
      <c r="C504" s="30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38" ht="30" customHeight="1">
      <c r="A505" s="32"/>
      <c r="B505" s="32"/>
      <c r="C505" s="30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38" ht="30" customHeight="1">
      <c r="A506" s="32"/>
      <c r="B506" s="32"/>
      <c r="C506" s="30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38" ht="30" customHeight="1">
      <c r="A507" s="32"/>
      <c r="B507" s="32"/>
      <c r="C507" s="30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38" ht="30" customHeight="1">
      <c r="A508" s="32"/>
      <c r="B508" s="32"/>
      <c r="C508" s="30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38" ht="30" customHeight="1">
      <c r="A509" s="32"/>
      <c r="B509" s="32"/>
      <c r="C509" s="30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38" ht="30" customHeight="1">
      <c r="A510" s="11" t="s">
        <v>121</v>
      </c>
      <c r="B510" s="12"/>
      <c r="C510" s="13"/>
      <c r="D510" s="14"/>
      <c r="E510" s="8"/>
      <c r="F510" s="14"/>
      <c r="G510" s="8"/>
      <c r="H510" s="14"/>
      <c r="I510" s="8"/>
      <c r="J510" s="14"/>
      <c r="K510" s="8"/>
      <c r="L510" s="14">
        <f>F510+H510+J510</f>
        <v>0</v>
      </c>
      <c r="M510" s="14"/>
      <c r="R510">
        <f t="shared" ref="R510:AL510" si="77">ROUNDDOWN(SUM(R490:R493), 0)</f>
        <v>0</v>
      </c>
      <c r="S510">
        <f t="shared" si="77"/>
        <v>0</v>
      </c>
      <c r="T510">
        <f t="shared" si="77"/>
        <v>0</v>
      </c>
      <c r="U510">
        <f t="shared" si="77"/>
        <v>0</v>
      </c>
      <c r="V510">
        <f t="shared" si="77"/>
        <v>0</v>
      </c>
      <c r="W510">
        <f t="shared" si="77"/>
        <v>0</v>
      </c>
      <c r="X510">
        <f t="shared" si="77"/>
        <v>0</v>
      </c>
      <c r="Y510">
        <f t="shared" si="77"/>
        <v>0</v>
      </c>
      <c r="Z510">
        <f t="shared" si="77"/>
        <v>0</v>
      </c>
      <c r="AA510">
        <f t="shared" si="77"/>
        <v>0</v>
      </c>
      <c r="AB510">
        <f t="shared" si="77"/>
        <v>0</v>
      </c>
      <c r="AC510">
        <f t="shared" si="77"/>
        <v>0</v>
      </c>
      <c r="AD510">
        <f t="shared" si="77"/>
        <v>0</v>
      </c>
      <c r="AE510">
        <f t="shared" si="77"/>
        <v>0</v>
      </c>
      <c r="AF510">
        <f t="shared" si="77"/>
        <v>0</v>
      </c>
      <c r="AG510">
        <f t="shared" si="77"/>
        <v>0</v>
      </c>
      <c r="AH510">
        <f t="shared" si="77"/>
        <v>0</v>
      </c>
      <c r="AI510">
        <f t="shared" si="77"/>
        <v>0</v>
      </c>
      <c r="AJ510">
        <f t="shared" si="77"/>
        <v>0</v>
      </c>
      <c r="AK510">
        <f t="shared" si="77"/>
        <v>0</v>
      </c>
      <c r="AL510">
        <f t="shared" si="77"/>
        <v>0</v>
      </c>
    </row>
    <row r="511" spans="1:38" ht="30" customHeight="1">
      <c r="A511" s="53" t="s">
        <v>318</v>
      </c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7"/>
    </row>
    <row r="512" spans="1:38" ht="30" customHeight="1">
      <c r="A512" s="31" t="s">
        <v>169</v>
      </c>
      <c r="B512" s="32"/>
      <c r="C512" s="29" t="s">
        <v>57</v>
      </c>
      <c r="D512" s="8">
        <v>87</v>
      </c>
      <c r="E512" s="8"/>
      <c r="F512" s="8"/>
      <c r="G512" s="8"/>
      <c r="H512" s="8"/>
      <c r="I512" s="8"/>
      <c r="J512" s="8"/>
      <c r="K512" s="8">
        <f>E512+G512+I512</f>
        <v>0</v>
      </c>
      <c r="L512" s="8">
        <f>F512+H512+J512</f>
        <v>0</v>
      </c>
      <c r="M512" s="9" t="s">
        <v>168</v>
      </c>
      <c r="O512" t="str">
        <f>""</f>
        <v/>
      </c>
      <c r="P512" s="1" t="s">
        <v>120</v>
      </c>
      <c r="Q512">
        <v>1</v>
      </c>
      <c r="R512">
        <f>IF(P512="기계경비", J512, 0)</f>
        <v>0</v>
      </c>
      <c r="S512">
        <f>IF(P512="운반비", J512, 0)</f>
        <v>0</v>
      </c>
      <c r="T512">
        <f>IF(P512="작업부산물", F512, 0)</f>
        <v>0</v>
      </c>
      <c r="U512">
        <f>IF(P512="관급", F512, 0)</f>
        <v>0</v>
      </c>
      <c r="V512">
        <f>IF(P512="외주비", J512, 0)</f>
        <v>0</v>
      </c>
      <c r="W512">
        <f>IF(P512="장비비", J512, 0)</f>
        <v>0</v>
      </c>
      <c r="X512">
        <f>IF(P512="폐기물처리비", J512, 0)</f>
        <v>0</v>
      </c>
      <c r="Y512">
        <f>IF(P512="가설비", J512, 0)</f>
        <v>0</v>
      </c>
      <c r="Z512">
        <f>IF(P512="잡비제외분", F512, 0)</f>
        <v>0</v>
      </c>
      <c r="AA512">
        <f>IF(P512="사급자재대", L512, 0)</f>
        <v>0</v>
      </c>
      <c r="AB512">
        <f>IF(P512="관급자재대", L512, 0)</f>
        <v>0</v>
      </c>
      <c r="AC512">
        <f>IF(P512="사용자항목1", L512, 0)</f>
        <v>0</v>
      </c>
      <c r="AD512">
        <f>IF(P512="사용자항목2", L512, 0)</f>
        <v>0</v>
      </c>
      <c r="AE512">
        <f>IF(P512="사용자항목3", L512, 0)</f>
        <v>0</v>
      </c>
      <c r="AF512">
        <f>IF(P512="사용자항목4", L512, 0)</f>
        <v>0</v>
      </c>
      <c r="AG512">
        <f>IF(P512="사용자항목5", L512, 0)</f>
        <v>0</v>
      </c>
      <c r="AH512">
        <f>IF(P512="사용자항목6", L512, 0)</f>
        <v>0</v>
      </c>
      <c r="AI512">
        <f>IF(P512="사용자항목7", L512, 0)</f>
        <v>0</v>
      </c>
      <c r="AJ512">
        <f>IF(P512="사용자항목8", L512, 0)</f>
        <v>0</v>
      </c>
      <c r="AK512">
        <f>IF(P512="사용자항목9", L512, 0)</f>
        <v>0</v>
      </c>
    </row>
    <row r="513" spans="1:13" ht="30" customHeight="1">
      <c r="A513" s="32"/>
      <c r="B513" s="32"/>
      <c r="C513" s="30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30" customHeight="1">
      <c r="A514" s="32"/>
      <c r="B514" s="32"/>
      <c r="C514" s="30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30" customHeight="1">
      <c r="A515" s="32"/>
      <c r="B515" s="32"/>
      <c r="C515" s="30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30" customHeight="1">
      <c r="A516" s="32"/>
      <c r="B516" s="32"/>
      <c r="C516" s="30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30" customHeight="1">
      <c r="A517" s="32"/>
      <c r="B517" s="32"/>
      <c r="C517" s="30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30" customHeight="1">
      <c r="A518" s="32"/>
      <c r="B518" s="32"/>
      <c r="C518" s="30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30" customHeight="1">
      <c r="A519" s="32"/>
      <c r="B519" s="32"/>
      <c r="C519" s="30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30" customHeight="1">
      <c r="A520" s="32"/>
      <c r="B520" s="32"/>
      <c r="C520" s="30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30" customHeight="1">
      <c r="A521" s="32"/>
      <c r="B521" s="32"/>
      <c r="C521" s="30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30" customHeight="1">
      <c r="A522" s="32"/>
      <c r="B522" s="32"/>
      <c r="C522" s="30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30" customHeight="1">
      <c r="A523" s="32"/>
      <c r="B523" s="32"/>
      <c r="C523" s="30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30" customHeight="1">
      <c r="A524" s="32"/>
      <c r="B524" s="32"/>
      <c r="C524" s="30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30" customHeight="1">
      <c r="A525" s="32"/>
      <c r="B525" s="32"/>
      <c r="C525" s="30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30" customHeight="1">
      <c r="A526" s="32"/>
      <c r="B526" s="32"/>
      <c r="C526" s="30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30" customHeight="1">
      <c r="A527" s="32"/>
      <c r="B527" s="32"/>
      <c r="C527" s="30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30" customHeight="1">
      <c r="A528" s="32"/>
      <c r="B528" s="32"/>
      <c r="C528" s="30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38" ht="30" customHeight="1">
      <c r="A529" s="32"/>
      <c r="B529" s="32"/>
      <c r="C529" s="30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38" ht="30" customHeight="1">
      <c r="A530" s="32"/>
      <c r="B530" s="32"/>
      <c r="C530" s="30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38" ht="30" customHeight="1">
      <c r="A531" s="32"/>
      <c r="B531" s="32"/>
      <c r="C531" s="30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38" ht="30" customHeight="1">
      <c r="A532" s="11" t="s">
        <v>121</v>
      </c>
      <c r="B532" s="12"/>
      <c r="C532" s="13"/>
      <c r="D532" s="14"/>
      <c r="E532" s="8"/>
      <c r="F532" s="14"/>
      <c r="G532" s="8"/>
      <c r="H532" s="14"/>
      <c r="I532" s="8"/>
      <c r="J532" s="14"/>
      <c r="K532" s="8"/>
      <c r="L532" s="14">
        <f>F532+H532+J532</f>
        <v>0</v>
      </c>
      <c r="M532" s="14"/>
      <c r="R532">
        <f t="shared" ref="R532:AL532" si="78">ROUNDDOWN(SUM(R512:R512), 0)</f>
        <v>0</v>
      </c>
      <c r="S532">
        <f t="shared" si="78"/>
        <v>0</v>
      </c>
      <c r="T532">
        <f t="shared" si="78"/>
        <v>0</v>
      </c>
      <c r="U532">
        <f t="shared" si="78"/>
        <v>0</v>
      </c>
      <c r="V532">
        <f t="shared" si="78"/>
        <v>0</v>
      </c>
      <c r="W532">
        <f t="shared" si="78"/>
        <v>0</v>
      </c>
      <c r="X532">
        <f t="shared" si="78"/>
        <v>0</v>
      </c>
      <c r="Y532">
        <f t="shared" si="78"/>
        <v>0</v>
      </c>
      <c r="Z532">
        <f t="shared" si="78"/>
        <v>0</v>
      </c>
      <c r="AA532">
        <f t="shared" si="78"/>
        <v>0</v>
      </c>
      <c r="AB532">
        <f t="shared" si="78"/>
        <v>0</v>
      </c>
      <c r="AC532">
        <f t="shared" si="78"/>
        <v>0</v>
      </c>
      <c r="AD532">
        <f t="shared" si="78"/>
        <v>0</v>
      </c>
      <c r="AE532">
        <f t="shared" si="78"/>
        <v>0</v>
      </c>
      <c r="AF532">
        <f t="shared" si="78"/>
        <v>0</v>
      </c>
      <c r="AG532">
        <f t="shared" si="78"/>
        <v>0</v>
      </c>
      <c r="AH532">
        <f t="shared" si="78"/>
        <v>0</v>
      </c>
      <c r="AI532">
        <f t="shared" si="78"/>
        <v>0</v>
      </c>
      <c r="AJ532">
        <f t="shared" si="78"/>
        <v>0</v>
      </c>
      <c r="AK532">
        <f t="shared" si="78"/>
        <v>0</v>
      </c>
      <c r="AL532">
        <f t="shared" si="78"/>
        <v>0</v>
      </c>
    </row>
    <row r="533" spans="1:38" ht="30" customHeight="1">
      <c r="A533" s="53" t="s">
        <v>319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7"/>
    </row>
    <row r="534" spans="1:38" ht="30" customHeight="1">
      <c r="A534" s="31" t="s">
        <v>182</v>
      </c>
      <c r="B534" s="31" t="s">
        <v>183</v>
      </c>
      <c r="C534" s="29" t="s">
        <v>57</v>
      </c>
      <c r="D534" s="8">
        <v>87</v>
      </c>
      <c r="E534" s="8"/>
      <c r="F534" s="8"/>
      <c r="G534" s="8"/>
      <c r="H534" s="8"/>
      <c r="I534" s="8"/>
      <c r="J534" s="8"/>
      <c r="K534" s="8">
        <f>E534+G534+I534</f>
        <v>0</v>
      </c>
      <c r="L534" s="8">
        <f>F534+H534+J534</f>
        <v>0</v>
      </c>
      <c r="M534" s="9" t="s">
        <v>181</v>
      </c>
      <c r="O534" t="str">
        <f>""</f>
        <v/>
      </c>
      <c r="P534" s="1" t="s">
        <v>120</v>
      </c>
      <c r="Q534">
        <v>1</v>
      </c>
      <c r="R534">
        <f>IF(P534="기계경비", J534, 0)</f>
        <v>0</v>
      </c>
      <c r="S534">
        <f>IF(P534="운반비", J534, 0)</f>
        <v>0</v>
      </c>
      <c r="T534">
        <f>IF(P534="작업부산물", F534, 0)</f>
        <v>0</v>
      </c>
      <c r="U534">
        <f>IF(P534="관급", F534, 0)</f>
        <v>0</v>
      </c>
      <c r="V534">
        <f>IF(P534="외주비", J534, 0)</f>
        <v>0</v>
      </c>
      <c r="W534">
        <f>IF(P534="장비비", J534, 0)</f>
        <v>0</v>
      </c>
      <c r="X534">
        <f>IF(P534="폐기물처리비", J534, 0)</f>
        <v>0</v>
      </c>
      <c r="Y534">
        <f>IF(P534="가설비", J534, 0)</f>
        <v>0</v>
      </c>
      <c r="Z534">
        <f>IF(P534="잡비제외분", F534, 0)</f>
        <v>0</v>
      </c>
      <c r="AA534">
        <f>IF(P534="사급자재대", L534, 0)</f>
        <v>0</v>
      </c>
      <c r="AB534">
        <f>IF(P534="관급자재대", L534, 0)</f>
        <v>0</v>
      </c>
      <c r="AC534">
        <f>IF(P534="사용자항목1", L534, 0)</f>
        <v>0</v>
      </c>
      <c r="AD534">
        <f>IF(P534="사용자항목2", L534, 0)</f>
        <v>0</v>
      </c>
      <c r="AE534">
        <f>IF(P534="사용자항목3", L534, 0)</f>
        <v>0</v>
      </c>
      <c r="AF534">
        <f>IF(P534="사용자항목4", L534, 0)</f>
        <v>0</v>
      </c>
      <c r="AG534">
        <f>IF(P534="사용자항목5", L534, 0)</f>
        <v>0</v>
      </c>
      <c r="AH534">
        <f>IF(P534="사용자항목6", L534, 0)</f>
        <v>0</v>
      </c>
      <c r="AI534">
        <f>IF(P534="사용자항목7", L534, 0)</f>
        <v>0</v>
      </c>
      <c r="AJ534">
        <f>IF(P534="사용자항목8", L534, 0)</f>
        <v>0</v>
      </c>
      <c r="AK534">
        <f>IF(P534="사용자항목9", L534, 0)</f>
        <v>0</v>
      </c>
    </row>
    <row r="535" spans="1:38" ht="30" customHeight="1">
      <c r="A535" s="31" t="s">
        <v>303</v>
      </c>
      <c r="B535" s="31" t="s">
        <v>185</v>
      </c>
      <c r="C535" s="29" t="s">
        <v>57</v>
      </c>
      <c r="D535" s="8">
        <v>87</v>
      </c>
      <c r="E535" s="8"/>
      <c r="F535" s="8"/>
      <c r="G535" s="8"/>
      <c r="H535" s="8"/>
      <c r="I535" s="8"/>
      <c r="J535" s="8"/>
      <c r="K535" s="8">
        <f>E535+G535+I535</f>
        <v>0</v>
      </c>
      <c r="L535" s="8">
        <f>F535+H535+J535</f>
        <v>0</v>
      </c>
      <c r="M535" s="9" t="s">
        <v>184</v>
      </c>
      <c r="O535" t="str">
        <f>""</f>
        <v/>
      </c>
      <c r="P535" s="1" t="s">
        <v>120</v>
      </c>
      <c r="Q535">
        <v>1</v>
      </c>
      <c r="R535">
        <f>IF(P535="기계경비", J535, 0)</f>
        <v>0</v>
      </c>
      <c r="S535">
        <f>IF(P535="운반비", J535, 0)</f>
        <v>0</v>
      </c>
      <c r="T535">
        <f>IF(P535="작업부산물", F535, 0)</f>
        <v>0</v>
      </c>
      <c r="U535">
        <f>IF(P535="관급", F535, 0)</f>
        <v>0</v>
      </c>
      <c r="V535">
        <f>IF(P535="외주비", J535, 0)</f>
        <v>0</v>
      </c>
      <c r="W535">
        <f>IF(P535="장비비", J535, 0)</f>
        <v>0</v>
      </c>
      <c r="X535">
        <f>IF(P535="폐기물처리비", J535, 0)</f>
        <v>0</v>
      </c>
      <c r="Y535">
        <f>IF(P535="가설비", J535, 0)</f>
        <v>0</v>
      </c>
      <c r="Z535">
        <f>IF(P535="잡비제외분", F535, 0)</f>
        <v>0</v>
      </c>
      <c r="AA535">
        <f>IF(P535="사급자재대", L535, 0)</f>
        <v>0</v>
      </c>
      <c r="AB535">
        <f>IF(P535="관급자재대", L535, 0)</f>
        <v>0</v>
      </c>
      <c r="AC535">
        <f>IF(P535="사용자항목1", L535, 0)</f>
        <v>0</v>
      </c>
      <c r="AD535">
        <f>IF(P535="사용자항목2", L535, 0)</f>
        <v>0</v>
      </c>
      <c r="AE535">
        <f>IF(P535="사용자항목3", L535, 0)</f>
        <v>0</v>
      </c>
      <c r="AF535">
        <f>IF(P535="사용자항목4", L535, 0)</f>
        <v>0</v>
      </c>
      <c r="AG535">
        <f>IF(P535="사용자항목5", L535, 0)</f>
        <v>0</v>
      </c>
      <c r="AH535">
        <f>IF(P535="사용자항목6", L535, 0)</f>
        <v>0</v>
      </c>
      <c r="AI535">
        <f>IF(P535="사용자항목7", L535, 0)</f>
        <v>0</v>
      </c>
      <c r="AJ535">
        <f>IF(P535="사용자항목8", L535, 0)</f>
        <v>0</v>
      </c>
      <c r="AK535">
        <f>IF(P535="사용자항목9", L535, 0)</f>
        <v>0</v>
      </c>
    </row>
    <row r="536" spans="1:38" ht="30" customHeight="1">
      <c r="A536" s="32"/>
      <c r="B536" s="32"/>
      <c r="C536" s="30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38" ht="30" customHeight="1">
      <c r="A537" s="32"/>
      <c r="B537" s="32"/>
      <c r="C537" s="30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38" ht="30" customHeight="1">
      <c r="A538" s="32"/>
      <c r="B538" s="32"/>
      <c r="C538" s="30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38" ht="30" customHeight="1">
      <c r="A539" s="32"/>
      <c r="B539" s="32"/>
      <c r="C539" s="30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38" ht="30" customHeight="1">
      <c r="A540" s="32"/>
      <c r="B540" s="32"/>
      <c r="C540" s="30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38" ht="30" customHeight="1">
      <c r="A541" s="32"/>
      <c r="B541" s="32"/>
      <c r="C541" s="30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38" ht="30" customHeight="1">
      <c r="A542" s="32"/>
      <c r="B542" s="32"/>
      <c r="C542" s="30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38" ht="30" customHeight="1">
      <c r="A543" s="32"/>
      <c r="B543" s="32"/>
      <c r="C543" s="30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38" ht="30" customHeight="1">
      <c r="A544" s="32"/>
      <c r="B544" s="32"/>
      <c r="C544" s="30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38" ht="30" customHeight="1">
      <c r="A545" s="32"/>
      <c r="B545" s="32"/>
      <c r="C545" s="30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38" ht="30" customHeight="1">
      <c r="A546" s="32"/>
      <c r="B546" s="32"/>
      <c r="C546" s="30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38" ht="30" customHeight="1">
      <c r="A547" s="32"/>
      <c r="B547" s="32"/>
      <c r="C547" s="30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38" ht="30" customHeight="1">
      <c r="A548" s="32"/>
      <c r="B548" s="32"/>
      <c r="C548" s="30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38" ht="30" customHeight="1">
      <c r="A549" s="32"/>
      <c r="B549" s="32"/>
      <c r="C549" s="30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38" ht="30" customHeight="1">
      <c r="A550" s="32"/>
      <c r="B550" s="32"/>
      <c r="C550" s="30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38" ht="30" customHeight="1">
      <c r="A551" s="32"/>
      <c r="B551" s="32"/>
      <c r="C551" s="30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38" ht="30" customHeight="1">
      <c r="A552" s="32"/>
      <c r="B552" s="32"/>
      <c r="C552" s="30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38" ht="30" customHeight="1">
      <c r="A553" s="32"/>
      <c r="B553" s="32"/>
      <c r="C553" s="30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38" ht="30" customHeight="1">
      <c r="A554" s="11" t="s">
        <v>121</v>
      </c>
      <c r="B554" s="12"/>
      <c r="C554" s="13"/>
      <c r="D554" s="14"/>
      <c r="E554" s="8"/>
      <c r="F554" s="14"/>
      <c r="G554" s="8"/>
      <c r="H554" s="14"/>
      <c r="I554" s="8"/>
      <c r="J554" s="14"/>
      <c r="K554" s="8"/>
      <c r="L554" s="14">
        <f>F554+H554+J554</f>
        <v>0</v>
      </c>
      <c r="M554" s="14"/>
      <c r="R554">
        <f t="shared" ref="R554:AL554" si="79">ROUNDDOWN(SUM(R534:R535), 0)</f>
        <v>0</v>
      </c>
      <c r="S554">
        <f t="shared" si="79"/>
        <v>0</v>
      </c>
      <c r="T554">
        <f t="shared" si="79"/>
        <v>0</v>
      </c>
      <c r="U554">
        <f t="shared" si="79"/>
        <v>0</v>
      </c>
      <c r="V554">
        <f t="shared" si="79"/>
        <v>0</v>
      </c>
      <c r="W554">
        <f t="shared" si="79"/>
        <v>0</v>
      </c>
      <c r="X554">
        <f t="shared" si="79"/>
        <v>0</v>
      </c>
      <c r="Y554">
        <f t="shared" si="79"/>
        <v>0</v>
      </c>
      <c r="Z554">
        <f t="shared" si="79"/>
        <v>0</v>
      </c>
      <c r="AA554">
        <f t="shared" si="79"/>
        <v>0</v>
      </c>
      <c r="AB554">
        <f t="shared" si="79"/>
        <v>0</v>
      </c>
      <c r="AC554">
        <f t="shared" si="79"/>
        <v>0</v>
      </c>
      <c r="AD554">
        <f t="shared" si="79"/>
        <v>0</v>
      </c>
      <c r="AE554">
        <f t="shared" si="79"/>
        <v>0</v>
      </c>
      <c r="AF554">
        <f t="shared" si="79"/>
        <v>0</v>
      </c>
      <c r="AG554">
        <f t="shared" si="79"/>
        <v>0</v>
      </c>
      <c r="AH554">
        <f t="shared" si="79"/>
        <v>0</v>
      </c>
      <c r="AI554">
        <f t="shared" si="79"/>
        <v>0</v>
      </c>
      <c r="AJ554">
        <f t="shared" si="79"/>
        <v>0</v>
      </c>
      <c r="AK554">
        <f t="shared" si="79"/>
        <v>0</v>
      </c>
      <c r="AL554">
        <f t="shared" si="79"/>
        <v>0</v>
      </c>
    </row>
    <row r="555" spans="1:38" ht="30" customHeight="1">
      <c r="A555" s="53" t="s">
        <v>320</v>
      </c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7"/>
    </row>
    <row r="556" spans="1:38" ht="30" customHeight="1">
      <c r="A556" s="31" t="s">
        <v>131</v>
      </c>
      <c r="B556" s="31" t="s">
        <v>164</v>
      </c>
      <c r="C556" s="29" t="s">
        <v>57</v>
      </c>
      <c r="D556" s="8">
        <v>1</v>
      </c>
      <c r="E556" s="8"/>
      <c r="F556" s="8"/>
      <c r="G556" s="8"/>
      <c r="H556" s="8"/>
      <c r="I556" s="8"/>
      <c r="J556" s="8"/>
      <c r="K556" s="8">
        <f>E556+G556+I556</f>
        <v>0</v>
      </c>
      <c r="L556" s="8">
        <f>F556+H556+J556</f>
        <v>0</v>
      </c>
      <c r="M556" s="9" t="s">
        <v>163</v>
      </c>
      <c r="O556" t="str">
        <f>""</f>
        <v/>
      </c>
      <c r="P556" s="1" t="s">
        <v>120</v>
      </c>
      <c r="Q556">
        <v>1</v>
      </c>
      <c r="R556">
        <f>IF(P556="기계경비", J556, 0)</f>
        <v>0</v>
      </c>
      <c r="S556">
        <f>IF(P556="운반비", J556, 0)</f>
        <v>0</v>
      </c>
      <c r="T556">
        <f>IF(P556="작업부산물", F556, 0)</f>
        <v>0</v>
      </c>
      <c r="U556">
        <f>IF(P556="관급", F556, 0)</f>
        <v>0</v>
      </c>
      <c r="V556">
        <f>IF(P556="외주비", J556, 0)</f>
        <v>0</v>
      </c>
      <c r="W556">
        <f>IF(P556="장비비", J556, 0)</f>
        <v>0</v>
      </c>
      <c r="X556">
        <f>IF(P556="폐기물처리비", J556, 0)</f>
        <v>0</v>
      </c>
      <c r="Y556">
        <f>IF(P556="가설비", J556, 0)</f>
        <v>0</v>
      </c>
      <c r="Z556">
        <f>IF(P556="잡비제외분", F556, 0)</f>
        <v>0</v>
      </c>
      <c r="AA556">
        <f>IF(P556="사급자재대", L556, 0)</f>
        <v>0</v>
      </c>
      <c r="AB556">
        <f>IF(P556="관급자재대", L556, 0)</f>
        <v>0</v>
      </c>
      <c r="AC556">
        <f>IF(P556="사용자항목1", L556, 0)</f>
        <v>0</v>
      </c>
      <c r="AD556">
        <f>IF(P556="사용자항목2", L556, 0)</f>
        <v>0</v>
      </c>
      <c r="AE556">
        <f>IF(P556="사용자항목3", L556, 0)</f>
        <v>0</v>
      </c>
      <c r="AF556">
        <f>IF(P556="사용자항목4", L556, 0)</f>
        <v>0</v>
      </c>
      <c r="AG556">
        <f>IF(P556="사용자항목5", L556, 0)</f>
        <v>0</v>
      </c>
      <c r="AH556">
        <f>IF(P556="사용자항목6", L556, 0)</f>
        <v>0</v>
      </c>
      <c r="AI556">
        <f>IF(P556="사용자항목7", L556, 0)</f>
        <v>0</v>
      </c>
      <c r="AJ556">
        <f>IF(P556="사용자항목8", L556, 0)</f>
        <v>0</v>
      </c>
      <c r="AK556">
        <f>IF(P556="사용자항목9", L556, 0)</f>
        <v>0</v>
      </c>
    </row>
    <row r="557" spans="1:38" ht="30" customHeight="1">
      <c r="A557" s="32"/>
      <c r="B557" s="32"/>
      <c r="C557" s="30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38" ht="30" customHeight="1">
      <c r="A558" s="32"/>
      <c r="B558" s="32"/>
      <c r="C558" s="30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38" ht="30" customHeight="1">
      <c r="A559" s="32"/>
      <c r="B559" s="32"/>
      <c r="C559" s="30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38" ht="30" customHeight="1">
      <c r="A560" s="32"/>
      <c r="B560" s="32"/>
      <c r="C560" s="30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38" ht="30" customHeight="1">
      <c r="A561" s="32"/>
      <c r="B561" s="32"/>
      <c r="C561" s="30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38" ht="30" customHeight="1">
      <c r="A562" s="32"/>
      <c r="B562" s="32"/>
      <c r="C562" s="30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38" ht="30" customHeight="1">
      <c r="A563" s="32"/>
      <c r="B563" s="32"/>
      <c r="C563" s="30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38" ht="30" customHeight="1">
      <c r="A564" s="32"/>
      <c r="B564" s="32"/>
      <c r="C564" s="30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38" ht="30" customHeight="1">
      <c r="A565" s="32"/>
      <c r="B565" s="32"/>
      <c r="C565" s="30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38" ht="30" customHeight="1">
      <c r="A566" s="32"/>
      <c r="B566" s="32"/>
      <c r="C566" s="30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38" ht="30" customHeight="1">
      <c r="A567" s="32"/>
      <c r="B567" s="32"/>
      <c r="C567" s="30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38" ht="30" customHeight="1">
      <c r="A568" s="32"/>
      <c r="B568" s="32"/>
      <c r="C568" s="30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38" ht="30" customHeight="1">
      <c r="A569" s="32"/>
      <c r="B569" s="32"/>
      <c r="C569" s="30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38" ht="30" customHeight="1">
      <c r="A570" s="32"/>
      <c r="B570" s="32"/>
      <c r="C570" s="30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38" ht="30" customHeight="1">
      <c r="A571" s="32"/>
      <c r="B571" s="32"/>
      <c r="C571" s="30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38" ht="30" customHeight="1">
      <c r="A572" s="32"/>
      <c r="B572" s="32"/>
      <c r="C572" s="30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38" ht="30" customHeight="1">
      <c r="A573" s="32"/>
      <c r="B573" s="32"/>
      <c r="C573" s="30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38" ht="30" customHeight="1">
      <c r="A574" s="32"/>
      <c r="B574" s="32"/>
      <c r="C574" s="30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38" ht="30" customHeight="1">
      <c r="A575" s="32"/>
      <c r="B575" s="32"/>
      <c r="C575" s="30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38" ht="30" customHeight="1">
      <c r="A576" s="11" t="s">
        <v>121</v>
      </c>
      <c r="B576" s="12"/>
      <c r="C576" s="13"/>
      <c r="D576" s="14"/>
      <c r="E576" s="8"/>
      <c r="F576" s="14"/>
      <c r="G576" s="8"/>
      <c r="H576" s="14"/>
      <c r="I576" s="8"/>
      <c r="J576" s="14"/>
      <c r="K576" s="8"/>
      <c r="L576" s="14">
        <f>F576+H576+J576</f>
        <v>0</v>
      </c>
      <c r="M576" s="14"/>
      <c r="R576">
        <f t="shared" ref="R576:AL576" si="80">ROUNDDOWN(SUM(R556:R556), 0)</f>
        <v>0</v>
      </c>
      <c r="S576">
        <f t="shared" si="80"/>
        <v>0</v>
      </c>
      <c r="T576">
        <f t="shared" si="80"/>
        <v>0</v>
      </c>
      <c r="U576">
        <f t="shared" si="80"/>
        <v>0</v>
      </c>
      <c r="V576">
        <f t="shared" si="80"/>
        <v>0</v>
      </c>
      <c r="W576">
        <f t="shared" si="80"/>
        <v>0</v>
      </c>
      <c r="X576">
        <f t="shared" si="80"/>
        <v>0</v>
      </c>
      <c r="Y576">
        <f t="shared" si="80"/>
        <v>0</v>
      </c>
      <c r="Z576">
        <f t="shared" si="80"/>
        <v>0</v>
      </c>
      <c r="AA576">
        <f t="shared" si="80"/>
        <v>0</v>
      </c>
      <c r="AB576">
        <f t="shared" si="80"/>
        <v>0</v>
      </c>
      <c r="AC576">
        <f t="shared" si="80"/>
        <v>0</v>
      </c>
      <c r="AD576">
        <f t="shared" si="80"/>
        <v>0</v>
      </c>
      <c r="AE576">
        <f t="shared" si="80"/>
        <v>0</v>
      </c>
      <c r="AF576">
        <f t="shared" si="80"/>
        <v>0</v>
      </c>
      <c r="AG576">
        <f t="shared" si="80"/>
        <v>0</v>
      </c>
      <c r="AH576">
        <f t="shared" si="80"/>
        <v>0</v>
      </c>
      <c r="AI576">
        <f t="shared" si="80"/>
        <v>0</v>
      </c>
      <c r="AJ576">
        <f t="shared" si="80"/>
        <v>0</v>
      </c>
      <c r="AK576">
        <f t="shared" si="80"/>
        <v>0</v>
      </c>
      <c r="AL576">
        <f t="shared" si="80"/>
        <v>0</v>
      </c>
    </row>
    <row r="577" spans="1:37" ht="30" customHeight="1">
      <c r="A577" s="53" t="s">
        <v>321</v>
      </c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7"/>
    </row>
    <row r="578" spans="1:37" ht="30" customHeight="1">
      <c r="A578" s="31" t="s">
        <v>192</v>
      </c>
      <c r="B578" s="31" t="s">
        <v>193</v>
      </c>
      <c r="C578" s="29" t="s">
        <v>194</v>
      </c>
      <c r="D578" s="8">
        <v>7</v>
      </c>
      <c r="E578" s="8"/>
      <c r="F578" s="8"/>
      <c r="G578" s="8"/>
      <c r="H578" s="8"/>
      <c r="I578" s="8"/>
      <c r="J578" s="8"/>
      <c r="K578" s="8">
        <f t="shared" ref="K578:L580" si="81">E578+G578+I578</f>
        <v>0</v>
      </c>
      <c r="L578" s="8">
        <f t="shared" si="81"/>
        <v>0</v>
      </c>
      <c r="M578" s="9" t="s">
        <v>191</v>
      </c>
      <c r="O578" t="str">
        <f>""</f>
        <v/>
      </c>
      <c r="P578" s="1" t="s">
        <v>120</v>
      </c>
      <c r="Q578">
        <v>1</v>
      </c>
      <c r="R578">
        <f>IF(P578="기계경비", J578, 0)</f>
        <v>0</v>
      </c>
      <c r="S578">
        <f>IF(P578="운반비", J578, 0)</f>
        <v>0</v>
      </c>
      <c r="T578">
        <f>IF(P578="작업부산물", F578, 0)</f>
        <v>0</v>
      </c>
      <c r="U578">
        <f>IF(P578="관급", F578, 0)</f>
        <v>0</v>
      </c>
      <c r="V578">
        <f>IF(P578="외주비", J578, 0)</f>
        <v>0</v>
      </c>
      <c r="W578">
        <f>IF(P578="장비비", J578, 0)</f>
        <v>0</v>
      </c>
      <c r="X578">
        <f>IF(P578="폐기물처리비", J578, 0)</f>
        <v>0</v>
      </c>
      <c r="Y578">
        <f>IF(P578="가설비", J578, 0)</f>
        <v>0</v>
      </c>
      <c r="Z578">
        <f>IF(P578="잡비제외분", F578, 0)</f>
        <v>0</v>
      </c>
      <c r="AA578">
        <f>IF(P578="사급자재대", L578, 0)</f>
        <v>0</v>
      </c>
      <c r="AB578">
        <f>IF(P578="관급자재대", L578, 0)</f>
        <v>0</v>
      </c>
      <c r="AC578">
        <f>IF(P578="사용자항목1", L578, 0)</f>
        <v>0</v>
      </c>
      <c r="AD578">
        <f>IF(P578="사용자항목2", L578, 0)</f>
        <v>0</v>
      </c>
      <c r="AE578">
        <f>IF(P578="사용자항목3", L578, 0)</f>
        <v>0</v>
      </c>
      <c r="AF578">
        <f>IF(P578="사용자항목4", L578, 0)</f>
        <v>0</v>
      </c>
      <c r="AG578">
        <f>IF(P578="사용자항목5", L578, 0)</f>
        <v>0</v>
      </c>
      <c r="AH578">
        <f>IF(P578="사용자항목6", L578, 0)</f>
        <v>0</v>
      </c>
      <c r="AI578">
        <f>IF(P578="사용자항목7", L578, 0)</f>
        <v>0</v>
      </c>
      <c r="AJ578">
        <f>IF(P578="사용자항목8", L578, 0)</f>
        <v>0</v>
      </c>
      <c r="AK578">
        <f>IF(P578="사용자항목9", L578, 0)</f>
        <v>0</v>
      </c>
    </row>
    <row r="579" spans="1:37" ht="30" customHeight="1">
      <c r="A579" s="31" t="s">
        <v>196</v>
      </c>
      <c r="B579" s="31" t="s">
        <v>197</v>
      </c>
      <c r="C579" s="29" t="s">
        <v>57</v>
      </c>
      <c r="D579" s="8">
        <v>78</v>
      </c>
      <c r="E579" s="8"/>
      <c r="F579" s="8"/>
      <c r="G579" s="8"/>
      <c r="H579" s="8"/>
      <c r="I579" s="8"/>
      <c r="J579" s="8"/>
      <c r="K579" s="8">
        <f t="shared" si="81"/>
        <v>0</v>
      </c>
      <c r="L579" s="8">
        <f t="shared" si="81"/>
        <v>0</v>
      </c>
      <c r="M579" s="9" t="s">
        <v>195</v>
      </c>
      <c r="O579" t="str">
        <f>""</f>
        <v/>
      </c>
      <c r="P579" s="1" t="s">
        <v>120</v>
      </c>
      <c r="Q579">
        <v>1</v>
      </c>
      <c r="R579">
        <f>IF(P579="기계경비", J579, 0)</f>
        <v>0</v>
      </c>
      <c r="S579">
        <f>IF(P579="운반비", J579, 0)</f>
        <v>0</v>
      </c>
      <c r="T579">
        <f>IF(P579="작업부산물", F579, 0)</f>
        <v>0</v>
      </c>
      <c r="U579">
        <f>IF(P579="관급", F579, 0)</f>
        <v>0</v>
      </c>
      <c r="V579">
        <f>IF(P579="외주비", J579, 0)</f>
        <v>0</v>
      </c>
      <c r="W579">
        <f>IF(P579="장비비", J579, 0)</f>
        <v>0</v>
      </c>
      <c r="X579">
        <f>IF(P579="폐기물처리비", J579, 0)</f>
        <v>0</v>
      </c>
      <c r="Y579">
        <f>IF(P579="가설비", J579, 0)</f>
        <v>0</v>
      </c>
      <c r="Z579">
        <f>IF(P579="잡비제외분", F579, 0)</f>
        <v>0</v>
      </c>
      <c r="AA579">
        <f>IF(P579="사급자재대", L579, 0)</f>
        <v>0</v>
      </c>
      <c r="AB579">
        <f>IF(P579="관급자재대", L579, 0)</f>
        <v>0</v>
      </c>
      <c r="AC579">
        <f>IF(P579="사용자항목1", L579, 0)</f>
        <v>0</v>
      </c>
      <c r="AD579">
        <f>IF(P579="사용자항목2", L579, 0)</f>
        <v>0</v>
      </c>
      <c r="AE579">
        <f>IF(P579="사용자항목3", L579, 0)</f>
        <v>0</v>
      </c>
      <c r="AF579">
        <f>IF(P579="사용자항목4", L579, 0)</f>
        <v>0</v>
      </c>
      <c r="AG579">
        <f>IF(P579="사용자항목5", L579, 0)</f>
        <v>0</v>
      </c>
      <c r="AH579">
        <f>IF(P579="사용자항목6", L579, 0)</f>
        <v>0</v>
      </c>
      <c r="AI579">
        <f>IF(P579="사용자항목7", L579, 0)</f>
        <v>0</v>
      </c>
      <c r="AJ579">
        <f>IF(P579="사용자항목8", L579, 0)</f>
        <v>0</v>
      </c>
      <c r="AK579">
        <f>IF(P579="사용자항목9", L579, 0)</f>
        <v>0</v>
      </c>
    </row>
    <row r="580" spans="1:37" ht="30" customHeight="1">
      <c r="A580" s="31" t="s">
        <v>199</v>
      </c>
      <c r="B580" s="31" t="s">
        <v>200</v>
      </c>
      <c r="C580" s="29" t="s">
        <v>57</v>
      </c>
      <c r="D580" s="8">
        <v>78</v>
      </c>
      <c r="E580" s="8"/>
      <c r="F580" s="8"/>
      <c r="G580" s="8"/>
      <c r="H580" s="8"/>
      <c r="I580" s="8"/>
      <c r="J580" s="8"/>
      <c r="K580" s="8">
        <f t="shared" si="81"/>
        <v>0</v>
      </c>
      <c r="L580" s="8">
        <f t="shared" si="81"/>
        <v>0</v>
      </c>
      <c r="M580" s="9" t="s">
        <v>198</v>
      </c>
      <c r="O580" t="str">
        <f>""</f>
        <v/>
      </c>
      <c r="P580" s="1" t="s">
        <v>120</v>
      </c>
      <c r="Q580">
        <v>1</v>
      </c>
      <c r="R580">
        <f>IF(P580="기계경비", J580, 0)</f>
        <v>0</v>
      </c>
      <c r="S580">
        <f>IF(P580="운반비", J580, 0)</f>
        <v>0</v>
      </c>
      <c r="T580">
        <f>IF(P580="작업부산물", F580, 0)</f>
        <v>0</v>
      </c>
      <c r="U580">
        <f>IF(P580="관급", F580, 0)</f>
        <v>0</v>
      </c>
      <c r="V580">
        <f>IF(P580="외주비", J580, 0)</f>
        <v>0</v>
      </c>
      <c r="W580">
        <f>IF(P580="장비비", J580, 0)</f>
        <v>0</v>
      </c>
      <c r="X580">
        <f>IF(P580="폐기물처리비", J580, 0)</f>
        <v>0</v>
      </c>
      <c r="Y580">
        <f>IF(P580="가설비", J580, 0)</f>
        <v>0</v>
      </c>
      <c r="Z580">
        <f>IF(P580="잡비제외분", F580, 0)</f>
        <v>0</v>
      </c>
      <c r="AA580">
        <f>IF(P580="사급자재대", L580, 0)</f>
        <v>0</v>
      </c>
      <c r="AB580">
        <f>IF(P580="관급자재대", L580, 0)</f>
        <v>0</v>
      </c>
      <c r="AC580">
        <f>IF(P580="사용자항목1", L580, 0)</f>
        <v>0</v>
      </c>
      <c r="AD580">
        <f>IF(P580="사용자항목2", L580, 0)</f>
        <v>0</v>
      </c>
      <c r="AE580">
        <f>IF(P580="사용자항목3", L580, 0)</f>
        <v>0</v>
      </c>
      <c r="AF580">
        <f>IF(P580="사용자항목4", L580, 0)</f>
        <v>0</v>
      </c>
      <c r="AG580">
        <f>IF(P580="사용자항목5", L580, 0)</f>
        <v>0</v>
      </c>
      <c r="AH580">
        <f>IF(P580="사용자항목6", L580, 0)</f>
        <v>0</v>
      </c>
      <c r="AI580">
        <f>IF(P580="사용자항목7", L580, 0)</f>
        <v>0</v>
      </c>
      <c r="AJ580">
        <f>IF(P580="사용자항목8", L580, 0)</f>
        <v>0</v>
      </c>
      <c r="AK580">
        <f>IF(P580="사용자항목9", L580, 0)</f>
        <v>0</v>
      </c>
    </row>
    <row r="581" spans="1:37" ht="30" customHeight="1">
      <c r="A581" s="32"/>
      <c r="B581" s="32"/>
      <c r="C581" s="30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37" ht="30" customHeight="1">
      <c r="A582" s="32"/>
      <c r="B582" s="32"/>
      <c r="C582" s="30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37" ht="30" customHeight="1">
      <c r="A583" s="32"/>
      <c r="B583" s="32"/>
      <c r="C583" s="30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37" ht="30" customHeight="1">
      <c r="A584" s="32"/>
      <c r="B584" s="32"/>
      <c r="C584" s="30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37" ht="30" customHeight="1">
      <c r="A585" s="32"/>
      <c r="B585" s="32"/>
      <c r="C585" s="30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37" ht="30" customHeight="1">
      <c r="A586" s="32"/>
      <c r="B586" s="32"/>
      <c r="C586" s="30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37" ht="30" customHeight="1">
      <c r="A587" s="32"/>
      <c r="B587" s="32"/>
      <c r="C587" s="30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37" ht="30" customHeight="1">
      <c r="A588" s="32"/>
      <c r="B588" s="32"/>
      <c r="C588" s="30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37" ht="30" customHeight="1">
      <c r="A589" s="32"/>
      <c r="B589" s="32"/>
      <c r="C589" s="30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37" ht="30" customHeight="1">
      <c r="A590" s="32"/>
      <c r="B590" s="32"/>
      <c r="C590" s="30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37" ht="30" customHeight="1">
      <c r="A591" s="32"/>
      <c r="B591" s="32"/>
      <c r="C591" s="30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37" ht="30" customHeight="1">
      <c r="A592" s="32"/>
      <c r="B592" s="32"/>
      <c r="C592" s="30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38" ht="30" customHeight="1">
      <c r="A593" s="32"/>
      <c r="B593" s="32"/>
      <c r="C593" s="30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38" ht="30" customHeight="1">
      <c r="A594" s="32"/>
      <c r="B594" s="32"/>
      <c r="C594" s="30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38" ht="30" customHeight="1">
      <c r="A595" s="32"/>
      <c r="B595" s="32"/>
      <c r="C595" s="30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38" ht="30" customHeight="1">
      <c r="A596" s="32"/>
      <c r="B596" s="32"/>
      <c r="C596" s="30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38" ht="30" customHeight="1">
      <c r="A597" s="32"/>
      <c r="B597" s="32"/>
      <c r="C597" s="30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38" ht="30" customHeight="1">
      <c r="A598" s="11" t="s">
        <v>121</v>
      </c>
      <c r="B598" s="12"/>
      <c r="C598" s="13"/>
      <c r="D598" s="14"/>
      <c r="E598" s="8"/>
      <c r="F598" s="14"/>
      <c r="G598" s="8"/>
      <c r="H598" s="14"/>
      <c r="I598" s="8"/>
      <c r="J598" s="14"/>
      <c r="K598" s="8"/>
      <c r="L598" s="14">
        <f>F598+H598+J598</f>
        <v>0</v>
      </c>
      <c r="M598" s="14"/>
      <c r="R598">
        <f t="shared" ref="R598:AL598" si="82">ROUNDDOWN(SUM(R578:R580), 0)</f>
        <v>0</v>
      </c>
      <c r="S598">
        <f t="shared" si="82"/>
        <v>0</v>
      </c>
      <c r="T598">
        <f t="shared" si="82"/>
        <v>0</v>
      </c>
      <c r="U598">
        <f t="shared" si="82"/>
        <v>0</v>
      </c>
      <c r="V598">
        <f t="shared" si="82"/>
        <v>0</v>
      </c>
      <c r="W598">
        <f t="shared" si="82"/>
        <v>0</v>
      </c>
      <c r="X598">
        <f t="shared" si="82"/>
        <v>0</v>
      </c>
      <c r="Y598">
        <f t="shared" si="82"/>
        <v>0</v>
      </c>
      <c r="Z598">
        <f t="shared" si="82"/>
        <v>0</v>
      </c>
      <c r="AA598">
        <f t="shared" si="82"/>
        <v>0</v>
      </c>
      <c r="AB598">
        <f t="shared" si="82"/>
        <v>0</v>
      </c>
      <c r="AC598">
        <f t="shared" si="82"/>
        <v>0</v>
      </c>
      <c r="AD598">
        <f t="shared" si="82"/>
        <v>0</v>
      </c>
      <c r="AE598">
        <f t="shared" si="82"/>
        <v>0</v>
      </c>
      <c r="AF598">
        <f t="shared" si="82"/>
        <v>0</v>
      </c>
      <c r="AG598">
        <f t="shared" si="82"/>
        <v>0</v>
      </c>
      <c r="AH598">
        <f t="shared" si="82"/>
        <v>0</v>
      </c>
      <c r="AI598">
        <f t="shared" si="82"/>
        <v>0</v>
      </c>
      <c r="AJ598">
        <f t="shared" si="82"/>
        <v>0</v>
      </c>
      <c r="AK598">
        <f t="shared" si="82"/>
        <v>0</v>
      </c>
      <c r="AL598">
        <f t="shared" si="82"/>
        <v>0</v>
      </c>
    </row>
    <row r="599" spans="1:38" ht="30" customHeight="1">
      <c r="A599" s="53" t="s">
        <v>322</v>
      </c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7"/>
    </row>
    <row r="600" spans="1:38" ht="30" customHeight="1">
      <c r="A600" s="31" t="s">
        <v>100</v>
      </c>
      <c r="B600" s="31" t="s">
        <v>101</v>
      </c>
      <c r="C600" s="29" t="s">
        <v>74</v>
      </c>
      <c r="D600" s="8">
        <v>0.25900000000000001</v>
      </c>
      <c r="E600" s="8"/>
      <c r="F600" s="8"/>
      <c r="G600" s="8"/>
      <c r="H600" s="8"/>
      <c r="I600" s="8"/>
      <c r="J600" s="8"/>
      <c r="K600" s="8">
        <f t="shared" ref="K600:L602" si="83">E600+G600+I600</f>
        <v>0</v>
      </c>
      <c r="L600" s="8">
        <f t="shared" si="83"/>
        <v>0</v>
      </c>
      <c r="M600" s="8"/>
      <c r="O600" t="str">
        <f>"03"</f>
        <v>03</v>
      </c>
      <c r="P600" t="s">
        <v>110</v>
      </c>
      <c r="Q600">
        <v>1</v>
      </c>
      <c r="R600">
        <f>IF(P600="기계경비", J600, 0)</f>
        <v>0</v>
      </c>
      <c r="S600">
        <f>IF(P600="운반비", J600, 0)</f>
        <v>0</v>
      </c>
      <c r="T600">
        <f>IF(P600="작업부산물", F600, 0)</f>
        <v>0</v>
      </c>
      <c r="U600">
        <f>IF(P600="관급", F600, 0)</f>
        <v>0</v>
      </c>
      <c r="V600">
        <f>IF(P600="외주비", J600, 0)</f>
        <v>0</v>
      </c>
      <c r="W600">
        <f>IF(P600="장비비", J600, 0)</f>
        <v>0</v>
      </c>
      <c r="X600">
        <f>IF(P600="폐기물처리비", L600, 0)</f>
        <v>0</v>
      </c>
      <c r="Y600">
        <f>IF(P600="가설비", J600, 0)</f>
        <v>0</v>
      </c>
      <c r="Z600">
        <f>IF(P600="잡비제외분", F600, 0)</f>
        <v>0</v>
      </c>
      <c r="AA600">
        <f>IF(P600="사급자재대", L600, 0)</f>
        <v>0</v>
      </c>
      <c r="AB600">
        <f>IF(P600="관급자재대", L600, 0)</f>
        <v>0</v>
      </c>
      <c r="AC600">
        <f>IF(P600="사용자항목1", L600, 0)</f>
        <v>0</v>
      </c>
      <c r="AD600">
        <f>IF(P600="사용자항목2", L600, 0)</f>
        <v>0</v>
      </c>
      <c r="AE600">
        <f>IF(P600="사용자항목3", L600, 0)</f>
        <v>0</v>
      </c>
      <c r="AF600">
        <f>IF(P600="사용자항목4", L600, 0)</f>
        <v>0</v>
      </c>
      <c r="AG600">
        <f>IF(P600="사용자항목5", L600, 0)</f>
        <v>0</v>
      </c>
      <c r="AH600">
        <f>IF(P600="사용자항목6", L600, 0)</f>
        <v>0</v>
      </c>
      <c r="AI600">
        <f>IF(P600="사용자항목7", L600, 0)</f>
        <v>0</v>
      </c>
      <c r="AJ600">
        <f>IF(P600="사용자항목8", L600, 0)</f>
        <v>0</v>
      </c>
      <c r="AK600">
        <f>IF(P600="사용자항목9", L600, 0)</f>
        <v>0</v>
      </c>
    </row>
    <row r="601" spans="1:38" ht="30" customHeight="1">
      <c r="A601" s="31" t="s">
        <v>106</v>
      </c>
      <c r="B601" s="31" t="s">
        <v>109</v>
      </c>
      <c r="C601" s="29" t="s">
        <v>74</v>
      </c>
      <c r="D601" s="8">
        <v>0.25900000000000001</v>
      </c>
      <c r="E601" s="8"/>
      <c r="F601" s="8"/>
      <c r="G601" s="8"/>
      <c r="H601" s="8"/>
      <c r="I601" s="8"/>
      <c r="J601" s="8"/>
      <c r="K601" s="8">
        <f t="shared" si="83"/>
        <v>0</v>
      </c>
      <c r="L601" s="8">
        <f t="shared" si="83"/>
        <v>0</v>
      </c>
      <c r="M601" s="9" t="s">
        <v>108</v>
      </c>
      <c r="O601" t="str">
        <f>"03"</f>
        <v>03</v>
      </c>
      <c r="P601" t="s">
        <v>110</v>
      </c>
      <c r="Q601">
        <v>1</v>
      </c>
      <c r="R601">
        <f>IF(P601="기계경비", J601, 0)</f>
        <v>0</v>
      </c>
      <c r="S601">
        <f>IF(P601="운반비", J601, 0)</f>
        <v>0</v>
      </c>
      <c r="T601">
        <f>IF(P601="작업부산물", F601, 0)</f>
        <v>0</v>
      </c>
      <c r="U601">
        <f>IF(P601="관급", F601, 0)</f>
        <v>0</v>
      </c>
      <c r="V601">
        <f>IF(P601="외주비", J601, 0)</f>
        <v>0</v>
      </c>
      <c r="W601">
        <f>IF(P601="장비비", J601, 0)</f>
        <v>0</v>
      </c>
      <c r="X601">
        <f>IF(P601="폐기물처리비", L601, 0)</f>
        <v>0</v>
      </c>
      <c r="Y601">
        <f>IF(P601="가설비", J601, 0)</f>
        <v>0</v>
      </c>
      <c r="Z601">
        <f>IF(P601="잡비제외분", F601, 0)</f>
        <v>0</v>
      </c>
      <c r="AA601">
        <f>IF(P601="사급자재대", L601, 0)</f>
        <v>0</v>
      </c>
      <c r="AB601">
        <f>IF(P601="관급자재대", L601, 0)</f>
        <v>0</v>
      </c>
      <c r="AC601">
        <f>IF(P601="사용자항목1", L601, 0)</f>
        <v>0</v>
      </c>
      <c r="AD601">
        <f>IF(P601="사용자항목2", L601, 0)</f>
        <v>0</v>
      </c>
      <c r="AE601">
        <f>IF(P601="사용자항목3", L601, 0)</f>
        <v>0</v>
      </c>
      <c r="AF601">
        <f>IF(P601="사용자항목4", L601, 0)</f>
        <v>0</v>
      </c>
      <c r="AG601">
        <f>IF(P601="사용자항목5", L601, 0)</f>
        <v>0</v>
      </c>
      <c r="AH601">
        <f>IF(P601="사용자항목6", L601, 0)</f>
        <v>0</v>
      </c>
      <c r="AI601">
        <f>IF(P601="사용자항목7", L601, 0)</f>
        <v>0</v>
      </c>
      <c r="AJ601">
        <f>IF(P601="사용자항목8", L601, 0)</f>
        <v>0</v>
      </c>
      <c r="AK601">
        <f>IF(P601="사용자항목9", L601, 0)</f>
        <v>0</v>
      </c>
    </row>
    <row r="602" spans="1:38" ht="30" customHeight="1">
      <c r="A602" s="31" t="s">
        <v>110</v>
      </c>
      <c r="B602" s="31" t="s">
        <v>112</v>
      </c>
      <c r="C602" s="29" t="s">
        <v>74</v>
      </c>
      <c r="D602" s="8">
        <v>0.25900000000000001</v>
      </c>
      <c r="E602" s="8"/>
      <c r="F602" s="8"/>
      <c r="G602" s="8"/>
      <c r="H602" s="8"/>
      <c r="I602" s="8"/>
      <c r="J602" s="8"/>
      <c r="K602" s="8">
        <f t="shared" si="83"/>
        <v>0</v>
      </c>
      <c r="L602" s="8">
        <f t="shared" si="83"/>
        <v>0</v>
      </c>
      <c r="M602" s="9" t="s">
        <v>108</v>
      </c>
      <c r="O602" t="str">
        <f>"03"</f>
        <v>03</v>
      </c>
      <c r="P602" t="s">
        <v>110</v>
      </c>
      <c r="Q602">
        <v>1</v>
      </c>
      <c r="R602">
        <f>IF(P602="기계경비", J602, 0)</f>
        <v>0</v>
      </c>
      <c r="S602">
        <f>IF(P602="운반비", J602, 0)</f>
        <v>0</v>
      </c>
      <c r="T602">
        <f>IF(P602="작업부산물", F602, 0)</f>
        <v>0</v>
      </c>
      <c r="U602">
        <f>IF(P602="관급", F602, 0)</f>
        <v>0</v>
      </c>
      <c r="V602">
        <f>IF(P602="외주비", J602, 0)</f>
        <v>0</v>
      </c>
      <c r="W602">
        <f>IF(P602="장비비", J602, 0)</f>
        <v>0</v>
      </c>
      <c r="X602">
        <f>IF(P602="폐기물처리비", L602, 0)</f>
        <v>0</v>
      </c>
      <c r="Y602">
        <f>IF(P602="가설비", J602, 0)</f>
        <v>0</v>
      </c>
      <c r="Z602">
        <f>IF(P602="잡비제외분", F602, 0)</f>
        <v>0</v>
      </c>
      <c r="AA602">
        <f>IF(P602="사급자재대", L602, 0)</f>
        <v>0</v>
      </c>
      <c r="AB602">
        <f>IF(P602="관급자재대", L602, 0)</f>
        <v>0</v>
      </c>
      <c r="AC602">
        <f>IF(P602="사용자항목1", L602, 0)</f>
        <v>0</v>
      </c>
      <c r="AD602">
        <f>IF(P602="사용자항목2", L602, 0)</f>
        <v>0</v>
      </c>
      <c r="AE602">
        <f>IF(P602="사용자항목3", L602, 0)</f>
        <v>0</v>
      </c>
      <c r="AF602">
        <f>IF(P602="사용자항목4", L602, 0)</f>
        <v>0</v>
      </c>
      <c r="AG602">
        <f>IF(P602="사용자항목5", L602, 0)</f>
        <v>0</v>
      </c>
      <c r="AH602">
        <f>IF(P602="사용자항목6", L602, 0)</f>
        <v>0</v>
      </c>
      <c r="AI602">
        <f>IF(P602="사용자항목7", L602, 0)</f>
        <v>0</v>
      </c>
      <c r="AJ602">
        <f>IF(P602="사용자항목8", L602, 0)</f>
        <v>0</v>
      </c>
      <c r="AK602">
        <f>IF(P602="사용자항목9", L602, 0)</f>
        <v>0</v>
      </c>
    </row>
    <row r="603" spans="1:38" ht="30" customHeight="1">
      <c r="A603" s="32"/>
      <c r="B603" s="32"/>
      <c r="C603" s="30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38" ht="30" customHeight="1">
      <c r="A604" s="32"/>
      <c r="B604" s="32"/>
      <c r="C604" s="30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38" ht="30" customHeight="1">
      <c r="A605" s="32"/>
      <c r="B605" s="32"/>
      <c r="C605" s="30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38" ht="30" customHeight="1">
      <c r="A606" s="32"/>
      <c r="B606" s="32"/>
      <c r="C606" s="30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38" ht="30" customHeight="1">
      <c r="A607" s="32"/>
      <c r="B607" s="32"/>
      <c r="C607" s="30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38" ht="30" customHeight="1">
      <c r="A608" s="32"/>
      <c r="B608" s="32"/>
      <c r="C608" s="30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38" ht="30" customHeight="1">
      <c r="A609" s="32"/>
      <c r="B609" s="32"/>
      <c r="C609" s="30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38" ht="30" customHeight="1">
      <c r="A610" s="32"/>
      <c r="B610" s="32"/>
      <c r="C610" s="30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38" ht="30" customHeight="1">
      <c r="A611" s="32"/>
      <c r="B611" s="32"/>
      <c r="C611" s="30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38" ht="30" customHeight="1">
      <c r="A612" s="32"/>
      <c r="B612" s="32"/>
      <c r="C612" s="30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38" ht="30" customHeight="1">
      <c r="A613" s="32"/>
      <c r="B613" s="32"/>
      <c r="C613" s="30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38" ht="30" customHeight="1">
      <c r="A614" s="32"/>
      <c r="B614" s="32"/>
      <c r="C614" s="30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38" ht="30" customHeight="1">
      <c r="A615" s="32"/>
      <c r="B615" s="32"/>
      <c r="C615" s="30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38" ht="30" customHeight="1">
      <c r="A616" s="32"/>
      <c r="B616" s="32"/>
      <c r="C616" s="30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38" ht="30" customHeight="1">
      <c r="A617" s="32"/>
      <c r="B617" s="32"/>
      <c r="C617" s="30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38" ht="30" customHeight="1">
      <c r="A618" s="32"/>
      <c r="B618" s="32"/>
      <c r="C618" s="30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38" ht="30" customHeight="1">
      <c r="A619" s="32"/>
      <c r="B619" s="32"/>
      <c r="C619" s="30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38" ht="30" customHeight="1">
      <c r="A620" s="11" t="s">
        <v>121</v>
      </c>
      <c r="B620" s="12"/>
      <c r="C620" s="13"/>
      <c r="D620" s="14"/>
      <c r="E620" s="8"/>
      <c r="F620" s="14"/>
      <c r="G620" s="8"/>
      <c r="H620" s="14"/>
      <c r="I620" s="8"/>
      <c r="J620" s="14"/>
      <c r="K620" s="8"/>
      <c r="L620" s="14">
        <f>F620+H620+J620</f>
        <v>0</v>
      </c>
      <c r="M620" s="14"/>
      <c r="R620">
        <f t="shared" ref="R620:AL620" si="84">ROUNDDOWN(SUM(R600:R602), 0)</f>
        <v>0</v>
      </c>
      <c r="S620">
        <f t="shared" si="84"/>
        <v>0</v>
      </c>
      <c r="T620">
        <f t="shared" si="84"/>
        <v>0</v>
      </c>
      <c r="U620">
        <f t="shared" si="84"/>
        <v>0</v>
      </c>
      <c r="V620">
        <f t="shared" si="84"/>
        <v>0</v>
      </c>
      <c r="W620">
        <f t="shared" si="84"/>
        <v>0</v>
      </c>
      <c r="X620">
        <f t="shared" si="84"/>
        <v>0</v>
      </c>
      <c r="Y620">
        <f t="shared" si="84"/>
        <v>0</v>
      </c>
      <c r="Z620">
        <f t="shared" si="84"/>
        <v>0</v>
      </c>
      <c r="AA620">
        <f t="shared" si="84"/>
        <v>0</v>
      </c>
      <c r="AB620">
        <f t="shared" si="84"/>
        <v>0</v>
      </c>
      <c r="AC620">
        <f t="shared" si="84"/>
        <v>0</v>
      </c>
      <c r="AD620">
        <f t="shared" si="84"/>
        <v>0</v>
      </c>
      <c r="AE620">
        <f t="shared" si="84"/>
        <v>0</v>
      </c>
      <c r="AF620">
        <f t="shared" si="84"/>
        <v>0</v>
      </c>
      <c r="AG620">
        <f t="shared" si="84"/>
        <v>0</v>
      </c>
      <c r="AH620">
        <f t="shared" si="84"/>
        <v>0</v>
      </c>
      <c r="AI620">
        <f t="shared" si="84"/>
        <v>0</v>
      </c>
      <c r="AJ620">
        <f t="shared" si="84"/>
        <v>0</v>
      </c>
      <c r="AK620">
        <f t="shared" si="84"/>
        <v>0</v>
      </c>
      <c r="AL620">
        <f t="shared" si="84"/>
        <v>0</v>
      </c>
    </row>
    <row r="621" spans="1:38" ht="30" customHeight="1">
      <c r="A621" s="53" t="s">
        <v>323</v>
      </c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7"/>
    </row>
    <row r="622" spans="1:38" ht="30" customHeight="1">
      <c r="A622" s="31" t="s">
        <v>150</v>
      </c>
      <c r="B622" s="31" t="s">
        <v>151</v>
      </c>
      <c r="C622" s="29" t="s">
        <v>134</v>
      </c>
      <c r="D622" s="8">
        <v>3</v>
      </c>
      <c r="E622" s="8"/>
      <c r="F622" s="8"/>
      <c r="G622" s="8"/>
      <c r="H622" s="8"/>
      <c r="I622" s="8"/>
      <c r="J622" s="8"/>
      <c r="K622" s="8">
        <f t="shared" ref="K622:L624" si="85">E622+G622+I622</f>
        <v>0</v>
      </c>
      <c r="L622" s="8">
        <f t="shared" si="85"/>
        <v>0</v>
      </c>
      <c r="M622" s="9" t="s">
        <v>149</v>
      </c>
      <c r="O622" t="str">
        <f>""</f>
        <v/>
      </c>
      <c r="P622" s="1" t="s">
        <v>120</v>
      </c>
      <c r="Q622">
        <v>1</v>
      </c>
      <c r="R622">
        <f>IF(P622="기계경비", J622, 0)</f>
        <v>0</v>
      </c>
      <c r="S622">
        <f>IF(P622="운반비", J622, 0)</f>
        <v>0</v>
      </c>
      <c r="T622">
        <f>IF(P622="작업부산물", F622, 0)</f>
        <v>0</v>
      </c>
      <c r="U622">
        <f>IF(P622="관급", F622, 0)</f>
        <v>0</v>
      </c>
      <c r="V622">
        <f>IF(P622="외주비", J622, 0)</f>
        <v>0</v>
      </c>
      <c r="W622">
        <f>IF(P622="장비비", J622, 0)</f>
        <v>0</v>
      </c>
      <c r="X622">
        <f>IF(P622="폐기물처리비", J622, 0)</f>
        <v>0</v>
      </c>
      <c r="Y622">
        <f>IF(P622="가설비", J622, 0)</f>
        <v>0</v>
      </c>
      <c r="Z622">
        <f>IF(P622="잡비제외분", F622, 0)</f>
        <v>0</v>
      </c>
      <c r="AA622">
        <f>IF(P622="사급자재대", L622, 0)</f>
        <v>0</v>
      </c>
      <c r="AB622">
        <f>IF(P622="관급자재대", L622, 0)</f>
        <v>0</v>
      </c>
      <c r="AC622">
        <f>IF(P622="사용자항목1", L622, 0)</f>
        <v>0</v>
      </c>
      <c r="AD622">
        <f>IF(P622="사용자항목2", L622, 0)</f>
        <v>0</v>
      </c>
      <c r="AE622">
        <f>IF(P622="사용자항목3", L622, 0)</f>
        <v>0</v>
      </c>
      <c r="AF622">
        <f>IF(P622="사용자항목4", L622, 0)</f>
        <v>0</v>
      </c>
      <c r="AG622">
        <f>IF(P622="사용자항목5", L622, 0)</f>
        <v>0</v>
      </c>
      <c r="AH622">
        <f>IF(P622="사용자항목6", L622, 0)</f>
        <v>0</v>
      </c>
      <c r="AI622">
        <f>IF(P622="사용자항목7", L622, 0)</f>
        <v>0</v>
      </c>
      <c r="AJ622">
        <f>IF(P622="사용자항목8", L622, 0)</f>
        <v>0</v>
      </c>
      <c r="AK622">
        <f>IF(P622="사용자항목9", L622, 0)</f>
        <v>0</v>
      </c>
    </row>
    <row r="623" spans="1:38" ht="30" customHeight="1">
      <c r="A623" s="31" t="s">
        <v>156</v>
      </c>
      <c r="B623" s="31" t="s">
        <v>157</v>
      </c>
      <c r="C623" s="29" t="s">
        <v>134</v>
      </c>
      <c r="D623" s="8">
        <v>2</v>
      </c>
      <c r="E623" s="8"/>
      <c r="F623" s="8"/>
      <c r="G623" s="8"/>
      <c r="H623" s="8"/>
      <c r="I623" s="8"/>
      <c r="J623" s="8"/>
      <c r="K623" s="8">
        <f t="shared" si="85"/>
        <v>0</v>
      </c>
      <c r="L623" s="8">
        <f t="shared" si="85"/>
        <v>0</v>
      </c>
      <c r="M623" s="9" t="s">
        <v>155</v>
      </c>
      <c r="O623" t="str">
        <f>""</f>
        <v/>
      </c>
      <c r="P623" s="1" t="s">
        <v>120</v>
      </c>
      <c r="Q623">
        <v>1</v>
      </c>
      <c r="R623">
        <f>IF(P623="기계경비", J623, 0)</f>
        <v>0</v>
      </c>
      <c r="S623">
        <f>IF(P623="운반비", J623, 0)</f>
        <v>0</v>
      </c>
      <c r="T623">
        <f>IF(P623="작업부산물", F623, 0)</f>
        <v>0</v>
      </c>
      <c r="U623">
        <f>IF(P623="관급", F623, 0)</f>
        <v>0</v>
      </c>
      <c r="V623">
        <f>IF(P623="외주비", J623, 0)</f>
        <v>0</v>
      </c>
      <c r="W623">
        <f>IF(P623="장비비", J623, 0)</f>
        <v>0</v>
      </c>
      <c r="X623">
        <f>IF(P623="폐기물처리비", J623, 0)</f>
        <v>0</v>
      </c>
      <c r="Y623">
        <f>IF(P623="가설비", J623, 0)</f>
        <v>0</v>
      </c>
      <c r="Z623">
        <f>IF(P623="잡비제외분", F623, 0)</f>
        <v>0</v>
      </c>
      <c r="AA623">
        <f>IF(P623="사급자재대", L623, 0)</f>
        <v>0</v>
      </c>
      <c r="AB623">
        <f>IF(P623="관급자재대", L623, 0)</f>
        <v>0</v>
      </c>
      <c r="AC623">
        <f>IF(P623="사용자항목1", L623, 0)</f>
        <v>0</v>
      </c>
      <c r="AD623">
        <f>IF(P623="사용자항목2", L623, 0)</f>
        <v>0</v>
      </c>
      <c r="AE623">
        <f>IF(P623="사용자항목3", L623, 0)</f>
        <v>0</v>
      </c>
      <c r="AF623">
        <f>IF(P623="사용자항목4", L623, 0)</f>
        <v>0</v>
      </c>
      <c r="AG623">
        <f>IF(P623="사용자항목5", L623, 0)</f>
        <v>0</v>
      </c>
      <c r="AH623">
        <f>IF(P623="사용자항목6", L623, 0)</f>
        <v>0</v>
      </c>
      <c r="AI623">
        <f>IF(P623="사용자항목7", L623, 0)</f>
        <v>0</v>
      </c>
      <c r="AJ623">
        <f>IF(P623="사용자항목8", L623, 0)</f>
        <v>0</v>
      </c>
      <c r="AK623">
        <f>IF(P623="사용자항목9", L623, 0)</f>
        <v>0</v>
      </c>
    </row>
    <row r="624" spans="1:38" ht="30" customHeight="1">
      <c r="A624" s="31" t="s">
        <v>50</v>
      </c>
      <c r="B624" s="31" t="s">
        <v>54</v>
      </c>
      <c r="C624" s="29" t="s">
        <v>52</v>
      </c>
      <c r="D624" s="8">
        <v>19.399999999999999</v>
      </c>
      <c r="E624" s="8"/>
      <c r="F624" s="8"/>
      <c r="G624" s="8"/>
      <c r="H624" s="8"/>
      <c r="I624" s="8"/>
      <c r="J624" s="8"/>
      <c r="K624" s="8">
        <f t="shared" si="85"/>
        <v>0</v>
      </c>
      <c r="L624" s="8">
        <f t="shared" si="85"/>
        <v>0</v>
      </c>
      <c r="M624" s="8"/>
      <c r="O624" t="str">
        <f>"01"</f>
        <v>01</v>
      </c>
      <c r="P624" s="1" t="s">
        <v>120</v>
      </c>
      <c r="Q624">
        <v>1</v>
      </c>
      <c r="R624">
        <f>IF(P624="기계경비", J624, 0)</f>
        <v>0</v>
      </c>
      <c r="S624">
        <f>IF(P624="운반비", J624, 0)</f>
        <v>0</v>
      </c>
      <c r="T624">
        <f>IF(P624="작업부산물", F624, 0)</f>
        <v>0</v>
      </c>
      <c r="U624">
        <f>IF(P624="관급", F624, 0)</f>
        <v>0</v>
      </c>
      <c r="V624">
        <f>IF(P624="외주비", J624, 0)</f>
        <v>0</v>
      </c>
      <c r="W624">
        <f>IF(P624="장비비", J624, 0)</f>
        <v>0</v>
      </c>
      <c r="X624">
        <f>IF(P624="폐기물처리비", J624, 0)</f>
        <v>0</v>
      </c>
      <c r="Y624">
        <f>IF(P624="가설비", J624, 0)</f>
        <v>0</v>
      </c>
      <c r="Z624">
        <f>IF(P624="잡비제외분", F624, 0)</f>
        <v>0</v>
      </c>
      <c r="AA624">
        <f>IF(P624="사급자재대", L624, 0)</f>
        <v>0</v>
      </c>
      <c r="AB624">
        <f>IF(P624="관급자재대", L624, 0)</f>
        <v>0</v>
      </c>
      <c r="AC624">
        <f>IF(P624="사용자항목1", L624, 0)</f>
        <v>0</v>
      </c>
      <c r="AD624">
        <f>IF(P624="사용자항목2", L624, 0)</f>
        <v>0</v>
      </c>
      <c r="AE624">
        <f>IF(P624="사용자항목3", L624, 0)</f>
        <v>0</v>
      </c>
      <c r="AF624">
        <f>IF(P624="사용자항목4", L624, 0)</f>
        <v>0</v>
      </c>
      <c r="AG624">
        <f>IF(P624="사용자항목5", L624, 0)</f>
        <v>0</v>
      </c>
      <c r="AH624">
        <f>IF(P624="사용자항목6", L624, 0)</f>
        <v>0</v>
      </c>
      <c r="AI624">
        <f>IF(P624="사용자항목7", L624, 0)</f>
        <v>0</v>
      </c>
      <c r="AJ624">
        <f>IF(P624="사용자항목8", L624, 0)</f>
        <v>0</v>
      </c>
      <c r="AK624">
        <f>IF(P624="사용자항목9", L624, 0)</f>
        <v>0</v>
      </c>
    </row>
    <row r="625" spans="1:13" ht="30" customHeight="1">
      <c r="A625" s="32"/>
      <c r="B625" s="32"/>
      <c r="C625" s="30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30" customHeight="1">
      <c r="A626" s="32"/>
      <c r="B626" s="32"/>
      <c r="C626" s="30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30" customHeight="1">
      <c r="A627" s="32"/>
      <c r="B627" s="32"/>
      <c r="C627" s="30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30" customHeight="1">
      <c r="A628" s="32"/>
      <c r="B628" s="32"/>
      <c r="C628" s="30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30" customHeight="1">
      <c r="A629" s="32"/>
      <c r="B629" s="32"/>
      <c r="C629" s="30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30" customHeight="1">
      <c r="A630" s="32"/>
      <c r="B630" s="32"/>
      <c r="C630" s="30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30" customHeight="1">
      <c r="A631" s="32"/>
      <c r="B631" s="32"/>
      <c r="C631" s="30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30" customHeight="1">
      <c r="A632" s="32"/>
      <c r="B632" s="32"/>
      <c r="C632" s="30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30" customHeight="1">
      <c r="A633" s="32"/>
      <c r="B633" s="32"/>
      <c r="C633" s="30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30" customHeight="1">
      <c r="A634" s="32"/>
      <c r="B634" s="32"/>
      <c r="C634" s="30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30" customHeight="1">
      <c r="A635" s="32"/>
      <c r="B635" s="32"/>
      <c r="C635" s="30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30" customHeight="1">
      <c r="A636" s="32"/>
      <c r="B636" s="32"/>
      <c r="C636" s="30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30" customHeight="1">
      <c r="A637" s="32"/>
      <c r="B637" s="32"/>
      <c r="C637" s="30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30" customHeight="1">
      <c r="A638" s="32"/>
      <c r="B638" s="32"/>
      <c r="C638" s="30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30" customHeight="1">
      <c r="A639" s="32"/>
      <c r="B639" s="32"/>
      <c r="C639" s="30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30" customHeight="1">
      <c r="A640" s="32"/>
      <c r="B640" s="32"/>
      <c r="C640" s="30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38" ht="30" customHeight="1">
      <c r="A641" s="32"/>
      <c r="B641" s="32"/>
      <c r="C641" s="30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38" ht="30" customHeight="1">
      <c r="A642" s="11" t="s">
        <v>121</v>
      </c>
      <c r="B642" s="12"/>
      <c r="C642" s="13"/>
      <c r="D642" s="14"/>
      <c r="E642" s="8"/>
      <c r="F642" s="14"/>
      <c r="G642" s="8"/>
      <c r="H642" s="14"/>
      <c r="I642" s="8"/>
      <c r="J642" s="14"/>
      <c r="K642" s="8"/>
      <c r="L642" s="14">
        <f>F642+H642+J642</f>
        <v>0</v>
      </c>
      <c r="M642" s="14"/>
      <c r="R642">
        <f t="shared" ref="R642:AL642" si="86">ROUNDDOWN(SUM(R622:R624), 0)</f>
        <v>0</v>
      </c>
      <c r="S642">
        <f t="shared" si="86"/>
        <v>0</v>
      </c>
      <c r="T642">
        <f t="shared" si="86"/>
        <v>0</v>
      </c>
      <c r="U642">
        <f t="shared" si="86"/>
        <v>0</v>
      </c>
      <c r="V642">
        <f t="shared" si="86"/>
        <v>0</v>
      </c>
      <c r="W642">
        <f t="shared" si="86"/>
        <v>0</v>
      </c>
      <c r="X642">
        <f t="shared" si="86"/>
        <v>0</v>
      </c>
      <c r="Y642">
        <f t="shared" si="86"/>
        <v>0</v>
      </c>
      <c r="Z642">
        <f t="shared" si="86"/>
        <v>0</v>
      </c>
      <c r="AA642">
        <f t="shared" si="86"/>
        <v>0</v>
      </c>
      <c r="AB642">
        <f t="shared" si="86"/>
        <v>0</v>
      </c>
      <c r="AC642">
        <f t="shared" si="86"/>
        <v>0</v>
      </c>
      <c r="AD642">
        <f t="shared" si="86"/>
        <v>0</v>
      </c>
      <c r="AE642">
        <f t="shared" si="86"/>
        <v>0</v>
      </c>
      <c r="AF642">
        <f t="shared" si="86"/>
        <v>0</v>
      </c>
      <c r="AG642">
        <f t="shared" si="86"/>
        <v>0</v>
      </c>
      <c r="AH642">
        <f t="shared" si="86"/>
        <v>0</v>
      </c>
      <c r="AI642">
        <f t="shared" si="86"/>
        <v>0</v>
      </c>
      <c r="AJ642">
        <f t="shared" si="86"/>
        <v>0</v>
      </c>
      <c r="AK642">
        <f t="shared" si="86"/>
        <v>0</v>
      </c>
      <c r="AL642">
        <f t="shared" si="86"/>
        <v>0</v>
      </c>
    </row>
    <row r="643" spans="1:38" ht="30" customHeight="1">
      <c r="A643" s="53" t="s">
        <v>324</v>
      </c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7"/>
    </row>
    <row r="644" spans="1:38" ht="30" customHeight="1">
      <c r="A644" s="31" t="s">
        <v>216</v>
      </c>
      <c r="B644" s="31" t="s">
        <v>217</v>
      </c>
      <c r="C644" s="29" t="s">
        <v>134</v>
      </c>
      <c r="D644" s="8">
        <v>1</v>
      </c>
      <c r="E644" s="8"/>
      <c r="F644" s="8"/>
      <c r="G644" s="8"/>
      <c r="H644" s="8"/>
      <c r="I644" s="8"/>
      <c r="J644" s="8"/>
      <c r="K644" s="8">
        <f t="shared" ref="K644:L648" si="87">E644+G644+I644</f>
        <v>0</v>
      </c>
      <c r="L644" s="8">
        <f t="shared" si="87"/>
        <v>0</v>
      </c>
      <c r="M644" s="9" t="s">
        <v>215</v>
      </c>
      <c r="O644" t="str">
        <f>""</f>
        <v/>
      </c>
      <c r="P644" s="1" t="s">
        <v>120</v>
      </c>
      <c r="Q644">
        <v>1</v>
      </c>
      <c r="R644">
        <f>IF(P644="기계경비", J644, 0)</f>
        <v>0</v>
      </c>
      <c r="S644">
        <f>IF(P644="운반비", J644, 0)</f>
        <v>0</v>
      </c>
      <c r="T644">
        <f>IF(P644="작업부산물", F644, 0)</f>
        <v>0</v>
      </c>
      <c r="U644">
        <f>IF(P644="관급", F644, 0)</f>
        <v>0</v>
      </c>
      <c r="V644">
        <f>IF(P644="외주비", J644, 0)</f>
        <v>0</v>
      </c>
      <c r="W644">
        <f>IF(P644="장비비", J644, 0)</f>
        <v>0</v>
      </c>
      <c r="X644">
        <f>IF(P644="폐기물처리비", J644, 0)</f>
        <v>0</v>
      </c>
      <c r="Y644">
        <f>IF(P644="가설비", J644, 0)</f>
        <v>0</v>
      </c>
      <c r="Z644">
        <f>IF(P644="잡비제외분", F644, 0)</f>
        <v>0</v>
      </c>
      <c r="AA644">
        <f>IF(P644="사급자재대", L644, 0)</f>
        <v>0</v>
      </c>
      <c r="AB644">
        <f>IF(P644="관급자재대", L644, 0)</f>
        <v>0</v>
      </c>
      <c r="AC644">
        <f>IF(P644="사용자항목1", L644, 0)</f>
        <v>0</v>
      </c>
      <c r="AD644">
        <f>IF(P644="사용자항목2", L644, 0)</f>
        <v>0</v>
      </c>
      <c r="AE644">
        <f>IF(P644="사용자항목3", L644, 0)</f>
        <v>0</v>
      </c>
      <c r="AF644">
        <f>IF(P644="사용자항목4", L644, 0)</f>
        <v>0</v>
      </c>
      <c r="AG644">
        <f>IF(P644="사용자항목5", L644, 0)</f>
        <v>0</v>
      </c>
      <c r="AH644">
        <f>IF(P644="사용자항목6", L644, 0)</f>
        <v>0</v>
      </c>
      <c r="AI644">
        <f>IF(P644="사용자항목7", L644, 0)</f>
        <v>0</v>
      </c>
      <c r="AJ644">
        <f>IF(P644="사용자항목8", L644, 0)</f>
        <v>0</v>
      </c>
      <c r="AK644">
        <f>IF(P644="사용자항목9", L644, 0)</f>
        <v>0</v>
      </c>
    </row>
    <row r="645" spans="1:38" ht="30" customHeight="1">
      <c r="A645" s="31" t="s">
        <v>81</v>
      </c>
      <c r="B645" s="31" t="s">
        <v>82</v>
      </c>
      <c r="C645" s="29" t="s">
        <v>55</v>
      </c>
      <c r="D645" s="8">
        <v>2</v>
      </c>
      <c r="E645" s="8"/>
      <c r="F645" s="8"/>
      <c r="G645" s="8"/>
      <c r="H645" s="8"/>
      <c r="I645" s="8"/>
      <c r="J645" s="8"/>
      <c r="K645" s="8">
        <f t="shared" si="87"/>
        <v>0</v>
      </c>
      <c r="L645" s="8">
        <f t="shared" si="87"/>
        <v>0</v>
      </c>
      <c r="M645" s="8"/>
      <c r="O645" t="str">
        <f>"01"</f>
        <v>01</v>
      </c>
      <c r="P645" s="1" t="s">
        <v>120</v>
      </c>
      <c r="Q645">
        <v>1</v>
      </c>
      <c r="R645">
        <f>IF(P645="기계경비", J645, 0)</f>
        <v>0</v>
      </c>
      <c r="S645">
        <f>IF(P645="운반비", J645, 0)</f>
        <v>0</v>
      </c>
      <c r="T645">
        <f>IF(P645="작업부산물", F645, 0)</f>
        <v>0</v>
      </c>
      <c r="U645">
        <f>IF(P645="관급", F645, 0)</f>
        <v>0</v>
      </c>
      <c r="V645">
        <f>IF(P645="외주비", J645, 0)</f>
        <v>0</v>
      </c>
      <c r="W645">
        <f>IF(P645="장비비", J645, 0)</f>
        <v>0</v>
      </c>
      <c r="X645">
        <f>IF(P645="폐기물처리비", J645, 0)</f>
        <v>0</v>
      </c>
      <c r="Y645">
        <f>IF(P645="가설비", J645, 0)</f>
        <v>0</v>
      </c>
      <c r="Z645">
        <f>IF(P645="잡비제외분", F645, 0)</f>
        <v>0</v>
      </c>
      <c r="AA645">
        <f>IF(P645="사급자재대", L645, 0)</f>
        <v>0</v>
      </c>
      <c r="AB645">
        <f>IF(P645="관급자재대", L645, 0)</f>
        <v>0</v>
      </c>
      <c r="AC645">
        <f>IF(P645="사용자항목1", L645, 0)</f>
        <v>0</v>
      </c>
      <c r="AD645">
        <f>IF(P645="사용자항목2", L645, 0)</f>
        <v>0</v>
      </c>
      <c r="AE645">
        <f>IF(P645="사용자항목3", L645, 0)</f>
        <v>0</v>
      </c>
      <c r="AF645">
        <f>IF(P645="사용자항목4", L645, 0)</f>
        <v>0</v>
      </c>
      <c r="AG645">
        <f>IF(P645="사용자항목5", L645, 0)</f>
        <v>0</v>
      </c>
      <c r="AH645">
        <f>IF(P645="사용자항목6", L645, 0)</f>
        <v>0</v>
      </c>
      <c r="AI645">
        <f>IF(P645="사용자항목7", L645, 0)</f>
        <v>0</v>
      </c>
      <c r="AJ645">
        <f>IF(P645="사용자항목8", L645, 0)</f>
        <v>0</v>
      </c>
      <c r="AK645">
        <f>IF(P645="사용자항목9", L645, 0)</f>
        <v>0</v>
      </c>
    </row>
    <row r="646" spans="1:38" ht="30" customHeight="1">
      <c r="A646" s="31" t="s">
        <v>75</v>
      </c>
      <c r="B646" s="31" t="s">
        <v>76</v>
      </c>
      <c r="C646" s="29" t="s">
        <v>57</v>
      </c>
      <c r="D646" s="8">
        <v>1.6</v>
      </c>
      <c r="E646" s="8"/>
      <c r="F646" s="8"/>
      <c r="G646" s="8"/>
      <c r="H646" s="8"/>
      <c r="I646" s="8"/>
      <c r="J646" s="8"/>
      <c r="K646" s="8">
        <f t="shared" si="87"/>
        <v>0</v>
      </c>
      <c r="L646" s="8">
        <f t="shared" si="87"/>
        <v>0</v>
      </c>
      <c r="M646" s="8"/>
      <c r="O646" t="str">
        <f>"01"</f>
        <v>01</v>
      </c>
      <c r="P646" s="1" t="s">
        <v>120</v>
      </c>
      <c r="Q646">
        <v>1</v>
      </c>
      <c r="R646">
        <f>IF(P646="기계경비", J646, 0)</f>
        <v>0</v>
      </c>
      <c r="S646">
        <f>IF(P646="운반비", J646, 0)</f>
        <v>0</v>
      </c>
      <c r="T646">
        <f>IF(P646="작업부산물", F646, 0)</f>
        <v>0</v>
      </c>
      <c r="U646">
        <f>IF(P646="관급", F646, 0)</f>
        <v>0</v>
      </c>
      <c r="V646">
        <f>IF(P646="외주비", J646, 0)</f>
        <v>0</v>
      </c>
      <c r="W646">
        <f>IF(P646="장비비", J646, 0)</f>
        <v>0</v>
      </c>
      <c r="X646">
        <f>IF(P646="폐기물처리비", J646, 0)</f>
        <v>0</v>
      </c>
      <c r="Y646">
        <f>IF(P646="가설비", J646, 0)</f>
        <v>0</v>
      </c>
      <c r="Z646">
        <f>IF(P646="잡비제외분", F646, 0)</f>
        <v>0</v>
      </c>
      <c r="AA646">
        <f>IF(P646="사급자재대", L646, 0)</f>
        <v>0</v>
      </c>
      <c r="AB646">
        <f>IF(P646="관급자재대", L646, 0)</f>
        <v>0</v>
      </c>
      <c r="AC646">
        <f>IF(P646="사용자항목1", L646, 0)</f>
        <v>0</v>
      </c>
      <c r="AD646">
        <f>IF(P646="사용자항목2", L646, 0)</f>
        <v>0</v>
      </c>
      <c r="AE646">
        <f>IF(P646="사용자항목3", L646, 0)</f>
        <v>0</v>
      </c>
      <c r="AF646">
        <f>IF(P646="사용자항목4", L646, 0)</f>
        <v>0</v>
      </c>
      <c r="AG646">
        <f>IF(P646="사용자항목5", L646, 0)</f>
        <v>0</v>
      </c>
      <c r="AH646">
        <f>IF(P646="사용자항목6", L646, 0)</f>
        <v>0</v>
      </c>
      <c r="AI646">
        <f>IF(P646="사용자항목7", L646, 0)</f>
        <v>0</v>
      </c>
      <c r="AJ646">
        <f>IF(P646="사용자항목8", L646, 0)</f>
        <v>0</v>
      </c>
      <c r="AK646">
        <f>IF(P646="사용자항목9", L646, 0)</f>
        <v>0</v>
      </c>
    </row>
    <row r="647" spans="1:38" ht="30" customHeight="1">
      <c r="A647" s="31" t="s">
        <v>77</v>
      </c>
      <c r="B647" s="31" t="s">
        <v>78</v>
      </c>
      <c r="C647" s="29" t="s">
        <v>57</v>
      </c>
      <c r="D647" s="8">
        <v>1.6</v>
      </c>
      <c r="E647" s="8"/>
      <c r="F647" s="8"/>
      <c r="G647" s="8"/>
      <c r="H647" s="8"/>
      <c r="I647" s="8"/>
      <c r="J647" s="8"/>
      <c r="K647" s="8">
        <f t="shared" si="87"/>
        <v>0</v>
      </c>
      <c r="L647" s="8">
        <f t="shared" si="87"/>
        <v>0</v>
      </c>
      <c r="M647" s="8"/>
      <c r="O647" t="str">
        <f>"01"</f>
        <v>01</v>
      </c>
      <c r="P647" s="1" t="s">
        <v>120</v>
      </c>
      <c r="Q647">
        <v>1</v>
      </c>
      <c r="R647">
        <f>IF(P647="기계경비", J647, 0)</f>
        <v>0</v>
      </c>
      <c r="S647">
        <f>IF(P647="운반비", J647, 0)</f>
        <v>0</v>
      </c>
      <c r="T647">
        <f>IF(P647="작업부산물", F647, 0)</f>
        <v>0</v>
      </c>
      <c r="U647">
        <f>IF(P647="관급", F647, 0)</f>
        <v>0</v>
      </c>
      <c r="V647">
        <f>IF(P647="외주비", J647, 0)</f>
        <v>0</v>
      </c>
      <c r="W647">
        <f>IF(P647="장비비", J647, 0)</f>
        <v>0</v>
      </c>
      <c r="X647">
        <f>IF(P647="폐기물처리비", J647, 0)</f>
        <v>0</v>
      </c>
      <c r="Y647">
        <f>IF(P647="가설비", J647, 0)</f>
        <v>0</v>
      </c>
      <c r="Z647">
        <f>IF(P647="잡비제외분", F647, 0)</f>
        <v>0</v>
      </c>
      <c r="AA647">
        <f>IF(P647="사급자재대", L647, 0)</f>
        <v>0</v>
      </c>
      <c r="AB647">
        <f>IF(P647="관급자재대", L647, 0)</f>
        <v>0</v>
      </c>
      <c r="AC647">
        <f>IF(P647="사용자항목1", L647, 0)</f>
        <v>0</v>
      </c>
      <c r="AD647">
        <f>IF(P647="사용자항목2", L647, 0)</f>
        <v>0</v>
      </c>
      <c r="AE647">
        <f>IF(P647="사용자항목3", L647, 0)</f>
        <v>0</v>
      </c>
      <c r="AF647">
        <f>IF(P647="사용자항목4", L647, 0)</f>
        <v>0</v>
      </c>
      <c r="AG647">
        <f>IF(P647="사용자항목5", L647, 0)</f>
        <v>0</v>
      </c>
      <c r="AH647">
        <f>IF(P647="사용자항목6", L647, 0)</f>
        <v>0</v>
      </c>
      <c r="AI647">
        <f>IF(P647="사용자항목7", L647, 0)</f>
        <v>0</v>
      </c>
      <c r="AJ647">
        <f>IF(P647="사용자항목8", L647, 0)</f>
        <v>0</v>
      </c>
      <c r="AK647">
        <f>IF(P647="사용자항목9", L647, 0)</f>
        <v>0</v>
      </c>
    </row>
    <row r="648" spans="1:38" ht="30" customHeight="1">
      <c r="A648" s="31" t="s">
        <v>66</v>
      </c>
      <c r="B648" s="31" t="s">
        <v>67</v>
      </c>
      <c r="C648" s="29" t="s">
        <v>48</v>
      </c>
      <c r="D648" s="8">
        <v>7.2</v>
      </c>
      <c r="E648" s="8"/>
      <c r="F648" s="8"/>
      <c r="G648" s="8"/>
      <c r="H648" s="8"/>
      <c r="I648" s="8"/>
      <c r="J648" s="8"/>
      <c r="K648" s="8">
        <f t="shared" si="87"/>
        <v>0</v>
      </c>
      <c r="L648" s="8">
        <f t="shared" si="87"/>
        <v>0</v>
      </c>
      <c r="M648" s="8"/>
      <c r="O648" t="str">
        <f>"01"</f>
        <v>01</v>
      </c>
      <c r="P648" s="1" t="s">
        <v>120</v>
      </c>
      <c r="Q648">
        <v>1</v>
      </c>
      <c r="R648">
        <f>IF(P648="기계경비", J648, 0)</f>
        <v>0</v>
      </c>
      <c r="S648">
        <f>IF(P648="운반비", J648, 0)</f>
        <v>0</v>
      </c>
      <c r="T648">
        <f>IF(P648="작업부산물", F648, 0)</f>
        <v>0</v>
      </c>
      <c r="U648">
        <f>IF(P648="관급", F648, 0)</f>
        <v>0</v>
      </c>
      <c r="V648">
        <f>IF(P648="외주비", J648, 0)</f>
        <v>0</v>
      </c>
      <c r="W648">
        <f>IF(P648="장비비", J648, 0)</f>
        <v>0</v>
      </c>
      <c r="X648">
        <f>IF(P648="폐기물처리비", J648, 0)</f>
        <v>0</v>
      </c>
      <c r="Y648">
        <f>IF(P648="가설비", J648, 0)</f>
        <v>0</v>
      </c>
      <c r="Z648">
        <f>IF(P648="잡비제외분", F648, 0)</f>
        <v>0</v>
      </c>
      <c r="AA648">
        <f>IF(P648="사급자재대", L648, 0)</f>
        <v>0</v>
      </c>
      <c r="AB648">
        <f>IF(P648="관급자재대", L648, 0)</f>
        <v>0</v>
      </c>
      <c r="AC648">
        <f>IF(P648="사용자항목1", L648, 0)</f>
        <v>0</v>
      </c>
      <c r="AD648">
        <f>IF(P648="사용자항목2", L648, 0)</f>
        <v>0</v>
      </c>
      <c r="AE648">
        <f>IF(P648="사용자항목3", L648, 0)</f>
        <v>0</v>
      </c>
      <c r="AF648">
        <f>IF(P648="사용자항목4", L648, 0)</f>
        <v>0</v>
      </c>
      <c r="AG648">
        <f>IF(P648="사용자항목5", L648, 0)</f>
        <v>0</v>
      </c>
      <c r="AH648">
        <f>IF(P648="사용자항목6", L648, 0)</f>
        <v>0</v>
      </c>
      <c r="AI648">
        <f>IF(P648="사용자항목7", L648, 0)</f>
        <v>0</v>
      </c>
      <c r="AJ648">
        <f>IF(P648="사용자항목8", L648, 0)</f>
        <v>0</v>
      </c>
      <c r="AK648">
        <f>IF(P648="사용자항목9", L648, 0)</f>
        <v>0</v>
      </c>
    </row>
    <row r="649" spans="1:38" ht="30" customHeight="1">
      <c r="A649" s="32"/>
      <c r="B649" s="32"/>
      <c r="C649" s="30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38" ht="30" customHeight="1">
      <c r="A650" s="32"/>
      <c r="B650" s="32"/>
      <c r="C650" s="30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38" ht="30" customHeight="1">
      <c r="A651" s="32"/>
      <c r="B651" s="32"/>
      <c r="C651" s="30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38" ht="30" customHeight="1">
      <c r="A652" s="32"/>
      <c r="B652" s="32"/>
      <c r="C652" s="30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38" ht="30" customHeight="1">
      <c r="A653" s="32"/>
      <c r="B653" s="32"/>
      <c r="C653" s="30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38" ht="30" customHeight="1">
      <c r="A654" s="32"/>
      <c r="B654" s="32"/>
      <c r="C654" s="30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38" ht="30" customHeight="1">
      <c r="A655" s="32"/>
      <c r="B655" s="32"/>
      <c r="C655" s="30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38" ht="30" customHeight="1">
      <c r="A656" s="32"/>
      <c r="B656" s="32"/>
      <c r="C656" s="30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38" ht="30" customHeight="1">
      <c r="A657" s="32"/>
      <c r="B657" s="32"/>
      <c r="C657" s="30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38" ht="30" customHeight="1">
      <c r="A658" s="32"/>
      <c r="B658" s="32"/>
      <c r="C658" s="30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38" ht="30" customHeight="1">
      <c r="A659" s="32"/>
      <c r="B659" s="32"/>
      <c r="C659" s="30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38" ht="30" customHeight="1">
      <c r="A660" s="32"/>
      <c r="B660" s="32"/>
      <c r="C660" s="30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38" ht="30" customHeight="1">
      <c r="A661" s="32"/>
      <c r="B661" s="32"/>
      <c r="C661" s="30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38" ht="30" customHeight="1">
      <c r="A662" s="32"/>
      <c r="B662" s="32"/>
      <c r="C662" s="30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38" ht="30" customHeight="1">
      <c r="A663" s="32"/>
      <c r="B663" s="32"/>
      <c r="C663" s="30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38" ht="30" customHeight="1">
      <c r="A664" s="11" t="s">
        <v>121</v>
      </c>
      <c r="B664" s="12"/>
      <c r="C664" s="13"/>
      <c r="D664" s="14"/>
      <c r="E664" s="8"/>
      <c r="F664" s="14"/>
      <c r="G664" s="8"/>
      <c r="H664" s="14"/>
      <c r="I664" s="8"/>
      <c r="J664" s="14"/>
      <c r="K664" s="8"/>
      <c r="L664" s="14">
        <f>F664+H664+J664</f>
        <v>0</v>
      </c>
      <c r="M664" s="14"/>
      <c r="R664">
        <f t="shared" ref="R664:AL664" si="88">ROUNDDOWN(SUM(R644:R648), 0)</f>
        <v>0</v>
      </c>
      <c r="S664">
        <f t="shared" si="88"/>
        <v>0</v>
      </c>
      <c r="T664">
        <f t="shared" si="88"/>
        <v>0</v>
      </c>
      <c r="U664">
        <f t="shared" si="88"/>
        <v>0</v>
      </c>
      <c r="V664">
        <f t="shared" si="88"/>
        <v>0</v>
      </c>
      <c r="W664">
        <f t="shared" si="88"/>
        <v>0</v>
      </c>
      <c r="X664">
        <f t="shared" si="88"/>
        <v>0</v>
      </c>
      <c r="Y664">
        <f t="shared" si="88"/>
        <v>0</v>
      </c>
      <c r="Z664">
        <f t="shared" si="88"/>
        <v>0</v>
      </c>
      <c r="AA664">
        <f t="shared" si="88"/>
        <v>0</v>
      </c>
      <c r="AB664">
        <f t="shared" si="88"/>
        <v>0</v>
      </c>
      <c r="AC664">
        <f t="shared" si="88"/>
        <v>0</v>
      </c>
      <c r="AD664">
        <f t="shared" si="88"/>
        <v>0</v>
      </c>
      <c r="AE664">
        <f t="shared" si="88"/>
        <v>0</v>
      </c>
      <c r="AF664">
        <f t="shared" si="88"/>
        <v>0</v>
      </c>
      <c r="AG664">
        <f t="shared" si="88"/>
        <v>0</v>
      </c>
      <c r="AH664">
        <f t="shared" si="88"/>
        <v>0</v>
      </c>
      <c r="AI664">
        <f t="shared" si="88"/>
        <v>0</v>
      </c>
      <c r="AJ664">
        <f t="shared" si="88"/>
        <v>0</v>
      </c>
      <c r="AK664">
        <f t="shared" si="88"/>
        <v>0</v>
      </c>
      <c r="AL664">
        <f t="shared" si="88"/>
        <v>0</v>
      </c>
    </row>
    <row r="665" spans="1:38" ht="30" customHeight="1">
      <c r="A665" s="53" t="s">
        <v>325</v>
      </c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7"/>
    </row>
    <row r="666" spans="1:38" ht="30" customHeight="1">
      <c r="A666" s="31" t="s">
        <v>161</v>
      </c>
      <c r="B666" s="31" t="s">
        <v>162</v>
      </c>
      <c r="C666" s="29" t="s">
        <v>48</v>
      </c>
      <c r="D666" s="8">
        <v>8</v>
      </c>
      <c r="E666" s="8"/>
      <c r="F666" s="8"/>
      <c r="G666" s="8"/>
      <c r="H666" s="8"/>
      <c r="I666" s="8"/>
      <c r="J666" s="8"/>
      <c r="K666" s="8">
        <f>E666+G666+I666</f>
        <v>0</v>
      </c>
      <c r="L666" s="8">
        <f>F666+H666+J666</f>
        <v>0</v>
      </c>
      <c r="M666" s="9" t="s">
        <v>160</v>
      </c>
      <c r="O666" t="str">
        <f>""</f>
        <v/>
      </c>
      <c r="P666" s="1" t="s">
        <v>120</v>
      </c>
      <c r="Q666">
        <v>1</v>
      </c>
      <c r="R666">
        <f>IF(P666="기계경비", J666, 0)</f>
        <v>0</v>
      </c>
      <c r="S666">
        <f>IF(P666="운반비", J666, 0)</f>
        <v>0</v>
      </c>
      <c r="T666">
        <f>IF(P666="작업부산물", F666, 0)</f>
        <v>0</v>
      </c>
      <c r="U666">
        <f>IF(P666="관급", F666, 0)</f>
        <v>0</v>
      </c>
      <c r="V666">
        <f>IF(P666="외주비", J666, 0)</f>
        <v>0</v>
      </c>
      <c r="W666">
        <f>IF(P666="장비비", J666, 0)</f>
        <v>0</v>
      </c>
      <c r="X666">
        <f>IF(P666="폐기물처리비", J666, 0)</f>
        <v>0</v>
      </c>
      <c r="Y666">
        <f>IF(P666="가설비", J666, 0)</f>
        <v>0</v>
      </c>
      <c r="Z666">
        <f>IF(P666="잡비제외분", F666, 0)</f>
        <v>0</v>
      </c>
      <c r="AA666">
        <f>IF(P666="사급자재대", L666, 0)</f>
        <v>0</v>
      </c>
      <c r="AB666">
        <f>IF(P666="관급자재대", L666, 0)</f>
        <v>0</v>
      </c>
      <c r="AC666">
        <f>IF(P666="사용자항목1", L666, 0)</f>
        <v>0</v>
      </c>
      <c r="AD666">
        <f>IF(P666="사용자항목2", L666, 0)</f>
        <v>0</v>
      </c>
      <c r="AE666">
        <f>IF(P666="사용자항목3", L666, 0)</f>
        <v>0</v>
      </c>
      <c r="AF666">
        <f>IF(P666="사용자항목4", L666, 0)</f>
        <v>0</v>
      </c>
      <c r="AG666">
        <f>IF(P666="사용자항목5", L666, 0)</f>
        <v>0</v>
      </c>
      <c r="AH666">
        <f>IF(P666="사용자항목6", L666, 0)</f>
        <v>0</v>
      </c>
      <c r="AI666">
        <f>IF(P666="사용자항목7", L666, 0)</f>
        <v>0</v>
      </c>
      <c r="AJ666">
        <f>IF(P666="사용자항목8", L666, 0)</f>
        <v>0</v>
      </c>
      <c r="AK666">
        <f>IF(P666="사용자항목9", L666, 0)</f>
        <v>0</v>
      </c>
    </row>
    <row r="667" spans="1:38" ht="30" customHeight="1">
      <c r="A667" s="32"/>
      <c r="B667" s="32"/>
      <c r="C667" s="30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38" ht="30" customHeight="1">
      <c r="A668" s="32"/>
      <c r="B668" s="32"/>
      <c r="C668" s="30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1:38" ht="30" customHeight="1">
      <c r="A669" s="32"/>
      <c r="B669" s="32"/>
      <c r="C669" s="30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1:38" ht="30" customHeight="1">
      <c r="A670" s="32"/>
      <c r="B670" s="32"/>
      <c r="C670" s="30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1:38" ht="30" customHeight="1">
      <c r="A671" s="32"/>
      <c r="B671" s="32"/>
      <c r="C671" s="30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1:38" ht="30" customHeight="1">
      <c r="A672" s="32"/>
      <c r="B672" s="32"/>
      <c r="C672" s="30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1:38" ht="30" customHeight="1">
      <c r="A673" s="32"/>
      <c r="B673" s="32"/>
      <c r="C673" s="30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1:38" ht="30" customHeight="1">
      <c r="A674" s="32"/>
      <c r="B674" s="32"/>
      <c r="C674" s="30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1:38" ht="30" customHeight="1">
      <c r="A675" s="32"/>
      <c r="B675" s="32"/>
      <c r="C675" s="30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38" ht="30" customHeight="1">
      <c r="A676" s="32"/>
      <c r="B676" s="32"/>
      <c r="C676" s="30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38" ht="30" customHeight="1">
      <c r="A677" s="32"/>
      <c r="B677" s="32"/>
      <c r="C677" s="30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1:38" ht="30" customHeight="1">
      <c r="A678" s="32"/>
      <c r="B678" s="32"/>
      <c r="C678" s="30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1:38" ht="30" customHeight="1">
      <c r="A679" s="32"/>
      <c r="B679" s="32"/>
      <c r="C679" s="30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1:38" ht="30" customHeight="1">
      <c r="A680" s="32"/>
      <c r="B680" s="32"/>
      <c r="C680" s="30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1:38" ht="30" customHeight="1">
      <c r="A681" s="32"/>
      <c r="B681" s="32"/>
      <c r="C681" s="30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1:38" ht="30" customHeight="1">
      <c r="A682" s="32"/>
      <c r="B682" s="32"/>
      <c r="C682" s="30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1:38" ht="30" customHeight="1">
      <c r="A683" s="32"/>
      <c r="B683" s="32"/>
      <c r="C683" s="30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38" ht="30" customHeight="1">
      <c r="A684" s="32"/>
      <c r="B684" s="32"/>
      <c r="C684" s="30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38" ht="30" customHeight="1">
      <c r="A685" s="32"/>
      <c r="B685" s="32"/>
      <c r="C685" s="30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38" ht="30" customHeight="1">
      <c r="A686" s="11" t="s">
        <v>121</v>
      </c>
      <c r="B686" s="12"/>
      <c r="C686" s="13"/>
      <c r="D686" s="14"/>
      <c r="E686" s="8"/>
      <c r="F686" s="14"/>
      <c r="G686" s="8"/>
      <c r="H686" s="14"/>
      <c r="I686" s="8"/>
      <c r="J686" s="14"/>
      <c r="K686" s="8"/>
      <c r="L686" s="14">
        <f>F686+H686+J686</f>
        <v>0</v>
      </c>
      <c r="M686" s="14"/>
      <c r="R686">
        <f t="shared" ref="R686:AL686" si="89">ROUNDDOWN(SUM(R666:R666), 0)</f>
        <v>0</v>
      </c>
      <c r="S686">
        <f t="shared" si="89"/>
        <v>0</v>
      </c>
      <c r="T686">
        <f t="shared" si="89"/>
        <v>0</v>
      </c>
      <c r="U686">
        <f t="shared" si="89"/>
        <v>0</v>
      </c>
      <c r="V686">
        <f t="shared" si="89"/>
        <v>0</v>
      </c>
      <c r="W686">
        <f t="shared" si="89"/>
        <v>0</v>
      </c>
      <c r="X686">
        <f t="shared" si="89"/>
        <v>0</v>
      </c>
      <c r="Y686">
        <f t="shared" si="89"/>
        <v>0</v>
      </c>
      <c r="Z686">
        <f t="shared" si="89"/>
        <v>0</v>
      </c>
      <c r="AA686">
        <f t="shared" si="89"/>
        <v>0</v>
      </c>
      <c r="AB686">
        <f t="shared" si="89"/>
        <v>0</v>
      </c>
      <c r="AC686">
        <f t="shared" si="89"/>
        <v>0</v>
      </c>
      <c r="AD686">
        <f t="shared" si="89"/>
        <v>0</v>
      </c>
      <c r="AE686">
        <f t="shared" si="89"/>
        <v>0</v>
      </c>
      <c r="AF686">
        <f t="shared" si="89"/>
        <v>0</v>
      </c>
      <c r="AG686">
        <f t="shared" si="89"/>
        <v>0</v>
      </c>
      <c r="AH686">
        <f t="shared" si="89"/>
        <v>0</v>
      </c>
      <c r="AI686">
        <f t="shared" si="89"/>
        <v>0</v>
      </c>
      <c r="AJ686">
        <f t="shared" si="89"/>
        <v>0</v>
      </c>
      <c r="AK686">
        <f t="shared" si="89"/>
        <v>0</v>
      </c>
      <c r="AL686">
        <f t="shared" si="89"/>
        <v>0</v>
      </c>
    </row>
    <row r="687" spans="1:38" ht="30" customHeight="1">
      <c r="A687" s="53" t="s">
        <v>326</v>
      </c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7"/>
    </row>
    <row r="688" spans="1:38" ht="30" customHeight="1">
      <c r="A688" s="31" t="s">
        <v>131</v>
      </c>
      <c r="B688" s="31" t="s">
        <v>164</v>
      </c>
      <c r="C688" s="29" t="s">
        <v>57</v>
      </c>
      <c r="D688" s="8">
        <v>1</v>
      </c>
      <c r="E688" s="8"/>
      <c r="F688" s="8"/>
      <c r="G688" s="8"/>
      <c r="H688" s="8"/>
      <c r="I688" s="8"/>
      <c r="J688" s="8"/>
      <c r="K688" s="8">
        <f>E688+G688+I688</f>
        <v>0</v>
      </c>
      <c r="L688" s="8">
        <f>F688+H688+J688</f>
        <v>0</v>
      </c>
      <c r="M688" s="9" t="s">
        <v>163</v>
      </c>
      <c r="O688" t="str">
        <f>""</f>
        <v/>
      </c>
      <c r="P688" s="1" t="s">
        <v>120</v>
      </c>
      <c r="Q688">
        <v>1</v>
      </c>
      <c r="R688">
        <f>IF(P688="기계경비", J688, 0)</f>
        <v>0</v>
      </c>
      <c r="S688">
        <f>IF(P688="운반비", J688, 0)</f>
        <v>0</v>
      </c>
      <c r="T688">
        <f>IF(P688="작업부산물", F688, 0)</f>
        <v>0</v>
      </c>
      <c r="U688">
        <f>IF(P688="관급", F688, 0)</f>
        <v>0</v>
      </c>
      <c r="V688">
        <f>IF(P688="외주비", J688, 0)</f>
        <v>0</v>
      </c>
      <c r="W688">
        <f>IF(P688="장비비", J688, 0)</f>
        <v>0</v>
      </c>
      <c r="X688">
        <f>IF(P688="폐기물처리비", J688, 0)</f>
        <v>0</v>
      </c>
      <c r="Y688">
        <f>IF(P688="가설비", J688, 0)</f>
        <v>0</v>
      </c>
      <c r="Z688">
        <f>IF(P688="잡비제외분", F688, 0)</f>
        <v>0</v>
      </c>
      <c r="AA688">
        <f>IF(P688="사급자재대", L688, 0)</f>
        <v>0</v>
      </c>
      <c r="AB688">
        <f>IF(P688="관급자재대", L688, 0)</f>
        <v>0</v>
      </c>
      <c r="AC688">
        <f>IF(P688="사용자항목1", L688, 0)</f>
        <v>0</v>
      </c>
      <c r="AD688">
        <f>IF(P688="사용자항목2", L688, 0)</f>
        <v>0</v>
      </c>
      <c r="AE688">
        <f>IF(P688="사용자항목3", L688, 0)</f>
        <v>0</v>
      </c>
      <c r="AF688">
        <f>IF(P688="사용자항목4", L688, 0)</f>
        <v>0</v>
      </c>
      <c r="AG688">
        <f>IF(P688="사용자항목5", L688, 0)</f>
        <v>0</v>
      </c>
      <c r="AH688">
        <f>IF(P688="사용자항목6", L688, 0)</f>
        <v>0</v>
      </c>
      <c r="AI688">
        <f>IF(P688="사용자항목7", L688, 0)</f>
        <v>0</v>
      </c>
      <c r="AJ688">
        <f>IF(P688="사용자항목8", L688, 0)</f>
        <v>0</v>
      </c>
      <c r="AK688">
        <f>IF(P688="사용자항목9", L688, 0)</f>
        <v>0</v>
      </c>
    </row>
    <row r="689" spans="1:37" ht="30" customHeight="1">
      <c r="A689" s="31" t="s">
        <v>219</v>
      </c>
      <c r="B689" s="31" t="s">
        <v>220</v>
      </c>
      <c r="C689" s="29" t="s">
        <v>57</v>
      </c>
      <c r="D689" s="8">
        <v>32</v>
      </c>
      <c r="E689" s="8"/>
      <c r="F689" s="8"/>
      <c r="G689" s="8"/>
      <c r="H689" s="8"/>
      <c r="I689" s="8"/>
      <c r="J689" s="8"/>
      <c r="K689" s="8">
        <f>E689+G689+I689</f>
        <v>0</v>
      </c>
      <c r="L689" s="8">
        <f>F689+H689+J689</f>
        <v>0</v>
      </c>
      <c r="M689" s="9" t="s">
        <v>218</v>
      </c>
      <c r="O689" t="str">
        <f>""</f>
        <v/>
      </c>
      <c r="P689" s="1" t="s">
        <v>120</v>
      </c>
      <c r="Q689">
        <v>1</v>
      </c>
      <c r="R689">
        <f>IF(P689="기계경비", J689, 0)</f>
        <v>0</v>
      </c>
      <c r="S689">
        <f>IF(P689="운반비", J689, 0)</f>
        <v>0</v>
      </c>
      <c r="T689">
        <f>IF(P689="작업부산물", F689, 0)</f>
        <v>0</v>
      </c>
      <c r="U689">
        <f>IF(P689="관급", F689, 0)</f>
        <v>0</v>
      </c>
      <c r="V689">
        <f>IF(P689="외주비", J689, 0)</f>
        <v>0</v>
      </c>
      <c r="W689">
        <f>IF(P689="장비비", J689, 0)</f>
        <v>0</v>
      </c>
      <c r="X689">
        <f>IF(P689="폐기물처리비", J689, 0)</f>
        <v>0</v>
      </c>
      <c r="Y689">
        <f>IF(P689="가설비", J689, 0)</f>
        <v>0</v>
      </c>
      <c r="Z689">
        <f>IF(P689="잡비제외분", F689, 0)</f>
        <v>0</v>
      </c>
      <c r="AA689">
        <f>IF(P689="사급자재대", L689, 0)</f>
        <v>0</v>
      </c>
      <c r="AB689">
        <f>IF(P689="관급자재대", L689, 0)</f>
        <v>0</v>
      </c>
      <c r="AC689">
        <f>IF(P689="사용자항목1", L689, 0)</f>
        <v>0</v>
      </c>
      <c r="AD689">
        <f>IF(P689="사용자항목2", L689, 0)</f>
        <v>0</v>
      </c>
      <c r="AE689">
        <f>IF(P689="사용자항목3", L689, 0)</f>
        <v>0</v>
      </c>
      <c r="AF689">
        <f>IF(P689="사용자항목4", L689, 0)</f>
        <v>0</v>
      </c>
      <c r="AG689">
        <f>IF(P689="사용자항목5", L689, 0)</f>
        <v>0</v>
      </c>
      <c r="AH689">
        <f>IF(P689="사용자항목6", L689, 0)</f>
        <v>0</v>
      </c>
      <c r="AI689">
        <f>IF(P689="사용자항목7", L689, 0)</f>
        <v>0</v>
      </c>
      <c r="AJ689">
        <f>IF(P689="사용자항목8", L689, 0)</f>
        <v>0</v>
      </c>
      <c r="AK689">
        <f>IF(P689="사용자항목9", L689, 0)</f>
        <v>0</v>
      </c>
    </row>
    <row r="690" spans="1:37" ht="30" customHeight="1">
      <c r="A690" s="32"/>
      <c r="B690" s="32"/>
      <c r="C690" s="30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37" ht="30" customHeight="1">
      <c r="A691" s="32"/>
      <c r="B691" s="32"/>
      <c r="C691" s="30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37" ht="30" customHeight="1">
      <c r="A692" s="32"/>
      <c r="B692" s="32"/>
      <c r="C692" s="30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37" ht="30" customHeight="1">
      <c r="A693" s="32"/>
      <c r="B693" s="32"/>
      <c r="C693" s="30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1:37" ht="30" customHeight="1">
      <c r="A694" s="32"/>
      <c r="B694" s="32"/>
      <c r="C694" s="30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1:37" ht="30" customHeight="1">
      <c r="A695" s="32"/>
      <c r="B695" s="32"/>
      <c r="C695" s="30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1:37" ht="30" customHeight="1">
      <c r="A696" s="32"/>
      <c r="B696" s="32"/>
      <c r="C696" s="30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1:37" ht="30" customHeight="1">
      <c r="A697" s="32"/>
      <c r="B697" s="32"/>
      <c r="C697" s="30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1:37" ht="30" customHeight="1">
      <c r="A698" s="32"/>
      <c r="B698" s="32"/>
      <c r="C698" s="30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1:37" ht="30" customHeight="1">
      <c r="A699" s="32"/>
      <c r="B699" s="32"/>
      <c r="C699" s="30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1:37" ht="30" customHeight="1">
      <c r="A700" s="32"/>
      <c r="B700" s="32"/>
      <c r="C700" s="30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1:37" ht="30" customHeight="1">
      <c r="A701" s="32"/>
      <c r="B701" s="32"/>
      <c r="C701" s="30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37" ht="30" customHeight="1">
      <c r="A702" s="32"/>
      <c r="B702" s="32"/>
      <c r="C702" s="30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1:37" ht="30" customHeight="1">
      <c r="A703" s="32"/>
      <c r="B703" s="32"/>
      <c r="C703" s="30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1:37" ht="30" customHeight="1">
      <c r="A704" s="32"/>
      <c r="B704" s="32"/>
      <c r="C704" s="30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1:38" ht="30" customHeight="1">
      <c r="A705" s="32"/>
      <c r="B705" s="32"/>
      <c r="C705" s="30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1:38" ht="30" customHeight="1">
      <c r="A706" s="32"/>
      <c r="B706" s="32"/>
      <c r="C706" s="30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1:38" ht="30" customHeight="1">
      <c r="A707" s="32"/>
      <c r="B707" s="32"/>
      <c r="C707" s="30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1:38" ht="30" customHeight="1">
      <c r="A708" s="11" t="s">
        <v>121</v>
      </c>
      <c r="B708" s="12"/>
      <c r="C708" s="13"/>
      <c r="D708" s="14"/>
      <c r="E708" s="8"/>
      <c r="F708" s="14"/>
      <c r="G708" s="8"/>
      <c r="H708" s="14"/>
      <c r="I708" s="8"/>
      <c r="J708" s="14"/>
      <c r="K708" s="8"/>
      <c r="L708" s="14">
        <f>F708+H708+J708</f>
        <v>0</v>
      </c>
      <c r="M708" s="14"/>
      <c r="R708">
        <f t="shared" ref="R708:AL708" si="90">ROUNDDOWN(SUM(R688:R689), 0)</f>
        <v>0</v>
      </c>
      <c r="S708">
        <f t="shared" si="90"/>
        <v>0</v>
      </c>
      <c r="T708">
        <f t="shared" si="90"/>
        <v>0</v>
      </c>
      <c r="U708">
        <f t="shared" si="90"/>
        <v>0</v>
      </c>
      <c r="V708">
        <f t="shared" si="90"/>
        <v>0</v>
      </c>
      <c r="W708">
        <f t="shared" si="90"/>
        <v>0</v>
      </c>
      <c r="X708">
        <f t="shared" si="90"/>
        <v>0</v>
      </c>
      <c r="Y708">
        <f t="shared" si="90"/>
        <v>0</v>
      </c>
      <c r="Z708">
        <f t="shared" si="90"/>
        <v>0</v>
      </c>
      <c r="AA708">
        <f t="shared" si="90"/>
        <v>0</v>
      </c>
      <c r="AB708">
        <f t="shared" si="90"/>
        <v>0</v>
      </c>
      <c r="AC708">
        <f t="shared" si="90"/>
        <v>0</v>
      </c>
      <c r="AD708">
        <f t="shared" si="90"/>
        <v>0</v>
      </c>
      <c r="AE708">
        <f t="shared" si="90"/>
        <v>0</v>
      </c>
      <c r="AF708">
        <f t="shared" si="90"/>
        <v>0</v>
      </c>
      <c r="AG708">
        <f t="shared" si="90"/>
        <v>0</v>
      </c>
      <c r="AH708">
        <f t="shared" si="90"/>
        <v>0</v>
      </c>
      <c r="AI708">
        <f t="shared" si="90"/>
        <v>0</v>
      </c>
      <c r="AJ708">
        <f t="shared" si="90"/>
        <v>0</v>
      </c>
      <c r="AK708">
        <f t="shared" si="90"/>
        <v>0</v>
      </c>
      <c r="AL708">
        <f t="shared" si="90"/>
        <v>0</v>
      </c>
    </row>
    <row r="709" spans="1:38" ht="30" customHeight="1">
      <c r="A709" s="53" t="s">
        <v>327</v>
      </c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7"/>
    </row>
    <row r="710" spans="1:38" ht="30" customHeight="1">
      <c r="A710" s="31" t="s">
        <v>100</v>
      </c>
      <c r="B710" s="31" t="s">
        <v>101</v>
      </c>
      <c r="C710" s="29" t="s">
        <v>74</v>
      </c>
      <c r="D710" s="8">
        <v>8.6999999999999994E-2</v>
      </c>
      <c r="E710" s="8"/>
      <c r="F710" s="8"/>
      <c r="G710" s="8"/>
      <c r="H710" s="8"/>
      <c r="I710" s="8"/>
      <c r="J710" s="8"/>
      <c r="K710" s="8">
        <f t="shared" ref="K710:L712" si="91">E710+G710+I710</f>
        <v>0</v>
      </c>
      <c r="L710" s="8">
        <f t="shared" si="91"/>
        <v>0</v>
      </c>
      <c r="M710" s="8"/>
      <c r="O710" t="str">
        <f>"03"</f>
        <v>03</v>
      </c>
      <c r="P710" t="s">
        <v>110</v>
      </c>
      <c r="Q710">
        <v>1</v>
      </c>
      <c r="R710">
        <f>IF(P710="기계경비", J710, 0)</f>
        <v>0</v>
      </c>
      <c r="S710">
        <f>IF(P710="운반비", J710, 0)</f>
        <v>0</v>
      </c>
      <c r="T710">
        <f>IF(P710="작업부산물", F710, 0)</f>
        <v>0</v>
      </c>
      <c r="U710">
        <f>IF(P710="관급", F710, 0)</f>
        <v>0</v>
      </c>
      <c r="V710">
        <f>IF(P710="외주비", J710, 0)</f>
        <v>0</v>
      </c>
      <c r="W710">
        <f>IF(P710="장비비", J710, 0)</f>
        <v>0</v>
      </c>
      <c r="X710">
        <f>IF(P710="폐기물처리비", L710, 0)</f>
        <v>0</v>
      </c>
      <c r="Y710">
        <f>IF(P710="가설비", J710, 0)</f>
        <v>0</v>
      </c>
      <c r="Z710">
        <f>IF(P710="잡비제외분", F710, 0)</f>
        <v>0</v>
      </c>
      <c r="AA710">
        <f>IF(P710="사급자재대", L710, 0)</f>
        <v>0</v>
      </c>
      <c r="AB710">
        <f>IF(P710="관급자재대", L710, 0)</f>
        <v>0</v>
      </c>
      <c r="AC710">
        <f>IF(P710="사용자항목1", L710, 0)</f>
        <v>0</v>
      </c>
      <c r="AD710">
        <f>IF(P710="사용자항목2", L710, 0)</f>
        <v>0</v>
      </c>
      <c r="AE710">
        <f>IF(P710="사용자항목3", L710, 0)</f>
        <v>0</v>
      </c>
      <c r="AF710">
        <f>IF(P710="사용자항목4", L710, 0)</f>
        <v>0</v>
      </c>
      <c r="AG710">
        <f>IF(P710="사용자항목5", L710, 0)</f>
        <v>0</v>
      </c>
      <c r="AH710">
        <f>IF(P710="사용자항목6", L710, 0)</f>
        <v>0</v>
      </c>
      <c r="AI710">
        <f>IF(P710="사용자항목7", L710, 0)</f>
        <v>0</v>
      </c>
      <c r="AJ710">
        <f>IF(P710="사용자항목8", L710, 0)</f>
        <v>0</v>
      </c>
      <c r="AK710">
        <f>IF(P710="사용자항목9", L710, 0)</f>
        <v>0</v>
      </c>
    </row>
    <row r="711" spans="1:38" ht="30" customHeight="1">
      <c r="A711" s="31" t="s">
        <v>106</v>
      </c>
      <c r="B711" s="31" t="s">
        <v>109</v>
      </c>
      <c r="C711" s="29" t="s">
        <v>74</v>
      </c>
      <c r="D711" s="8">
        <v>8.6999999999999994E-2</v>
      </c>
      <c r="E711" s="8"/>
      <c r="F711" s="8"/>
      <c r="G711" s="8"/>
      <c r="H711" s="8"/>
      <c r="I711" s="8"/>
      <c r="J711" s="8"/>
      <c r="K711" s="8">
        <f t="shared" si="91"/>
        <v>0</v>
      </c>
      <c r="L711" s="8">
        <f t="shared" si="91"/>
        <v>0</v>
      </c>
      <c r="M711" s="9" t="s">
        <v>108</v>
      </c>
      <c r="O711" t="str">
        <f>"03"</f>
        <v>03</v>
      </c>
      <c r="P711" t="s">
        <v>110</v>
      </c>
      <c r="Q711">
        <v>1</v>
      </c>
      <c r="R711">
        <f>IF(P711="기계경비", J711, 0)</f>
        <v>0</v>
      </c>
      <c r="S711">
        <f>IF(P711="운반비", J711, 0)</f>
        <v>0</v>
      </c>
      <c r="T711">
        <f>IF(P711="작업부산물", F711, 0)</f>
        <v>0</v>
      </c>
      <c r="U711">
        <f>IF(P711="관급", F711, 0)</f>
        <v>0</v>
      </c>
      <c r="V711">
        <f>IF(P711="외주비", J711, 0)</f>
        <v>0</v>
      </c>
      <c r="W711">
        <f>IF(P711="장비비", J711, 0)</f>
        <v>0</v>
      </c>
      <c r="X711">
        <f>IF(P711="폐기물처리비", L711, 0)</f>
        <v>0</v>
      </c>
      <c r="Y711">
        <f>IF(P711="가설비", J711, 0)</f>
        <v>0</v>
      </c>
      <c r="Z711">
        <f>IF(P711="잡비제외분", F711, 0)</f>
        <v>0</v>
      </c>
      <c r="AA711">
        <f>IF(P711="사급자재대", L711, 0)</f>
        <v>0</v>
      </c>
      <c r="AB711">
        <f>IF(P711="관급자재대", L711, 0)</f>
        <v>0</v>
      </c>
      <c r="AC711">
        <f>IF(P711="사용자항목1", L711, 0)</f>
        <v>0</v>
      </c>
      <c r="AD711">
        <f>IF(P711="사용자항목2", L711, 0)</f>
        <v>0</v>
      </c>
      <c r="AE711">
        <f>IF(P711="사용자항목3", L711, 0)</f>
        <v>0</v>
      </c>
      <c r="AF711">
        <f>IF(P711="사용자항목4", L711, 0)</f>
        <v>0</v>
      </c>
      <c r="AG711">
        <f>IF(P711="사용자항목5", L711, 0)</f>
        <v>0</v>
      </c>
      <c r="AH711">
        <f>IF(P711="사용자항목6", L711, 0)</f>
        <v>0</v>
      </c>
      <c r="AI711">
        <f>IF(P711="사용자항목7", L711, 0)</f>
        <v>0</v>
      </c>
      <c r="AJ711">
        <f>IF(P711="사용자항목8", L711, 0)</f>
        <v>0</v>
      </c>
      <c r="AK711">
        <f>IF(P711="사용자항목9", L711, 0)</f>
        <v>0</v>
      </c>
    </row>
    <row r="712" spans="1:38" ht="30" customHeight="1">
      <c r="A712" s="31" t="s">
        <v>110</v>
      </c>
      <c r="B712" s="31" t="s">
        <v>112</v>
      </c>
      <c r="C712" s="29" t="s">
        <v>74</v>
      </c>
      <c r="D712" s="8">
        <v>8.6999999999999994E-2</v>
      </c>
      <c r="E712" s="8"/>
      <c r="F712" s="8"/>
      <c r="G712" s="8"/>
      <c r="H712" s="8"/>
      <c r="I712" s="8"/>
      <c r="J712" s="8"/>
      <c r="K712" s="8">
        <f t="shared" si="91"/>
        <v>0</v>
      </c>
      <c r="L712" s="8">
        <f t="shared" si="91"/>
        <v>0</v>
      </c>
      <c r="M712" s="9" t="s">
        <v>108</v>
      </c>
      <c r="O712" t="str">
        <f>"03"</f>
        <v>03</v>
      </c>
      <c r="P712" t="s">
        <v>110</v>
      </c>
      <c r="Q712">
        <v>1</v>
      </c>
      <c r="R712">
        <f>IF(P712="기계경비", J712, 0)</f>
        <v>0</v>
      </c>
      <c r="S712">
        <f>IF(P712="운반비", J712, 0)</f>
        <v>0</v>
      </c>
      <c r="T712">
        <f>IF(P712="작업부산물", F712, 0)</f>
        <v>0</v>
      </c>
      <c r="U712">
        <f>IF(P712="관급", F712, 0)</f>
        <v>0</v>
      </c>
      <c r="V712">
        <f>IF(P712="외주비", J712, 0)</f>
        <v>0</v>
      </c>
      <c r="W712">
        <f>IF(P712="장비비", J712, 0)</f>
        <v>0</v>
      </c>
      <c r="X712">
        <f>IF(P712="폐기물처리비", L712, 0)</f>
        <v>0</v>
      </c>
      <c r="Y712">
        <f>IF(P712="가설비", J712, 0)</f>
        <v>0</v>
      </c>
      <c r="Z712">
        <f>IF(P712="잡비제외분", F712, 0)</f>
        <v>0</v>
      </c>
      <c r="AA712">
        <f>IF(P712="사급자재대", L712, 0)</f>
        <v>0</v>
      </c>
      <c r="AB712">
        <f>IF(P712="관급자재대", L712, 0)</f>
        <v>0</v>
      </c>
      <c r="AC712">
        <f>IF(P712="사용자항목1", L712, 0)</f>
        <v>0</v>
      </c>
      <c r="AD712">
        <f>IF(P712="사용자항목2", L712, 0)</f>
        <v>0</v>
      </c>
      <c r="AE712">
        <f>IF(P712="사용자항목3", L712, 0)</f>
        <v>0</v>
      </c>
      <c r="AF712">
        <f>IF(P712="사용자항목4", L712, 0)</f>
        <v>0</v>
      </c>
      <c r="AG712">
        <f>IF(P712="사용자항목5", L712, 0)</f>
        <v>0</v>
      </c>
      <c r="AH712">
        <f>IF(P712="사용자항목6", L712, 0)</f>
        <v>0</v>
      </c>
      <c r="AI712">
        <f>IF(P712="사용자항목7", L712, 0)</f>
        <v>0</v>
      </c>
      <c r="AJ712">
        <f>IF(P712="사용자항목8", L712, 0)</f>
        <v>0</v>
      </c>
      <c r="AK712">
        <f>IF(P712="사용자항목9", L712, 0)</f>
        <v>0</v>
      </c>
    </row>
    <row r="713" spans="1:38" ht="30" customHeight="1">
      <c r="A713" s="32"/>
      <c r="B713" s="32"/>
      <c r="C713" s="30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1:38" ht="30" customHeight="1">
      <c r="A714" s="32"/>
      <c r="B714" s="32"/>
      <c r="C714" s="30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1:38" ht="30" customHeight="1">
      <c r="A715" s="32"/>
      <c r="B715" s="32"/>
      <c r="C715" s="30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1:38" ht="30" customHeight="1">
      <c r="A716" s="32"/>
      <c r="B716" s="32"/>
      <c r="C716" s="30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1:38" ht="30" customHeight="1">
      <c r="A717" s="32"/>
      <c r="B717" s="32"/>
      <c r="C717" s="30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1:38" ht="30" customHeight="1">
      <c r="A718" s="32"/>
      <c r="B718" s="32"/>
      <c r="C718" s="30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1:38" ht="30" customHeight="1">
      <c r="A719" s="32"/>
      <c r="B719" s="32"/>
      <c r="C719" s="30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1:38" ht="30" customHeight="1">
      <c r="A720" s="32"/>
      <c r="B720" s="32"/>
      <c r="C720" s="30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1:38" ht="30" customHeight="1">
      <c r="A721" s="32"/>
      <c r="B721" s="32"/>
      <c r="C721" s="30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1:38" ht="30" customHeight="1">
      <c r="A722" s="32"/>
      <c r="B722" s="32"/>
      <c r="C722" s="30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1:38" ht="30" customHeight="1">
      <c r="A723" s="32"/>
      <c r="B723" s="32"/>
      <c r="C723" s="30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1:38" ht="30" customHeight="1">
      <c r="A724" s="32"/>
      <c r="B724" s="32"/>
      <c r="C724" s="30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1:38" ht="30" customHeight="1">
      <c r="A725" s="32"/>
      <c r="B725" s="32"/>
      <c r="C725" s="30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1:38" ht="30" customHeight="1">
      <c r="A726" s="32"/>
      <c r="B726" s="32"/>
      <c r="C726" s="30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1:38" ht="30" customHeight="1">
      <c r="A727" s="32"/>
      <c r="B727" s="32"/>
      <c r="C727" s="30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1:38" ht="30" customHeight="1">
      <c r="A728" s="32"/>
      <c r="B728" s="32"/>
      <c r="C728" s="30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1:38" ht="30" customHeight="1">
      <c r="A729" s="32"/>
      <c r="B729" s="32"/>
      <c r="C729" s="30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1:38" ht="30" customHeight="1">
      <c r="A730" s="11" t="s">
        <v>121</v>
      </c>
      <c r="B730" s="12"/>
      <c r="C730" s="13"/>
      <c r="D730" s="14"/>
      <c r="E730" s="8"/>
      <c r="F730" s="14"/>
      <c r="G730" s="8"/>
      <c r="H730" s="14"/>
      <c r="I730" s="8"/>
      <c r="J730" s="14"/>
      <c r="K730" s="8"/>
      <c r="L730" s="14">
        <f>F730+H730+J730</f>
        <v>0</v>
      </c>
      <c r="M730" s="14"/>
      <c r="R730">
        <f t="shared" ref="R730:AL730" si="92">ROUNDDOWN(SUM(R710:R712), 0)</f>
        <v>0</v>
      </c>
      <c r="S730">
        <f t="shared" si="92"/>
        <v>0</v>
      </c>
      <c r="T730">
        <f t="shared" si="92"/>
        <v>0</v>
      </c>
      <c r="U730">
        <f t="shared" si="92"/>
        <v>0</v>
      </c>
      <c r="V730">
        <f t="shared" si="92"/>
        <v>0</v>
      </c>
      <c r="W730">
        <f t="shared" si="92"/>
        <v>0</v>
      </c>
      <c r="X730">
        <f t="shared" si="92"/>
        <v>0</v>
      </c>
      <c r="Y730">
        <f t="shared" si="92"/>
        <v>0</v>
      </c>
      <c r="Z730">
        <f t="shared" si="92"/>
        <v>0</v>
      </c>
      <c r="AA730">
        <f t="shared" si="92"/>
        <v>0</v>
      </c>
      <c r="AB730">
        <f t="shared" si="92"/>
        <v>0</v>
      </c>
      <c r="AC730">
        <f t="shared" si="92"/>
        <v>0</v>
      </c>
      <c r="AD730">
        <f t="shared" si="92"/>
        <v>0</v>
      </c>
      <c r="AE730">
        <f t="shared" si="92"/>
        <v>0</v>
      </c>
      <c r="AF730">
        <f t="shared" si="92"/>
        <v>0</v>
      </c>
      <c r="AG730">
        <f t="shared" si="92"/>
        <v>0</v>
      </c>
      <c r="AH730">
        <f t="shared" si="92"/>
        <v>0</v>
      </c>
      <c r="AI730">
        <f t="shared" si="92"/>
        <v>0</v>
      </c>
      <c r="AJ730">
        <f t="shared" si="92"/>
        <v>0</v>
      </c>
      <c r="AK730">
        <f t="shared" si="92"/>
        <v>0</v>
      </c>
      <c r="AL730">
        <f t="shared" si="92"/>
        <v>0</v>
      </c>
    </row>
    <row r="731" spans="1:38" ht="30" customHeight="1">
      <c r="A731" s="53" t="s">
        <v>328</v>
      </c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7"/>
    </row>
    <row r="732" spans="1:38" ht="30" customHeight="1">
      <c r="A732" s="31" t="s">
        <v>169</v>
      </c>
      <c r="B732" s="32"/>
      <c r="C732" s="29" t="s">
        <v>57</v>
      </c>
      <c r="D732" s="8">
        <v>66</v>
      </c>
      <c r="E732" s="8"/>
      <c r="F732" s="8"/>
      <c r="G732" s="8"/>
      <c r="H732" s="8"/>
      <c r="I732" s="8"/>
      <c r="J732" s="8"/>
      <c r="K732" s="8">
        <f>E732+G732+I732</f>
        <v>0</v>
      </c>
      <c r="L732" s="8">
        <f>F732+H732+J732</f>
        <v>0</v>
      </c>
      <c r="M732" s="9" t="s">
        <v>168</v>
      </c>
      <c r="O732" t="str">
        <f>""</f>
        <v/>
      </c>
      <c r="P732" s="1" t="s">
        <v>120</v>
      </c>
      <c r="Q732">
        <v>1</v>
      </c>
      <c r="R732">
        <f>IF(P732="기계경비", J732, 0)</f>
        <v>0</v>
      </c>
      <c r="S732">
        <f>IF(P732="운반비", J732, 0)</f>
        <v>0</v>
      </c>
      <c r="T732">
        <f>IF(P732="작업부산물", F732, 0)</f>
        <v>0</v>
      </c>
      <c r="U732">
        <f>IF(P732="관급", F732, 0)</f>
        <v>0</v>
      </c>
      <c r="V732">
        <f>IF(P732="외주비", J732, 0)</f>
        <v>0</v>
      </c>
      <c r="W732">
        <f>IF(P732="장비비", J732, 0)</f>
        <v>0</v>
      </c>
      <c r="X732">
        <f>IF(P732="폐기물처리비", J732, 0)</f>
        <v>0</v>
      </c>
      <c r="Y732">
        <f>IF(P732="가설비", J732, 0)</f>
        <v>0</v>
      </c>
      <c r="Z732">
        <f>IF(P732="잡비제외분", F732, 0)</f>
        <v>0</v>
      </c>
      <c r="AA732">
        <f>IF(P732="사급자재대", L732, 0)</f>
        <v>0</v>
      </c>
      <c r="AB732">
        <f>IF(P732="관급자재대", L732, 0)</f>
        <v>0</v>
      </c>
      <c r="AC732">
        <f>IF(P732="사용자항목1", L732, 0)</f>
        <v>0</v>
      </c>
      <c r="AD732">
        <f>IF(P732="사용자항목2", L732, 0)</f>
        <v>0</v>
      </c>
      <c r="AE732">
        <f>IF(P732="사용자항목3", L732, 0)</f>
        <v>0</v>
      </c>
      <c r="AF732">
        <f>IF(P732="사용자항목4", L732, 0)</f>
        <v>0</v>
      </c>
      <c r="AG732">
        <f>IF(P732="사용자항목5", L732, 0)</f>
        <v>0</v>
      </c>
      <c r="AH732">
        <f>IF(P732="사용자항목6", L732, 0)</f>
        <v>0</v>
      </c>
      <c r="AI732">
        <f>IF(P732="사용자항목7", L732, 0)</f>
        <v>0</v>
      </c>
      <c r="AJ732">
        <f>IF(P732="사용자항목8", L732, 0)</f>
        <v>0</v>
      </c>
      <c r="AK732">
        <f>IF(P732="사용자항목9", L732, 0)</f>
        <v>0</v>
      </c>
    </row>
    <row r="733" spans="1:38" ht="30" customHeight="1">
      <c r="A733" s="32"/>
      <c r="B733" s="32"/>
      <c r="C733" s="30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1:38" ht="30" customHeight="1">
      <c r="A734" s="32"/>
      <c r="B734" s="32"/>
      <c r="C734" s="30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1:38" ht="30" customHeight="1">
      <c r="A735" s="32"/>
      <c r="B735" s="32"/>
      <c r="C735" s="30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1:38" ht="30" customHeight="1">
      <c r="A736" s="32"/>
      <c r="B736" s="32"/>
      <c r="C736" s="30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38" ht="30" customHeight="1">
      <c r="A737" s="32"/>
      <c r="B737" s="32"/>
      <c r="C737" s="30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1:38" ht="30" customHeight="1">
      <c r="A738" s="32"/>
      <c r="B738" s="32"/>
      <c r="C738" s="30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1:38" ht="30" customHeight="1">
      <c r="A739" s="32"/>
      <c r="B739" s="32"/>
      <c r="C739" s="30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1:38" ht="30" customHeight="1">
      <c r="A740" s="32"/>
      <c r="B740" s="32"/>
      <c r="C740" s="30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1:38" ht="30" customHeight="1">
      <c r="A741" s="32"/>
      <c r="B741" s="32"/>
      <c r="C741" s="30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1:38" ht="30" customHeight="1">
      <c r="A742" s="32"/>
      <c r="B742" s="32"/>
      <c r="C742" s="30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1:38" ht="30" customHeight="1">
      <c r="A743" s="32"/>
      <c r="B743" s="32"/>
      <c r="C743" s="30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1:38" ht="30" customHeight="1">
      <c r="A744" s="32"/>
      <c r="B744" s="32"/>
      <c r="C744" s="30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1:38" ht="30" customHeight="1">
      <c r="A745" s="32"/>
      <c r="B745" s="32"/>
      <c r="C745" s="30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38" ht="30" customHeight="1">
      <c r="A746" s="32"/>
      <c r="B746" s="32"/>
      <c r="C746" s="30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38" ht="30" customHeight="1">
      <c r="A747" s="32"/>
      <c r="B747" s="32"/>
      <c r="C747" s="30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38" ht="30" customHeight="1">
      <c r="A748" s="32"/>
      <c r="B748" s="32"/>
      <c r="C748" s="30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38" ht="30" customHeight="1">
      <c r="A749" s="32"/>
      <c r="B749" s="32"/>
      <c r="C749" s="30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1:38" ht="30" customHeight="1">
      <c r="A750" s="32"/>
      <c r="B750" s="32"/>
      <c r="C750" s="30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1:38" ht="30" customHeight="1">
      <c r="A751" s="32"/>
      <c r="B751" s="32"/>
      <c r="C751" s="30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1:38" ht="30" customHeight="1">
      <c r="A752" s="11" t="s">
        <v>121</v>
      </c>
      <c r="B752" s="12"/>
      <c r="C752" s="13"/>
      <c r="D752" s="14"/>
      <c r="E752" s="8"/>
      <c r="F752" s="14"/>
      <c r="G752" s="8"/>
      <c r="H752" s="14"/>
      <c r="I752" s="8"/>
      <c r="J752" s="14"/>
      <c r="K752" s="8"/>
      <c r="L752" s="14">
        <f>F752+H752+J752</f>
        <v>0</v>
      </c>
      <c r="M752" s="14"/>
      <c r="R752">
        <f t="shared" ref="R752:AL752" si="93">ROUNDDOWN(SUM(R732:R732), 0)</f>
        <v>0</v>
      </c>
      <c r="S752">
        <f t="shared" si="93"/>
        <v>0</v>
      </c>
      <c r="T752">
        <f t="shared" si="93"/>
        <v>0</v>
      </c>
      <c r="U752">
        <f t="shared" si="93"/>
        <v>0</v>
      </c>
      <c r="V752">
        <f t="shared" si="93"/>
        <v>0</v>
      </c>
      <c r="W752">
        <f t="shared" si="93"/>
        <v>0</v>
      </c>
      <c r="X752">
        <f t="shared" si="93"/>
        <v>0</v>
      </c>
      <c r="Y752">
        <f t="shared" si="93"/>
        <v>0</v>
      </c>
      <c r="Z752">
        <f t="shared" si="93"/>
        <v>0</v>
      </c>
      <c r="AA752">
        <f t="shared" si="93"/>
        <v>0</v>
      </c>
      <c r="AB752">
        <f t="shared" si="93"/>
        <v>0</v>
      </c>
      <c r="AC752">
        <f t="shared" si="93"/>
        <v>0</v>
      </c>
      <c r="AD752">
        <f t="shared" si="93"/>
        <v>0</v>
      </c>
      <c r="AE752">
        <f t="shared" si="93"/>
        <v>0</v>
      </c>
      <c r="AF752">
        <f t="shared" si="93"/>
        <v>0</v>
      </c>
      <c r="AG752">
        <f t="shared" si="93"/>
        <v>0</v>
      </c>
      <c r="AH752">
        <f t="shared" si="93"/>
        <v>0</v>
      </c>
      <c r="AI752">
        <f t="shared" si="93"/>
        <v>0</v>
      </c>
      <c r="AJ752">
        <f t="shared" si="93"/>
        <v>0</v>
      </c>
      <c r="AK752">
        <f t="shared" si="93"/>
        <v>0</v>
      </c>
      <c r="AL752">
        <f t="shared" si="93"/>
        <v>0</v>
      </c>
    </row>
    <row r="753" spans="1:37" ht="30" customHeight="1">
      <c r="A753" s="53" t="s">
        <v>329</v>
      </c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7"/>
    </row>
    <row r="754" spans="1:37" ht="30" customHeight="1">
      <c r="A754" s="31" t="s">
        <v>182</v>
      </c>
      <c r="B754" s="31" t="s">
        <v>183</v>
      </c>
      <c r="C754" s="29" t="s">
        <v>57</v>
      </c>
      <c r="D754" s="8">
        <v>66</v>
      </c>
      <c r="E754" s="8"/>
      <c r="F754" s="8"/>
      <c r="G754" s="8"/>
      <c r="H754" s="8"/>
      <c r="I754" s="8"/>
      <c r="J754" s="8"/>
      <c r="K754" s="8">
        <f>E754+G754+I754</f>
        <v>0</v>
      </c>
      <c r="L754" s="8">
        <f>F754+H754+J754</f>
        <v>0</v>
      </c>
      <c r="M754" s="9" t="s">
        <v>181</v>
      </c>
      <c r="O754" t="str">
        <f>""</f>
        <v/>
      </c>
      <c r="P754" s="1" t="s">
        <v>120</v>
      </c>
      <c r="Q754">
        <v>1</v>
      </c>
      <c r="R754">
        <f>IF(P754="기계경비", J754, 0)</f>
        <v>0</v>
      </c>
      <c r="S754">
        <f>IF(P754="운반비", J754, 0)</f>
        <v>0</v>
      </c>
      <c r="T754">
        <f>IF(P754="작업부산물", F754, 0)</f>
        <v>0</v>
      </c>
      <c r="U754">
        <f>IF(P754="관급", F754, 0)</f>
        <v>0</v>
      </c>
      <c r="V754">
        <f>IF(P754="외주비", J754, 0)</f>
        <v>0</v>
      </c>
      <c r="W754">
        <f>IF(P754="장비비", J754, 0)</f>
        <v>0</v>
      </c>
      <c r="X754">
        <f>IF(P754="폐기물처리비", J754, 0)</f>
        <v>0</v>
      </c>
      <c r="Y754">
        <f>IF(P754="가설비", J754, 0)</f>
        <v>0</v>
      </c>
      <c r="Z754">
        <f>IF(P754="잡비제외분", F754, 0)</f>
        <v>0</v>
      </c>
      <c r="AA754">
        <f>IF(P754="사급자재대", L754, 0)</f>
        <v>0</v>
      </c>
      <c r="AB754">
        <f>IF(P754="관급자재대", L754, 0)</f>
        <v>0</v>
      </c>
      <c r="AC754">
        <f>IF(P754="사용자항목1", L754, 0)</f>
        <v>0</v>
      </c>
      <c r="AD754">
        <f>IF(P754="사용자항목2", L754, 0)</f>
        <v>0</v>
      </c>
      <c r="AE754">
        <f>IF(P754="사용자항목3", L754, 0)</f>
        <v>0</v>
      </c>
      <c r="AF754">
        <f>IF(P754="사용자항목4", L754, 0)</f>
        <v>0</v>
      </c>
      <c r="AG754">
        <f>IF(P754="사용자항목5", L754, 0)</f>
        <v>0</v>
      </c>
      <c r="AH754">
        <f>IF(P754="사용자항목6", L754, 0)</f>
        <v>0</v>
      </c>
      <c r="AI754">
        <f>IF(P754="사용자항목7", L754, 0)</f>
        <v>0</v>
      </c>
      <c r="AJ754">
        <f>IF(P754="사용자항목8", L754, 0)</f>
        <v>0</v>
      </c>
      <c r="AK754">
        <f>IF(P754="사용자항목9", L754, 0)</f>
        <v>0</v>
      </c>
    </row>
    <row r="755" spans="1:37" ht="30" customHeight="1">
      <c r="A755" s="31" t="s">
        <v>303</v>
      </c>
      <c r="B755" s="31" t="s">
        <v>185</v>
      </c>
      <c r="C755" s="29" t="s">
        <v>57</v>
      </c>
      <c r="D755" s="8">
        <v>66</v>
      </c>
      <c r="E755" s="8"/>
      <c r="F755" s="8"/>
      <c r="G755" s="8"/>
      <c r="H755" s="8"/>
      <c r="I755" s="8"/>
      <c r="J755" s="8"/>
      <c r="K755" s="8">
        <f>E755+G755+I755</f>
        <v>0</v>
      </c>
      <c r="L755" s="8">
        <f>F755+H755+J755</f>
        <v>0</v>
      </c>
      <c r="M755" s="9" t="s">
        <v>184</v>
      </c>
      <c r="O755" t="str">
        <f>""</f>
        <v/>
      </c>
      <c r="P755" s="1" t="s">
        <v>120</v>
      </c>
      <c r="Q755">
        <v>1</v>
      </c>
      <c r="R755">
        <f>IF(P755="기계경비", J755, 0)</f>
        <v>0</v>
      </c>
      <c r="S755">
        <f>IF(P755="운반비", J755, 0)</f>
        <v>0</v>
      </c>
      <c r="T755">
        <f>IF(P755="작업부산물", F755, 0)</f>
        <v>0</v>
      </c>
      <c r="U755">
        <f>IF(P755="관급", F755, 0)</f>
        <v>0</v>
      </c>
      <c r="V755">
        <f>IF(P755="외주비", J755, 0)</f>
        <v>0</v>
      </c>
      <c r="W755">
        <f>IF(P755="장비비", J755, 0)</f>
        <v>0</v>
      </c>
      <c r="X755">
        <f>IF(P755="폐기물처리비", J755, 0)</f>
        <v>0</v>
      </c>
      <c r="Y755">
        <f>IF(P755="가설비", J755, 0)</f>
        <v>0</v>
      </c>
      <c r="Z755">
        <f>IF(P755="잡비제외분", F755, 0)</f>
        <v>0</v>
      </c>
      <c r="AA755">
        <f>IF(P755="사급자재대", L755, 0)</f>
        <v>0</v>
      </c>
      <c r="AB755">
        <f>IF(P755="관급자재대", L755, 0)</f>
        <v>0</v>
      </c>
      <c r="AC755">
        <f>IF(P755="사용자항목1", L755, 0)</f>
        <v>0</v>
      </c>
      <c r="AD755">
        <f>IF(P755="사용자항목2", L755, 0)</f>
        <v>0</v>
      </c>
      <c r="AE755">
        <f>IF(P755="사용자항목3", L755, 0)</f>
        <v>0</v>
      </c>
      <c r="AF755">
        <f>IF(P755="사용자항목4", L755, 0)</f>
        <v>0</v>
      </c>
      <c r="AG755">
        <f>IF(P755="사용자항목5", L755, 0)</f>
        <v>0</v>
      </c>
      <c r="AH755">
        <f>IF(P755="사용자항목6", L755, 0)</f>
        <v>0</v>
      </c>
      <c r="AI755">
        <f>IF(P755="사용자항목7", L755, 0)</f>
        <v>0</v>
      </c>
      <c r="AJ755">
        <f>IF(P755="사용자항목8", L755, 0)</f>
        <v>0</v>
      </c>
      <c r="AK755">
        <f>IF(P755="사용자항목9", L755, 0)</f>
        <v>0</v>
      </c>
    </row>
    <row r="756" spans="1:37" ht="30" customHeight="1">
      <c r="A756" s="32"/>
      <c r="B756" s="32"/>
      <c r="C756" s="30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1:37" ht="30" customHeight="1">
      <c r="A757" s="32"/>
      <c r="B757" s="32"/>
      <c r="C757" s="30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1:37" ht="30" customHeight="1">
      <c r="A758" s="32"/>
      <c r="B758" s="32"/>
      <c r="C758" s="30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1:37" ht="30" customHeight="1">
      <c r="A759" s="32"/>
      <c r="B759" s="32"/>
      <c r="C759" s="30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1:37" ht="30" customHeight="1">
      <c r="A760" s="32"/>
      <c r="B760" s="32"/>
      <c r="C760" s="30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1:37" ht="30" customHeight="1">
      <c r="A761" s="32"/>
      <c r="B761" s="32"/>
      <c r="C761" s="30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1:37" ht="30" customHeight="1">
      <c r="A762" s="32"/>
      <c r="B762" s="32"/>
      <c r="C762" s="30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1:37" ht="30" customHeight="1">
      <c r="A763" s="32"/>
      <c r="B763" s="32"/>
      <c r="C763" s="30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37" ht="30" customHeight="1">
      <c r="A764" s="32"/>
      <c r="B764" s="32"/>
      <c r="C764" s="30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1:37" ht="30" customHeight="1">
      <c r="A765" s="32"/>
      <c r="B765" s="32"/>
      <c r="C765" s="30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1:37" ht="30" customHeight="1">
      <c r="A766" s="32"/>
      <c r="B766" s="32"/>
      <c r="C766" s="30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1:37" ht="30" customHeight="1">
      <c r="A767" s="32"/>
      <c r="B767" s="32"/>
      <c r="C767" s="30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1:37" ht="30" customHeight="1">
      <c r="A768" s="32"/>
      <c r="B768" s="32"/>
      <c r="C768" s="30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1:38" ht="30" customHeight="1">
      <c r="A769" s="32"/>
      <c r="B769" s="32"/>
      <c r="C769" s="30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38" ht="30" customHeight="1">
      <c r="A770" s="32"/>
      <c r="B770" s="32"/>
      <c r="C770" s="30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38" ht="30" customHeight="1">
      <c r="A771" s="32"/>
      <c r="B771" s="32"/>
      <c r="C771" s="30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38" ht="30" customHeight="1">
      <c r="A772" s="32"/>
      <c r="B772" s="32"/>
      <c r="C772" s="30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38" ht="30" customHeight="1">
      <c r="A773" s="32"/>
      <c r="B773" s="32"/>
      <c r="C773" s="30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38" ht="30" customHeight="1">
      <c r="A774" s="11" t="s">
        <v>121</v>
      </c>
      <c r="B774" s="12"/>
      <c r="C774" s="13"/>
      <c r="D774" s="14"/>
      <c r="E774" s="8"/>
      <c r="F774" s="14"/>
      <c r="G774" s="8"/>
      <c r="H774" s="14"/>
      <c r="I774" s="8"/>
      <c r="J774" s="14"/>
      <c r="K774" s="8"/>
      <c r="L774" s="14">
        <f>F774+H774+J774</f>
        <v>0</v>
      </c>
      <c r="M774" s="14"/>
      <c r="R774">
        <f t="shared" ref="R774:AL774" si="94">ROUNDDOWN(SUM(R754:R755), 0)</f>
        <v>0</v>
      </c>
      <c r="S774">
        <f t="shared" si="94"/>
        <v>0</v>
      </c>
      <c r="T774">
        <f t="shared" si="94"/>
        <v>0</v>
      </c>
      <c r="U774">
        <f t="shared" si="94"/>
        <v>0</v>
      </c>
      <c r="V774">
        <f t="shared" si="94"/>
        <v>0</v>
      </c>
      <c r="W774">
        <f t="shared" si="94"/>
        <v>0</v>
      </c>
      <c r="X774">
        <f t="shared" si="94"/>
        <v>0</v>
      </c>
      <c r="Y774">
        <f t="shared" si="94"/>
        <v>0</v>
      </c>
      <c r="Z774">
        <f t="shared" si="94"/>
        <v>0</v>
      </c>
      <c r="AA774">
        <f t="shared" si="94"/>
        <v>0</v>
      </c>
      <c r="AB774">
        <f t="shared" si="94"/>
        <v>0</v>
      </c>
      <c r="AC774">
        <f t="shared" si="94"/>
        <v>0</v>
      </c>
      <c r="AD774">
        <f t="shared" si="94"/>
        <v>0</v>
      </c>
      <c r="AE774">
        <f t="shared" si="94"/>
        <v>0</v>
      </c>
      <c r="AF774">
        <f t="shared" si="94"/>
        <v>0</v>
      </c>
      <c r="AG774">
        <f t="shared" si="94"/>
        <v>0</v>
      </c>
      <c r="AH774">
        <f t="shared" si="94"/>
        <v>0</v>
      </c>
      <c r="AI774">
        <f t="shared" si="94"/>
        <v>0</v>
      </c>
      <c r="AJ774">
        <f t="shared" si="94"/>
        <v>0</v>
      </c>
      <c r="AK774">
        <f t="shared" si="94"/>
        <v>0</v>
      </c>
      <c r="AL774">
        <f t="shared" si="94"/>
        <v>0</v>
      </c>
    </row>
    <row r="775" spans="1:38" ht="30" customHeight="1">
      <c r="A775" s="53" t="s">
        <v>330</v>
      </c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7"/>
    </row>
    <row r="776" spans="1:38" ht="30" customHeight="1">
      <c r="A776" s="31" t="s">
        <v>192</v>
      </c>
      <c r="B776" s="31" t="s">
        <v>193</v>
      </c>
      <c r="C776" s="29" t="s">
        <v>194</v>
      </c>
      <c r="D776" s="8">
        <v>9</v>
      </c>
      <c r="E776" s="8"/>
      <c r="F776" s="8"/>
      <c r="G776" s="8"/>
      <c r="H776" s="8"/>
      <c r="I776" s="8"/>
      <c r="J776" s="8"/>
      <c r="K776" s="8">
        <f t="shared" ref="K776:L778" si="95">E776+G776+I776</f>
        <v>0</v>
      </c>
      <c r="L776" s="8">
        <f t="shared" si="95"/>
        <v>0</v>
      </c>
      <c r="M776" s="9" t="s">
        <v>191</v>
      </c>
      <c r="O776" t="str">
        <f>""</f>
        <v/>
      </c>
      <c r="P776" s="1" t="s">
        <v>120</v>
      </c>
      <c r="Q776">
        <v>1</v>
      </c>
      <c r="R776">
        <f>IF(P776="기계경비", J776, 0)</f>
        <v>0</v>
      </c>
      <c r="S776">
        <f>IF(P776="운반비", J776, 0)</f>
        <v>0</v>
      </c>
      <c r="T776">
        <f>IF(P776="작업부산물", F776, 0)</f>
        <v>0</v>
      </c>
      <c r="U776">
        <f>IF(P776="관급", F776, 0)</f>
        <v>0</v>
      </c>
      <c r="V776">
        <f>IF(P776="외주비", J776, 0)</f>
        <v>0</v>
      </c>
      <c r="W776">
        <f>IF(P776="장비비", J776, 0)</f>
        <v>0</v>
      </c>
      <c r="X776">
        <f>IF(P776="폐기물처리비", J776, 0)</f>
        <v>0</v>
      </c>
      <c r="Y776">
        <f>IF(P776="가설비", J776, 0)</f>
        <v>0</v>
      </c>
      <c r="Z776">
        <f>IF(P776="잡비제외분", F776, 0)</f>
        <v>0</v>
      </c>
      <c r="AA776">
        <f>IF(P776="사급자재대", L776, 0)</f>
        <v>0</v>
      </c>
      <c r="AB776">
        <f>IF(P776="관급자재대", L776, 0)</f>
        <v>0</v>
      </c>
      <c r="AC776">
        <f>IF(P776="사용자항목1", L776, 0)</f>
        <v>0</v>
      </c>
      <c r="AD776">
        <f>IF(P776="사용자항목2", L776, 0)</f>
        <v>0</v>
      </c>
      <c r="AE776">
        <f>IF(P776="사용자항목3", L776, 0)</f>
        <v>0</v>
      </c>
      <c r="AF776">
        <f>IF(P776="사용자항목4", L776, 0)</f>
        <v>0</v>
      </c>
      <c r="AG776">
        <f>IF(P776="사용자항목5", L776, 0)</f>
        <v>0</v>
      </c>
      <c r="AH776">
        <f>IF(P776="사용자항목6", L776, 0)</f>
        <v>0</v>
      </c>
      <c r="AI776">
        <f>IF(P776="사용자항목7", L776, 0)</f>
        <v>0</v>
      </c>
      <c r="AJ776">
        <f>IF(P776="사용자항목8", L776, 0)</f>
        <v>0</v>
      </c>
      <c r="AK776">
        <f>IF(P776="사용자항목9", L776, 0)</f>
        <v>0</v>
      </c>
    </row>
    <row r="777" spans="1:38" ht="30" customHeight="1">
      <c r="A777" s="31" t="s">
        <v>196</v>
      </c>
      <c r="B777" s="31" t="s">
        <v>197</v>
      </c>
      <c r="C777" s="29" t="s">
        <v>57</v>
      </c>
      <c r="D777" s="8">
        <v>65</v>
      </c>
      <c r="E777" s="8"/>
      <c r="F777" s="8"/>
      <c r="G777" s="8"/>
      <c r="H777" s="8"/>
      <c r="I777" s="8"/>
      <c r="J777" s="8"/>
      <c r="K777" s="8">
        <f t="shared" si="95"/>
        <v>0</v>
      </c>
      <c r="L777" s="8">
        <f t="shared" si="95"/>
        <v>0</v>
      </c>
      <c r="M777" s="9" t="s">
        <v>195</v>
      </c>
      <c r="O777" t="str">
        <f>""</f>
        <v/>
      </c>
      <c r="P777" s="1" t="s">
        <v>120</v>
      </c>
      <c r="Q777">
        <v>1</v>
      </c>
      <c r="R777">
        <f>IF(P777="기계경비", J777, 0)</f>
        <v>0</v>
      </c>
      <c r="S777">
        <f>IF(P777="운반비", J777, 0)</f>
        <v>0</v>
      </c>
      <c r="T777">
        <f>IF(P777="작업부산물", F777, 0)</f>
        <v>0</v>
      </c>
      <c r="U777">
        <f>IF(P777="관급", F777, 0)</f>
        <v>0</v>
      </c>
      <c r="V777">
        <f>IF(P777="외주비", J777, 0)</f>
        <v>0</v>
      </c>
      <c r="W777">
        <f>IF(P777="장비비", J777, 0)</f>
        <v>0</v>
      </c>
      <c r="X777">
        <f>IF(P777="폐기물처리비", J777, 0)</f>
        <v>0</v>
      </c>
      <c r="Y777">
        <f>IF(P777="가설비", J777, 0)</f>
        <v>0</v>
      </c>
      <c r="Z777">
        <f>IF(P777="잡비제외분", F777, 0)</f>
        <v>0</v>
      </c>
      <c r="AA777">
        <f>IF(P777="사급자재대", L777, 0)</f>
        <v>0</v>
      </c>
      <c r="AB777">
        <f>IF(P777="관급자재대", L777, 0)</f>
        <v>0</v>
      </c>
      <c r="AC777">
        <f>IF(P777="사용자항목1", L777, 0)</f>
        <v>0</v>
      </c>
      <c r="AD777">
        <f>IF(P777="사용자항목2", L777, 0)</f>
        <v>0</v>
      </c>
      <c r="AE777">
        <f>IF(P777="사용자항목3", L777, 0)</f>
        <v>0</v>
      </c>
      <c r="AF777">
        <f>IF(P777="사용자항목4", L777, 0)</f>
        <v>0</v>
      </c>
      <c r="AG777">
        <f>IF(P777="사용자항목5", L777, 0)</f>
        <v>0</v>
      </c>
      <c r="AH777">
        <f>IF(P777="사용자항목6", L777, 0)</f>
        <v>0</v>
      </c>
      <c r="AI777">
        <f>IF(P777="사용자항목7", L777, 0)</f>
        <v>0</v>
      </c>
      <c r="AJ777">
        <f>IF(P777="사용자항목8", L777, 0)</f>
        <v>0</v>
      </c>
      <c r="AK777">
        <f>IF(P777="사용자항목9", L777, 0)</f>
        <v>0</v>
      </c>
    </row>
    <row r="778" spans="1:38" ht="30" customHeight="1">
      <c r="A778" s="31" t="s">
        <v>199</v>
      </c>
      <c r="B778" s="31" t="s">
        <v>200</v>
      </c>
      <c r="C778" s="29" t="s">
        <v>57</v>
      </c>
      <c r="D778" s="8">
        <v>65</v>
      </c>
      <c r="E778" s="8"/>
      <c r="F778" s="8"/>
      <c r="G778" s="8"/>
      <c r="H778" s="8"/>
      <c r="I778" s="8"/>
      <c r="J778" s="8"/>
      <c r="K778" s="8">
        <f t="shared" si="95"/>
        <v>0</v>
      </c>
      <c r="L778" s="8">
        <f t="shared" si="95"/>
        <v>0</v>
      </c>
      <c r="M778" s="9" t="s">
        <v>198</v>
      </c>
      <c r="O778" t="str">
        <f>""</f>
        <v/>
      </c>
      <c r="P778" s="1" t="s">
        <v>120</v>
      </c>
      <c r="Q778">
        <v>1</v>
      </c>
      <c r="R778">
        <f>IF(P778="기계경비", J778, 0)</f>
        <v>0</v>
      </c>
      <c r="S778">
        <f>IF(P778="운반비", J778, 0)</f>
        <v>0</v>
      </c>
      <c r="T778">
        <f>IF(P778="작업부산물", F778, 0)</f>
        <v>0</v>
      </c>
      <c r="U778">
        <f>IF(P778="관급", F778, 0)</f>
        <v>0</v>
      </c>
      <c r="V778">
        <f>IF(P778="외주비", J778, 0)</f>
        <v>0</v>
      </c>
      <c r="W778">
        <f>IF(P778="장비비", J778, 0)</f>
        <v>0</v>
      </c>
      <c r="X778">
        <f>IF(P778="폐기물처리비", J778, 0)</f>
        <v>0</v>
      </c>
      <c r="Y778">
        <f>IF(P778="가설비", J778, 0)</f>
        <v>0</v>
      </c>
      <c r="Z778">
        <f>IF(P778="잡비제외분", F778, 0)</f>
        <v>0</v>
      </c>
      <c r="AA778">
        <f>IF(P778="사급자재대", L778, 0)</f>
        <v>0</v>
      </c>
      <c r="AB778">
        <f>IF(P778="관급자재대", L778, 0)</f>
        <v>0</v>
      </c>
      <c r="AC778">
        <f>IF(P778="사용자항목1", L778, 0)</f>
        <v>0</v>
      </c>
      <c r="AD778">
        <f>IF(P778="사용자항목2", L778, 0)</f>
        <v>0</v>
      </c>
      <c r="AE778">
        <f>IF(P778="사용자항목3", L778, 0)</f>
        <v>0</v>
      </c>
      <c r="AF778">
        <f>IF(P778="사용자항목4", L778, 0)</f>
        <v>0</v>
      </c>
      <c r="AG778">
        <f>IF(P778="사용자항목5", L778, 0)</f>
        <v>0</v>
      </c>
      <c r="AH778">
        <f>IF(P778="사용자항목6", L778, 0)</f>
        <v>0</v>
      </c>
      <c r="AI778">
        <f>IF(P778="사용자항목7", L778, 0)</f>
        <v>0</v>
      </c>
      <c r="AJ778">
        <f>IF(P778="사용자항목8", L778, 0)</f>
        <v>0</v>
      </c>
      <c r="AK778">
        <f>IF(P778="사용자항목9", L778, 0)</f>
        <v>0</v>
      </c>
    </row>
    <row r="779" spans="1:38" ht="30" customHeight="1">
      <c r="A779" s="32"/>
      <c r="B779" s="32"/>
      <c r="C779" s="30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38" ht="30" customHeight="1">
      <c r="A780" s="32"/>
      <c r="B780" s="32"/>
      <c r="C780" s="30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1:38" ht="30" customHeight="1">
      <c r="A781" s="32"/>
      <c r="B781" s="32"/>
      <c r="C781" s="30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38" ht="30" customHeight="1">
      <c r="A782" s="32"/>
      <c r="B782" s="32"/>
      <c r="C782" s="30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38" ht="30" customHeight="1">
      <c r="A783" s="32"/>
      <c r="B783" s="32"/>
      <c r="C783" s="30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1:38" ht="30" customHeight="1">
      <c r="A784" s="32"/>
      <c r="B784" s="32"/>
      <c r="C784" s="30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38" ht="30" customHeight="1">
      <c r="A785" s="32"/>
      <c r="B785" s="32"/>
      <c r="C785" s="30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38" ht="30" customHeight="1">
      <c r="A786" s="32"/>
      <c r="B786" s="32"/>
      <c r="C786" s="30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38" ht="30" customHeight="1">
      <c r="A787" s="32"/>
      <c r="B787" s="32"/>
      <c r="C787" s="30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38" ht="30" customHeight="1">
      <c r="A788" s="32"/>
      <c r="B788" s="32"/>
      <c r="C788" s="30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38" ht="30" customHeight="1">
      <c r="A789" s="32"/>
      <c r="B789" s="32"/>
      <c r="C789" s="30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38" ht="30" customHeight="1">
      <c r="A790" s="32"/>
      <c r="B790" s="32"/>
      <c r="C790" s="30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38" ht="30" customHeight="1">
      <c r="A791" s="32"/>
      <c r="B791" s="32"/>
      <c r="C791" s="30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38" ht="30" customHeight="1">
      <c r="A792" s="32"/>
      <c r="B792" s="32"/>
      <c r="C792" s="30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38" ht="30" customHeight="1">
      <c r="A793" s="32"/>
      <c r="B793" s="32"/>
      <c r="C793" s="30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38" ht="30" customHeight="1">
      <c r="A794" s="32"/>
      <c r="B794" s="32"/>
      <c r="C794" s="30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38" ht="30" customHeight="1">
      <c r="A795" s="32"/>
      <c r="B795" s="32"/>
      <c r="C795" s="30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38" ht="30" customHeight="1">
      <c r="A796" s="11" t="s">
        <v>121</v>
      </c>
      <c r="B796" s="12"/>
      <c r="C796" s="13"/>
      <c r="D796" s="14"/>
      <c r="E796" s="8"/>
      <c r="F796" s="14"/>
      <c r="G796" s="8"/>
      <c r="H796" s="14"/>
      <c r="I796" s="8"/>
      <c r="J796" s="14"/>
      <c r="K796" s="8"/>
      <c r="L796" s="14">
        <f>F796+H796+J796</f>
        <v>0</v>
      </c>
      <c r="M796" s="14"/>
      <c r="R796">
        <f t="shared" ref="R796:AL796" si="96">ROUNDDOWN(SUM(R776:R778), 0)</f>
        <v>0</v>
      </c>
      <c r="S796">
        <f t="shared" si="96"/>
        <v>0</v>
      </c>
      <c r="T796">
        <f t="shared" si="96"/>
        <v>0</v>
      </c>
      <c r="U796">
        <f t="shared" si="96"/>
        <v>0</v>
      </c>
      <c r="V796">
        <f t="shared" si="96"/>
        <v>0</v>
      </c>
      <c r="W796">
        <f t="shared" si="96"/>
        <v>0</v>
      </c>
      <c r="X796">
        <f t="shared" si="96"/>
        <v>0</v>
      </c>
      <c r="Y796">
        <f t="shared" si="96"/>
        <v>0</v>
      </c>
      <c r="Z796">
        <f t="shared" si="96"/>
        <v>0</v>
      </c>
      <c r="AA796">
        <f t="shared" si="96"/>
        <v>0</v>
      </c>
      <c r="AB796">
        <f t="shared" si="96"/>
        <v>0</v>
      </c>
      <c r="AC796">
        <f t="shared" si="96"/>
        <v>0</v>
      </c>
      <c r="AD796">
        <f t="shared" si="96"/>
        <v>0</v>
      </c>
      <c r="AE796">
        <f t="shared" si="96"/>
        <v>0</v>
      </c>
      <c r="AF796">
        <f t="shared" si="96"/>
        <v>0</v>
      </c>
      <c r="AG796">
        <f t="shared" si="96"/>
        <v>0</v>
      </c>
      <c r="AH796">
        <f t="shared" si="96"/>
        <v>0</v>
      </c>
      <c r="AI796">
        <f t="shared" si="96"/>
        <v>0</v>
      </c>
      <c r="AJ796">
        <f t="shared" si="96"/>
        <v>0</v>
      </c>
      <c r="AK796">
        <f t="shared" si="96"/>
        <v>0</v>
      </c>
      <c r="AL796">
        <f t="shared" si="96"/>
        <v>0</v>
      </c>
    </row>
    <row r="797" spans="1:38" ht="30" customHeight="1">
      <c r="A797" s="53" t="s">
        <v>331</v>
      </c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7"/>
    </row>
    <row r="798" spans="1:38" ht="30" customHeight="1">
      <c r="A798" s="31" t="s">
        <v>100</v>
      </c>
      <c r="B798" s="31" t="s">
        <v>101</v>
      </c>
      <c r="C798" s="29" t="s">
        <v>74</v>
      </c>
      <c r="D798" s="8">
        <v>0.19800000000000001</v>
      </c>
      <c r="E798" s="8"/>
      <c r="F798" s="8"/>
      <c r="G798" s="8"/>
      <c r="H798" s="8"/>
      <c r="I798" s="8"/>
      <c r="J798" s="8"/>
      <c r="K798" s="8">
        <f t="shared" ref="K798:L800" si="97">E798+G798+I798</f>
        <v>0</v>
      </c>
      <c r="L798" s="8">
        <f t="shared" si="97"/>
        <v>0</v>
      </c>
      <c r="M798" s="8"/>
      <c r="O798" t="str">
        <f>"03"</f>
        <v>03</v>
      </c>
      <c r="P798" t="s">
        <v>110</v>
      </c>
      <c r="Q798">
        <v>1</v>
      </c>
      <c r="R798">
        <f>IF(P798="기계경비", J798, 0)</f>
        <v>0</v>
      </c>
      <c r="S798">
        <f>IF(P798="운반비", J798, 0)</f>
        <v>0</v>
      </c>
      <c r="T798">
        <f>IF(P798="작업부산물", F798, 0)</f>
        <v>0</v>
      </c>
      <c r="U798">
        <f>IF(P798="관급", F798, 0)</f>
        <v>0</v>
      </c>
      <c r="V798">
        <f>IF(P798="외주비", J798, 0)</f>
        <v>0</v>
      </c>
      <c r="W798">
        <f>IF(P798="장비비", J798, 0)</f>
        <v>0</v>
      </c>
      <c r="X798">
        <f>IF(P798="폐기물처리비", L798, 0)</f>
        <v>0</v>
      </c>
      <c r="Y798">
        <f>IF(P798="가설비", J798, 0)</f>
        <v>0</v>
      </c>
      <c r="Z798">
        <f>IF(P798="잡비제외분", F798, 0)</f>
        <v>0</v>
      </c>
      <c r="AA798">
        <f>IF(P798="사급자재대", L798, 0)</f>
        <v>0</v>
      </c>
      <c r="AB798">
        <f>IF(P798="관급자재대", L798, 0)</f>
        <v>0</v>
      </c>
      <c r="AC798">
        <f>IF(P798="사용자항목1", L798, 0)</f>
        <v>0</v>
      </c>
      <c r="AD798">
        <f>IF(P798="사용자항목2", L798, 0)</f>
        <v>0</v>
      </c>
      <c r="AE798">
        <f>IF(P798="사용자항목3", L798, 0)</f>
        <v>0</v>
      </c>
      <c r="AF798">
        <f>IF(P798="사용자항목4", L798, 0)</f>
        <v>0</v>
      </c>
      <c r="AG798">
        <f>IF(P798="사용자항목5", L798, 0)</f>
        <v>0</v>
      </c>
      <c r="AH798">
        <f>IF(P798="사용자항목6", L798, 0)</f>
        <v>0</v>
      </c>
      <c r="AI798">
        <f>IF(P798="사용자항목7", L798, 0)</f>
        <v>0</v>
      </c>
      <c r="AJ798">
        <f>IF(P798="사용자항목8", L798, 0)</f>
        <v>0</v>
      </c>
      <c r="AK798">
        <f>IF(P798="사용자항목9", L798, 0)</f>
        <v>0</v>
      </c>
    </row>
    <row r="799" spans="1:38" ht="30" customHeight="1">
      <c r="A799" s="31" t="s">
        <v>106</v>
      </c>
      <c r="B799" s="31" t="s">
        <v>109</v>
      </c>
      <c r="C799" s="29" t="s">
        <v>74</v>
      </c>
      <c r="D799" s="8">
        <v>0.19800000000000001</v>
      </c>
      <c r="E799" s="8"/>
      <c r="F799" s="8"/>
      <c r="G799" s="8"/>
      <c r="H799" s="8"/>
      <c r="I799" s="8"/>
      <c r="J799" s="8"/>
      <c r="K799" s="8">
        <f t="shared" si="97"/>
        <v>0</v>
      </c>
      <c r="L799" s="8">
        <f t="shared" si="97"/>
        <v>0</v>
      </c>
      <c r="M799" s="9" t="s">
        <v>108</v>
      </c>
      <c r="O799" t="str">
        <f>"03"</f>
        <v>03</v>
      </c>
      <c r="P799" t="s">
        <v>110</v>
      </c>
      <c r="Q799">
        <v>1</v>
      </c>
      <c r="R799">
        <f>IF(P799="기계경비", J799, 0)</f>
        <v>0</v>
      </c>
      <c r="S799">
        <f>IF(P799="운반비", J799, 0)</f>
        <v>0</v>
      </c>
      <c r="T799">
        <f>IF(P799="작업부산물", F799, 0)</f>
        <v>0</v>
      </c>
      <c r="U799">
        <f>IF(P799="관급", F799, 0)</f>
        <v>0</v>
      </c>
      <c r="V799">
        <f>IF(P799="외주비", J799, 0)</f>
        <v>0</v>
      </c>
      <c r="W799">
        <f>IF(P799="장비비", J799, 0)</f>
        <v>0</v>
      </c>
      <c r="X799">
        <f>IF(P799="폐기물처리비", L799, 0)</f>
        <v>0</v>
      </c>
      <c r="Y799">
        <f>IF(P799="가설비", J799, 0)</f>
        <v>0</v>
      </c>
      <c r="Z799">
        <f>IF(P799="잡비제외분", F799, 0)</f>
        <v>0</v>
      </c>
      <c r="AA799">
        <f>IF(P799="사급자재대", L799, 0)</f>
        <v>0</v>
      </c>
      <c r="AB799">
        <f>IF(P799="관급자재대", L799, 0)</f>
        <v>0</v>
      </c>
      <c r="AC799">
        <f>IF(P799="사용자항목1", L799, 0)</f>
        <v>0</v>
      </c>
      <c r="AD799">
        <f>IF(P799="사용자항목2", L799, 0)</f>
        <v>0</v>
      </c>
      <c r="AE799">
        <f>IF(P799="사용자항목3", L799, 0)</f>
        <v>0</v>
      </c>
      <c r="AF799">
        <f>IF(P799="사용자항목4", L799, 0)</f>
        <v>0</v>
      </c>
      <c r="AG799">
        <f>IF(P799="사용자항목5", L799, 0)</f>
        <v>0</v>
      </c>
      <c r="AH799">
        <f>IF(P799="사용자항목6", L799, 0)</f>
        <v>0</v>
      </c>
      <c r="AI799">
        <f>IF(P799="사용자항목7", L799, 0)</f>
        <v>0</v>
      </c>
      <c r="AJ799">
        <f>IF(P799="사용자항목8", L799, 0)</f>
        <v>0</v>
      </c>
      <c r="AK799">
        <f>IF(P799="사용자항목9", L799, 0)</f>
        <v>0</v>
      </c>
    </row>
    <row r="800" spans="1:38" ht="30" customHeight="1">
      <c r="A800" s="31" t="s">
        <v>110</v>
      </c>
      <c r="B800" s="31" t="s">
        <v>112</v>
      </c>
      <c r="C800" s="29" t="s">
        <v>74</v>
      </c>
      <c r="D800" s="8">
        <v>0.19800000000000001</v>
      </c>
      <c r="E800" s="8"/>
      <c r="F800" s="8"/>
      <c r="G800" s="8"/>
      <c r="H800" s="8"/>
      <c r="I800" s="8"/>
      <c r="J800" s="8"/>
      <c r="K800" s="8">
        <f t="shared" si="97"/>
        <v>0</v>
      </c>
      <c r="L800" s="8">
        <f t="shared" si="97"/>
        <v>0</v>
      </c>
      <c r="M800" s="9" t="s">
        <v>108</v>
      </c>
      <c r="O800" t="str">
        <f>"03"</f>
        <v>03</v>
      </c>
      <c r="P800" t="s">
        <v>110</v>
      </c>
      <c r="Q800">
        <v>1</v>
      </c>
      <c r="R800">
        <f>IF(P800="기계경비", J800, 0)</f>
        <v>0</v>
      </c>
      <c r="S800">
        <f>IF(P800="운반비", J800, 0)</f>
        <v>0</v>
      </c>
      <c r="T800">
        <f>IF(P800="작업부산물", F800, 0)</f>
        <v>0</v>
      </c>
      <c r="U800">
        <f>IF(P800="관급", F800, 0)</f>
        <v>0</v>
      </c>
      <c r="V800">
        <f>IF(P800="외주비", J800, 0)</f>
        <v>0</v>
      </c>
      <c r="W800">
        <f>IF(P800="장비비", J800, 0)</f>
        <v>0</v>
      </c>
      <c r="X800">
        <f>IF(P800="폐기물처리비", L800, 0)</f>
        <v>0</v>
      </c>
      <c r="Y800">
        <f>IF(P800="가설비", J800, 0)</f>
        <v>0</v>
      </c>
      <c r="Z800">
        <f>IF(P800="잡비제외분", F800, 0)</f>
        <v>0</v>
      </c>
      <c r="AA800">
        <f>IF(P800="사급자재대", L800, 0)</f>
        <v>0</v>
      </c>
      <c r="AB800">
        <f>IF(P800="관급자재대", L800, 0)</f>
        <v>0</v>
      </c>
      <c r="AC800">
        <f>IF(P800="사용자항목1", L800, 0)</f>
        <v>0</v>
      </c>
      <c r="AD800">
        <f>IF(P800="사용자항목2", L800, 0)</f>
        <v>0</v>
      </c>
      <c r="AE800">
        <f>IF(P800="사용자항목3", L800, 0)</f>
        <v>0</v>
      </c>
      <c r="AF800">
        <f>IF(P800="사용자항목4", L800, 0)</f>
        <v>0</v>
      </c>
      <c r="AG800">
        <f>IF(P800="사용자항목5", L800, 0)</f>
        <v>0</v>
      </c>
      <c r="AH800">
        <f>IF(P800="사용자항목6", L800, 0)</f>
        <v>0</v>
      </c>
      <c r="AI800">
        <f>IF(P800="사용자항목7", L800, 0)</f>
        <v>0</v>
      </c>
      <c r="AJ800">
        <f>IF(P800="사용자항목8", L800, 0)</f>
        <v>0</v>
      </c>
      <c r="AK800">
        <f>IF(P800="사용자항목9", L800, 0)</f>
        <v>0</v>
      </c>
    </row>
    <row r="801" spans="1:13" ht="30" customHeight="1">
      <c r="A801" s="32"/>
      <c r="B801" s="32"/>
      <c r="C801" s="30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30" customHeight="1">
      <c r="A802" s="32"/>
      <c r="B802" s="32"/>
      <c r="C802" s="30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30" customHeight="1">
      <c r="A803" s="32"/>
      <c r="B803" s="32"/>
      <c r="C803" s="30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30" customHeight="1">
      <c r="A804" s="32"/>
      <c r="B804" s="32"/>
      <c r="C804" s="30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30" customHeight="1">
      <c r="A805" s="32"/>
      <c r="B805" s="32"/>
      <c r="C805" s="30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30" customHeight="1">
      <c r="A806" s="32"/>
      <c r="B806" s="32"/>
      <c r="C806" s="30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30" customHeight="1">
      <c r="A807" s="32"/>
      <c r="B807" s="32"/>
      <c r="C807" s="30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30" customHeight="1">
      <c r="A808" s="32"/>
      <c r="B808" s="32"/>
      <c r="C808" s="30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30" customHeight="1">
      <c r="A809" s="32"/>
      <c r="B809" s="32"/>
      <c r="C809" s="30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30" customHeight="1">
      <c r="A810" s="32"/>
      <c r="B810" s="32"/>
      <c r="C810" s="30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30" customHeight="1">
      <c r="A811" s="32"/>
      <c r="B811" s="32"/>
      <c r="C811" s="30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30" customHeight="1">
      <c r="A812" s="32"/>
      <c r="B812" s="32"/>
      <c r="C812" s="30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30" customHeight="1">
      <c r="A813" s="32"/>
      <c r="B813" s="32"/>
      <c r="C813" s="30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30" customHeight="1">
      <c r="A814" s="32"/>
      <c r="B814" s="32"/>
      <c r="C814" s="30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30" customHeight="1">
      <c r="A815" s="32"/>
      <c r="B815" s="32"/>
      <c r="C815" s="30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30" customHeight="1">
      <c r="A816" s="32"/>
      <c r="B816" s="32"/>
      <c r="C816" s="30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38" ht="30" customHeight="1">
      <c r="A817" s="32"/>
      <c r="B817" s="32"/>
      <c r="C817" s="30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1:38" ht="30" customHeight="1">
      <c r="A818" s="11" t="s">
        <v>121</v>
      </c>
      <c r="B818" s="12"/>
      <c r="C818" s="13"/>
      <c r="D818" s="14"/>
      <c r="E818" s="8"/>
      <c r="F818" s="14"/>
      <c r="G818" s="8"/>
      <c r="H818" s="14"/>
      <c r="I818" s="8"/>
      <c r="J818" s="14"/>
      <c r="K818" s="8"/>
      <c r="L818" s="14">
        <f>F818+H818+J818</f>
        <v>0</v>
      </c>
      <c r="M818" s="14"/>
      <c r="R818">
        <f t="shared" ref="R818:AL818" si="98">ROUNDDOWN(SUM(R798:R800), 0)</f>
        <v>0</v>
      </c>
      <c r="S818">
        <f t="shared" si="98"/>
        <v>0</v>
      </c>
      <c r="T818">
        <f t="shared" si="98"/>
        <v>0</v>
      </c>
      <c r="U818">
        <f t="shared" si="98"/>
        <v>0</v>
      </c>
      <c r="V818">
        <f t="shared" si="98"/>
        <v>0</v>
      </c>
      <c r="W818">
        <f t="shared" si="98"/>
        <v>0</v>
      </c>
      <c r="X818">
        <f t="shared" si="98"/>
        <v>0</v>
      </c>
      <c r="Y818">
        <f t="shared" si="98"/>
        <v>0</v>
      </c>
      <c r="Z818">
        <f t="shared" si="98"/>
        <v>0</v>
      </c>
      <c r="AA818">
        <f t="shared" si="98"/>
        <v>0</v>
      </c>
      <c r="AB818">
        <f t="shared" si="98"/>
        <v>0</v>
      </c>
      <c r="AC818">
        <f t="shared" si="98"/>
        <v>0</v>
      </c>
      <c r="AD818">
        <f t="shared" si="98"/>
        <v>0</v>
      </c>
      <c r="AE818">
        <f t="shared" si="98"/>
        <v>0</v>
      </c>
      <c r="AF818">
        <f t="shared" si="98"/>
        <v>0</v>
      </c>
      <c r="AG818">
        <f t="shared" si="98"/>
        <v>0</v>
      </c>
      <c r="AH818">
        <f t="shared" si="98"/>
        <v>0</v>
      </c>
      <c r="AI818">
        <f t="shared" si="98"/>
        <v>0</v>
      </c>
      <c r="AJ818">
        <f t="shared" si="98"/>
        <v>0</v>
      </c>
      <c r="AK818">
        <f t="shared" si="98"/>
        <v>0</v>
      </c>
      <c r="AL818">
        <f t="shared" si="98"/>
        <v>0</v>
      </c>
    </row>
    <row r="819" spans="1:38" ht="30" customHeight="1">
      <c r="A819" s="53" t="s">
        <v>332</v>
      </c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7"/>
    </row>
    <row r="820" spans="1:38" ht="30" customHeight="1">
      <c r="A820" s="31" t="s">
        <v>192</v>
      </c>
      <c r="B820" s="31" t="s">
        <v>193</v>
      </c>
      <c r="C820" s="29" t="s">
        <v>194</v>
      </c>
      <c r="D820" s="8">
        <v>14</v>
      </c>
      <c r="E820" s="8"/>
      <c r="F820" s="8"/>
      <c r="G820" s="8"/>
      <c r="H820" s="8"/>
      <c r="I820" s="8"/>
      <c r="J820" s="8"/>
      <c r="K820" s="8">
        <f t="shared" ref="K820:L822" si="99">E820+G820+I820</f>
        <v>0</v>
      </c>
      <c r="L820" s="8">
        <f t="shared" si="99"/>
        <v>0</v>
      </c>
      <c r="M820" s="9" t="s">
        <v>191</v>
      </c>
      <c r="O820" t="str">
        <f>""</f>
        <v/>
      </c>
      <c r="P820" s="1" t="s">
        <v>120</v>
      </c>
      <c r="Q820">
        <v>1</v>
      </c>
      <c r="R820">
        <f>IF(P820="기계경비", J820, 0)</f>
        <v>0</v>
      </c>
      <c r="S820">
        <f>IF(P820="운반비", J820, 0)</f>
        <v>0</v>
      </c>
      <c r="T820">
        <f>IF(P820="작업부산물", F820, 0)</f>
        <v>0</v>
      </c>
      <c r="U820">
        <f>IF(P820="관급", F820, 0)</f>
        <v>0</v>
      </c>
      <c r="V820">
        <f>IF(P820="외주비", J820, 0)</f>
        <v>0</v>
      </c>
      <c r="W820">
        <f>IF(P820="장비비", J820, 0)</f>
        <v>0</v>
      </c>
      <c r="X820">
        <f>IF(P820="폐기물처리비", J820, 0)</f>
        <v>0</v>
      </c>
      <c r="Y820">
        <f>IF(P820="가설비", J820, 0)</f>
        <v>0</v>
      </c>
      <c r="Z820">
        <f>IF(P820="잡비제외분", F820, 0)</f>
        <v>0</v>
      </c>
      <c r="AA820">
        <f>IF(P820="사급자재대", L820, 0)</f>
        <v>0</v>
      </c>
      <c r="AB820">
        <f>IF(P820="관급자재대", L820, 0)</f>
        <v>0</v>
      </c>
      <c r="AC820">
        <f>IF(P820="사용자항목1", L820, 0)</f>
        <v>0</v>
      </c>
      <c r="AD820">
        <f>IF(P820="사용자항목2", L820, 0)</f>
        <v>0</v>
      </c>
      <c r="AE820">
        <f>IF(P820="사용자항목3", L820, 0)</f>
        <v>0</v>
      </c>
      <c r="AF820">
        <f>IF(P820="사용자항목4", L820, 0)</f>
        <v>0</v>
      </c>
      <c r="AG820">
        <f>IF(P820="사용자항목5", L820, 0)</f>
        <v>0</v>
      </c>
      <c r="AH820">
        <f>IF(P820="사용자항목6", L820, 0)</f>
        <v>0</v>
      </c>
      <c r="AI820">
        <f>IF(P820="사용자항목7", L820, 0)</f>
        <v>0</v>
      </c>
      <c r="AJ820">
        <f>IF(P820="사용자항목8", L820, 0)</f>
        <v>0</v>
      </c>
      <c r="AK820">
        <f>IF(P820="사용자항목9", L820, 0)</f>
        <v>0</v>
      </c>
    </row>
    <row r="821" spans="1:38" ht="30" customHeight="1">
      <c r="A821" s="31" t="s">
        <v>196</v>
      </c>
      <c r="B821" s="31" t="s">
        <v>197</v>
      </c>
      <c r="C821" s="29" t="s">
        <v>57</v>
      </c>
      <c r="D821" s="8">
        <v>32</v>
      </c>
      <c r="E821" s="8"/>
      <c r="F821" s="8"/>
      <c r="G821" s="8"/>
      <c r="H821" s="8"/>
      <c r="I821" s="8"/>
      <c r="J821" s="8"/>
      <c r="K821" s="8">
        <f t="shared" si="99"/>
        <v>0</v>
      </c>
      <c r="L821" s="8">
        <f t="shared" si="99"/>
        <v>0</v>
      </c>
      <c r="M821" s="9" t="s">
        <v>195</v>
      </c>
      <c r="O821" t="str">
        <f>""</f>
        <v/>
      </c>
      <c r="P821" s="1" t="s">
        <v>120</v>
      </c>
      <c r="Q821">
        <v>1</v>
      </c>
      <c r="R821">
        <f>IF(P821="기계경비", J821, 0)</f>
        <v>0</v>
      </c>
      <c r="S821">
        <f>IF(P821="운반비", J821, 0)</f>
        <v>0</v>
      </c>
      <c r="T821">
        <f>IF(P821="작업부산물", F821, 0)</f>
        <v>0</v>
      </c>
      <c r="U821">
        <f>IF(P821="관급", F821, 0)</f>
        <v>0</v>
      </c>
      <c r="V821">
        <f>IF(P821="외주비", J821, 0)</f>
        <v>0</v>
      </c>
      <c r="W821">
        <f>IF(P821="장비비", J821, 0)</f>
        <v>0</v>
      </c>
      <c r="X821">
        <f>IF(P821="폐기물처리비", J821, 0)</f>
        <v>0</v>
      </c>
      <c r="Y821">
        <f>IF(P821="가설비", J821, 0)</f>
        <v>0</v>
      </c>
      <c r="Z821">
        <f>IF(P821="잡비제외분", F821, 0)</f>
        <v>0</v>
      </c>
      <c r="AA821">
        <f>IF(P821="사급자재대", L821, 0)</f>
        <v>0</v>
      </c>
      <c r="AB821">
        <f>IF(P821="관급자재대", L821, 0)</f>
        <v>0</v>
      </c>
      <c r="AC821">
        <f>IF(P821="사용자항목1", L821, 0)</f>
        <v>0</v>
      </c>
      <c r="AD821">
        <f>IF(P821="사용자항목2", L821, 0)</f>
        <v>0</v>
      </c>
      <c r="AE821">
        <f>IF(P821="사용자항목3", L821, 0)</f>
        <v>0</v>
      </c>
      <c r="AF821">
        <f>IF(P821="사용자항목4", L821, 0)</f>
        <v>0</v>
      </c>
      <c r="AG821">
        <f>IF(P821="사용자항목5", L821, 0)</f>
        <v>0</v>
      </c>
      <c r="AH821">
        <f>IF(P821="사용자항목6", L821, 0)</f>
        <v>0</v>
      </c>
      <c r="AI821">
        <f>IF(P821="사용자항목7", L821, 0)</f>
        <v>0</v>
      </c>
      <c r="AJ821">
        <f>IF(P821="사용자항목8", L821, 0)</f>
        <v>0</v>
      </c>
      <c r="AK821">
        <f>IF(P821="사용자항목9", L821, 0)</f>
        <v>0</v>
      </c>
    </row>
    <row r="822" spans="1:38" ht="30" customHeight="1">
      <c r="A822" s="31" t="s">
        <v>199</v>
      </c>
      <c r="B822" s="31" t="s">
        <v>200</v>
      </c>
      <c r="C822" s="29" t="s">
        <v>57</v>
      </c>
      <c r="D822" s="8">
        <v>32</v>
      </c>
      <c r="E822" s="8"/>
      <c r="F822" s="8"/>
      <c r="G822" s="8"/>
      <c r="H822" s="8"/>
      <c r="I822" s="8"/>
      <c r="J822" s="8"/>
      <c r="K822" s="8">
        <f t="shared" si="99"/>
        <v>0</v>
      </c>
      <c r="L822" s="8">
        <f t="shared" si="99"/>
        <v>0</v>
      </c>
      <c r="M822" s="9" t="s">
        <v>198</v>
      </c>
      <c r="O822" t="str">
        <f>""</f>
        <v/>
      </c>
      <c r="P822" s="1" t="s">
        <v>120</v>
      </c>
      <c r="Q822">
        <v>1</v>
      </c>
      <c r="R822">
        <f>IF(P822="기계경비", J822, 0)</f>
        <v>0</v>
      </c>
      <c r="S822">
        <f>IF(P822="운반비", J822, 0)</f>
        <v>0</v>
      </c>
      <c r="T822">
        <f>IF(P822="작업부산물", F822, 0)</f>
        <v>0</v>
      </c>
      <c r="U822">
        <f>IF(P822="관급", F822, 0)</f>
        <v>0</v>
      </c>
      <c r="V822">
        <f>IF(P822="외주비", J822, 0)</f>
        <v>0</v>
      </c>
      <c r="W822">
        <f>IF(P822="장비비", J822, 0)</f>
        <v>0</v>
      </c>
      <c r="X822">
        <f>IF(P822="폐기물처리비", J822, 0)</f>
        <v>0</v>
      </c>
      <c r="Y822">
        <f>IF(P822="가설비", J822, 0)</f>
        <v>0</v>
      </c>
      <c r="Z822">
        <f>IF(P822="잡비제외분", F822, 0)</f>
        <v>0</v>
      </c>
      <c r="AA822">
        <f>IF(P822="사급자재대", L822, 0)</f>
        <v>0</v>
      </c>
      <c r="AB822">
        <f>IF(P822="관급자재대", L822, 0)</f>
        <v>0</v>
      </c>
      <c r="AC822">
        <f>IF(P822="사용자항목1", L822, 0)</f>
        <v>0</v>
      </c>
      <c r="AD822">
        <f>IF(P822="사용자항목2", L822, 0)</f>
        <v>0</v>
      </c>
      <c r="AE822">
        <f>IF(P822="사용자항목3", L822, 0)</f>
        <v>0</v>
      </c>
      <c r="AF822">
        <f>IF(P822="사용자항목4", L822, 0)</f>
        <v>0</v>
      </c>
      <c r="AG822">
        <f>IF(P822="사용자항목5", L822, 0)</f>
        <v>0</v>
      </c>
      <c r="AH822">
        <f>IF(P822="사용자항목6", L822, 0)</f>
        <v>0</v>
      </c>
      <c r="AI822">
        <f>IF(P822="사용자항목7", L822, 0)</f>
        <v>0</v>
      </c>
      <c r="AJ822">
        <f>IF(P822="사용자항목8", L822, 0)</f>
        <v>0</v>
      </c>
      <c r="AK822">
        <f>IF(P822="사용자항목9", L822, 0)</f>
        <v>0</v>
      </c>
    </row>
    <row r="823" spans="1:38" ht="30" customHeight="1">
      <c r="A823" s="32"/>
      <c r="B823" s="32"/>
      <c r="C823" s="30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1:38" ht="30" customHeight="1">
      <c r="A824" s="32"/>
      <c r="B824" s="32"/>
      <c r="C824" s="30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1:38" ht="30" customHeight="1">
      <c r="A825" s="32"/>
      <c r="B825" s="32"/>
      <c r="C825" s="30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1:38" ht="30" customHeight="1">
      <c r="A826" s="32"/>
      <c r="B826" s="32"/>
      <c r="C826" s="30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1:38" ht="30" customHeight="1">
      <c r="A827" s="32"/>
      <c r="B827" s="32"/>
      <c r="C827" s="30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1:38" ht="30" customHeight="1">
      <c r="A828" s="32"/>
      <c r="B828" s="32"/>
      <c r="C828" s="30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1:38" ht="30" customHeight="1">
      <c r="A829" s="32"/>
      <c r="B829" s="32"/>
      <c r="C829" s="30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1:38" ht="30" customHeight="1">
      <c r="A830" s="32"/>
      <c r="B830" s="32"/>
      <c r="C830" s="30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1:38" ht="30" customHeight="1">
      <c r="A831" s="32"/>
      <c r="B831" s="32"/>
      <c r="C831" s="30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1:38" ht="30" customHeight="1">
      <c r="A832" s="32"/>
      <c r="B832" s="32"/>
      <c r="C832" s="30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1:38" ht="30" customHeight="1">
      <c r="A833" s="32"/>
      <c r="B833" s="32"/>
      <c r="C833" s="30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1:38" ht="30" customHeight="1">
      <c r="A834" s="32"/>
      <c r="B834" s="32"/>
      <c r="C834" s="30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1:38" ht="30" customHeight="1">
      <c r="A835" s="32"/>
      <c r="B835" s="32"/>
      <c r="C835" s="30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1:38" ht="30" customHeight="1">
      <c r="A836" s="32"/>
      <c r="B836" s="32"/>
      <c r="C836" s="30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1:38" ht="30" customHeight="1">
      <c r="A837" s="32"/>
      <c r="B837" s="32"/>
      <c r="C837" s="30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1:38" ht="30" customHeight="1">
      <c r="A838" s="32"/>
      <c r="B838" s="32"/>
      <c r="C838" s="30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1:38" ht="30" customHeight="1">
      <c r="A839" s="32"/>
      <c r="B839" s="32"/>
      <c r="C839" s="30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1:38" ht="30" customHeight="1">
      <c r="A840" s="11" t="s">
        <v>121</v>
      </c>
      <c r="B840" s="12"/>
      <c r="C840" s="13"/>
      <c r="D840" s="14"/>
      <c r="E840" s="8"/>
      <c r="F840" s="14"/>
      <c r="G840" s="8"/>
      <c r="H840" s="14"/>
      <c r="I840" s="8"/>
      <c r="J840" s="14"/>
      <c r="K840" s="8"/>
      <c r="L840" s="14">
        <f>F840+H840+J840</f>
        <v>0</v>
      </c>
      <c r="M840" s="14"/>
      <c r="R840">
        <f t="shared" ref="R840:AL840" si="100">ROUNDDOWN(SUM(R820:R822), 0)</f>
        <v>0</v>
      </c>
      <c r="S840">
        <f t="shared" si="100"/>
        <v>0</v>
      </c>
      <c r="T840">
        <f t="shared" si="100"/>
        <v>0</v>
      </c>
      <c r="U840">
        <f t="shared" si="100"/>
        <v>0</v>
      </c>
      <c r="V840">
        <f t="shared" si="100"/>
        <v>0</v>
      </c>
      <c r="W840">
        <f t="shared" si="100"/>
        <v>0</v>
      </c>
      <c r="X840">
        <f t="shared" si="100"/>
        <v>0</v>
      </c>
      <c r="Y840">
        <f t="shared" si="100"/>
        <v>0</v>
      </c>
      <c r="Z840">
        <f t="shared" si="100"/>
        <v>0</v>
      </c>
      <c r="AA840">
        <f t="shared" si="100"/>
        <v>0</v>
      </c>
      <c r="AB840">
        <f t="shared" si="100"/>
        <v>0</v>
      </c>
      <c r="AC840">
        <f t="shared" si="100"/>
        <v>0</v>
      </c>
      <c r="AD840">
        <f t="shared" si="100"/>
        <v>0</v>
      </c>
      <c r="AE840">
        <f t="shared" si="100"/>
        <v>0</v>
      </c>
      <c r="AF840">
        <f t="shared" si="100"/>
        <v>0</v>
      </c>
      <c r="AG840">
        <f t="shared" si="100"/>
        <v>0</v>
      </c>
      <c r="AH840">
        <f t="shared" si="100"/>
        <v>0</v>
      </c>
      <c r="AI840">
        <f t="shared" si="100"/>
        <v>0</v>
      </c>
      <c r="AJ840">
        <f t="shared" si="100"/>
        <v>0</v>
      </c>
      <c r="AK840">
        <f t="shared" si="100"/>
        <v>0</v>
      </c>
      <c r="AL840">
        <f t="shared" si="100"/>
        <v>0</v>
      </c>
    </row>
    <row r="841" spans="1:38" ht="30" customHeight="1">
      <c r="A841" s="53" t="s">
        <v>333</v>
      </c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7"/>
    </row>
    <row r="842" spans="1:38" ht="30" customHeight="1">
      <c r="A842" s="31" t="s">
        <v>169</v>
      </c>
      <c r="B842" s="32"/>
      <c r="C842" s="29" t="s">
        <v>57</v>
      </c>
      <c r="D842" s="8">
        <v>120</v>
      </c>
      <c r="E842" s="8"/>
      <c r="F842" s="8"/>
      <c r="G842" s="8"/>
      <c r="H842" s="8"/>
      <c r="I842" s="8"/>
      <c r="J842" s="8"/>
      <c r="K842" s="8">
        <f>E842+G842+I842</f>
        <v>0</v>
      </c>
      <c r="L842" s="8">
        <f>F842+H842+J842</f>
        <v>0</v>
      </c>
      <c r="M842" s="9" t="s">
        <v>168</v>
      </c>
      <c r="O842" t="str">
        <f>""</f>
        <v/>
      </c>
      <c r="P842" s="1" t="s">
        <v>120</v>
      </c>
      <c r="Q842">
        <v>1</v>
      </c>
      <c r="R842">
        <f>IF(P842="기계경비", J842, 0)</f>
        <v>0</v>
      </c>
      <c r="S842">
        <f>IF(P842="운반비", J842, 0)</f>
        <v>0</v>
      </c>
      <c r="T842">
        <f>IF(P842="작업부산물", F842, 0)</f>
        <v>0</v>
      </c>
      <c r="U842">
        <f>IF(P842="관급", F842, 0)</f>
        <v>0</v>
      </c>
      <c r="V842">
        <f>IF(P842="외주비", J842, 0)</f>
        <v>0</v>
      </c>
      <c r="W842">
        <f>IF(P842="장비비", J842, 0)</f>
        <v>0</v>
      </c>
      <c r="X842">
        <f>IF(P842="폐기물처리비", J842, 0)</f>
        <v>0</v>
      </c>
      <c r="Y842">
        <f>IF(P842="가설비", J842, 0)</f>
        <v>0</v>
      </c>
      <c r="Z842">
        <f>IF(P842="잡비제외분", F842, 0)</f>
        <v>0</v>
      </c>
      <c r="AA842">
        <f>IF(P842="사급자재대", L842, 0)</f>
        <v>0</v>
      </c>
      <c r="AB842">
        <f>IF(P842="관급자재대", L842, 0)</f>
        <v>0</v>
      </c>
      <c r="AC842">
        <f>IF(P842="사용자항목1", L842, 0)</f>
        <v>0</v>
      </c>
      <c r="AD842">
        <f>IF(P842="사용자항목2", L842, 0)</f>
        <v>0</v>
      </c>
      <c r="AE842">
        <f>IF(P842="사용자항목3", L842, 0)</f>
        <v>0</v>
      </c>
      <c r="AF842">
        <f>IF(P842="사용자항목4", L842, 0)</f>
        <v>0</v>
      </c>
      <c r="AG842">
        <f>IF(P842="사용자항목5", L842, 0)</f>
        <v>0</v>
      </c>
      <c r="AH842">
        <f>IF(P842="사용자항목6", L842, 0)</f>
        <v>0</v>
      </c>
      <c r="AI842">
        <f>IF(P842="사용자항목7", L842, 0)</f>
        <v>0</v>
      </c>
      <c r="AJ842">
        <f>IF(P842="사용자항목8", L842, 0)</f>
        <v>0</v>
      </c>
      <c r="AK842">
        <f>IF(P842="사용자항목9", L842, 0)</f>
        <v>0</v>
      </c>
    </row>
    <row r="843" spans="1:38" ht="30" customHeight="1">
      <c r="A843" s="32"/>
      <c r="B843" s="32"/>
      <c r="C843" s="30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1:38" ht="30" customHeight="1">
      <c r="A844" s="32"/>
      <c r="B844" s="32"/>
      <c r="C844" s="30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1:38" ht="30" customHeight="1">
      <c r="A845" s="32"/>
      <c r="B845" s="32"/>
      <c r="C845" s="30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38" ht="30" customHeight="1">
      <c r="A846" s="32"/>
      <c r="B846" s="32"/>
      <c r="C846" s="30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38" ht="30" customHeight="1">
      <c r="A847" s="32"/>
      <c r="B847" s="32"/>
      <c r="C847" s="30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38" ht="30" customHeight="1">
      <c r="A848" s="32"/>
      <c r="B848" s="32"/>
      <c r="C848" s="30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38" ht="30" customHeight="1">
      <c r="A849" s="32"/>
      <c r="B849" s="32"/>
      <c r="C849" s="30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38" ht="30" customHeight="1">
      <c r="A850" s="32"/>
      <c r="B850" s="32"/>
      <c r="C850" s="30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38" ht="30" customHeight="1">
      <c r="A851" s="32"/>
      <c r="B851" s="32"/>
      <c r="C851" s="30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38" ht="30" customHeight="1">
      <c r="A852" s="32"/>
      <c r="B852" s="32"/>
      <c r="C852" s="30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1:38" ht="30" customHeight="1">
      <c r="A853" s="32"/>
      <c r="B853" s="32"/>
      <c r="C853" s="30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1:38" ht="30" customHeight="1">
      <c r="A854" s="32"/>
      <c r="B854" s="32"/>
      <c r="C854" s="30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1:38" ht="30" customHeight="1">
      <c r="A855" s="32"/>
      <c r="B855" s="32"/>
      <c r="C855" s="30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1:38" ht="30" customHeight="1">
      <c r="A856" s="32"/>
      <c r="B856" s="32"/>
      <c r="C856" s="30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1:38" ht="30" customHeight="1">
      <c r="A857" s="32"/>
      <c r="B857" s="32"/>
      <c r="C857" s="30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1:38" ht="30" customHeight="1">
      <c r="A858" s="32"/>
      <c r="B858" s="32"/>
      <c r="C858" s="30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1:38" ht="30" customHeight="1">
      <c r="A859" s="32"/>
      <c r="B859" s="32"/>
      <c r="C859" s="30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1:38" ht="30" customHeight="1">
      <c r="A860" s="32"/>
      <c r="B860" s="32"/>
      <c r="C860" s="30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1:38" ht="30" customHeight="1">
      <c r="A861" s="32"/>
      <c r="B861" s="32"/>
      <c r="C861" s="30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1:38" ht="30" customHeight="1">
      <c r="A862" s="11" t="s">
        <v>121</v>
      </c>
      <c r="B862" s="12"/>
      <c r="C862" s="13"/>
      <c r="D862" s="14"/>
      <c r="E862" s="8"/>
      <c r="F862" s="14"/>
      <c r="G862" s="8"/>
      <c r="H862" s="14"/>
      <c r="I862" s="8"/>
      <c r="J862" s="14"/>
      <c r="K862" s="8"/>
      <c r="L862" s="14">
        <f>F862+H862+J862</f>
        <v>0</v>
      </c>
      <c r="M862" s="14"/>
      <c r="R862">
        <f t="shared" ref="R862:AL862" si="101">ROUNDDOWN(SUM(R842:R842), 0)</f>
        <v>0</v>
      </c>
      <c r="S862">
        <f t="shared" si="101"/>
        <v>0</v>
      </c>
      <c r="T862">
        <f t="shared" si="101"/>
        <v>0</v>
      </c>
      <c r="U862">
        <f t="shared" si="101"/>
        <v>0</v>
      </c>
      <c r="V862">
        <f t="shared" si="101"/>
        <v>0</v>
      </c>
      <c r="W862">
        <f t="shared" si="101"/>
        <v>0</v>
      </c>
      <c r="X862">
        <f t="shared" si="101"/>
        <v>0</v>
      </c>
      <c r="Y862">
        <f t="shared" si="101"/>
        <v>0</v>
      </c>
      <c r="Z862">
        <f t="shared" si="101"/>
        <v>0</v>
      </c>
      <c r="AA862">
        <f t="shared" si="101"/>
        <v>0</v>
      </c>
      <c r="AB862">
        <f t="shared" si="101"/>
        <v>0</v>
      </c>
      <c r="AC862">
        <f t="shared" si="101"/>
        <v>0</v>
      </c>
      <c r="AD862">
        <f t="shared" si="101"/>
        <v>0</v>
      </c>
      <c r="AE862">
        <f t="shared" si="101"/>
        <v>0</v>
      </c>
      <c r="AF862">
        <f t="shared" si="101"/>
        <v>0</v>
      </c>
      <c r="AG862">
        <f t="shared" si="101"/>
        <v>0</v>
      </c>
      <c r="AH862">
        <f t="shared" si="101"/>
        <v>0</v>
      </c>
      <c r="AI862">
        <f t="shared" si="101"/>
        <v>0</v>
      </c>
      <c r="AJ862">
        <f t="shared" si="101"/>
        <v>0</v>
      </c>
      <c r="AK862">
        <f t="shared" si="101"/>
        <v>0</v>
      </c>
      <c r="AL862">
        <f t="shared" si="101"/>
        <v>0</v>
      </c>
    </row>
    <row r="863" spans="1:38" ht="30" customHeight="1">
      <c r="A863" s="53" t="s">
        <v>334</v>
      </c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7"/>
    </row>
    <row r="864" spans="1:38" ht="30" customHeight="1">
      <c r="A864" s="31" t="s">
        <v>182</v>
      </c>
      <c r="B864" s="31" t="s">
        <v>183</v>
      </c>
      <c r="C864" s="29" t="s">
        <v>57</v>
      </c>
      <c r="D864" s="8">
        <v>120</v>
      </c>
      <c r="E864" s="8"/>
      <c r="F864" s="8"/>
      <c r="G864" s="8"/>
      <c r="H864" s="8"/>
      <c r="I864" s="8"/>
      <c r="J864" s="8"/>
      <c r="K864" s="8">
        <f>E864+G864+I864</f>
        <v>0</v>
      </c>
      <c r="L864" s="8">
        <f>F864+H864+J864</f>
        <v>0</v>
      </c>
      <c r="M864" s="9" t="s">
        <v>181</v>
      </c>
      <c r="O864" t="str">
        <f>""</f>
        <v/>
      </c>
      <c r="P864" s="1" t="s">
        <v>120</v>
      </c>
      <c r="Q864">
        <v>1</v>
      </c>
      <c r="R864">
        <f>IF(P864="기계경비", J864, 0)</f>
        <v>0</v>
      </c>
      <c r="S864">
        <f>IF(P864="운반비", J864, 0)</f>
        <v>0</v>
      </c>
      <c r="T864">
        <f>IF(P864="작업부산물", F864, 0)</f>
        <v>0</v>
      </c>
      <c r="U864">
        <f>IF(P864="관급", F864, 0)</f>
        <v>0</v>
      </c>
      <c r="V864">
        <f>IF(P864="외주비", J864, 0)</f>
        <v>0</v>
      </c>
      <c r="W864">
        <f>IF(P864="장비비", J864, 0)</f>
        <v>0</v>
      </c>
      <c r="X864">
        <f>IF(P864="폐기물처리비", J864, 0)</f>
        <v>0</v>
      </c>
      <c r="Y864">
        <f>IF(P864="가설비", J864, 0)</f>
        <v>0</v>
      </c>
      <c r="Z864">
        <f>IF(P864="잡비제외분", F864, 0)</f>
        <v>0</v>
      </c>
      <c r="AA864">
        <f>IF(P864="사급자재대", L864, 0)</f>
        <v>0</v>
      </c>
      <c r="AB864">
        <f>IF(P864="관급자재대", L864, 0)</f>
        <v>0</v>
      </c>
      <c r="AC864">
        <f>IF(P864="사용자항목1", L864, 0)</f>
        <v>0</v>
      </c>
      <c r="AD864">
        <f>IF(P864="사용자항목2", L864, 0)</f>
        <v>0</v>
      </c>
      <c r="AE864">
        <f>IF(P864="사용자항목3", L864, 0)</f>
        <v>0</v>
      </c>
      <c r="AF864">
        <f>IF(P864="사용자항목4", L864, 0)</f>
        <v>0</v>
      </c>
      <c r="AG864">
        <f>IF(P864="사용자항목5", L864, 0)</f>
        <v>0</v>
      </c>
      <c r="AH864">
        <f>IF(P864="사용자항목6", L864, 0)</f>
        <v>0</v>
      </c>
      <c r="AI864">
        <f>IF(P864="사용자항목7", L864, 0)</f>
        <v>0</v>
      </c>
      <c r="AJ864">
        <f>IF(P864="사용자항목8", L864, 0)</f>
        <v>0</v>
      </c>
      <c r="AK864">
        <f>IF(P864="사용자항목9", L864, 0)</f>
        <v>0</v>
      </c>
    </row>
    <row r="865" spans="1:37" ht="30" customHeight="1">
      <c r="A865" s="31" t="s">
        <v>303</v>
      </c>
      <c r="B865" s="31" t="s">
        <v>185</v>
      </c>
      <c r="C865" s="29" t="s">
        <v>57</v>
      </c>
      <c r="D865" s="8">
        <v>120</v>
      </c>
      <c r="E865" s="8"/>
      <c r="F865" s="8"/>
      <c r="G865" s="8"/>
      <c r="H865" s="8"/>
      <c r="I865" s="8"/>
      <c r="J865" s="8"/>
      <c r="K865" s="8">
        <f>E865+G865+I865</f>
        <v>0</v>
      </c>
      <c r="L865" s="8">
        <f>F865+H865+J865</f>
        <v>0</v>
      </c>
      <c r="M865" s="9" t="s">
        <v>184</v>
      </c>
      <c r="O865" t="str">
        <f>""</f>
        <v/>
      </c>
      <c r="P865" s="1" t="s">
        <v>120</v>
      </c>
      <c r="Q865">
        <v>1</v>
      </c>
      <c r="R865">
        <f>IF(P865="기계경비", J865, 0)</f>
        <v>0</v>
      </c>
      <c r="S865">
        <f>IF(P865="운반비", J865, 0)</f>
        <v>0</v>
      </c>
      <c r="T865">
        <f>IF(P865="작업부산물", F865, 0)</f>
        <v>0</v>
      </c>
      <c r="U865">
        <f>IF(P865="관급", F865, 0)</f>
        <v>0</v>
      </c>
      <c r="V865">
        <f>IF(P865="외주비", J865, 0)</f>
        <v>0</v>
      </c>
      <c r="W865">
        <f>IF(P865="장비비", J865, 0)</f>
        <v>0</v>
      </c>
      <c r="X865">
        <f>IF(P865="폐기물처리비", J865, 0)</f>
        <v>0</v>
      </c>
      <c r="Y865">
        <f>IF(P865="가설비", J865, 0)</f>
        <v>0</v>
      </c>
      <c r="Z865">
        <f>IF(P865="잡비제외분", F865, 0)</f>
        <v>0</v>
      </c>
      <c r="AA865">
        <f>IF(P865="사급자재대", L865, 0)</f>
        <v>0</v>
      </c>
      <c r="AB865">
        <f>IF(P865="관급자재대", L865, 0)</f>
        <v>0</v>
      </c>
      <c r="AC865">
        <f>IF(P865="사용자항목1", L865, 0)</f>
        <v>0</v>
      </c>
      <c r="AD865">
        <f>IF(P865="사용자항목2", L865, 0)</f>
        <v>0</v>
      </c>
      <c r="AE865">
        <f>IF(P865="사용자항목3", L865, 0)</f>
        <v>0</v>
      </c>
      <c r="AF865">
        <f>IF(P865="사용자항목4", L865, 0)</f>
        <v>0</v>
      </c>
      <c r="AG865">
        <f>IF(P865="사용자항목5", L865, 0)</f>
        <v>0</v>
      </c>
      <c r="AH865">
        <f>IF(P865="사용자항목6", L865, 0)</f>
        <v>0</v>
      </c>
      <c r="AI865">
        <f>IF(P865="사용자항목7", L865, 0)</f>
        <v>0</v>
      </c>
      <c r="AJ865">
        <f>IF(P865="사용자항목8", L865, 0)</f>
        <v>0</v>
      </c>
      <c r="AK865">
        <f>IF(P865="사용자항목9", L865, 0)</f>
        <v>0</v>
      </c>
    </row>
    <row r="866" spans="1:37" ht="30" customHeight="1">
      <c r="A866" s="32"/>
      <c r="B866" s="32"/>
      <c r="C866" s="30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1:37" ht="30" customHeight="1">
      <c r="A867" s="32"/>
      <c r="B867" s="32"/>
      <c r="C867" s="30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1:37" ht="30" customHeight="1">
      <c r="A868" s="32"/>
      <c r="B868" s="32"/>
      <c r="C868" s="30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1:37" ht="30" customHeight="1">
      <c r="A869" s="32"/>
      <c r="B869" s="32"/>
      <c r="C869" s="30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37" ht="30" customHeight="1">
      <c r="A870" s="32"/>
      <c r="B870" s="32"/>
      <c r="C870" s="30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1:37" ht="30" customHeight="1">
      <c r="A871" s="32"/>
      <c r="B871" s="32"/>
      <c r="C871" s="30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1:37" ht="30" customHeight="1">
      <c r="A872" s="32"/>
      <c r="B872" s="32"/>
      <c r="C872" s="30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1:37" ht="30" customHeight="1">
      <c r="A873" s="32"/>
      <c r="B873" s="32"/>
      <c r="C873" s="30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1:37" ht="30" customHeight="1">
      <c r="A874" s="32"/>
      <c r="B874" s="32"/>
      <c r="C874" s="30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37" ht="30" customHeight="1">
      <c r="A875" s="32"/>
      <c r="B875" s="32"/>
      <c r="C875" s="30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37" ht="30" customHeight="1">
      <c r="A876" s="32"/>
      <c r="B876" s="32"/>
      <c r="C876" s="30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37" ht="30" customHeight="1">
      <c r="A877" s="32"/>
      <c r="B877" s="32"/>
      <c r="C877" s="30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37" ht="30" customHeight="1">
      <c r="A878" s="32"/>
      <c r="B878" s="32"/>
      <c r="C878" s="30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1:37" ht="30" customHeight="1">
      <c r="A879" s="32"/>
      <c r="B879" s="32"/>
      <c r="C879" s="30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1:37" ht="30" customHeight="1">
      <c r="A880" s="32"/>
      <c r="B880" s="32"/>
      <c r="C880" s="30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1:38" ht="30" customHeight="1">
      <c r="A881" s="32"/>
      <c r="B881" s="32"/>
      <c r="C881" s="30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1:38" ht="30" customHeight="1">
      <c r="A882" s="32"/>
      <c r="B882" s="32"/>
      <c r="C882" s="30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1:38" ht="30" customHeight="1">
      <c r="A883" s="32"/>
      <c r="B883" s="32"/>
      <c r="C883" s="30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1:38" ht="30" customHeight="1">
      <c r="A884" s="11" t="s">
        <v>121</v>
      </c>
      <c r="B884" s="12"/>
      <c r="C884" s="13"/>
      <c r="D884" s="14"/>
      <c r="E884" s="8"/>
      <c r="F884" s="14"/>
      <c r="G884" s="8"/>
      <c r="H884" s="14"/>
      <c r="I884" s="8"/>
      <c r="J884" s="14"/>
      <c r="K884" s="8"/>
      <c r="L884" s="14">
        <f>F884+H884+J884</f>
        <v>0</v>
      </c>
      <c r="M884" s="14"/>
      <c r="R884">
        <f t="shared" ref="R884:AL884" si="102">ROUNDDOWN(SUM(R864:R865), 0)</f>
        <v>0</v>
      </c>
      <c r="S884">
        <f t="shared" si="102"/>
        <v>0</v>
      </c>
      <c r="T884">
        <f t="shared" si="102"/>
        <v>0</v>
      </c>
      <c r="U884">
        <f t="shared" si="102"/>
        <v>0</v>
      </c>
      <c r="V884">
        <f t="shared" si="102"/>
        <v>0</v>
      </c>
      <c r="W884">
        <f t="shared" si="102"/>
        <v>0</v>
      </c>
      <c r="X884">
        <f t="shared" si="102"/>
        <v>0</v>
      </c>
      <c r="Y884">
        <f t="shared" si="102"/>
        <v>0</v>
      </c>
      <c r="Z884">
        <f t="shared" si="102"/>
        <v>0</v>
      </c>
      <c r="AA884">
        <f t="shared" si="102"/>
        <v>0</v>
      </c>
      <c r="AB884">
        <f t="shared" si="102"/>
        <v>0</v>
      </c>
      <c r="AC884">
        <f t="shared" si="102"/>
        <v>0</v>
      </c>
      <c r="AD884">
        <f t="shared" si="102"/>
        <v>0</v>
      </c>
      <c r="AE884">
        <f t="shared" si="102"/>
        <v>0</v>
      </c>
      <c r="AF884">
        <f t="shared" si="102"/>
        <v>0</v>
      </c>
      <c r="AG884">
        <f t="shared" si="102"/>
        <v>0</v>
      </c>
      <c r="AH884">
        <f t="shared" si="102"/>
        <v>0</v>
      </c>
      <c r="AI884">
        <f t="shared" si="102"/>
        <v>0</v>
      </c>
      <c r="AJ884">
        <f t="shared" si="102"/>
        <v>0</v>
      </c>
      <c r="AK884">
        <f t="shared" si="102"/>
        <v>0</v>
      </c>
      <c r="AL884">
        <f t="shared" si="102"/>
        <v>0</v>
      </c>
    </row>
    <row r="885" spans="1:38" ht="30" customHeight="1">
      <c r="A885" s="53" t="s">
        <v>335</v>
      </c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7"/>
    </row>
    <row r="886" spans="1:38" ht="30" customHeight="1">
      <c r="A886" s="31" t="s">
        <v>192</v>
      </c>
      <c r="B886" s="31" t="s">
        <v>193</v>
      </c>
      <c r="C886" s="29" t="s">
        <v>194</v>
      </c>
      <c r="D886" s="8">
        <v>13</v>
      </c>
      <c r="E886" s="8"/>
      <c r="F886" s="8"/>
      <c r="G886" s="8"/>
      <c r="H886" s="8"/>
      <c r="I886" s="8"/>
      <c r="J886" s="8"/>
      <c r="K886" s="8">
        <f t="shared" ref="K886:L888" si="103">E886+G886+I886</f>
        <v>0</v>
      </c>
      <c r="L886" s="8">
        <f t="shared" si="103"/>
        <v>0</v>
      </c>
      <c r="M886" s="9" t="s">
        <v>191</v>
      </c>
      <c r="O886" t="str">
        <f>""</f>
        <v/>
      </c>
      <c r="P886" s="1" t="s">
        <v>120</v>
      </c>
      <c r="Q886">
        <v>1</v>
      </c>
      <c r="R886">
        <f>IF(P886="기계경비", J886, 0)</f>
        <v>0</v>
      </c>
      <c r="S886">
        <f>IF(P886="운반비", J886, 0)</f>
        <v>0</v>
      </c>
      <c r="T886">
        <f>IF(P886="작업부산물", F886, 0)</f>
        <v>0</v>
      </c>
      <c r="U886">
        <f>IF(P886="관급", F886, 0)</f>
        <v>0</v>
      </c>
      <c r="V886">
        <f>IF(P886="외주비", J886, 0)</f>
        <v>0</v>
      </c>
      <c r="W886">
        <f>IF(P886="장비비", J886, 0)</f>
        <v>0</v>
      </c>
      <c r="X886">
        <f>IF(P886="폐기물처리비", J886, 0)</f>
        <v>0</v>
      </c>
      <c r="Y886">
        <f>IF(P886="가설비", J886, 0)</f>
        <v>0</v>
      </c>
      <c r="Z886">
        <f>IF(P886="잡비제외분", F886, 0)</f>
        <v>0</v>
      </c>
      <c r="AA886">
        <f>IF(P886="사급자재대", L886, 0)</f>
        <v>0</v>
      </c>
      <c r="AB886">
        <f>IF(P886="관급자재대", L886, 0)</f>
        <v>0</v>
      </c>
      <c r="AC886">
        <f>IF(P886="사용자항목1", L886, 0)</f>
        <v>0</v>
      </c>
      <c r="AD886">
        <f>IF(P886="사용자항목2", L886, 0)</f>
        <v>0</v>
      </c>
      <c r="AE886">
        <f>IF(P886="사용자항목3", L886, 0)</f>
        <v>0</v>
      </c>
      <c r="AF886">
        <f>IF(P886="사용자항목4", L886, 0)</f>
        <v>0</v>
      </c>
      <c r="AG886">
        <f>IF(P886="사용자항목5", L886, 0)</f>
        <v>0</v>
      </c>
      <c r="AH886">
        <f>IF(P886="사용자항목6", L886, 0)</f>
        <v>0</v>
      </c>
      <c r="AI886">
        <f>IF(P886="사용자항목7", L886, 0)</f>
        <v>0</v>
      </c>
      <c r="AJ886">
        <f>IF(P886="사용자항목8", L886, 0)</f>
        <v>0</v>
      </c>
      <c r="AK886">
        <f>IF(P886="사용자항목9", L886, 0)</f>
        <v>0</v>
      </c>
    </row>
    <row r="887" spans="1:38" ht="30" customHeight="1">
      <c r="A887" s="31" t="s">
        <v>196</v>
      </c>
      <c r="B887" s="31" t="s">
        <v>197</v>
      </c>
      <c r="C887" s="29" t="s">
        <v>57</v>
      </c>
      <c r="D887" s="8">
        <v>81</v>
      </c>
      <c r="E887" s="8"/>
      <c r="F887" s="8"/>
      <c r="G887" s="8"/>
      <c r="H887" s="8"/>
      <c r="I887" s="8"/>
      <c r="J887" s="8"/>
      <c r="K887" s="8">
        <f t="shared" si="103"/>
        <v>0</v>
      </c>
      <c r="L887" s="8">
        <f t="shared" si="103"/>
        <v>0</v>
      </c>
      <c r="M887" s="9" t="s">
        <v>195</v>
      </c>
      <c r="O887" t="str">
        <f>""</f>
        <v/>
      </c>
      <c r="P887" s="1" t="s">
        <v>120</v>
      </c>
      <c r="Q887">
        <v>1</v>
      </c>
      <c r="R887">
        <f>IF(P887="기계경비", J887, 0)</f>
        <v>0</v>
      </c>
      <c r="S887">
        <f>IF(P887="운반비", J887, 0)</f>
        <v>0</v>
      </c>
      <c r="T887">
        <f>IF(P887="작업부산물", F887, 0)</f>
        <v>0</v>
      </c>
      <c r="U887">
        <f>IF(P887="관급", F887, 0)</f>
        <v>0</v>
      </c>
      <c r="V887">
        <f>IF(P887="외주비", J887, 0)</f>
        <v>0</v>
      </c>
      <c r="W887">
        <f>IF(P887="장비비", J887, 0)</f>
        <v>0</v>
      </c>
      <c r="X887">
        <f>IF(P887="폐기물처리비", J887, 0)</f>
        <v>0</v>
      </c>
      <c r="Y887">
        <f>IF(P887="가설비", J887, 0)</f>
        <v>0</v>
      </c>
      <c r="Z887">
        <f>IF(P887="잡비제외분", F887, 0)</f>
        <v>0</v>
      </c>
      <c r="AA887">
        <f>IF(P887="사급자재대", L887, 0)</f>
        <v>0</v>
      </c>
      <c r="AB887">
        <f>IF(P887="관급자재대", L887, 0)</f>
        <v>0</v>
      </c>
      <c r="AC887">
        <f>IF(P887="사용자항목1", L887, 0)</f>
        <v>0</v>
      </c>
      <c r="AD887">
        <f>IF(P887="사용자항목2", L887, 0)</f>
        <v>0</v>
      </c>
      <c r="AE887">
        <f>IF(P887="사용자항목3", L887, 0)</f>
        <v>0</v>
      </c>
      <c r="AF887">
        <f>IF(P887="사용자항목4", L887, 0)</f>
        <v>0</v>
      </c>
      <c r="AG887">
        <f>IF(P887="사용자항목5", L887, 0)</f>
        <v>0</v>
      </c>
      <c r="AH887">
        <f>IF(P887="사용자항목6", L887, 0)</f>
        <v>0</v>
      </c>
      <c r="AI887">
        <f>IF(P887="사용자항목7", L887, 0)</f>
        <v>0</v>
      </c>
      <c r="AJ887">
        <f>IF(P887="사용자항목8", L887, 0)</f>
        <v>0</v>
      </c>
      <c r="AK887">
        <f>IF(P887="사용자항목9", L887, 0)</f>
        <v>0</v>
      </c>
    </row>
    <row r="888" spans="1:38" ht="30" customHeight="1">
      <c r="A888" s="31" t="s">
        <v>199</v>
      </c>
      <c r="B888" s="31" t="s">
        <v>200</v>
      </c>
      <c r="C888" s="29" t="s">
        <v>57</v>
      </c>
      <c r="D888" s="8">
        <v>81</v>
      </c>
      <c r="E888" s="8"/>
      <c r="F888" s="8"/>
      <c r="G888" s="8"/>
      <c r="H888" s="8"/>
      <c r="I888" s="8"/>
      <c r="J888" s="8"/>
      <c r="K888" s="8">
        <f t="shared" si="103"/>
        <v>0</v>
      </c>
      <c r="L888" s="8">
        <f t="shared" si="103"/>
        <v>0</v>
      </c>
      <c r="M888" s="9" t="s">
        <v>198</v>
      </c>
      <c r="O888" t="str">
        <f>""</f>
        <v/>
      </c>
      <c r="P888" s="1" t="s">
        <v>120</v>
      </c>
      <c r="Q888">
        <v>1</v>
      </c>
      <c r="R888">
        <f>IF(P888="기계경비", J888, 0)</f>
        <v>0</v>
      </c>
      <c r="S888">
        <f>IF(P888="운반비", J888, 0)</f>
        <v>0</v>
      </c>
      <c r="T888">
        <f>IF(P888="작업부산물", F888, 0)</f>
        <v>0</v>
      </c>
      <c r="U888">
        <f>IF(P888="관급", F888, 0)</f>
        <v>0</v>
      </c>
      <c r="V888">
        <f>IF(P888="외주비", J888, 0)</f>
        <v>0</v>
      </c>
      <c r="W888">
        <f>IF(P888="장비비", J888, 0)</f>
        <v>0</v>
      </c>
      <c r="X888">
        <f>IF(P888="폐기물처리비", J888, 0)</f>
        <v>0</v>
      </c>
      <c r="Y888">
        <f>IF(P888="가설비", J888, 0)</f>
        <v>0</v>
      </c>
      <c r="Z888">
        <f>IF(P888="잡비제외분", F888, 0)</f>
        <v>0</v>
      </c>
      <c r="AA888">
        <f>IF(P888="사급자재대", L888, 0)</f>
        <v>0</v>
      </c>
      <c r="AB888">
        <f>IF(P888="관급자재대", L888, 0)</f>
        <v>0</v>
      </c>
      <c r="AC888">
        <f>IF(P888="사용자항목1", L888, 0)</f>
        <v>0</v>
      </c>
      <c r="AD888">
        <f>IF(P888="사용자항목2", L888, 0)</f>
        <v>0</v>
      </c>
      <c r="AE888">
        <f>IF(P888="사용자항목3", L888, 0)</f>
        <v>0</v>
      </c>
      <c r="AF888">
        <f>IF(P888="사용자항목4", L888, 0)</f>
        <v>0</v>
      </c>
      <c r="AG888">
        <f>IF(P888="사용자항목5", L888, 0)</f>
        <v>0</v>
      </c>
      <c r="AH888">
        <f>IF(P888="사용자항목6", L888, 0)</f>
        <v>0</v>
      </c>
      <c r="AI888">
        <f>IF(P888="사용자항목7", L888, 0)</f>
        <v>0</v>
      </c>
      <c r="AJ888">
        <f>IF(P888="사용자항목8", L888, 0)</f>
        <v>0</v>
      </c>
      <c r="AK888">
        <f>IF(P888="사용자항목9", L888, 0)</f>
        <v>0</v>
      </c>
    </row>
    <row r="889" spans="1:38" ht="30" customHeight="1">
      <c r="A889" s="32"/>
      <c r="B889" s="32"/>
      <c r="C889" s="30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1:38" ht="30" customHeight="1">
      <c r="A890" s="32"/>
      <c r="B890" s="32"/>
      <c r="C890" s="30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1:38" ht="30" customHeight="1">
      <c r="A891" s="32"/>
      <c r="B891" s="32"/>
      <c r="C891" s="30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1:38" ht="30" customHeight="1">
      <c r="A892" s="32"/>
      <c r="B892" s="32"/>
      <c r="C892" s="30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1:38" ht="30" customHeight="1">
      <c r="A893" s="32"/>
      <c r="B893" s="32"/>
      <c r="C893" s="30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1:38" ht="30" customHeight="1">
      <c r="A894" s="32"/>
      <c r="B894" s="32"/>
      <c r="C894" s="30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1:38" ht="30" customHeight="1">
      <c r="A895" s="32"/>
      <c r="B895" s="32"/>
      <c r="C895" s="30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1:38" ht="30" customHeight="1">
      <c r="A896" s="32"/>
      <c r="B896" s="32"/>
      <c r="C896" s="30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1:38" ht="30" customHeight="1">
      <c r="A897" s="32"/>
      <c r="B897" s="32"/>
      <c r="C897" s="30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1:38" ht="30" customHeight="1">
      <c r="A898" s="32"/>
      <c r="B898" s="32"/>
      <c r="C898" s="30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1:38" ht="30" customHeight="1">
      <c r="A899" s="32"/>
      <c r="B899" s="32"/>
      <c r="C899" s="30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1:38" ht="30" customHeight="1">
      <c r="A900" s="32"/>
      <c r="B900" s="32"/>
      <c r="C900" s="30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1:38" ht="30" customHeight="1">
      <c r="A901" s="32"/>
      <c r="B901" s="32"/>
      <c r="C901" s="30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1:38" ht="30" customHeight="1">
      <c r="A902" s="32"/>
      <c r="B902" s="32"/>
      <c r="C902" s="30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1:38" ht="30" customHeight="1">
      <c r="A903" s="32"/>
      <c r="B903" s="32"/>
      <c r="C903" s="30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38" ht="30" customHeight="1">
      <c r="A904" s="32"/>
      <c r="B904" s="32"/>
      <c r="C904" s="30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1:38" ht="30" customHeight="1">
      <c r="A905" s="32"/>
      <c r="B905" s="32"/>
      <c r="C905" s="30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1:38" ht="30" customHeight="1">
      <c r="A906" s="11" t="s">
        <v>121</v>
      </c>
      <c r="B906" s="12"/>
      <c r="C906" s="13"/>
      <c r="D906" s="14"/>
      <c r="E906" s="8"/>
      <c r="F906" s="14"/>
      <c r="G906" s="8"/>
      <c r="H906" s="14"/>
      <c r="I906" s="8"/>
      <c r="J906" s="14"/>
      <c r="K906" s="8"/>
      <c r="L906" s="14">
        <f>F906+H906+J906</f>
        <v>0</v>
      </c>
      <c r="M906" s="14"/>
      <c r="R906">
        <f t="shared" ref="R906:AL906" si="104">ROUNDDOWN(SUM(R886:R888), 0)</f>
        <v>0</v>
      </c>
      <c r="S906">
        <f t="shared" si="104"/>
        <v>0</v>
      </c>
      <c r="T906">
        <f t="shared" si="104"/>
        <v>0</v>
      </c>
      <c r="U906">
        <f t="shared" si="104"/>
        <v>0</v>
      </c>
      <c r="V906">
        <f t="shared" si="104"/>
        <v>0</v>
      </c>
      <c r="W906">
        <f t="shared" si="104"/>
        <v>0</v>
      </c>
      <c r="X906">
        <f t="shared" si="104"/>
        <v>0</v>
      </c>
      <c r="Y906">
        <f t="shared" si="104"/>
        <v>0</v>
      </c>
      <c r="Z906">
        <f t="shared" si="104"/>
        <v>0</v>
      </c>
      <c r="AA906">
        <f t="shared" si="104"/>
        <v>0</v>
      </c>
      <c r="AB906">
        <f t="shared" si="104"/>
        <v>0</v>
      </c>
      <c r="AC906">
        <f t="shared" si="104"/>
        <v>0</v>
      </c>
      <c r="AD906">
        <f t="shared" si="104"/>
        <v>0</v>
      </c>
      <c r="AE906">
        <f t="shared" si="104"/>
        <v>0</v>
      </c>
      <c r="AF906">
        <f t="shared" si="104"/>
        <v>0</v>
      </c>
      <c r="AG906">
        <f t="shared" si="104"/>
        <v>0</v>
      </c>
      <c r="AH906">
        <f t="shared" si="104"/>
        <v>0</v>
      </c>
      <c r="AI906">
        <f t="shared" si="104"/>
        <v>0</v>
      </c>
      <c r="AJ906">
        <f t="shared" si="104"/>
        <v>0</v>
      </c>
      <c r="AK906">
        <f t="shared" si="104"/>
        <v>0</v>
      </c>
      <c r="AL906">
        <f t="shared" si="104"/>
        <v>0</v>
      </c>
    </row>
    <row r="907" spans="1:38" ht="30" customHeight="1">
      <c r="A907" s="53" t="s">
        <v>336</v>
      </c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7"/>
    </row>
    <row r="908" spans="1:38" ht="30" customHeight="1">
      <c r="A908" s="31" t="s">
        <v>100</v>
      </c>
      <c r="B908" s="31" t="s">
        <v>101</v>
      </c>
      <c r="C908" s="29" t="s">
        <v>74</v>
      </c>
      <c r="D908" s="8">
        <v>0.36</v>
      </c>
      <c r="E908" s="8"/>
      <c r="F908" s="8"/>
      <c r="G908" s="8"/>
      <c r="H908" s="8"/>
      <c r="I908" s="8"/>
      <c r="J908" s="8"/>
      <c r="K908" s="8">
        <f t="shared" ref="K908:L910" si="105">E908+G908+I908</f>
        <v>0</v>
      </c>
      <c r="L908" s="8">
        <f t="shared" si="105"/>
        <v>0</v>
      </c>
      <c r="M908" s="8"/>
      <c r="O908" t="str">
        <f>"03"</f>
        <v>03</v>
      </c>
      <c r="P908" t="s">
        <v>110</v>
      </c>
      <c r="Q908">
        <v>1</v>
      </c>
      <c r="R908">
        <f>IF(P908="기계경비", J908, 0)</f>
        <v>0</v>
      </c>
      <c r="S908">
        <f>IF(P908="운반비", J908, 0)</f>
        <v>0</v>
      </c>
      <c r="T908">
        <f>IF(P908="작업부산물", F908, 0)</f>
        <v>0</v>
      </c>
      <c r="U908">
        <f>IF(P908="관급", F908, 0)</f>
        <v>0</v>
      </c>
      <c r="V908">
        <f>IF(P908="외주비", J908, 0)</f>
        <v>0</v>
      </c>
      <c r="W908">
        <f>IF(P908="장비비", J908, 0)</f>
        <v>0</v>
      </c>
      <c r="X908">
        <f>IF(P908="폐기물처리비", L908, 0)</f>
        <v>0</v>
      </c>
      <c r="Y908">
        <f>IF(P908="가설비", J908, 0)</f>
        <v>0</v>
      </c>
      <c r="Z908">
        <f>IF(P908="잡비제외분", F908, 0)</f>
        <v>0</v>
      </c>
      <c r="AA908">
        <f>IF(P908="사급자재대", L908, 0)</f>
        <v>0</v>
      </c>
      <c r="AB908">
        <f>IF(P908="관급자재대", L908, 0)</f>
        <v>0</v>
      </c>
      <c r="AC908">
        <f>IF(P908="사용자항목1", L908, 0)</f>
        <v>0</v>
      </c>
      <c r="AD908">
        <f>IF(P908="사용자항목2", L908, 0)</f>
        <v>0</v>
      </c>
      <c r="AE908">
        <f>IF(P908="사용자항목3", L908, 0)</f>
        <v>0</v>
      </c>
      <c r="AF908">
        <f>IF(P908="사용자항목4", L908, 0)</f>
        <v>0</v>
      </c>
      <c r="AG908">
        <f>IF(P908="사용자항목5", L908, 0)</f>
        <v>0</v>
      </c>
      <c r="AH908">
        <f>IF(P908="사용자항목6", L908, 0)</f>
        <v>0</v>
      </c>
      <c r="AI908">
        <f>IF(P908="사용자항목7", L908, 0)</f>
        <v>0</v>
      </c>
      <c r="AJ908">
        <f>IF(P908="사용자항목8", L908, 0)</f>
        <v>0</v>
      </c>
      <c r="AK908">
        <f>IF(P908="사용자항목9", L908, 0)</f>
        <v>0</v>
      </c>
    </row>
    <row r="909" spans="1:38" ht="30" customHeight="1">
      <c r="A909" s="31" t="s">
        <v>106</v>
      </c>
      <c r="B909" s="31" t="s">
        <v>109</v>
      </c>
      <c r="C909" s="29" t="s">
        <v>74</v>
      </c>
      <c r="D909" s="8">
        <v>0.36</v>
      </c>
      <c r="E909" s="8"/>
      <c r="F909" s="8"/>
      <c r="G909" s="8"/>
      <c r="H909" s="8"/>
      <c r="I909" s="8"/>
      <c r="J909" s="8"/>
      <c r="K909" s="8">
        <f t="shared" si="105"/>
        <v>0</v>
      </c>
      <c r="L909" s="8">
        <f t="shared" si="105"/>
        <v>0</v>
      </c>
      <c r="M909" s="9" t="s">
        <v>108</v>
      </c>
      <c r="O909" t="str">
        <f>"03"</f>
        <v>03</v>
      </c>
      <c r="P909" t="s">
        <v>110</v>
      </c>
      <c r="Q909">
        <v>1</v>
      </c>
      <c r="R909">
        <f>IF(P909="기계경비", J909, 0)</f>
        <v>0</v>
      </c>
      <c r="S909">
        <f>IF(P909="운반비", J909, 0)</f>
        <v>0</v>
      </c>
      <c r="T909">
        <f>IF(P909="작업부산물", F909, 0)</f>
        <v>0</v>
      </c>
      <c r="U909">
        <f>IF(P909="관급", F909, 0)</f>
        <v>0</v>
      </c>
      <c r="V909">
        <f>IF(P909="외주비", J909, 0)</f>
        <v>0</v>
      </c>
      <c r="W909">
        <f>IF(P909="장비비", J909, 0)</f>
        <v>0</v>
      </c>
      <c r="X909">
        <f>IF(P909="폐기물처리비", L909, 0)</f>
        <v>0</v>
      </c>
      <c r="Y909">
        <f>IF(P909="가설비", J909, 0)</f>
        <v>0</v>
      </c>
      <c r="Z909">
        <f>IF(P909="잡비제외분", F909, 0)</f>
        <v>0</v>
      </c>
      <c r="AA909">
        <f>IF(P909="사급자재대", L909, 0)</f>
        <v>0</v>
      </c>
      <c r="AB909">
        <f>IF(P909="관급자재대", L909, 0)</f>
        <v>0</v>
      </c>
      <c r="AC909">
        <f>IF(P909="사용자항목1", L909, 0)</f>
        <v>0</v>
      </c>
      <c r="AD909">
        <f>IF(P909="사용자항목2", L909, 0)</f>
        <v>0</v>
      </c>
      <c r="AE909">
        <f>IF(P909="사용자항목3", L909, 0)</f>
        <v>0</v>
      </c>
      <c r="AF909">
        <f>IF(P909="사용자항목4", L909, 0)</f>
        <v>0</v>
      </c>
      <c r="AG909">
        <f>IF(P909="사용자항목5", L909, 0)</f>
        <v>0</v>
      </c>
      <c r="AH909">
        <f>IF(P909="사용자항목6", L909, 0)</f>
        <v>0</v>
      </c>
      <c r="AI909">
        <f>IF(P909="사용자항목7", L909, 0)</f>
        <v>0</v>
      </c>
      <c r="AJ909">
        <f>IF(P909="사용자항목8", L909, 0)</f>
        <v>0</v>
      </c>
      <c r="AK909">
        <f>IF(P909="사용자항목9", L909, 0)</f>
        <v>0</v>
      </c>
    </row>
    <row r="910" spans="1:38" ht="30" customHeight="1">
      <c r="A910" s="31" t="s">
        <v>110</v>
      </c>
      <c r="B910" s="31" t="s">
        <v>112</v>
      </c>
      <c r="C910" s="29" t="s">
        <v>74</v>
      </c>
      <c r="D910" s="8">
        <v>0.36</v>
      </c>
      <c r="E910" s="8"/>
      <c r="F910" s="8"/>
      <c r="G910" s="8"/>
      <c r="H910" s="8"/>
      <c r="I910" s="8"/>
      <c r="J910" s="8"/>
      <c r="K910" s="8">
        <f t="shared" si="105"/>
        <v>0</v>
      </c>
      <c r="L910" s="8">
        <f t="shared" si="105"/>
        <v>0</v>
      </c>
      <c r="M910" s="9" t="s">
        <v>108</v>
      </c>
      <c r="O910" t="str">
        <f>"03"</f>
        <v>03</v>
      </c>
      <c r="P910" t="s">
        <v>110</v>
      </c>
      <c r="Q910">
        <v>1</v>
      </c>
      <c r="R910">
        <f>IF(P910="기계경비", J910, 0)</f>
        <v>0</v>
      </c>
      <c r="S910">
        <f>IF(P910="운반비", J910, 0)</f>
        <v>0</v>
      </c>
      <c r="T910">
        <f>IF(P910="작업부산물", F910, 0)</f>
        <v>0</v>
      </c>
      <c r="U910">
        <f>IF(P910="관급", F910, 0)</f>
        <v>0</v>
      </c>
      <c r="V910">
        <f>IF(P910="외주비", J910, 0)</f>
        <v>0</v>
      </c>
      <c r="W910">
        <f>IF(P910="장비비", J910, 0)</f>
        <v>0</v>
      </c>
      <c r="X910">
        <f>IF(P910="폐기물처리비", L910, 0)</f>
        <v>0</v>
      </c>
      <c r="Y910">
        <f>IF(P910="가설비", J910, 0)</f>
        <v>0</v>
      </c>
      <c r="Z910">
        <f>IF(P910="잡비제외분", F910, 0)</f>
        <v>0</v>
      </c>
      <c r="AA910">
        <f>IF(P910="사급자재대", L910, 0)</f>
        <v>0</v>
      </c>
      <c r="AB910">
        <f>IF(P910="관급자재대", L910, 0)</f>
        <v>0</v>
      </c>
      <c r="AC910">
        <f>IF(P910="사용자항목1", L910, 0)</f>
        <v>0</v>
      </c>
      <c r="AD910">
        <f>IF(P910="사용자항목2", L910, 0)</f>
        <v>0</v>
      </c>
      <c r="AE910">
        <f>IF(P910="사용자항목3", L910, 0)</f>
        <v>0</v>
      </c>
      <c r="AF910">
        <f>IF(P910="사용자항목4", L910, 0)</f>
        <v>0</v>
      </c>
      <c r="AG910">
        <f>IF(P910="사용자항목5", L910, 0)</f>
        <v>0</v>
      </c>
      <c r="AH910">
        <f>IF(P910="사용자항목6", L910, 0)</f>
        <v>0</v>
      </c>
      <c r="AI910">
        <f>IF(P910="사용자항목7", L910, 0)</f>
        <v>0</v>
      </c>
      <c r="AJ910">
        <f>IF(P910="사용자항목8", L910, 0)</f>
        <v>0</v>
      </c>
      <c r="AK910">
        <f>IF(P910="사용자항목9", L910, 0)</f>
        <v>0</v>
      </c>
    </row>
    <row r="911" spans="1:38" ht="30" customHeight="1">
      <c r="A911" s="32"/>
      <c r="B911" s="32"/>
      <c r="C911" s="30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38" ht="30" customHeight="1">
      <c r="A912" s="32"/>
      <c r="B912" s="32"/>
      <c r="C912" s="30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1:38" ht="30" customHeight="1">
      <c r="A913" s="32"/>
      <c r="B913" s="32"/>
      <c r="C913" s="30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1:38" ht="30" customHeight="1">
      <c r="A914" s="32"/>
      <c r="B914" s="32"/>
      <c r="C914" s="30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1:38" ht="30" customHeight="1">
      <c r="A915" s="32"/>
      <c r="B915" s="32"/>
      <c r="C915" s="30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1:38" ht="30" customHeight="1">
      <c r="A916" s="32"/>
      <c r="B916" s="32"/>
      <c r="C916" s="30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1:38" ht="30" customHeight="1">
      <c r="A917" s="32"/>
      <c r="B917" s="32"/>
      <c r="C917" s="30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1:38" ht="30" customHeight="1">
      <c r="A918" s="32"/>
      <c r="B918" s="32"/>
      <c r="C918" s="30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1:38" ht="30" customHeight="1">
      <c r="A919" s="32"/>
      <c r="B919" s="32"/>
      <c r="C919" s="30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1:38" ht="30" customHeight="1">
      <c r="A920" s="32"/>
      <c r="B920" s="32"/>
      <c r="C920" s="30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1:38" ht="30" customHeight="1">
      <c r="A921" s="32"/>
      <c r="B921" s="32"/>
      <c r="C921" s="30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1:38" ht="30" customHeight="1">
      <c r="A922" s="32"/>
      <c r="B922" s="32"/>
      <c r="C922" s="30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1:38" ht="30" customHeight="1">
      <c r="A923" s="32"/>
      <c r="B923" s="32"/>
      <c r="C923" s="30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1:38" ht="30" customHeight="1">
      <c r="A924" s="32"/>
      <c r="B924" s="32"/>
      <c r="C924" s="30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1:38" ht="30" customHeight="1">
      <c r="A925" s="32"/>
      <c r="B925" s="32"/>
      <c r="C925" s="30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1:38" ht="30" customHeight="1">
      <c r="A926" s="32"/>
      <c r="B926" s="32"/>
      <c r="C926" s="30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1:38" ht="30" customHeight="1">
      <c r="A927" s="32"/>
      <c r="B927" s="32"/>
      <c r="C927" s="30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1:38" ht="30" customHeight="1">
      <c r="A928" s="11" t="s">
        <v>121</v>
      </c>
      <c r="B928" s="12"/>
      <c r="C928" s="13"/>
      <c r="D928" s="14"/>
      <c r="E928" s="8"/>
      <c r="F928" s="14"/>
      <c r="G928" s="8"/>
      <c r="H928" s="14"/>
      <c r="I928" s="8"/>
      <c r="J928" s="14"/>
      <c r="K928" s="8"/>
      <c r="L928" s="14">
        <f>F928+H928+J928</f>
        <v>0</v>
      </c>
      <c r="M928" s="14"/>
      <c r="R928">
        <f t="shared" ref="R928:AL928" si="106">ROUNDDOWN(SUM(R908:R910), 0)</f>
        <v>0</v>
      </c>
      <c r="S928">
        <f t="shared" si="106"/>
        <v>0</v>
      </c>
      <c r="T928">
        <f t="shared" si="106"/>
        <v>0</v>
      </c>
      <c r="U928">
        <f t="shared" si="106"/>
        <v>0</v>
      </c>
      <c r="V928">
        <f t="shared" si="106"/>
        <v>0</v>
      </c>
      <c r="W928">
        <f t="shared" si="106"/>
        <v>0</v>
      </c>
      <c r="X928">
        <f t="shared" si="106"/>
        <v>0</v>
      </c>
      <c r="Y928">
        <f t="shared" si="106"/>
        <v>0</v>
      </c>
      <c r="Z928">
        <f t="shared" si="106"/>
        <v>0</v>
      </c>
      <c r="AA928">
        <f t="shared" si="106"/>
        <v>0</v>
      </c>
      <c r="AB928">
        <f t="shared" si="106"/>
        <v>0</v>
      </c>
      <c r="AC928">
        <f t="shared" si="106"/>
        <v>0</v>
      </c>
      <c r="AD928">
        <f t="shared" si="106"/>
        <v>0</v>
      </c>
      <c r="AE928">
        <f t="shared" si="106"/>
        <v>0</v>
      </c>
      <c r="AF928">
        <f t="shared" si="106"/>
        <v>0</v>
      </c>
      <c r="AG928">
        <f t="shared" si="106"/>
        <v>0</v>
      </c>
      <c r="AH928">
        <f t="shared" si="106"/>
        <v>0</v>
      </c>
      <c r="AI928">
        <f t="shared" si="106"/>
        <v>0</v>
      </c>
      <c r="AJ928">
        <f t="shared" si="106"/>
        <v>0</v>
      </c>
      <c r="AK928">
        <f t="shared" si="106"/>
        <v>0</v>
      </c>
      <c r="AL928">
        <f t="shared" si="106"/>
        <v>0</v>
      </c>
    </row>
    <row r="929" spans="1:37" ht="30" customHeight="1">
      <c r="A929" s="53" t="s">
        <v>337</v>
      </c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7"/>
    </row>
    <row r="930" spans="1:37" ht="30" customHeight="1">
      <c r="A930" s="31" t="s">
        <v>192</v>
      </c>
      <c r="B930" s="31" t="s">
        <v>193</v>
      </c>
      <c r="C930" s="29" t="s">
        <v>194</v>
      </c>
      <c r="D930" s="8">
        <v>19</v>
      </c>
      <c r="E930" s="8"/>
      <c r="F930" s="8"/>
      <c r="G930" s="8"/>
      <c r="H930" s="8"/>
      <c r="I930" s="8"/>
      <c r="J930" s="8"/>
      <c r="K930" s="8">
        <f t="shared" ref="K930:L932" si="107">E930+G930+I930</f>
        <v>0</v>
      </c>
      <c r="L930" s="8">
        <f t="shared" si="107"/>
        <v>0</v>
      </c>
      <c r="M930" s="9" t="s">
        <v>191</v>
      </c>
      <c r="O930" t="str">
        <f>""</f>
        <v/>
      </c>
      <c r="P930" s="1" t="s">
        <v>120</v>
      </c>
      <c r="Q930">
        <v>1</v>
      </c>
      <c r="R930">
        <f>IF(P930="기계경비", J930, 0)</f>
        <v>0</v>
      </c>
      <c r="S930">
        <f>IF(P930="운반비", J930, 0)</f>
        <v>0</v>
      </c>
      <c r="T930">
        <f>IF(P930="작업부산물", F930, 0)</f>
        <v>0</v>
      </c>
      <c r="U930">
        <f>IF(P930="관급", F930, 0)</f>
        <v>0</v>
      </c>
      <c r="V930">
        <f>IF(P930="외주비", J930, 0)</f>
        <v>0</v>
      </c>
      <c r="W930">
        <f>IF(P930="장비비", J930, 0)</f>
        <v>0</v>
      </c>
      <c r="X930">
        <f>IF(P930="폐기물처리비", J930, 0)</f>
        <v>0</v>
      </c>
      <c r="Y930">
        <f>IF(P930="가설비", J930, 0)</f>
        <v>0</v>
      </c>
      <c r="Z930">
        <f>IF(P930="잡비제외분", F930, 0)</f>
        <v>0</v>
      </c>
      <c r="AA930">
        <f>IF(P930="사급자재대", L930, 0)</f>
        <v>0</v>
      </c>
      <c r="AB930">
        <f>IF(P930="관급자재대", L930, 0)</f>
        <v>0</v>
      </c>
      <c r="AC930">
        <f>IF(P930="사용자항목1", L930, 0)</f>
        <v>0</v>
      </c>
      <c r="AD930">
        <f>IF(P930="사용자항목2", L930, 0)</f>
        <v>0</v>
      </c>
      <c r="AE930">
        <f>IF(P930="사용자항목3", L930, 0)</f>
        <v>0</v>
      </c>
      <c r="AF930">
        <f>IF(P930="사용자항목4", L930, 0)</f>
        <v>0</v>
      </c>
      <c r="AG930">
        <f>IF(P930="사용자항목5", L930, 0)</f>
        <v>0</v>
      </c>
      <c r="AH930">
        <f>IF(P930="사용자항목6", L930, 0)</f>
        <v>0</v>
      </c>
      <c r="AI930">
        <f>IF(P930="사용자항목7", L930, 0)</f>
        <v>0</v>
      </c>
      <c r="AJ930">
        <f>IF(P930="사용자항목8", L930, 0)</f>
        <v>0</v>
      </c>
      <c r="AK930">
        <f>IF(P930="사용자항목9", L930, 0)</f>
        <v>0</v>
      </c>
    </row>
    <row r="931" spans="1:37" ht="30" customHeight="1">
      <c r="A931" s="31" t="s">
        <v>196</v>
      </c>
      <c r="B931" s="31" t="s">
        <v>197</v>
      </c>
      <c r="C931" s="29" t="s">
        <v>57</v>
      </c>
      <c r="D931" s="8">
        <v>53</v>
      </c>
      <c r="E931" s="8"/>
      <c r="F931" s="8"/>
      <c r="G931" s="8"/>
      <c r="H931" s="8"/>
      <c r="I931" s="8"/>
      <c r="J931" s="8"/>
      <c r="K931" s="8">
        <f t="shared" si="107"/>
        <v>0</v>
      </c>
      <c r="L931" s="8">
        <f t="shared" si="107"/>
        <v>0</v>
      </c>
      <c r="M931" s="9" t="s">
        <v>195</v>
      </c>
      <c r="O931" t="str">
        <f>""</f>
        <v/>
      </c>
      <c r="P931" s="1" t="s">
        <v>120</v>
      </c>
      <c r="Q931">
        <v>1</v>
      </c>
      <c r="R931">
        <f>IF(P931="기계경비", J931, 0)</f>
        <v>0</v>
      </c>
      <c r="S931">
        <f>IF(P931="운반비", J931, 0)</f>
        <v>0</v>
      </c>
      <c r="T931">
        <f>IF(P931="작업부산물", F931, 0)</f>
        <v>0</v>
      </c>
      <c r="U931">
        <f>IF(P931="관급", F931, 0)</f>
        <v>0</v>
      </c>
      <c r="V931">
        <f>IF(P931="외주비", J931, 0)</f>
        <v>0</v>
      </c>
      <c r="W931">
        <f>IF(P931="장비비", J931, 0)</f>
        <v>0</v>
      </c>
      <c r="X931">
        <f>IF(P931="폐기물처리비", J931, 0)</f>
        <v>0</v>
      </c>
      <c r="Y931">
        <f>IF(P931="가설비", J931, 0)</f>
        <v>0</v>
      </c>
      <c r="Z931">
        <f>IF(P931="잡비제외분", F931, 0)</f>
        <v>0</v>
      </c>
      <c r="AA931">
        <f>IF(P931="사급자재대", L931, 0)</f>
        <v>0</v>
      </c>
      <c r="AB931">
        <f>IF(P931="관급자재대", L931, 0)</f>
        <v>0</v>
      </c>
      <c r="AC931">
        <f>IF(P931="사용자항목1", L931, 0)</f>
        <v>0</v>
      </c>
      <c r="AD931">
        <f>IF(P931="사용자항목2", L931, 0)</f>
        <v>0</v>
      </c>
      <c r="AE931">
        <f>IF(P931="사용자항목3", L931, 0)</f>
        <v>0</v>
      </c>
      <c r="AF931">
        <f>IF(P931="사용자항목4", L931, 0)</f>
        <v>0</v>
      </c>
      <c r="AG931">
        <f>IF(P931="사용자항목5", L931, 0)</f>
        <v>0</v>
      </c>
      <c r="AH931">
        <f>IF(P931="사용자항목6", L931, 0)</f>
        <v>0</v>
      </c>
      <c r="AI931">
        <f>IF(P931="사용자항목7", L931, 0)</f>
        <v>0</v>
      </c>
      <c r="AJ931">
        <f>IF(P931="사용자항목8", L931, 0)</f>
        <v>0</v>
      </c>
      <c r="AK931">
        <f>IF(P931="사용자항목9", L931, 0)</f>
        <v>0</v>
      </c>
    </row>
    <row r="932" spans="1:37" ht="30" customHeight="1">
      <c r="A932" s="31" t="s">
        <v>199</v>
      </c>
      <c r="B932" s="31" t="s">
        <v>200</v>
      </c>
      <c r="C932" s="29" t="s">
        <v>57</v>
      </c>
      <c r="D932" s="8">
        <v>53</v>
      </c>
      <c r="E932" s="8"/>
      <c r="F932" s="8"/>
      <c r="G932" s="8"/>
      <c r="H932" s="8"/>
      <c r="I932" s="8"/>
      <c r="J932" s="8"/>
      <c r="K932" s="8">
        <f t="shared" si="107"/>
        <v>0</v>
      </c>
      <c r="L932" s="8">
        <f t="shared" si="107"/>
        <v>0</v>
      </c>
      <c r="M932" s="9" t="s">
        <v>198</v>
      </c>
      <c r="O932" t="str">
        <f>""</f>
        <v/>
      </c>
      <c r="P932" s="1" t="s">
        <v>120</v>
      </c>
      <c r="Q932">
        <v>1</v>
      </c>
      <c r="R932">
        <f>IF(P932="기계경비", J932, 0)</f>
        <v>0</v>
      </c>
      <c r="S932">
        <f>IF(P932="운반비", J932, 0)</f>
        <v>0</v>
      </c>
      <c r="T932">
        <f>IF(P932="작업부산물", F932, 0)</f>
        <v>0</v>
      </c>
      <c r="U932">
        <f>IF(P932="관급", F932, 0)</f>
        <v>0</v>
      </c>
      <c r="V932">
        <f>IF(P932="외주비", J932, 0)</f>
        <v>0</v>
      </c>
      <c r="W932">
        <f>IF(P932="장비비", J932, 0)</f>
        <v>0</v>
      </c>
      <c r="X932">
        <f>IF(P932="폐기물처리비", J932, 0)</f>
        <v>0</v>
      </c>
      <c r="Y932">
        <f>IF(P932="가설비", J932, 0)</f>
        <v>0</v>
      </c>
      <c r="Z932">
        <f>IF(P932="잡비제외분", F932, 0)</f>
        <v>0</v>
      </c>
      <c r="AA932">
        <f>IF(P932="사급자재대", L932, 0)</f>
        <v>0</v>
      </c>
      <c r="AB932">
        <f>IF(P932="관급자재대", L932, 0)</f>
        <v>0</v>
      </c>
      <c r="AC932">
        <f>IF(P932="사용자항목1", L932, 0)</f>
        <v>0</v>
      </c>
      <c r="AD932">
        <f>IF(P932="사용자항목2", L932, 0)</f>
        <v>0</v>
      </c>
      <c r="AE932">
        <f>IF(P932="사용자항목3", L932, 0)</f>
        <v>0</v>
      </c>
      <c r="AF932">
        <f>IF(P932="사용자항목4", L932, 0)</f>
        <v>0</v>
      </c>
      <c r="AG932">
        <f>IF(P932="사용자항목5", L932, 0)</f>
        <v>0</v>
      </c>
      <c r="AH932">
        <f>IF(P932="사용자항목6", L932, 0)</f>
        <v>0</v>
      </c>
      <c r="AI932">
        <f>IF(P932="사용자항목7", L932, 0)</f>
        <v>0</v>
      </c>
      <c r="AJ932">
        <f>IF(P932="사용자항목8", L932, 0)</f>
        <v>0</v>
      </c>
      <c r="AK932">
        <f>IF(P932="사용자항목9", L932, 0)</f>
        <v>0</v>
      </c>
    </row>
    <row r="933" spans="1:37" ht="30" customHeight="1">
      <c r="A933" s="32"/>
      <c r="B933" s="32"/>
      <c r="C933" s="30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1:37" ht="30" customHeight="1">
      <c r="A934" s="32"/>
      <c r="B934" s="32"/>
      <c r="C934" s="30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1:37" ht="30" customHeight="1">
      <c r="A935" s="32"/>
      <c r="B935" s="32"/>
      <c r="C935" s="30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1:37" ht="30" customHeight="1">
      <c r="A936" s="32"/>
      <c r="B936" s="32"/>
      <c r="C936" s="30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37" ht="30" customHeight="1">
      <c r="A937" s="32"/>
      <c r="B937" s="32"/>
      <c r="C937" s="30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1:37" ht="30" customHeight="1">
      <c r="A938" s="32"/>
      <c r="B938" s="32"/>
      <c r="C938" s="30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1:37" ht="30" customHeight="1">
      <c r="A939" s="32"/>
      <c r="B939" s="32"/>
      <c r="C939" s="30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1:37" ht="30" customHeight="1">
      <c r="A940" s="32"/>
      <c r="B940" s="32"/>
      <c r="C940" s="30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1:37" ht="30" customHeight="1">
      <c r="A941" s="32"/>
      <c r="B941" s="32"/>
      <c r="C941" s="30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1:37" ht="30" customHeight="1">
      <c r="A942" s="32"/>
      <c r="B942" s="32"/>
      <c r="C942" s="30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1:37" ht="30" customHeight="1">
      <c r="A943" s="32"/>
      <c r="B943" s="32"/>
      <c r="C943" s="30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1:37" ht="30" customHeight="1">
      <c r="A944" s="32"/>
      <c r="B944" s="32"/>
      <c r="C944" s="30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1:38" ht="30" customHeight="1">
      <c r="A945" s="32"/>
      <c r="B945" s="32"/>
      <c r="C945" s="30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1:38" ht="30" customHeight="1">
      <c r="A946" s="32"/>
      <c r="B946" s="32"/>
      <c r="C946" s="30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38" ht="30" customHeight="1">
      <c r="A947" s="32"/>
      <c r="B947" s="32"/>
      <c r="C947" s="30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1:38" ht="30" customHeight="1">
      <c r="A948" s="32"/>
      <c r="B948" s="32"/>
      <c r="C948" s="30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1:38" ht="30" customHeight="1">
      <c r="A949" s="32"/>
      <c r="B949" s="32"/>
      <c r="C949" s="30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1:38" ht="30" customHeight="1">
      <c r="A950" s="11" t="s">
        <v>121</v>
      </c>
      <c r="B950" s="12"/>
      <c r="C950" s="13"/>
      <c r="D950" s="14"/>
      <c r="E950" s="8"/>
      <c r="F950" s="14"/>
      <c r="G950" s="8"/>
      <c r="H950" s="14"/>
      <c r="I950" s="8"/>
      <c r="J950" s="14"/>
      <c r="K950" s="8"/>
      <c r="L950" s="14">
        <f>F950+H950+J950</f>
        <v>0</v>
      </c>
      <c r="M950" s="14"/>
      <c r="R950">
        <f t="shared" ref="R950:AL950" si="108">ROUNDDOWN(SUM(R930:R932), 0)</f>
        <v>0</v>
      </c>
      <c r="S950">
        <f t="shared" si="108"/>
        <v>0</v>
      </c>
      <c r="T950">
        <f t="shared" si="108"/>
        <v>0</v>
      </c>
      <c r="U950">
        <f t="shared" si="108"/>
        <v>0</v>
      </c>
      <c r="V950">
        <f t="shared" si="108"/>
        <v>0</v>
      </c>
      <c r="W950">
        <f t="shared" si="108"/>
        <v>0</v>
      </c>
      <c r="X950">
        <f t="shared" si="108"/>
        <v>0</v>
      </c>
      <c r="Y950">
        <f t="shared" si="108"/>
        <v>0</v>
      </c>
      <c r="Z950">
        <f t="shared" si="108"/>
        <v>0</v>
      </c>
      <c r="AA950">
        <f t="shared" si="108"/>
        <v>0</v>
      </c>
      <c r="AB950">
        <f t="shared" si="108"/>
        <v>0</v>
      </c>
      <c r="AC950">
        <f t="shared" si="108"/>
        <v>0</v>
      </c>
      <c r="AD950">
        <f t="shared" si="108"/>
        <v>0</v>
      </c>
      <c r="AE950">
        <f t="shared" si="108"/>
        <v>0</v>
      </c>
      <c r="AF950">
        <f t="shared" si="108"/>
        <v>0</v>
      </c>
      <c r="AG950">
        <f t="shared" si="108"/>
        <v>0</v>
      </c>
      <c r="AH950">
        <f t="shared" si="108"/>
        <v>0</v>
      </c>
      <c r="AI950">
        <f t="shared" si="108"/>
        <v>0</v>
      </c>
      <c r="AJ950">
        <f t="shared" si="108"/>
        <v>0</v>
      </c>
      <c r="AK950">
        <f t="shared" si="108"/>
        <v>0</v>
      </c>
      <c r="AL950">
        <f t="shared" si="108"/>
        <v>0</v>
      </c>
    </row>
    <row r="951" spans="1:38" ht="30" customHeight="1">
      <c r="A951" s="53" t="s">
        <v>338</v>
      </c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7"/>
    </row>
    <row r="952" spans="1:38" ht="30" customHeight="1">
      <c r="A952" s="31" t="s">
        <v>204</v>
      </c>
      <c r="B952" s="31" t="s">
        <v>205</v>
      </c>
      <c r="C952" s="29" t="s">
        <v>48</v>
      </c>
      <c r="D952" s="8">
        <v>37</v>
      </c>
      <c r="E952" s="8"/>
      <c r="F952" s="8"/>
      <c r="G952" s="8"/>
      <c r="H952" s="8"/>
      <c r="I952" s="8"/>
      <c r="J952" s="8"/>
      <c r="K952" s="8">
        <f t="shared" ref="K952:L955" si="109">E952+G952+I952</f>
        <v>0</v>
      </c>
      <c r="L952" s="8">
        <f t="shared" si="109"/>
        <v>0</v>
      </c>
      <c r="M952" s="9" t="s">
        <v>203</v>
      </c>
      <c r="O952" t="str">
        <f>""</f>
        <v/>
      </c>
      <c r="P952" s="1" t="s">
        <v>120</v>
      </c>
      <c r="Q952">
        <v>1</v>
      </c>
      <c r="R952">
        <f>IF(P952="기계경비", J952, 0)</f>
        <v>0</v>
      </c>
      <c r="S952">
        <f>IF(P952="운반비", J952, 0)</f>
        <v>0</v>
      </c>
      <c r="T952">
        <f>IF(P952="작업부산물", F952, 0)</f>
        <v>0</v>
      </c>
      <c r="U952">
        <f>IF(P952="관급", F952, 0)</f>
        <v>0</v>
      </c>
      <c r="V952">
        <f>IF(P952="외주비", J952, 0)</f>
        <v>0</v>
      </c>
      <c r="W952">
        <f>IF(P952="장비비", J952, 0)</f>
        <v>0</v>
      </c>
      <c r="X952">
        <f>IF(P952="폐기물처리비", J952, 0)</f>
        <v>0</v>
      </c>
      <c r="Y952">
        <f>IF(P952="가설비", J952, 0)</f>
        <v>0</v>
      </c>
      <c r="Z952">
        <f>IF(P952="잡비제외분", F952, 0)</f>
        <v>0</v>
      </c>
      <c r="AA952">
        <f>IF(P952="사급자재대", L952, 0)</f>
        <v>0</v>
      </c>
      <c r="AB952">
        <f>IF(P952="관급자재대", L952, 0)</f>
        <v>0</v>
      </c>
      <c r="AC952">
        <f>IF(P952="사용자항목1", L952, 0)</f>
        <v>0</v>
      </c>
      <c r="AD952">
        <f>IF(P952="사용자항목2", L952, 0)</f>
        <v>0</v>
      </c>
      <c r="AE952">
        <f>IF(P952="사용자항목3", L952, 0)</f>
        <v>0</v>
      </c>
      <c r="AF952">
        <f>IF(P952="사용자항목4", L952, 0)</f>
        <v>0</v>
      </c>
      <c r="AG952">
        <f>IF(P952="사용자항목5", L952, 0)</f>
        <v>0</v>
      </c>
      <c r="AH952">
        <f>IF(P952="사용자항목6", L952, 0)</f>
        <v>0</v>
      </c>
      <c r="AI952">
        <f>IF(P952="사용자항목7", L952, 0)</f>
        <v>0</v>
      </c>
      <c r="AJ952">
        <f>IF(P952="사용자항목8", L952, 0)</f>
        <v>0</v>
      </c>
      <c r="AK952">
        <f>IF(P952="사용자항목9", L952, 0)</f>
        <v>0</v>
      </c>
    </row>
    <row r="953" spans="1:38" ht="30" customHeight="1">
      <c r="A953" s="31" t="s">
        <v>207</v>
      </c>
      <c r="B953" s="31" t="s">
        <v>208</v>
      </c>
      <c r="C953" s="29" t="s">
        <v>55</v>
      </c>
      <c r="D953" s="8">
        <v>5</v>
      </c>
      <c r="E953" s="8"/>
      <c r="F953" s="8"/>
      <c r="G953" s="8"/>
      <c r="H953" s="8"/>
      <c r="I953" s="8"/>
      <c r="J953" s="8"/>
      <c r="K953" s="8">
        <f t="shared" si="109"/>
        <v>0</v>
      </c>
      <c r="L953" s="8">
        <f t="shared" si="109"/>
        <v>0</v>
      </c>
      <c r="M953" s="9" t="s">
        <v>206</v>
      </c>
      <c r="O953" t="str">
        <f>""</f>
        <v/>
      </c>
      <c r="P953" s="1" t="s">
        <v>120</v>
      </c>
      <c r="Q953">
        <v>1</v>
      </c>
      <c r="R953">
        <f>IF(P953="기계경비", J953, 0)</f>
        <v>0</v>
      </c>
      <c r="S953">
        <f>IF(P953="운반비", J953, 0)</f>
        <v>0</v>
      </c>
      <c r="T953">
        <f>IF(P953="작업부산물", F953, 0)</f>
        <v>0</v>
      </c>
      <c r="U953">
        <f>IF(P953="관급", F953, 0)</f>
        <v>0</v>
      </c>
      <c r="V953">
        <f>IF(P953="외주비", J953, 0)</f>
        <v>0</v>
      </c>
      <c r="W953">
        <f>IF(P953="장비비", J953, 0)</f>
        <v>0</v>
      </c>
      <c r="X953">
        <f>IF(P953="폐기물처리비", J953, 0)</f>
        <v>0</v>
      </c>
      <c r="Y953">
        <f>IF(P953="가설비", J953, 0)</f>
        <v>0</v>
      </c>
      <c r="Z953">
        <f>IF(P953="잡비제외분", F953, 0)</f>
        <v>0</v>
      </c>
      <c r="AA953">
        <f>IF(P953="사급자재대", L953, 0)</f>
        <v>0</v>
      </c>
      <c r="AB953">
        <f>IF(P953="관급자재대", L953, 0)</f>
        <v>0</v>
      </c>
      <c r="AC953">
        <f>IF(P953="사용자항목1", L953, 0)</f>
        <v>0</v>
      </c>
      <c r="AD953">
        <f>IF(P953="사용자항목2", L953, 0)</f>
        <v>0</v>
      </c>
      <c r="AE953">
        <f>IF(P953="사용자항목3", L953, 0)</f>
        <v>0</v>
      </c>
      <c r="AF953">
        <f>IF(P953="사용자항목4", L953, 0)</f>
        <v>0</v>
      </c>
      <c r="AG953">
        <f>IF(P953="사용자항목5", L953, 0)</f>
        <v>0</v>
      </c>
      <c r="AH953">
        <f>IF(P953="사용자항목6", L953, 0)</f>
        <v>0</v>
      </c>
      <c r="AI953">
        <f>IF(P953="사용자항목7", L953, 0)</f>
        <v>0</v>
      </c>
      <c r="AJ953">
        <f>IF(P953="사용자항목8", L953, 0)</f>
        <v>0</v>
      </c>
      <c r="AK953">
        <f>IF(P953="사용자항목9", L953, 0)</f>
        <v>0</v>
      </c>
    </row>
    <row r="954" spans="1:38" ht="30" customHeight="1">
      <c r="A954" s="31" t="s">
        <v>210</v>
      </c>
      <c r="B954" s="31" t="s">
        <v>211</v>
      </c>
      <c r="C954" s="29" t="s">
        <v>57</v>
      </c>
      <c r="D954" s="8">
        <v>88</v>
      </c>
      <c r="E954" s="8"/>
      <c r="F954" s="8"/>
      <c r="G954" s="8"/>
      <c r="H954" s="8"/>
      <c r="I954" s="8"/>
      <c r="J954" s="8"/>
      <c r="K954" s="8">
        <f t="shared" si="109"/>
        <v>0</v>
      </c>
      <c r="L954" s="8">
        <f t="shared" si="109"/>
        <v>0</v>
      </c>
      <c r="M954" s="9" t="s">
        <v>209</v>
      </c>
      <c r="O954" t="str">
        <f>""</f>
        <v/>
      </c>
      <c r="P954" s="1" t="s">
        <v>120</v>
      </c>
      <c r="Q954">
        <v>1</v>
      </c>
      <c r="R954">
        <f>IF(P954="기계경비", J954, 0)</f>
        <v>0</v>
      </c>
      <c r="S954">
        <f>IF(P954="운반비", J954, 0)</f>
        <v>0</v>
      </c>
      <c r="T954">
        <f>IF(P954="작업부산물", F954, 0)</f>
        <v>0</v>
      </c>
      <c r="U954">
        <f>IF(P954="관급", F954, 0)</f>
        <v>0</v>
      </c>
      <c r="V954">
        <f>IF(P954="외주비", J954, 0)</f>
        <v>0</v>
      </c>
      <c r="W954">
        <f>IF(P954="장비비", J954, 0)</f>
        <v>0</v>
      </c>
      <c r="X954">
        <f>IF(P954="폐기물처리비", J954, 0)</f>
        <v>0</v>
      </c>
      <c r="Y954">
        <f>IF(P954="가설비", J954, 0)</f>
        <v>0</v>
      </c>
      <c r="Z954">
        <f>IF(P954="잡비제외분", F954, 0)</f>
        <v>0</v>
      </c>
      <c r="AA954">
        <f>IF(P954="사급자재대", L954, 0)</f>
        <v>0</v>
      </c>
      <c r="AB954">
        <f>IF(P954="관급자재대", L954, 0)</f>
        <v>0</v>
      </c>
      <c r="AC954">
        <f>IF(P954="사용자항목1", L954, 0)</f>
        <v>0</v>
      </c>
      <c r="AD954">
        <f>IF(P954="사용자항목2", L954, 0)</f>
        <v>0</v>
      </c>
      <c r="AE954">
        <f>IF(P954="사용자항목3", L954, 0)</f>
        <v>0</v>
      </c>
      <c r="AF954">
        <f>IF(P954="사용자항목4", L954, 0)</f>
        <v>0</v>
      </c>
      <c r="AG954">
        <f>IF(P954="사용자항목5", L954, 0)</f>
        <v>0</v>
      </c>
      <c r="AH954">
        <f>IF(P954="사용자항목6", L954, 0)</f>
        <v>0</v>
      </c>
      <c r="AI954">
        <f>IF(P954="사용자항목7", L954, 0)</f>
        <v>0</v>
      </c>
      <c r="AJ954">
        <f>IF(P954="사용자항목8", L954, 0)</f>
        <v>0</v>
      </c>
      <c r="AK954">
        <f>IF(P954="사용자항목9", L954, 0)</f>
        <v>0</v>
      </c>
    </row>
    <row r="955" spans="1:38" ht="30" customHeight="1">
      <c r="A955" s="31" t="s">
        <v>213</v>
      </c>
      <c r="B955" s="31" t="s">
        <v>214</v>
      </c>
      <c r="C955" s="29" t="s">
        <v>57</v>
      </c>
      <c r="D955" s="8">
        <v>88</v>
      </c>
      <c r="E955" s="8"/>
      <c r="F955" s="8"/>
      <c r="G955" s="8"/>
      <c r="H955" s="8"/>
      <c r="I955" s="8"/>
      <c r="J955" s="8"/>
      <c r="K955" s="8">
        <f t="shared" si="109"/>
        <v>0</v>
      </c>
      <c r="L955" s="8">
        <f t="shared" si="109"/>
        <v>0</v>
      </c>
      <c r="M955" s="9" t="s">
        <v>212</v>
      </c>
      <c r="O955" t="str">
        <f>""</f>
        <v/>
      </c>
      <c r="P955" s="1" t="s">
        <v>120</v>
      </c>
      <c r="Q955">
        <v>1</v>
      </c>
      <c r="R955">
        <f>IF(P955="기계경비", J955, 0)</f>
        <v>0</v>
      </c>
      <c r="S955">
        <f>IF(P955="운반비", J955, 0)</f>
        <v>0</v>
      </c>
      <c r="T955">
        <f>IF(P955="작업부산물", F955, 0)</f>
        <v>0</v>
      </c>
      <c r="U955">
        <f>IF(P955="관급", F955, 0)</f>
        <v>0</v>
      </c>
      <c r="V955">
        <f>IF(P955="외주비", J955, 0)</f>
        <v>0</v>
      </c>
      <c r="W955">
        <f>IF(P955="장비비", J955, 0)</f>
        <v>0</v>
      </c>
      <c r="X955">
        <f>IF(P955="폐기물처리비", J955, 0)</f>
        <v>0</v>
      </c>
      <c r="Y955">
        <f>IF(P955="가설비", J955, 0)</f>
        <v>0</v>
      </c>
      <c r="Z955">
        <f>IF(P955="잡비제외분", F955, 0)</f>
        <v>0</v>
      </c>
      <c r="AA955">
        <f>IF(P955="사급자재대", L955, 0)</f>
        <v>0</v>
      </c>
      <c r="AB955">
        <f>IF(P955="관급자재대", L955, 0)</f>
        <v>0</v>
      </c>
      <c r="AC955">
        <f>IF(P955="사용자항목1", L955, 0)</f>
        <v>0</v>
      </c>
      <c r="AD955">
        <f>IF(P955="사용자항목2", L955, 0)</f>
        <v>0</v>
      </c>
      <c r="AE955">
        <f>IF(P955="사용자항목3", L955, 0)</f>
        <v>0</v>
      </c>
      <c r="AF955">
        <f>IF(P955="사용자항목4", L955, 0)</f>
        <v>0</v>
      </c>
      <c r="AG955">
        <f>IF(P955="사용자항목5", L955, 0)</f>
        <v>0</v>
      </c>
      <c r="AH955">
        <f>IF(P955="사용자항목6", L955, 0)</f>
        <v>0</v>
      </c>
      <c r="AI955">
        <f>IF(P955="사용자항목7", L955, 0)</f>
        <v>0</v>
      </c>
      <c r="AJ955">
        <f>IF(P955="사용자항목8", L955, 0)</f>
        <v>0</v>
      </c>
      <c r="AK955">
        <f>IF(P955="사용자항목9", L955, 0)</f>
        <v>0</v>
      </c>
    </row>
    <row r="956" spans="1:38" ht="30" customHeight="1">
      <c r="A956" s="32"/>
      <c r="B956" s="32"/>
      <c r="C956" s="30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1:38" ht="30" customHeight="1">
      <c r="A957" s="32"/>
      <c r="B957" s="32"/>
      <c r="C957" s="30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1:38" ht="30" customHeight="1">
      <c r="A958" s="32"/>
      <c r="B958" s="32"/>
      <c r="C958" s="30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1:38" ht="30" customHeight="1">
      <c r="A959" s="32"/>
      <c r="B959" s="32"/>
      <c r="C959" s="30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1:38" ht="30" customHeight="1">
      <c r="A960" s="32"/>
      <c r="B960" s="32"/>
      <c r="C960" s="30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1:38" ht="30" customHeight="1">
      <c r="A961" s="32"/>
      <c r="B961" s="32"/>
      <c r="C961" s="30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1:38" ht="30" customHeight="1">
      <c r="A962" s="32"/>
      <c r="B962" s="32"/>
      <c r="C962" s="30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1:38" ht="30" customHeight="1">
      <c r="A963" s="32"/>
      <c r="B963" s="32"/>
      <c r="C963" s="30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1:38" ht="30" customHeight="1">
      <c r="A964" s="32"/>
      <c r="B964" s="32"/>
      <c r="C964" s="30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1:38" ht="30" customHeight="1">
      <c r="A965" s="32"/>
      <c r="B965" s="32"/>
      <c r="C965" s="30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1:38" ht="30" customHeight="1">
      <c r="A966" s="32"/>
      <c r="B966" s="32"/>
      <c r="C966" s="30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1:38" ht="30" customHeight="1">
      <c r="A967" s="32"/>
      <c r="B967" s="32"/>
      <c r="C967" s="30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1:38" ht="30" customHeight="1">
      <c r="A968" s="32"/>
      <c r="B968" s="32"/>
      <c r="C968" s="30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1:38" ht="30" customHeight="1">
      <c r="A969" s="32"/>
      <c r="B969" s="32"/>
      <c r="C969" s="30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38" ht="30" customHeight="1">
      <c r="A970" s="32"/>
      <c r="B970" s="32"/>
      <c r="C970" s="30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1:38" ht="30" customHeight="1">
      <c r="A971" s="32"/>
      <c r="B971" s="32"/>
      <c r="C971" s="30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1:38" ht="30" customHeight="1">
      <c r="A972" s="11" t="s">
        <v>121</v>
      </c>
      <c r="B972" s="12"/>
      <c r="C972" s="13"/>
      <c r="D972" s="14"/>
      <c r="E972" s="8"/>
      <c r="F972" s="14"/>
      <c r="G972" s="8"/>
      <c r="H972" s="14"/>
      <c r="I972" s="8"/>
      <c r="J972" s="14"/>
      <c r="K972" s="8"/>
      <c r="L972" s="14">
        <f>F972+H972+J972</f>
        <v>0</v>
      </c>
      <c r="M972" s="14"/>
      <c r="R972">
        <f t="shared" ref="R972:AL972" si="110">ROUNDDOWN(SUM(R952:R955), 0)</f>
        <v>0</v>
      </c>
      <c r="S972">
        <f t="shared" si="110"/>
        <v>0</v>
      </c>
      <c r="T972">
        <f t="shared" si="110"/>
        <v>0</v>
      </c>
      <c r="U972">
        <f t="shared" si="110"/>
        <v>0</v>
      </c>
      <c r="V972">
        <f t="shared" si="110"/>
        <v>0</v>
      </c>
      <c r="W972">
        <f t="shared" si="110"/>
        <v>0</v>
      </c>
      <c r="X972">
        <f t="shared" si="110"/>
        <v>0</v>
      </c>
      <c r="Y972">
        <f t="shared" si="110"/>
        <v>0</v>
      </c>
      <c r="Z972">
        <f t="shared" si="110"/>
        <v>0</v>
      </c>
      <c r="AA972">
        <f t="shared" si="110"/>
        <v>0</v>
      </c>
      <c r="AB972">
        <f t="shared" si="110"/>
        <v>0</v>
      </c>
      <c r="AC972">
        <f t="shared" si="110"/>
        <v>0</v>
      </c>
      <c r="AD972">
        <f t="shared" si="110"/>
        <v>0</v>
      </c>
      <c r="AE972">
        <f t="shared" si="110"/>
        <v>0</v>
      </c>
      <c r="AF972">
        <f t="shared" si="110"/>
        <v>0</v>
      </c>
      <c r="AG972">
        <f t="shared" si="110"/>
        <v>0</v>
      </c>
      <c r="AH972">
        <f t="shared" si="110"/>
        <v>0</v>
      </c>
      <c r="AI972">
        <f t="shared" si="110"/>
        <v>0</v>
      </c>
      <c r="AJ972">
        <f t="shared" si="110"/>
        <v>0</v>
      </c>
      <c r="AK972">
        <f t="shared" si="110"/>
        <v>0</v>
      </c>
      <c r="AL972">
        <f t="shared" si="110"/>
        <v>0</v>
      </c>
    </row>
    <row r="973" spans="1:38" ht="30" customHeight="1">
      <c r="A973" s="53" t="s">
        <v>339</v>
      </c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7"/>
    </row>
    <row r="974" spans="1:38" ht="30" customHeight="1">
      <c r="A974" s="31" t="s">
        <v>169</v>
      </c>
      <c r="B974" s="32"/>
      <c r="C974" s="29" t="s">
        <v>57</v>
      </c>
      <c r="D974" s="8">
        <v>95</v>
      </c>
      <c r="E974" s="8"/>
      <c r="F974" s="8"/>
      <c r="G974" s="8"/>
      <c r="H974" s="8"/>
      <c r="I974" s="8"/>
      <c r="J974" s="8"/>
      <c r="K974" s="8">
        <f t="shared" ref="K974:L976" si="111">E974+G974+I974</f>
        <v>0</v>
      </c>
      <c r="L974" s="8">
        <f t="shared" si="111"/>
        <v>0</v>
      </c>
      <c r="M974" s="9" t="s">
        <v>168</v>
      </c>
      <c r="O974" t="str">
        <f>""</f>
        <v/>
      </c>
      <c r="P974" s="1" t="s">
        <v>120</v>
      </c>
      <c r="Q974">
        <v>1</v>
      </c>
      <c r="R974">
        <f>IF(P974="기계경비", J974, 0)</f>
        <v>0</v>
      </c>
      <c r="S974">
        <f>IF(P974="운반비", J974, 0)</f>
        <v>0</v>
      </c>
      <c r="T974">
        <f>IF(P974="작업부산물", F974, 0)</f>
        <v>0</v>
      </c>
      <c r="U974">
        <f>IF(P974="관급", F974, 0)</f>
        <v>0</v>
      </c>
      <c r="V974">
        <f>IF(P974="외주비", J974, 0)</f>
        <v>0</v>
      </c>
      <c r="W974">
        <f>IF(P974="장비비", J974, 0)</f>
        <v>0</v>
      </c>
      <c r="X974">
        <f>IF(P974="폐기물처리비", J974, 0)</f>
        <v>0</v>
      </c>
      <c r="Y974">
        <f>IF(P974="가설비", J974, 0)</f>
        <v>0</v>
      </c>
      <c r="Z974">
        <f>IF(P974="잡비제외분", F974, 0)</f>
        <v>0</v>
      </c>
      <c r="AA974">
        <f>IF(P974="사급자재대", L974, 0)</f>
        <v>0</v>
      </c>
      <c r="AB974">
        <f>IF(P974="관급자재대", L974, 0)</f>
        <v>0</v>
      </c>
      <c r="AC974">
        <f>IF(P974="사용자항목1", L974, 0)</f>
        <v>0</v>
      </c>
      <c r="AD974">
        <f>IF(P974="사용자항목2", L974, 0)</f>
        <v>0</v>
      </c>
      <c r="AE974">
        <f>IF(P974="사용자항목3", L974, 0)</f>
        <v>0</v>
      </c>
      <c r="AF974">
        <f>IF(P974="사용자항목4", L974, 0)</f>
        <v>0</v>
      </c>
      <c r="AG974">
        <f>IF(P974="사용자항목5", L974, 0)</f>
        <v>0</v>
      </c>
      <c r="AH974">
        <f>IF(P974="사용자항목6", L974, 0)</f>
        <v>0</v>
      </c>
      <c r="AI974">
        <f>IF(P974="사용자항목7", L974, 0)</f>
        <v>0</v>
      </c>
      <c r="AJ974">
        <f>IF(P974="사용자항목8", L974, 0)</f>
        <v>0</v>
      </c>
      <c r="AK974">
        <f>IF(P974="사용자항목9", L974, 0)</f>
        <v>0</v>
      </c>
    </row>
    <row r="975" spans="1:38" ht="30" customHeight="1">
      <c r="A975" s="31" t="s">
        <v>222</v>
      </c>
      <c r="B975" s="31" t="s">
        <v>223</v>
      </c>
      <c r="C975" s="29" t="s">
        <v>47</v>
      </c>
      <c r="D975" s="8">
        <v>1</v>
      </c>
      <c r="E975" s="8"/>
      <c r="F975" s="8"/>
      <c r="G975" s="8"/>
      <c r="H975" s="8"/>
      <c r="I975" s="8"/>
      <c r="J975" s="8"/>
      <c r="K975" s="8">
        <f t="shared" si="111"/>
        <v>0</v>
      </c>
      <c r="L975" s="8">
        <f t="shared" si="111"/>
        <v>0</v>
      </c>
      <c r="M975" s="9" t="s">
        <v>221</v>
      </c>
      <c r="O975" t="str">
        <f>""</f>
        <v/>
      </c>
      <c r="P975" s="1" t="s">
        <v>120</v>
      </c>
      <c r="Q975">
        <v>1</v>
      </c>
      <c r="R975">
        <f>IF(P975="기계경비", J975, 0)</f>
        <v>0</v>
      </c>
      <c r="S975">
        <f>IF(P975="운반비", J975, 0)</f>
        <v>0</v>
      </c>
      <c r="T975">
        <f>IF(P975="작업부산물", F975, 0)</f>
        <v>0</v>
      </c>
      <c r="U975">
        <f>IF(P975="관급", F975, 0)</f>
        <v>0</v>
      </c>
      <c r="V975">
        <f>IF(P975="외주비", J975, 0)</f>
        <v>0</v>
      </c>
      <c r="W975">
        <f>IF(P975="장비비", J975, 0)</f>
        <v>0</v>
      </c>
      <c r="X975">
        <f>IF(P975="폐기물처리비", J975, 0)</f>
        <v>0</v>
      </c>
      <c r="Y975">
        <f>IF(P975="가설비", J975, 0)</f>
        <v>0</v>
      </c>
      <c r="Z975">
        <f>IF(P975="잡비제외분", F975, 0)</f>
        <v>0</v>
      </c>
      <c r="AA975">
        <f>IF(P975="사급자재대", L975, 0)</f>
        <v>0</v>
      </c>
      <c r="AB975">
        <f>IF(P975="관급자재대", L975, 0)</f>
        <v>0</v>
      </c>
      <c r="AC975">
        <f>IF(P975="사용자항목1", L975, 0)</f>
        <v>0</v>
      </c>
      <c r="AD975">
        <f>IF(P975="사용자항목2", L975, 0)</f>
        <v>0</v>
      </c>
      <c r="AE975">
        <f>IF(P975="사용자항목3", L975, 0)</f>
        <v>0</v>
      </c>
      <c r="AF975">
        <f>IF(P975="사용자항목4", L975, 0)</f>
        <v>0</v>
      </c>
      <c r="AG975">
        <f>IF(P975="사용자항목5", L975, 0)</f>
        <v>0</v>
      </c>
      <c r="AH975">
        <f>IF(P975="사용자항목6", L975, 0)</f>
        <v>0</v>
      </c>
      <c r="AI975">
        <f>IF(P975="사용자항목7", L975, 0)</f>
        <v>0</v>
      </c>
      <c r="AJ975">
        <f>IF(P975="사용자항목8", L975, 0)</f>
        <v>0</v>
      </c>
      <c r="AK975">
        <f>IF(P975="사용자항목9", L975, 0)</f>
        <v>0</v>
      </c>
    </row>
    <row r="976" spans="1:38" ht="30" customHeight="1">
      <c r="A976" s="31" t="s">
        <v>225</v>
      </c>
      <c r="B976" s="32"/>
      <c r="C976" s="29" t="s">
        <v>57</v>
      </c>
      <c r="D976" s="8">
        <v>18</v>
      </c>
      <c r="E976" s="8"/>
      <c r="F976" s="8"/>
      <c r="G976" s="8"/>
      <c r="H976" s="8"/>
      <c r="I976" s="8"/>
      <c r="J976" s="8"/>
      <c r="K976" s="8">
        <f t="shared" si="111"/>
        <v>0</v>
      </c>
      <c r="L976" s="8">
        <f t="shared" si="111"/>
        <v>0</v>
      </c>
      <c r="M976" s="9" t="s">
        <v>224</v>
      </c>
      <c r="O976" t="str">
        <f>""</f>
        <v/>
      </c>
      <c r="P976" s="1" t="s">
        <v>120</v>
      </c>
      <c r="Q976">
        <v>1</v>
      </c>
      <c r="R976">
        <f>IF(P976="기계경비", J976, 0)</f>
        <v>0</v>
      </c>
      <c r="S976">
        <f>IF(P976="운반비", J976, 0)</f>
        <v>0</v>
      </c>
      <c r="T976">
        <f>IF(P976="작업부산물", F976, 0)</f>
        <v>0</v>
      </c>
      <c r="U976">
        <f>IF(P976="관급", F976, 0)</f>
        <v>0</v>
      </c>
      <c r="V976">
        <f>IF(P976="외주비", J976, 0)</f>
        <v>0</v>
      </c>
      <c r="W976">
        <f>IF(P976="장비비", J976, 0)</f>
        <v>0</v>
      </c>
      <c r="X976">
        <f>IF(P976="폐기물처리비", J976, 0)</f>
        <v>0</v>
      </c>
      <c r="Y976">
        <f>IF(P976="가설비", J976, 0)</f>
        <v>0</v>
      </c>
      <c r="Z976">
        <f>IF(P976="잡비제외분", F976, 0)</f>
        <v>0</v>
      </c>
      <c r="AA976">
        <f>IF(P976="사급자재대", L976, 0)</f>
        <v>0</v>
      </c>
      <c r="AB976">
        <f>IF(P976="관급자재대", L976, 0)</f>
        <v>0</v>
      </c>
      <c r="AC976">
        <f>IF(P976="사용자항목1", L976, 0)</f>
        <v>0</v>
      </c>
      <c r="AD976">
        <f>IF(P976="사용자항목2", L976, 0)</f>
        <v>0</v>
      </c>
      <c r="AE976">
        <f>IF(P976="사용자항목3", L976, 0)</f>
        <v>0</v>
      </c>
      <c r="AF976">
        <f>IF(P976="사용자항목4", L976, 0)</f>
        <v>0</v>
      </c>
      <c r="AG976">
        <f>IF(P976="사용자항목5", L976, 0)</f>
        <v>0</v>
      </c>
      <c r="AH976">
        <f>IF(P976="사용자항목6", L976, 0)</f>
        <v>0</v>
      </c>
      <c r="AI976">
        <f>IF(P976="사용자항목7", L976, 0)</f>
        <v>0</v>
      </c>
      <c r="AJ976">
        <f>IF(P976="사용자항목8", L976, 0)</f>
        <v>0</v>
      </c>
      <c r="AK976">
        <f>IF(P976="사용자항목9", L976, 0)</f>
        <v>0</v>
      </c>
    </row>
    <row r="977" spans="1:13" ht="30" customHeight="1">
      <c r="A977" s="32"/>
      <c r="B977" s="32"/>
      <c r="C977" s="30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30" customHeight="1">
      <c r="A978" s="32"/>
      <c r="B978" s="32"/>
      <c r="C978" s="30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30" customHeight="1">
      <c r="A979" s="32"/>
      <c r="B979" s="32"/>
      <c r="C979" s="30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30" customHeight="1">
      <c r="A980" s="32"/>
      <c r="B980" s="32"/>
      <c r="C980" s="30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30" customHeight="1">
      <c r="A981" s="32"/>
      <c r="B981" s="32"/>
      <c r="C981" s="30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30" customHeight="1">
      <c r="A982" s="32"/>
      <c r="B982" s="32"/>
      <c r="C982" s="30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30" customHeight="1">
      <c r="A983" s="32"/>
      <c r="B983" s="32"/>
      <c r="C983" s="30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30" customHeight="1">
      <c r="A984" s="32"/>
      <c r="B984" s="32"/>
      <c r="C984" s="30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30" customHeight="1">
      <c r="A985" s="32"/>
      <c r="B985" s="32"/>
      <c r="C985" s="30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30" customHeight="1">
      <c r="A986" s="32"/>
      <c r="B986" s="32"/>
      <c r="C986" s="30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30" customHeight="1">
      <c r="A987" s="32"/>
      <c r="B987" s="32"/>
      <c r="C987" s="30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30" customHeight="1">
      <c r="A988" s="32"/>
      <c r="B988" s="32"/>
      <c r="C988" s="30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30" customHeight="1">
      <c r="A989" s="32"/>
      <c r="B989" s="32"/>
      <c r="C989" s="30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30" customHeight="1">
      <c r="A990" s="32"/>
      <c r="B990" s="32"/>
      <c r="C990" s="30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30" customHeight="1">
      <c r="A991" s="32"/>
      <c r="B991" s="32"/>
      <c r="C991" s="30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30" customHeight="1">
      <c r="A992" s="32"/>
      <c r="B992" s="32"/>
      <c r="C992" s="30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1:38" ht="30" customHeight="1">
      <c r="A993" s="32"/>
      <c r="B993" s="32"/>
      <c r="C993" s="30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1:38" ht="30" customHeight="1">
      <c r="A994" s="11" t="s">
        <v>121</v>
      </c>
      <c r="B994" s="12"/>
      <c r="C994" s="13"/>
      <c r="D994" s="14"/>
      <c r="E994" s="8"/>
      <c r="F994" s="14"/>
      <c r="G994" s="8"/>
      <c r="H994" s="14"/>
      <c r="I994" s="8"/>
      <c r="J994" s="14"/>
      <c r="K994" s="8"/>
      <c r="L994" s="14">
        <f>F994+H994+J994</f>
        <v>0</v>
      </c>
      <c r="M994" s="14"/>
      <c r="R994">
        <f t="shared" ref="R994:AL994" si="112">ROUNDDOWN(SUM(R974:R976), 0)</f>
        <v>0</v>
      </c>
      <c r="S994">
        <f t="shared" si="112"/>
        <v>0</v>
      </c>
      <c r="T994">
        <f t="shared" si="112"/>
        <v>0</v>
      </c>
      <c r="U994">
        <f t="shared" si="112"/>
        <v>0</v>
      </c>
      <c r="V994">
        <f t="shared" si="112"/>
        <v>0</v>
      </c>
      <c r="W994">
        <f t="shared" si="112"/>
        <v>0</v>
      </c>
      <c r="X994">
        <f t="shared" si="112"/>
        <v>0</v>
      </c>
      <c r="Y994">
        <f t="shared" si="112"/>
        <v>0</v>
      </c>
      <c r="Z994">
        <f t="shared" si="112"/>
        <v>0</v>
      </c>
      <c r="AA994">
        <f t="shared" si="112"/>
        <v>0</v>
      </c>
      <c r="AB994">
        <f t="shared" si="112"/>
        <v>0</v>
      </c>
      <c r="AC994">
        <f t="shared" si="112"/>
        <v>0</v>
      </c>
      <c r="AD994">
        <f t="shared" si="112"/>
        <v>0</v>
      </c>
      <c r="AE994">
        <f t="shared" si="112"/>
        <v>0</v>
      </c>
      <c r="AF994">
        <f t="shared" si="112"/>
        <v>0</v>
      </c>
      <c r="AG994">
        <f t="shared" si="112"/>
        <v>0</v>
      </c>
      <c r="AH994">
        <f t="shared" si="112"/>
        <v>0</v>
      </c>
      <c r="AI994">
        <f t="shared" si="112"/>
        <v>0</v>
      </c>
      <c r="AJ994">
        <f t="shared" si="112"/>
        <v>0</v>
      </c>
      <c r="AK994">
        <f t="shared" si="112"/>
        <v>0</v>
      </c>
      <c r="AL994">
        <f t="shared" si="112"/>
        <v>0</v>
      </c>
    </row>
    <row r="995" spans="1:38" ht="30" customHeight="1">
      <c r="A995" s="53" t="s">
        <v>340</v>
      </c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7"/>
    </row>
    <row r="996" spans="1:38" ht="30" customHeight="1">
      <c r="A996" s="31" t="s">
        <v>139</v>
      </c>
      <c r="B996" s="31" t="s">
        <v>227</v>
      </c>
      <c r="C996" s="29" t="s">
        <v>57</v>
      </c>
      <c r="D996" s="8">
        <v>18</v>
      </c>
      <c r="E996" s="8"/>
      <c r="F996" s="8"/>
      <c r="G996" s="8"/>
      <c r="H996" s="8"/>
      <c r="I996" s="8"/>
      <c r="J996" s="8"/>
      <c r="K996" s="8">
        <f t="shared" ref="K996:L998" si="113">E996+G996+I996</f>
        <v>0</v>
      </c>
      <c r="L996" s="8">
        <f t="shared" si="113"/>
        <v>0</v>
      </c>
      <c r="M996" s="9" t="s">
        <v>226</v>
      </c>
      <c r="O996" t="str">
        <f>""</f>
        <v/>
      </c>
      <c r="P996" s="1" t="s">
        <v>120</v>
      </c>
      <c r="Q996">
        <v>1</v>
      </c>
      <c r="R996">
        <f>IF(P996="기계경비", J996, 0)</f>
        <v>0</v>
      </c>
      <c r="S996">
        <f>IF(P996="운반비", J996, 0)</f>
        <v>0</v>
      </c>
      <c r="T996">
        <f>IF(P996="작업부산물", F996, 0)</f>
        <v>0</v>
      </c>
      <c r="U996">
        <f>IF(P996="관급", F996, 0)</f>
        <v>0</v>
      </c>
      <c r="V996">
        <f>IF(P996="외주비", J996, 0)</f>
        <v>0</v>
      </c>
      <c r="W996">
        <f>IF(P996="장비비", J996, 0)</f>
        <v>0</v>
      </c>
      <c r="X996">
        <f>IF(P996="폐기물처리비", J996, 0)</f>
        <v>0</v>
      </c>
      <c r="Y996">
        <f>IF(P996="가설비", J996, 0)</f>
        <v>0</v>
      </c>
      <c r="Z996">
        <f>IF(P996="잡비제외분", F996, 0)</f>
        <v>0</v>
      </c>
      <c r="AA996">
        <f>IF(P996="사급자재대", L996, 0)</f>
        <v>0</v>
      </c>
      <c r="AB996">
        <f>IF(P996="관급자재대", L996, 0)</f>
        <v>0</v>
      </c>
      <c r="AC996">
        <f>IF(P996="사용자항목1", L996, 0)</f>
        <v>0</v>
      </c>
      <c r="AD996">
        <f>IF(P996="사용자항목2", L996, 0)</f>
        <v>0</v>
      </c>
      <c r="AE996">
        <f>IF(P996="사용자항목3", L996, 0)</f>
        <v>0</v>
      </c>
      <c r="AF996">
        <f>IF(P996="사용자항목4", L996, 0)</f>
        <v>0</v>
      </c>
      <c r="AG996">
        <f>IF(P996="사용자항목5", L996, 0)</f>
        <v>0</v>
      </c>
      <c r="AH996">
        <f>IF(P996="사용자항목6", L996, 0)</f>
        <v>0</v>
      </c>
      <c r="AI996">
        <f>IF(P996="사용자항목7", L996, 0)</f>
        <v>0</v>
      </c>
      <c r="AJ996">
        <f>IF(P996="사용자항목8", L996, 0)</f>
        <v>0</v>
      </c>
      <c r="AK996">
        <f>IF(P996="사용자항목9", L996, 0)</f>
        <v>0</v>
      </c>
    </row>
    <row r="997" spans="1:38" ht="30" customHeight="1">
      <c r="A997" s="31" t="s">
        <v>229</v>
      </c>
      <c r="B997" s="31" t="s">
        <v>230</v>
      </c>
      <c r="C997" s="29" t="s">
        <v>48</v>
      </c>
      <c r="D997" s="8">
        <v>4</v>
      </c>
      <c r="E997" s="8"/>
      <c r="F997" s="8"/>
      <c r="G997" s="8"/>
      <c r="H997" s="8"/>
      <c r="I997" s="8"/>
      <c r="J997" s="8"/>
      <c r="K997" s="8">
        <f t="shared" si="113"/>
        <v>0</v>
      </c>
      <c r="L997" s="8">
        <f t="shared" si="113"/>
        <v>0</v>
      </c>
      <c r="M997" s="9" t="s">
        <v>228</v>
      </c>
      <c r="O997" t="str">
        <f>""</f>
        <v/>
      </c>
      <c r="P997" s="1" t="s">
        <v>120</v>
      </c>
      <c r="Q997">
        <v>1</v>
      </c>
      <c r="R997">
        <f>IF(P997="기계경비", J997, 0)</f>
        <v>0</v>
      </c>
      <c r="S997">
        <f>IF(P997="운반비", J997, 0)</f>
        <v>0</v>
      </c>
      <c r="T997">
        <f>IF(P997="작업부산물", F997, 0)</f>
        <v>0</v>
      </c>
      <c r="U997">
        <f>IF(P997="관급", F997, 0)</f>
        <v>0</v>
      </c>
      <c r="V997">
        <f>IF(P997="외주비", J997, 0)</f>
        <v>0</v>
      </c>
      <c r="W997">
        <f>IF(P997="장비비", J997, 0)</f>
        <v>0</v>
      </c>
      <c r="X997">
        <f>IF(P997="폐기물처리비", J997, 0)</f>
        <v>0</v>
      </c>
      <c r="Y997">
        <f>IF(P997="가설비", J997, 0)</f>
        <v>0</v>
      </c>
      <c r="Z997">
        <f>IF(P997="잡비제외분", F997, 0)</f>
        <v>0</v>
      </c>
      <c r="AA997">
        <f>IF(P997="사급자재대", L997, 0)</f>
        <v>0</v>
      </c>
      <c r="AB997">
        <f>IF(P997="관급자재대", L997, 0)</f>
        <v>0</v>
      </c>
      <c r="AC997">
        <f>IF(P997="사용자항목1", L997, 0)</f>
        <v>0</v>
      </c>
      <c r="AD997">
        <f>IF(P997="사용자항목2", L997, 0)</f>
        <v>0</v>
      </c>
      <c r="AE997">
        <f>IF(P997="사용자항목3", L997, 0)</f>
        <v>0</v>
      </c>
      <c r="AF997">
        <f>IF(P997="사용자항목4", L997, 0)</f>
        <v>0</v>
      </c>
      <c r="AG997">
        <f>IF(P997="사용자항목5", L997, 0)</f>
        <v>0</v>
      </c>
      <c r="AH997">
        <f>IF(P997="사용자항목6", L997, 0)</f>
        <v>0</v>
      </c>
      <c r="AI997">
        <f>IF(P997="사용자항목7", L997, 0)</f>
        <v>0</v>
      </c>
      <c r="AJ997">
        <f>IF(P997="사용자항목8", L997, 0)</f>
        <v>0</v>
      </c>
      <c r="AK997">
        <f>IF(P997="사용자항목9", L997, 0)</f>
        <v>0</v>
      </c>
    </row>
    <row r="998" spans="1:38" ht="30" customHeight="1">
      <c r="A998" s="31" t="s">
        <v>232</v>
      </c>
      <c r="B998" s="31" t="s">
        <v>233</v>
      </c>
      <c r="C998" s="29" t="s">
        <v>57</v>
      </c>
      <c r="D998" s="8">
        <v>18</v>
      </c>
      <c r="E998" s="8"/>
      <c r="F998" s="8"/>
      <c r="G998" s="8"/>
      <c r="H998" s="8"/>
      <c r="I998" s="8"/>
      <c r="J998" s="8"/>
      <c r="K998" s="8">
        <f t="shared" si="113"/>
        <v>0</v>
      </c>
      <c r="L998" s="8">
        <f t="shared" si="113"/>
        <v>0</v>
      </c>
      <c r="M998" s="9" t="s">
        <v>231</v>
      </c>
      <c r="O998" t="str">
        <f>""</f>
        <v/>
      </c>
      <c r="P998" s="1" t="s">
        <v>120</v>
      </c>
      <c r="Q998">
        <v>1</v>
      </c>
      <c r="R998">
        <f>IF(P998="기계경비", J998, 0)</f>
        <v>0</v>
      </c>
      <c r="S998">
        <f>IF(P998="운반비", J998, 0)</f>
        <v>0</v>
      </c>
      <c r="T998">
        <f>IF(P998="작업부산물", F998, 0)</f>
        <v>0</v>
      </c>
      <c r="U998">
        <f>IF(P998="관급", F998, 0)</f>
        <v>0</v>
      </c>
      <c r="V998">
        <f>IF(P998="외주비", J998, 0)</f>
        <v>0</v>
      </c>
      <c r="W998">
        <f>IF(P998="장비비", J998, 0)</f>
        <v>0</v>
      </c>
      <c r="X998">
        <f>IF(P998="폐기물처리비", J998, 0)</f>
        <v>0</v>
      </c>
      <c r="Y998">
        <f>IF(P998="가설비", J998, 0)</f>
        <v>0</v>
      </c>
      <c r="Z998">
        <f>IF(P998="잡비제외분", F998, 0)</f>
        <v>0</v>
      </c>
      <c r="AA998">
        <f>IF(P998="사급자재대", L998, 0)</f>
        <v>0</v>
      </c>
      <c r="AB998">
        <f>IF(P998="관급자재대", L998, 0)</f>
        <v>0</v>
      </c>
      <c r="AC998">
        <f>IF(P998="사용자항목1", L998, 0)</f>
        <v>0</v>
      </c>
      <c r="AD998">
        <f>IF(P998="사용자항목2", L998, 0)</f>
        <v>0</v>
      </c>
      <c r="AE998">
        <f>IF(P998="사용자항목3", L998, 0)</f>
        <v>0</v>
      </c>
      <c r="AF998">
        <f>IF(P998="사용자항목4", L998, 0)</f>
        <v>0</v>
      </c>
      <c r="AG998">
        <f>IF(P998="사용자항목5", L998, 0)</f>
        <v>0</v>
      </c>
      <c r="AH998">
        <f>IF(P998="사용자항목6", L998, 0)</f>
        <v>0</v>
      </c>
      <c r="AI998">
        <f>IF(P998="사용자항목7", L998, 0)</f>
        <v>0</v>
      </c>
      <c r="AJ998">
        <f>IF(P998="사용자항목8", L998, 0)</f>
        <v>0</v>
      </c>
      <c r="AK998">
        <f>IF(P998="사용자항목9", L998, 0)</f>
        <v>0</v>
      </c>
    </row>
    <row r="999" spans="1:38" ht="30" customHeight="1">
      <c r="A999" s="32"/>
      <c r="B999" s="32"/>
      <c r="C999" s="30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1:38" ht="30" customHeight="1">
      <c r="A1000" s="32"/>
      <c r="B1000" s="32"/>
      <c r="C1000" s="30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38" ht="30" customHeight="1">
      <c r="A1001" s="32"/>
      <c r="B1001" s="32"/>
      <c r="C1001" s="30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38" ht="30" customHeight="1">
      <c r="A1002" s="32"/>
      <c r="B1002" s="32"/>
      <c r="C1002" s="30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38" ht="30" customHeight="1">
      <c r="A1003" s="32"/>
      <c r="B1003" s="32"/>
      <c r="C1003" s="30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38" ht="30" customHeight="1">
      <c r="A1004" s="32"/>
      <c r="B1004" s="32"/>
      <c r="C1004" s="30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38" ht="30" customHeight="1">
      <c r="A1005" s="32"/>
      <c r="B1005" s="32"/>
      <c r="C1005" s="30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38" ht="30" customHeight="1">
      <c r="A1006" s="32"/>
      <c r="B1006" s="32"/>
      <c r="C1006" s="30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38" ht="30" customHeight="1">
      <c r="A1007" s="32"/>
      <c r="B1007" s="32"/>
      <c r="C1007" s="30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38" ht="30" customHeight="1">
      <c r="A1008" s="32"/>
      <c r="B1008" s="32"/>
      <c r="C1008" s="30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38" ht="30" customHeight="1">
      <c r="A1009" s="32"/>
      <c r="B1009" s="32"/>
      <c r="C1009" s="30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38" ht="30" customHeight="1">
      <c r="A1010" s="32"/>
      <c r="B1010" s="32"/>
      <c r="C1010" s="30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38" ht="30" customHeight="1">
      <c r="A1011" s="32"/>
      <c r="B1011" s="32"/>
      <c r="C1011" s="30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38" ht="30" customHeight="1">
      <c r="A1012" s="32"/>
      <c r="B1012" s="32"/>
      <c r="C1012" s="30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38" ht="30" customHeight="1">
      <c r="A1013" s="32"/>
      <c r="B1013" s="32"/>
      <c r="C1013" s="30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38" ht="30" customHeight="1">
      <c r="A1014" s="32"/>
      <c r="B1014" s="32"/>
      <c r="C1014" s="30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38" ht="30" customHeight="1">
      <c r="A1015" s="32"/>
      <c r="B1015" s="32"/>
      <c r="C1015" s="30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38" ht="30" customHeight="1">
      <c r="A1016" s="11" t="s">
        <v>121</v>
      </c>
      <c r="B1016" s="12"/>
      <c r="C1016" s="13"/>
      <c r="D1016" s="14"/>
      <c r="E1016" s="8"/>
      <c r="F1016" s="14"/>
      <c r="G1016" s="8"/>
      <c r="H1016" s="14"/>
      <c r="I1016" s="8"/>
      <c r="J1016" s="14"/>
      <c r="K1016" s="8"/>
      <c r="L1016" s="14">
        <f>F1016+H1016+J1016</f>
        <v>0</v>
      </c>
      <c r="M1016" s="14"/>
      <c r="R1016">
        <f t="shared" ref="R1016:AL1016" si="114">ROUNDDOWN(SUM(R996:R998), 0)</f>
        <v>0</v>
      </c>
      <c r="S1016">
        <f t="shared" si="114"/>
        <v>0</v>
      </c>
      <c r="T1016">
        <f t="shared" si="114"/>
        <v>0</v>
      </c>
      <c r="U1016">
        <f t="shared" si="114"/>
        <v>0</v>
      </c>
      <c r="V1016">
        <f t="shared" si="114"/>
        <v>0</v>
      </c>
      <c r="W1016">
        <f t="shared" si="114"/>
        <v>0</v>
      </c>
      <c r="X1016">
        <f t="shared" si="114"/>
        <v>0</v>
      </c>
      <c r="Y1016">
        <f t="shared" si="114"/>
        <v>0</v>
      </c>
      <c r="Z1016">
        <f t="shared" si="114"/>
        <v>0</v>
      </c>
      <c r="AA1016">
        <f t="shared" si="114"/>
        <v>0</v>
      </c>
      <c r="AB1016">
        <f t="shared" si="114"/>
        <v>0</v>
      </c>
      <c r="AC1016">
        <f t="shared" si="114"/>
        <v>0</v>
      </c>
      <c r="AD1016">
        <f t="shared" si="114"/>
        <v>0</v>
      </c>
      <c r="AE1016">
        <f t="shared" si="114"/>
        <v>0</v>
      </c>
      <c r="AF1016">
        <f t="shared" si="114"/>
        <v>0</v>
      </c>
      <c r="AG1016">
        <f t="shared" si="114"/>
        <v>0</v>
      </c>
      <c r="AH1016">
        <f t="shared" si="114"/>
        <v>0</v>
      </c>
      <c r="AI1016">
        <f t="shared" si="114"/>
        <v>0</v>
      </c>
      <c r="AJ1016">
        <f t="shared" si="114"/>
        <v>0</v>
      </c>
      <c r="AK1016">
        <f t="shared" si="114"/>
        <v>0</v>
      </c>
      <c r="AL1016">
        <f t="shared" si="114"/>
        <v>0</v>
      </c>
    </row>
    <row r="1017" spans="1:38" ht="30" customHeight="1">
      <c r="A1017" s="53" t="s">
        <v>341</v>
      </c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7"/>
    </row>
    <row r="1018" spans="1:38" ht="30" customHeight="1">
      <c r="A1018" s="31" t="s">
        <v>182</v>
      </c>
      <c r="B1018" s="31" t="s">
        <v>183</v>
      </c>
      <c r="C1018" s="29" t="s">
        <v>57</v>
      </c>
      <c r="D1018" s="8">
        <v>110</v>
      </c>
      <c r="E1018" s="8"/>
      <c r="F1018" s="8"/>
      <c r="G1018" s="8"/>
      <c r="H1018" s="8"/>
      <c r="I1018" s="8"/>
      <c r="J1018" s="8"/>
      <c r="K1018" s="8">
        <f>E1018+G1018+I1018</f>
        <v>0</v>
      </c>
      <c r="L1018" s="8">
        <f>F1018+H1018+J1018</f>
        <v>0</v>
      </c>
      <c r="M1018" s="9" t="s">
        <v>181</v>
      </c>
      <c r="O1018" t="str">
        <f>""</f>
        <v/>
      </c>
      <c r="P1018" s="1" t="s">
        <v>120</v>
      </c>
      <c r="Q1018">
        <v>1</v>
      </c>
      <c r="R1018">
        <f>IF(P1018="기계경비", J1018, 0)</f>
        <v>0</v>
      </c>
      <c r="S1018">
        <f>IF(P1018="운반비", J1018, 0)</f>
        <v>0</v>
      </c>
      <c r="T1018">
        <f>IF(P1018="작업부산물", F1018, 0)</f>
        <v>0</v>
      </c>
      <c r="U1018">
        <f>IF(P1018="관급", F1018, 0)</f>
        <v>0</v>
      </c>
      <c r="V1018">
        <f>IF(P1018="외주비", J1018, 0)</f>
        <v>0</v>
      </c>
      <c r="W1018">
        <f>IF(P1018="장비비", J1018, 0)</f>
        <v>0</v>
      </c>
      <c r="X1018">
        <f>IF(P1018="폐기물처리비", J1018, 0)</f>
        <v>0</v>
      </c>
      <c r="Y1018">
        <f>IF(P1018="가설비", J1018, 0)</f>
        <v>0</v>
      </c>
      <c r="Z1018">
        <f>IF(P1018="잡비제외분", F1018, 0)</f>
        <v>0</v>
      </c>
      <c r="AA1018">
        <f>IF(P1018="사급자재대", L1018, 0)</f>
        <v>0</v>
      </c>
      <c r="AB1018">
        <f>IF(P1018="관급자재대", L1018, 0)</f>
        <v>0</v>
      </c>
      <c r="AC1018">
        <f>IF(P1018="사용자항목1", L1018, 0)</f>
        <v>0</v>
      </c>
      <c r="AD1018">
        <f>IF(P1018="사용자항목2", L1018, 0)</f>
        <v>0</v>
      </c>
      <c r="AE1018">
        <f>IF(P1018="사용자항목3", L1018, 0)</f>
        <v>0</v>
      </c>
      <c r="AF1018">
        <f>IF(P1018="사용자항목4", L1018, 0)</f>
        <v>0</v>
      </c>
      <c r="AG1018">
        <f>IF(P1018="사용자항목5", L1018, 0)</f>
        <v>0</v>
      </c>
      <c r="AH1018">
        <f>IF(P1018="사용자항목6", L1018, 0)</f>
        <v>0</v>
      </c>
      <c r="AI1018">
        <f>IF(P1018="사용자항목7", L1018, 0)</f>
        <v>0</v>
      </c>
      <c r="AJ1018">
        <f>IF(P1018="사용자항목8", L1018, 0)</f>
        <v>0</v>
      </c>
      <c r="AK1018">
        <f>IF(P1018="사용자항목9", L1018, 0)</f>
        <v>0</v>
      </c>
    </row>
    <row r="1019" spans="1:38" ht="30" customHeight="1">
      <c r="A1019" s="31" t="s">
        <v>303</v>
      </c>
      <c r="B1019" s="31" t="s">
        <v>185</v>
      </c>
      <c r="C1019" s="29" t="s">
        <v>57</v>
      </c>
      <c r="D1019" s="8">
        <v>110</v>
      </c>
      <c r="E1019" s="8"/>
      <c r="F1019" s="8"/>
      <c r="G1019" s="8"/>
      <c r="H1019" s="8"/>
      <c r="I1019" s="8"/>
      <c r="J1019" s="8"/>
      <c r="K1019" s="8">
        <f>E1019+G1019+I1019</f>
        <v>0</v>
      </c>
      <c r="L1019" s="8">
        <f>F1019+H1019+J1019</f>
        <v>0</v>
      </c>
      <c r="M1019" s="9" t="s">
        <v>184</v>
      </c>
      <c r="O1019" t="str">
        <f>""</f>
        <v/>
      </c>
      <c r="P1019" s="1" t="s">
        <v>120</v>
      </c>
      <c r="Q1019">
        <v>1</v>
      </c>
      <c r="R1019">
        <f>IF(P1019="기계경비", J1019, 0)</f>
        <v>0</v>
      </c>
      <c r="S1019">
        <f>IF(P1019="운반비", J1019, 0)</f>
        <v>0</v>
      </c>
      <c r="T1019">
        <f>IF(P1019="작업부산물", F1019, 0)</f>
        <v>0</v>
      </c>
      <c r="U1019">
        <f>IF(P1019="관급", F1019, 0)</f>
        <v>0</v>
      </c>
      <c r="V1019">
        <f>IF(P1019="외주비", J1019, 0)</f>
        <v>0</v>
      </c>
      <c r="W1019">
        <f>IF(P1019="장비비", J1019, 0)</f>
        <v>0</v>
      </c>
      <c r="X1019">
        <f>IF(P1019="폐기물처리비", J1019, 0)</f>
        <v>0</v>
      </c>
      <c r="Y1019">
        <f>IF(P1019="가설비", J1019, 0)</f>
        <v>0</v>
      </c>
      <c r="Z1019">
        <f>IF(P1019="잡비제외분", F1019, 0)</f>
        <v>0</v>
      </c>
      <c r="AA1019">
        <f>IF(P1019="사급자재대", L1019, 0)</f>
        <v>0</v>
      </c>
      <c r="AB1019">
        <f>IF(P1019="관급자재대", L1019, 0)</f>
        <v>0</v>
      </c>
      <c r="AC1019">
        <f>IF(P1019="사용자항목1", L1019, 0)</f>
        <v>0</v>
      </c>
      <c r="AD1019">
        <f>IF(P1019="사용자항목2", L1019, 0)</f>
        <v>0</v>
      </c>
      <c r="AE1019">
        <f>IF(P1019="사용자항목3", L1019, 0)</f>
        <v>0</v>
      </c>
      <c r="AF1019">
        <f>IF(P1019="사용자항목4", L1019, 0)</f>
        <v>0</v>
      </c>
      <c r="AG1019">
        <f>IF(P1019="사용자항목5", L1019, 0)</f>
        <v>0</v>
      </c>
      <c r="AH1019">
        <f>IF(P1019="사용자항목6", L1019, 0)</f>
        <v>0</v>
      </c>
      <c r="AI1019">
        <f>IF(P1019="사용자항목7", L1019, 0)</f>
        <v>0</v>
      </c>
      <c r="AJ1019">
        <f>IF(P1019="사용자항목8", L1019, 0)</f>
        <v>0</v>
      </c>
      <c r="AK1019">
        <f>IF(P1019="사용자항목9", L1019, 0)</f>
        <v>0</v>
      </c>
    </row>
    <row r="1020" spans="1:38" ht="30" customHeight="1">
      <c r="A1020" s="32"/>
      <c r="B1020" s="32"/>
      <c r="C1020" s="30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38" ht="30" customHeight="1">
      <c r="A1021" s="32"/>
      <c r="B1021" s="32"/>
      <c r="C1021" s="30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38" ht="30" customHeight="1">
      <c r="A1022" s="32"/>
      <c r="B1022" s="32"/>
      <c r="C1022" s="30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38" ht="30" customHeight="1">
      <c r="A1023" s="32"/>
      <c r="B1023" s="32"/>
      <c r="C1023" s="30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38" ht="30" customHeight="1">
      <c r="A1024" s="32"/>
      <c r="B1024" s="32"/>
      <c r="C1024" s="30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38" ht="30" customHeight="1">
      <c r="A1025" s="32"/>
      <c r="B1025" s="32"/>
      <c r="C1025" s="30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38" ht="30" customHeight="1">
      <c r="A1026" s="32"/>
      <c r="B1026" s="32"/>
      <c r="C1026" s="30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38" ht="30" customHeight="1">
      <c r="A1027" s="32"/>
      <c r="B1027" s="32"/>
      <c r="C1027" s="30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38" ht="30" customHeight="1">
      <c r="A1028" s="32"/>
      <c r="B1028" s="32"/>
      <c r="C1028" s="30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38" ht="30" customHeight="1">
      <c r="A1029" s="32"/>
      <c r="B1029" s="32"/>
      <c r="C1029" s="30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38" ht="30" customHeight="1">
      <c r="A1030" s="32"/>
      <c r="B1030" s="32"/>
      <c r="C1030" s="30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38" ht="30" customHeight="1">
      <c r="A1031" s="32"/>
      <c r="B1031" s="32"/>
      <c r="C1031" s="30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38" ht="30" customHeight="1">
      <c r="A1032" s="32"/>
      <c r="B1032" s="32"/>
      <c r="C1032" s="30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38" ht="30" customHeight="1">
      <c r="A1033" s="32"/>
      <c r="B1033" s="32"/>
      <c r="C1033" s="30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38" ht="30" customHeight="1">
      <c r="A1034" s="32"/>
      <c r="B1034" s="32"/>
      <c r="C1034" s="30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38" ht="30" customHeight="1">
      <c r="A1035" s="32"/>
      <c r="B1035" s="32"/>
      <c r="C1035" s="30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38" ht="30" customHeight="1">
      <c r="A1036" s="32"/>
      <c r="B1036" s="32"/>
      <c r="C1036" s="30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38" ht="30" customHeight="1">
      <c r="A1037" s="32"/>
      <c r="B1037" s="32"/>
      <c r="C1037" s="30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38" ht="30" customHeight="1">
      <c r="A1038" s="11" t="s">
        <v>121</v>
      </c>
      <c r="B1038" s="12"/>
      <c r="C1038" s="13"/>
      <c r="D1038" s="14"/>
      <c r="E1038" s="8"/>
      <c r="F1038" s="14"/>
      <c r="G1038" s="8"/>
      <c r="H1038" s="14"/>
      <c r="I1038" s="8"/>
      <c r="J1038" s="14"/>
      <c r="K1038" s="8"/>
      <c r="L1038" s="14">
        <f>F1038+H1038+J1038</f>
        <v>0</v>
      </c>
      <c r="M1038" s="14"/>
      <c r="R1038">
        <f t="shared" ref="R1038:AL1038" si="115">ROUNDDOWN(SUM(R1018:R1019), 0)</f>
        <v>0</v>
      </c>
      <c r="S1038">
        <f t="shared" si="115"/>
        <v>0</v>
      </c>
      <c r="T1038">
        <f t="shared" si="115"/>
        <v>0</v>
      </c>
      <c r="U1038">
        <f t="shared" si="115"/>
        <v>0</v>
      </c>
      <c r="V1038">
        <f t="shared" si="115"/>
        <v>0</v>
      </c>
      <c r="W1038">
        <f t="shared" si="115"/>
        <v>0</v>
      </c>
      <c r="X1038">
        <f t="shared" si="115"/>
        <v>0</v>
      </c>
      <c r="Y1038">
        <f t="shared" si="115"/>
        <v>0</v>
      </c>
      <c r="Z1038">
        <f t="shared" si="115"/>
        <v>0</v>
      </c>
      <c r="AA1038">
        <f t="shared" si="115"/>
        <v>0</v>
      </c>
      <c r="AB1038">
        <f t="shared" si="115"/>
        <v>0</v>
      </c>
      <c r="AC1038">
        <f t="shared" si="115"/>
        <v>0</v>
      </c>
      <c r="AD1038">
        <f t="shared" si="115"/>
        <v>0</v>
      </c>
      <c r="AE1038">
        <f t="shared" si="115"/>
        <v>0</v>
      </c>
      <c r="AF1038">
        <f t="shared" si="115"/>
        <v>0</v>
      </c>
      <c r="AG1038">
        <f t="shared" si="115"/>
        <v>0</v>
      </c>
      <c r="AH1038">
        <f t="shared" si="115"/>
        <v>0</v>
      </c>
      <c r="AI1038">
        <f t="shared" si="115"/>
        <v>0</v>
      </c>
      <c r="AJ1038">
        <f t="shared" si="115"/>
        <v>0</v>
      </c>
      <c r="AK1038">
        <f t="shared" si="115"/>
        <v>0</v>
      </c>
      <c r="AL1038">
        <f t="shared" si="115"/>
        <v>0</v>
      </c>
    </row>
    <row r="1039" spans="1:38" ht="30" customHeight="1">
      <c r="A1039" s="53" t="s">
        <v>342</v>
      </c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7"/>
    </row>
    <row r="1040" spans="1:38" ht="30" customHeight="1">
      <c r="A1040" s="31" t="s">
        <v>131</v>
      </c>
      <c r="B1040" s="31" t="s">
        <v>164</v>
      </c>
      <c r="C1040" s="29" t="s">
        <v>57</v>
      </c>
      <c r="D1040" s="8">
        <v>2</v>
      </c>
      <c r="E1040" s="8"/>
      <c r="F1040" s="8"/>
      <c r="G1040" s="8"/>
      <c r="H1040" s="8"/>
      <c r="I1040" s="8"/>
      <c r="J1040" s="8"/>
      <c r="K1040" s="8">
        <f>E1040+G1040+I1040</f>
        <v>0</v>
      </c>
      <c r="L1040" s="8">
        <f>F1040+H1040+J1040</f>
        <v>0</v>
      </c>
      <c r="M1040" s="9" t="s">
        <v>163</v>
      </c>
      <c r="O1040" t="str">
        <f>""</f>
        <v/>
      </c>
      <c r="P1040" s="1" t="s">
        <v>120</v>
      </c>
      <c r="Q1040">
        <v>1</v>
      </c>
      <c r="R1040">
        <f>IF(P1040="기계경비", J1040, 0)</f>
        <v>0</v>
      </c>
      <c r="S1040">
        <f>IF(P1040="운반비", J1040, 0)</f>
        <v>0</v>
      </c>
      <c r="T1040">
        <f>IF(P1040="작업부산물", F1040, 0)</f>
        <v>0</v>
      </c>
      <c r="U1040">
        <f>IF(P1040="관급", F1040, 0)</f>
        <v>0</v>
      </c>
      <c r="V1040">
        <f>IF(P1040="외주비", J1040, 0)</f>
        <v>0</v>
      </c>
      <c r="W1040">
        <f>IF(P1040="장비비", J1040, 0)</f>
        <v>0</v>
      </c>
      <c r="X1040">
        <f>IF(P1040="폐기물처리비", J1040, 0)</f>
        <v>0</v>
      </c>
      <c r="Y1040">
        <f>IF(P1040="가설비", J1040, 0)</f>
        <v>0</v>
      </c>
      <c r="Z1040">
        <f>IF(P1040="잡비제외분", F1040, 0)</f>
        <v>0</v>
      </c>
      <c r="AA1040">
        <f>IF(P1040="사급자재대", L1040, 0)</f>
        <v>0</v>
      </c>
      <c r="AB1040">
        <f>IF(P1040="관급자재대", L1040, 0)</f>
        <v>0</v>
      </c>
      <c r="AC1040">
        <f>IF(P1040="사용자항목1", L1040, 0)</f>
        <v>0</v>
      </c>
      <c r="AD1040">
        <f>IF(P1040="사용자항목2", L1040, 0)</f>
        <v>0</v>
      </c>
      <c r="AE1040">
        <f>IF(P1040="사용자항목3", L1040, 0)</f>
        <v>0</v>
      </c>
      <c r="AF1040">
        <f>IF(P1040="사용자항목4", L1040, 0)</f>
        <v>0</v>
      </c>
      <c r="AG1040">
        <f>IF(P1040="사용자항목5", L1040, 0)</f>
        <v>0</v>
      </c>
      <c r="AH1040">
        <f>IF(P1040="사용자항목6", L1040, 0)</f>
        <v>0</v>
      </c>
      <c r="AI1040">
        <f>IF(P1040="사용자항목7", L1040, 0)</f>
        <v>0</v>
      </c>
      <c r="AJ1040">
        <f>IF(P1040="사용자항목8", L1040, 0)</f>
        <v>0</v>
      </c>
      <c r="AK1040">
        <f>IF(P1040="사용자항목9", L1040, 0)</f>
        <v>0</v>
      </c>
    </row>
    <row r="1041" spans="1:13" ht="30" customHeight="1">
      <c r="A1041" s="32"/>
      <c r="B1041" s="32"/>
      <c r="C1041" s="30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30" customHeight="1">
      <c r="A1042" s="32"/>
      <c r="B1042" s="32"/>
      <c r="C1042" s="30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30" customHeight="1">
      <c r="A1043" s="32"/>
      <c r="B1043" s="32"/>
      <c r="C1043" s="30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30" customHeight="1">
      <c r="A1044" s="32"/>
      <c r="B1044" s="32"/>
      <c r="C1044" s="30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30" customHeight="1">
      <c r="A1045" s="32"/>
      <c r="B1045" s="32"/>
      <c r="C1045" s="30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30" customHeight="1">
      <c r="A1046" s="32"/>
      <c r="B1046" s="32"/>
      <c r="C1046" s="30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30" customHeight="1">
      <c r="A1047" s="32"/>
      <c r="B1047" s="32"/>
      <c r="C1047" s="30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30" customHeight="1">
      <c r="A1048" s="32"/>
      <c r="B1048" s="32"/>
      <c r="C1048" s="30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30" customHeight="1">
      <c r="A1049" s="32"/>
      <c r="B1049" s="32"/>
      <c r="C1049" s="30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30" customHeight="1">
      <c r="A1050" s="32"/>
      <c r="B1050" s="32"/>
      <c r="C1050" s="30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30" customHeight="1">
      <c r="A1051" s="32"/>
      <c r="B1051" s="32"/>
      <c r="C1051" s="30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30" customHeight="1">
      <c r="A1052" s="32"/>
      <c r="B1052" s="32"/>
      <c r="C1052" s="30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30" customHeight="1">
      <c r="A1053" s="32"/>
      <c r="B1053" s="32"/>
      <c r="C1053" s="30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30" customHeight="1">
      <c r="A1054" s="32"/>
      <c r="B1054" s="32"/>
      <c r="C1054" s="30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30" customHeight="1">
      <c r="A1055" s="32"/>
      <c r="B1055" s="32"/>
      <c r="C1055" s="30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30" customHeight="1">
      <c r="A1056" s="32"/>
      <c r="B1056" s="32"/>
      <c r="C1056" s="30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38" ht="30" customHeight="1">
      <c r="A1057" s="32"/>
      <c r="B1057" s="32"/>
      <c r="C1057" s="30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38" ht="30" customHeight="1">
      <c r="A1058" s="32"/>
      <c r="B1058" s="32"/>
      <c r="C1058" s="30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38" ht="30" customHeight="1">
      <c r="A1059" s="32"/>
      <c r="B1059" s="32"/>
      <c r="C1059" s="30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38" ht="30" customHeight="1">
      <c r="A1060" s="11" t="s">
        <v>121</v>
      </c>
      <c r="B1060" s="12"/>
      <c r="C1060" s="13"/>
      <c r="D1060" s="14"/>
      <c r="E1060" s="8"/>
      <c r="F1060" s="14"/>
      <c r="G1060" s="8"/>
      <c r="H1060" s="14"/>
      <c r="I1060" s="8"/>
      <c r="J1060" s="14"/>
      <c r="K1060" s="8"/>
      <c r="L1060" s="14">
        <f>F1060+H1060+J1060</f>
        <v>0</v>
      </c>
      <c r="M1060" s="14"/>
      <c r="R1060">
        <f t="shared" ref="R1060:AL1060" si="116">ROUNDDOWN(SUM(R1040:R1040), 0)</f>
        <v>0</v>
      </c>
      <c r="S1060">
        <f t="shared" si="116"/>
        <v>0</v>
      </c>
      <c r="T1060">
        <f t="shared" si="116"/>
        <v>0</v>
      </c>
      <c r="U1060">
        <f t="shared" si="116"/>
        <v>0</v>
      </c>
      <c r="V1060">
        <f t="shared" si="116"/>
        <v>0</v>
      </c>
      <c r="W1060">
        <f t="shared" si="116"/>
        <v>0</v>
      </c>
      <c r="X1060">
        <f t="shared" si="116"/>
        <v>0</v>
      </c>
      <c r="Y1060">
        <f t="shared" si="116"/>
        <v>0</v>
      </c>
      <c r="Z1060">
        <f t="shared" si="116"/>
        <v>0</v>
      </c>
      <c r="AA1060">
        <f t="shared" si="116"/>
        <v>0</v>
      </c>
      <c r="AB1060">
        <f t="shared" si="116"/>
        <v>0</v>
      </c>
      <c r="AC1060">
        <f t="shared" si="116"/>
        <v>0</v>
      </c>
      <c r="AD1060">
        <f t="shared" si="116"/>
        <v>0</v>
      </c>
      <c r="AE1060">
        <f t="shared" si="116"/>
        <v>0</v>
      </c>
      <c r="AF1060">
        <f t="shared" si="116"/>
        <v>0</v>
      </c>
      <c r="AG1060">
        <f t="shared" si="116"/>
        <v>0</v>
      </c>
      <c r="AH1060">
        <f t="shared" si="116"/>
        <v>0</v>
      </c>
      <c r="AI1060">
        <f t="shared" si="116"/>
        <v>0</v>
      </c>
      <c r="AJ1060">
        <f t="shared" si="116"/>
        <v>0</v>
      </c>
      <c r="AK1060">
        <f t="shared" si="116"/>
        <v>0</v>
      </c>
      <c r="AL1060">
        <f t="shared" si="116"/>
        <v>0</v>
      </c>
    </row>
    <row r="1061" spans="1:38" ht="30" customHeight="1">
      <c r="A1061" s="53" t="s">
        <v>343</v>
      </c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7"/>
    </row>
    <row r="1062" spans="1:38" ht="30" customHeight="1">
      <c r="A1062" s="31" t="s">
        <v>199</v>
      </c>
      <c r="B1062" s="31" t="s">
        <v>200</v>
      </c>
      <c r="C1062" s="29" t="s">
        <v>57</v>
      </c>
      <c r="D1062" s="8">
        <v>1</v>
      </c>
      <c r="E1062" s="8"/>
      <c r="F1062" s="8"/>
      <c r="G1062" s="8"/>
      <c r="H1062" s="8"/>
      <c r="I1062" s="8"/>
      <c r="J1062" s="8"/>
      <c r="K1062" s="8">
        <f>E1062+G1062+I1062</f>
        <v>0</v>
      </c>
      <c r="L1062" s="8">
        <f>F1062+H1062+J1062</f>
        <v>0</v>
      </c>
      <c r="M1062" s="9" t="s">
        <v>198</v>
      </c>
      <c r="O1062" t="str">
        <f>""</f>
        <v/>
      </c>
      <c r="P1062" s="1" t="s">
        <v>120</v>
      </c>
      <c r="Q1062">
        <v>1</v>
      </c>
      <c r="R1062">
        <f>IF(P1062="기계경비", J1062, 0)</f>
        <v>0</v>
      </c>
      <c r="S1062">
        <f>IF(P1062="운반비", J1062, 0)</f>
        <v>0</v>
      </c>
      <c r="T1062">
        <f>IF(P1062="작업부산물", F1062, 0)</f>
        <v>0</v>
      </c>
      <c r="U1062">
        <f>IF(P1062="관급", F1062, 0)</f>
        <v>0</v>
      </c>
      <c r="V1062">
        <f>IF(P1062="외주비", J1062, 0)</f>
        <v>0</v>
      </c>
      <c r="W1062">
        <f>IF(P1062="장비비", J1062, 0)</f>
        <v>0</v>
      </c>
      <c r="X1062">
        <f>IF(P1062="폐기물처리비", J1062, 0)</f>
        <v>0</v>
      </c>
      <c r="Y1062">
        <f>IF(P1062="가설비", J1062, 0)</f>
        <v>0</v>
      </c>
      <c r="Z1062">
        <f>IF(P1062="잡비제외분", F1062, 0)</f>
        <v>0</v>
      </c>
      <c r="AA1062">
        <f>IF(P1062="사급자재대", L1062, 0)</f>
        <v>0</v>
      </c>
      <c r="AB1062">
        <f>IF(P1062="관급자재대", L1062, 0)</f>
        <v>0</v>
      </c>
      <c r="AC1062">
        <f>IF(P1062="사용자항목1", L1062, 0)</f>
        <v>0</v>
      </c>
      <c r="AD1062">
        <f>IF(P1062="사용자항목2", L1062, 0)</f>
        <v>0</v>
      </c>
      <c r="AE1062">
        <f>IF(P1062="사용자항목3", L1062, 0)</f>
        <v>0</v>
      </c>
      <c r="AF1062">
        <f>IF(P1062="사용자항목4", L1062, 0)</f>
        <v>0</v>
      </c>
      <c r="AG1062">
        <f>IF(P1062="사용자항목5", L1062, 0)</f>
        <v>0</v>
      </c>
      <c r="AH1062">
        <f>IF(P1062="사용자항목6", L1062, 0)</f>
        <v>0</v>
      </c>
      <c r="AI1062">
        <f>IF(P1062="사용자항목7", L1062, 0)</f>
        <v>0</v>
      </c>
      <c r="AJ1062">
        <f>IF(P1062="사용자항목8", L1062, 0)</f>
        <v>0</v>
      </c>
      <c r="AK1062">
        <f>IF(P1062="사용자항목9", L1062, 0)</f>
        <v>0</v>
      </c>
    </row>
    <row r="1063" spans="1:38" ht="30" customHeight="1">
      <c r="A1063" s="32"/>
      <c r="B1063" s="32"/>
      <c r="C1063" s="30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38" ht="30" customHeight="1">
      <c r="A1064" s="32"/>
      <c r="B1064" s="32"/>
      <c r="C1064" s="30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38" ht="30" customHeight="1">
      <c r="A1065" s="32"/>
      <c r="B1065" s="32"/>
      <c r="C1065" s="30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38" ht="30" customHeight="1">
      <c r="A1066" s="32"/>
      <c r="B1066" s="32"/>
      <c r="C1066" s="30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38" ht="30" customHeight="1">
      <c r="A1067" s="32"/>
      <c r="B1067" s="32"/>
      <c r="C1067" s="30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38" ht="30" customHeight="1">
      <c r="A1068" s="32"/>
      <c r="B1068" s="32"/>
      <c r="C1068" s="30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38" ht="30" customHeight="1">
      <c r="A1069" s="32"/>
      <c r="B1069" s="32"/>
      <c r="C1069" s="30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38" ht="30" customHeight="1">
      <c r="A1070" s="32"/>
      <c r="B1070" s="32"/>
      <c r="C1070" s="30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38" ht="30" customHeight="1">
      <c r="A1071" s="32"/>
      <c r="B1071" s="32"/>
      <c r="C1071" s="30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38" ht="30" customHeight="1">
      <c r="A1072" s="32"/>
      <c r="B1072" s="32"/>
      <c r="C1072" s="30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38" ht="30" customHeight="1">
      <c r="A1073" s="32"/>
      <c r="B1073" s="32"/>
      <c r="C1073" s="30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38" ht="30" customHeight="1">
      <c r="A1074" s="32"/>
      <c r="B1074" s="32"/>
      <c r="C1074" s="30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38" ht="30" customHeight="1">
      <c r="A1075" s="32"/>
      <c r="B1075" s="32"/>
      <c r="C1075" s="30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38" ht="30" customHeight="1">
      <c r="A1076" s="32"/>
      <c r="B1076" s="32"/>
      <c r="C1076" s="30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38" ht="30" customHeight="1">
      <c r="A1077" s="32"/>
      <c r="B1077" s="32"/>
      <c r="C1077" s="30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38" ht="30" customHeight="1">
      <c r="A1078" s="32"/>
      <c r="B1078" s="32"/>
      <c r="C1078" s="30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38" ht="30" customHeight="1">
      <c r="A1079" s="32"/>
      <c r="B1079" s="32"/>
      <c r="C1079" s="30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38" ht="30" customHeight="1">
      <c r="A1080" s="32"/>
      <c r="B1080" s="32"/>
      <c r="C1080" s="30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38" ht="30" customHeight="1">
      <c r="A1081" s="32"/>
      <c r="B1081" s="32"/>
      <c r="C1081" s="30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38" ht="30" customHeight="1">
      <c r="A1082" s="11" t="s">
        <v>121</v>
      </c>
      <c r="B1082" s="12"/>
      <c r="C1082" s="13"/>
      <c r="D1082" s="14"/>
      <c r="E1082" s="8"/>
      <c r="F1082" s="14"/>
      <c r="G1082" s="8"/>
      <c r="H1082" s="14"/>
      <c r="I1082" s="8"/>
      <c r="J1082" s="14"/>
      <c r="K1082" s="8"/>
      <c r="L1082" s="14">
        <f>F1082+H1082+J1082</f>
        <v>0</v>
      </c>
      <c r="M1082" s="14"/>
      <c r="R1082">
        <f t="shared" ref="R1082:AL1082" si="117">ROUNDDOWN(SUM(R1062:R1062), 0)</f>
        <v>0</v>
      </c>
      <c r="S1082">
        <f t="shared" si="117"/>
        <v>0</v>
      </c>
      <c r="T1082">
        <f t="shared" si="117"/>
        <v>0</v>
      </c>
      <c r="U1082">
        <f t="shared" si="117"/>
        <v>0</v>
      </c>
      <c r="V1082">
        <f t="shared" si="117"/>
        <v>0</v>
      </c>
      <c r="W1082">
        <f t="shared" si="117"/>
        <v>0</v>
      </c>
      <c r="X1082">
        <f t="shared" si="117"/>
        <v>0</v>
      </c>
      <c r="Y1082">
        <f t="shared" si="117"/>
        <v>0</v>
      </c>
      <c r="Z1082">
        <f t="shared" si="117"/>
        <v>0</v>
      </c>
      <c r="AA1082">
        <f t="shared" si="117"/>
        <v>0</v>
      </c>
      <c r="AB1082">
        <f t="shared" si="117"/>
        <v>0</v>
      </c>
      <c r="AC1082">
        <f t="shared" si="117"/>
        <v>0</v>
      </c>
      <c r="AD1082">
        <f t="shared" si="117"/>
        <v>0</v>
      </c>
      <c r="AE1082">
        <f t="shared" si="117"/>
        <v>0</v>
      </c>
      <c r="AF1082">
        <f t="shared" si="117"/>
        <v>0</v>
      </c>
      <c r="AG1082">
        <f t="shared" si="117"/>
        <v>0</v>
      </c>
      <c r="AH1082">
        <f t="shared" si="117"/>
        <v>0</v>
      </c>
      <c r="AI1082">
        <f t="shared" si="117"/>
        <v>0</v>
      </c>
      <c r="AJ1082">
        <f t="shared" si="117"/>
        <v>0</v>
      </c>
      <c r="AK1082">
        <f t="shared" si="117"/>
        <v>0</v>
      </c>
      <c r="AL1082">
        <f t="shared" si="117"/>
        <v>0</v>
      </c>
    </row>
    <row r="1083" spans="1:38" ht="30" customHeight="1">
      <c r="A1083" s="53" t="s">
        <v>344</v>
      </c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7"/>
    </row>
    <row r="1084" spans="1:38" ht="30" customHeight="1">
      <c r="A1084" s="31" t="s">
        <v>100</v>
      </c>
      <c r="B1084" s="31" t="s">
        <v>101</v>
      </c>
      <c r="C1084" s="29" t="s">
        <v>74</v>
      </c>
      <c r="D1084" s="8">
        <v>1.41</v>
      </c>
      <c r="E1084" s="8"/>
      <c r="F1084" s="8"/>
      <c r="G1084" s="8"/>
      <c r="H1084" s="8"/>
      <c r="I1084" s="8"/>
      <c r="J1084" s="8"/>
      <c r="K1084" s="8">
        <f t="shared" ref="K1084:L1086" si="118">E1084+G1084+I1084</f>
        <v>0</v>
      </c>
      <c r="L1084" s="8">
        <f t="shared" si="118"/>
        <v>0</v>
      </c>
      <c r="M1084" s="8"/>
      <c r="O1084" t="str">
        <f>"03"</f>
        <v>03</v>
      </c>
      <c r="P1084" t="s">
        <v>110</v>
      </c>
      <c r="Q1084">
        <v>1</v>
      </c>
      <c r="R1084">
        <f>IF(P1084="기계경비", J1084, 0)</f>
        <v>0</v>
      </c>
      <c r="S1084">
        <f>IF(P1084="운반비", J1084, 0)</f>
        <v>0</v>
      </c>
      <c r="T1084">
        <f>IF(P1084="작업부산물", F1084, 0)</f>
        <v>0</v>
      </c>
      <c r="U1084">
        <f>IF(P1084="관급", F1084, 0)</f>
        <v>0</v>
      </c>
      <c r="V1084">
        <f>IF(P1084="외주비", J1084, 0)</f>
        <v>0</v>
      </c>
      <c r="W1084">
        <f>IF(P1084="장비비", J1084, 0)</f>
        <v>0</v>
      </c>
      <c r="X1084">
        <f>IF(P1084="폐기물처리비", L1084, 0)</f>
        <v>0</v>
      </c>
      <c r="Y1084">
        <f>IF(P1084="가설비", J1084, 0)</f>
        <v>0</v>
      </c>
      <c r="Z1084">
        <f>IF(P1084="잡비제외분", F1084, 0)</f>
        <v>0</v>
      </c>
      <c r="AA1084">
        <f>IF(P1084="사급자재대", L1084, 0)</f>
        <v>0</v>
      </c>
      <c r="AB1084">
        <f>IF(P1084="관급자재대", L1084, 0)</f>
        <v>0</v>
      </c>
      <c r="AC1084">
        <f>IF(P1084="사용자항목1", L1084, 0)</f>
        <v>0</v>
      </c>
      <c r="AD1084">
        <f>IF(P1084="사용자항목2", L1084, 0)</f>
        <v>0</v>
      </c>
      <c r="AE1084">
        <f>IF(P1084="사용자항목3", L1084, 0)</f>
        <v>0</v>
      </c>
      <c r="AF1084">
        <f>IF(P1084="사용자항목4", L1084, 0)</f>
        <v>0</v>
      </c>
      <c r="AG1084">
        <f>IF(P1084="사용자항목5", L1084, 0)</f>
        <v>0</v>
      </c>
      <c r="AH1084">
        <f>IF(P1084="사용자항목6", L1084, 0)</f>
        <v>0</v>
      </c>
      <c r="AI1084">
        <f>IF(P1084="사용자항목7", L1084, 0)</f>
        <v>0</v>
      </c>
      <c r="AJ1084">
        <f>IF(P1084="사용자항목8", L1084, 0)</f>
        <v>0</v>
      </c>
      <c r="AK1084">
        <f>IF(P1084="사용자항목9", L1084, 0)</f>
        <v>0</v>
      </c>
    </row>
    <row r="1085" spans="1:38" ht="30" customHeight="1">
      <c r="A1085" s="31" t="s">
        <v>106</v>
      </c>
      <c r="B1085" s="31" t="s">
        <v>109</v>
      </c>
      <c r="C1085" s="29" t="s">
        <v>74</v>
      </c>
      <c r="D1085" s="8">
        <v>1.41</v>
      </c>
      <c r="E1085" s="8"/>
      <c r="F1085" s="8"/>
      <c r="G1085" s="8"/>
      <c r="H1085" s="8"/>
      <c r="I1085" s="8"/>
      <c r="J1085" s="8"/>
      <c r="K1085" s="8">
        <f t="shared" si="118"/>
        <v>0</v>
      </c>
      <c r="L1085" s="8">
        <f t="shared" si="118"/>
        <v>0</v>
      </c>
      <c r="M1085" s="9" t="s">
        <v>108</v>
      </c>
      <c r="O1085" t="str">
        <f>"03"</f>
        <v>03</v>
      </c>
      <c r="P1085" t="s">
        <v>110</v>
      </c>
      <c r="Q1085">
        <v>1</v>
      </c>
      <c r="R1085">
        <f>IF(P1085="기계경비", J1085, 0)</f>
        <v>0</v>
      </c>
      <c r="S1085">
        <f>IF(P1085="운반비", J1085, 0)</f>
        <v>0</v>
      </c>
      <c r="T1085">
        <f>IF(P1085="작업부산물", F1085, 0)</f>
        <v>0</v>
      </c>
      <c r="U1085">
        <f>IF(P1085="관급", F1085, 0)</f>
        <v>0</v>
      </c>
      <c r="V1085">
        <f>IF(P1085="외주비", J1085, 0)</f>
        <v>0</v>
      </c>
      <c r="W1085">
        <f>IF(P1085="장비비", J1085, 0)</f>
        <v>0</v>
      </c>
      <c r="X1085">
        <f>IF(P1085="폐기물처리비", L1085, 0)</f>
        <v>0</v>
      </c>
      <c r="Y1085">
        <f>IF(P1085="가설비", J1085, 0)</f>
        <v>0</v>
      </c>
      <c r="Z1085">
        <f>IF(P1085="잡비제외분", F1085, 0)</f>
        <v>0</v>
      </c>
      <c r="AA1085">
        <f>IF(P1085="사급자재대", L1085, 0)</f>
        <v>0</v>
      </c>
      <c r="AB1085">
        <f>IF(P1085="관급자재대", L1085, 0)</f>
        <v>0</v>
      </c>
      <c r="AC1085">
        <f>IF(P1085="사용자항목1", L1085, 0)</f>
        <v>0</v>
      </c>
      <c r="AD1085">
        <f>IF(P1085="사용자항목2", L1085, 0)</f>
        <v>0</v>
      </c>
      <c r="AE1085">
        <f>IF(P1085="사용자항목3", L1085, 0)</f>
        <v>0</v>
      </c>
      <c r="AF1085">
        <f>IF(P1085="사용자항목4", L1085, 0)</f>
        <v>0</v>
      </c>
      <c r="AG1085">
        <f>IF(P1085="사용자항목5", L1085, 0)</f>
        <v>0</v>
      </c>
      <c r="AH1085">
        <f>IF(P1085="사용자항목6", L1085, 0)</f>
        <v>0</v>
      </c>
      <c r="AI1085">
        <f>IF(P1085="사용자항목7", L1085, 0)</f>
        <v>0</v>
      </c>
      <c r="AJ1085">
        <f>IF(P1085="사용자항목8", L1085, 0)</f>
        <v>0</v>
      </c>
      <c r="AK1085">
        <f>IF(P1085="사용자항목9", L1085, 0)</f>
        <v>0</v>
      </c>
    </row>
    <row r="1086" spans="1:38" ht="30" customHeight="1">
      <c r="A1086" s="31" t="s">
        <v>110</v>
      </c>
      <c r="B1086" s="31" t="s">
        <v>112</v>
      </c>
      <c r="C1086" s="29" t="s">
        <v>74</v>
      </c>
      <c r="D1086" s="8">
        <v>1.41</v>
      </c>
      <c r="E1086" s="8"/>
      <c r="F1086" s="8"/>
      <c r="G1086" s="8"/>
      <c r="H1086" s="8"/>
      <c r="I1086" s="8"/>
      <c r="J1086" s="8"/>
      <c r="K1086" s="8">
        <f t="shared" si="118"/>
        <v>0</v>
      </c>
      <c r="L1086" s="8">
        <f t="shared" si="118"/>
        <v>0</v>
      </c>
      <c r="M1086" s="9" t="s">
        <v>108</v>
      </c>
      <c r="O1086" t="str">
        <f>"03"</f>
        <v>03</v>
      </c>
      <c r="P1086" t="s">
        <v>110</v>
      </c>
      <c r="Q1086">
        <v>1</v>
      </c>
      <c r="R1086">
        <f>IF(P1086="기계경비", J1086, 0)</f>
        <v>0</v>
      </c>
      <c r="S1086">
        <f>IF(P1086="운반비", J1086, 0)</f>
        <v>0</v>
      </c>
      <c r="T1086">
        <f>IF(P1086="작업부산물", F1086, 0)</f>
        <v>0</v>
      </c>
      <c r="U1086">
        <f>IF(P1086="관급", F1086, 0)</f>
        <v>0</v>
      </c>
      <c r="V1086">
        <f>IF(P1086="외주비", J1086, 0)</f>
        <v>0</v>
      </c>
      <c r="W1086">
        <f>IF(P1086="장비비", J1086, 0)</f>
        <v>0</v>
      </c>
      <c r="X1086">
        <f>IF(P1086="폐기물처리비", L1086, 0)</f>
        <v>0</v>
      </c>
      <c r="Y1086">
        <f>IF(P1086="가설비", J1086, 0)</f>
        <v>0</v>
      </c>
      <c r="Z1086">
        <f>IF(P1086="잡비제외분", F1086, 0)</f>
        <v>0</v>
      </c>
      <c r="AA1086">
        <f>IF(P1086="사급자재대", L1086, 0)</f>
        <v>0</v>
      </c>
      <c r="AB1086">
        <f>IF(P1086="관급자재대", L1086, 0)</f>
        <v>0</v>
      </c>
      <c r="AC1086">
        <f>IF(P1086="사용자항목1", L1086, 0)</f>
        <v>0</v>
      </c>
      <c r="AD1086">
        <f>IF(P1086="사용자항목2", L1086, 0)</f>
        <v>0</v>
      </c>
      <c r="AE1086">
        <f>IF(P1086="사용자항목3", L1086, 0)</f>
        <v>0</v>
      </c>
      <c r="AF1086">
        <f>IF(P1086="사용자항목4", L1086, 0)</f>
        <v>0</v>
      </c>
      <c r="AG1086">
        <f>IF(P1086="사용자항목5", L1086, 0)</f>
        <v>0</v>
      </c>
      <c r="AH1086">
        <f>IF(P1086="사용자항목6", L1086, 0)</f>
        <v>0</v>
      </c>
      <c r="AI1086">
        <f>IF(P1086="사용자항목7", L1086, 0)</f>
        <v>0</v>
      </c>
      <c r="AJ1086">
        <f>IF(P1086="사용자항목8", L1086, 0)</f>
        <v>0</v>
      </c>
      <c r="AK1086">
        <f>IF(P1086="사용자항목9", L1086, 0)</f>
        <v>0</v>
      </c>
    </row>
    <row r="1087" spans="1:38" ht="30" customHeight="1">
      <c r="A1087" s="32"/>
      <c r="B1087" s="32"/>
      <c r="C1087" s="30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38" ht="30" customHeight="1">
      <c r="A1088" s="32"/>
      <c r="B1088" s="32"/>
      <c r="C1088" s="30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38" ht="30" customHeight="1">
      <c r="A1089" s="32"/>
      <c r="B1089" s="32"/>
      <c r="C1089" s="30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38" ht="30" customHeight="1">
      <c r="A1090" s="32"/>
      <c r="B1090" s="32"/>
      <c r="C1090" s="30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38" ht="30" customHeight="1">
      <c r="A1091" s="32"/>
      <c r="B1091" s="32"/>
      <c r="C1091" s="30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38" ht="30" customHeight="1">
      <c r="A1092" s="32"/>
      <c r="B1092" s="32"/>
      <c r="C1092" s="30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38" ht="30" customHeight="1">
      <c r="A1093" s="32"/>
      <c r="B1093" s="32"/>
      <c r="C1093" s="30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38" ht="30" customHeight="1">
      <c r="A1094" s="32"/>
      <c r="B1094" s="32"/>
      <c r="C1094" s="30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38" ht="30" customHeight="1">
      <c r="A1095" s="32"/>
      <c r="B1095" s="32"/>
      <c r="C1095" s="30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38" ht="30" customHeight="1">
      <c r="A1096" s="32"/>
      <c r="B1096" s="32"/>
      <c r="C1096" s="30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38" ht="30" customHeight="1">
      <c r="A1097" s="32"/>
      <c r="B1097" s="32"/>
      <c r="C1097" s="30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38" ht="30" customHeight="1">
      <c r="A1098" s="32"/>
      <c r="B1098" s="32"/>
      <c r="C1098" s="30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38" ht="30" customHeight="1">
      <c r="A1099" s="32"/>
      <c r="B1099" s="32"/>
      <c r="C1099" s="30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38" ht="30" customHeight="1">
      <c r="A1100" s="32"/>
      <c r="B1100" s="32"/>
      <c r="C1100" s="30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38" ht="30" customHeight="1">
      <c r="A1101" s="32"/>
      <c r="B1101" s="32"/>
      <c r="C1101" s="30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38" ht="30" customHeight="1">
      <c r="A1102" s="32"/>
      <c r="B1102" s="32"/>
      <c r="C1102" s="30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38" ht="30" customHeight="1">
      <c r="A1103" s="32"/>
      <c r="B1103" s="32"/>
      <c r="C1103" s="30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38" ht="30" customHeight="1">
      <c r="A1104" s="11" t="s">
        <v>121</v>
      </c>
      <c r="B1104" s="12"/>
      <c r="C1104" s="13"/>
      <c r="D1104" s="14"/>
      <c r="E1104" s="8"/>
      <c r="F1104" s="14"/>
      <c r="G1104" s="8"/>
      <c r="H1104" s="14"/>
      <c r="I1104" s="8"/>
      <c r="J1104" s="14"/>
      <c r="K1104" s="8"/>
      <c r="L1104" s="14">
        <f>F1104+H1104+J1104</f>
        <v>0</v>
      </c>
      <c r="M1104" s="14"/>
      <c r="R1104">
        <f t="shared" ref="R1104:AL1104" si="119">ROUNDDOWN(SUM(R1084:R1086), 0)</f>
        <v>0</v>
      </c>
      <c r="S1104">
        <f t="shared" si="119"/>
        <v>0</v>
      </c>
      <c r="T1104">
        <f t="shared" si="119"/>
        <v>0</v>
      </c>
      <c r="U1104">
        <f t="shared" si="119"/>
        <v>0</v>
      </c>
      <c r="V1104">
        <f t="shared" si="119"/>
        <v>0</v>
      </c>
      <c r="W1104">
        <f t="shared" si="119"/>
        <v>0</v>
      </c>
      <c r="X1104">
        <f t="shared" si="119"/>
        <v>0</v>
      </c>
      <c r="Y1104">
        <f t="shared" si="119"/>
        <v>0</v>
      </c>
      <c r="Z1104">
        <f t="shared" si="119"/>
        <v>0</v>
      </c>
      <c r="AA1104">
        <f t="shared" si="119"/>
        <v>0</v>
      </c>
      <c r="AB1104">
        <f t="shared" si="119"/>
        <v>0</v>
      </c>
      <c r="AC1104">
        <f t="shared" si="119"/>
        <v>0</v>
      </c>
      <c r="AD1104">
        <f t="shared" si="119"/>
        <v>0</v>
      </c>
      <c r="AE1104">
        <f t="shared" si="119"/>
        <v>0</v>
      </c>
      <c r="AF1104">
        <f t="shared" si="119"/>
        <v>0</v>
      </c>
      <c r="AG1104">
        <f t="shared" si="119"/>
        <v>0</v>
      </c>
      <c r="AH1104">
        <f t="shared" si="119"/>
        <v>0</v>
      </c>
      <c r="AI1104">
        <f t="shared" si="119"/>
        <v>0</v>
      </c>
      <c r="AJ1104">
        <f t="shared" si="119"/>
        <v>0</v>
      </c>
      <c r="AK1104">
        <f t="shared" si="119"/>
        <v>0</v>
      </c>
      <c r="AL1104">
        <f t="shared" si="119"/>
        <v>0</v>
      </c>
    </row>
    <row r="1105" spans="1:37" ht="30" customHeight="1">
      <c r="A1105" s="53" t="s">
        <v>345</v>
      </c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7"/>
    </row>
    <row r="1106" spans="1:37" ht="30" customHeight="1">
      <c r="A1106" s="31" t="s">
        <v>169</v>
      </c>
      <c r="B1106" s="32"/>
      <c r="C1106" s="29" t="s">
        <v>57</v>
      </c>
      <c r="D1106" s="8">
        <v>105</v>
      </c>
      <c r="E1106" s="8"/>
      <c r="F1106" s="8"/>
      <c r="G1106" s="8"/>
      <c r="H1106" s="8"/>
      <c r="I1106" s="8"/>
      <c r="J1106" s="8"/>
      <c r="K1106" s="8">
        <f>E1106+G1106+I1106</f>
        <v>0</v>
      </c>
      <c r="L1106" s="8">
        <f>F1106+H1106+J1106</f>
        <v>0</v>
      </c>
      <c r="M1106" s="9" t="s">
        <v>168</v>
      </c>
      <c r="O1106" t="str">
        <f>""</f>
        <v/>
      </c>
      <c r="P1106" s="1" t="s">
        <v>120</v>
      </c>
      <c r="Q1106">
        <v>1</v>
      </c>
      <c r="R1106">
        <f>IF(P1106="기계경비", J1106, 0)</f>
        <v>0</v>
      </c>
      <c r="S1106">
        <f>IF(P1106="운반비", J1106, 0)</f>
        <v>0</v>
      </c>
      <c r="T1106">
        <f>IF(P1106="작업부산물", F1106, 0)</f>
        <v>0</v>
      </c>
      <c r="U1106">
        <f>IF(P1106="관급", F1106, 0)</f>
        <v>0</v>
      </c>
      <c r="V1106">
        <f>IF(P1106="외주비", J1106, 0)</f>
        <v>0</v>
      </c>
      <c r="W1106">
        <f>IF(P1106="장비비", J1106, 0)</f>
        <v>0</v>
      </c>
      <c r="X1106">
        <f>IF(P1106="폐기물처리비", J1106, 0)</f>
        <v>0</v>
      </c>
      <c r="Y1106">
        <f>IF(P1106="가설비", J1106, 0)</f>
        <v>0</v>
      </c>
      <c r="Z1106">
        <f>IF(P1106="잡비제외분", F1106, 0)</f>
        <v>0</v>
      </c>
      <c r="AA1106">
        <f>IF(P1106="사급자재대", L1106, 0)</f>
        <v>0</v>
      </c>
      <c r="AB1106">
        <f>IF(P1106="관급자재대", L1106, 0)</f>
        <v>0</v>
      </c>
      <c r="AC1106">
        <f>IF(P1106="사용자항목1", L1106, 0)</f>
        <v>0</v>
      </c>
      <c r="AD1106">
        <f>IF(P1106="사용자항목2", L1106, 0)</f>
        <v>0</v>
      </c>
      <c r="AE1106">
        <f>IF(P1106="사용자항목3", L1106, 0)</f>
        <v>0</v>
      </c>
      <c r="AF1106">
        <f>IF(P1106="사용자항목4", L1106, 0)</f>
        <v>0</v>
      </c>
      <c r="AG1106">
        <f>IF(P1106="사용자항목5", L1106, 0)</f>
        <v>0</v>
      </c>
      <c r="AH1106">
        <f>IF(P1106="사용자항목6", L1106, 0)</f>
        <v>0</v>
      </c>
      <c r="AI1106">
        <f>IF(P1106="사용자항목7", L1106, 0)</f>
        <v>0</v>
      </c>
      <c r="AJ1106">
        <f>IF(P1106="사용자항목8", L1106, 0)</f>
        <v>0</v>
      </c>
      <c r="AK1106">
        <f>IF(P1106="사용자항목9", L1106, 0)</f>
        <v>0</v>
      </c>
    </row>
    <row r="1107" spans="1:37" ht="30" customHeight="1">
      <c r="A1107" s="32"/>
      <c r="B1107" s="32"/>
      <c r="C1107" s="30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37" ht="30" customHeight="1">
      <c r="A1108" s="32"/>
      <c r="B1108" s="32"/>
      <c r="C1108" s="30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37" ht="30" customHeight="1">
      <c r="A1109" s="32"/>
      <c r="B1109" s="32"/>
      <c r="C1109" s="30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37" ht="30" customHeight="1">
      <c r="A1110" s="32"/>
      <c r="B1110" s="32"/>
      <c r="C1110" s="30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37" ht="30" customHeight="1">
      <c r="A1111" s="32"/>
      <c r="B1111" s="32"/>
      <c r="C1111" s="30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37" ht="30" customHeight="1">
      <c r="A1112" s="32"/>
      <c r="B1112" s="32"/>
      <c r="C1112" s="30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37" ht="30" customHeight="1">
      <c r="A1113" s="32"/>
      <c r="B1113" s="32"/>
      <c r="C1113" s="30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37" ht="30" customHeight="1">
      <c r="A1114" s="32"/>
      <c r="B1114" s="32"/>
      <c r="C1114" s="30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37" ht="30" customHeight="1">
      <c r="A1115" s="32"/>
      <c r="B1115" s="32"/>
      <c r="C1115" s="30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37" ht="30" customHeight="1">
      <c r="A1116" s="32"/>
      <c r="B1116" s="32"/>
      <c r="C1116" s="30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37" ht="30" customHeight="1">
      <c r="A1117" s="32"/>
      <c r="B1117" s="32"/>
      <c r="C1117" s="30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37" ht="30" customHeight="1">
      <c r="A1118" s="32"/>
      <c r="B1118" s="32"/>
      <c r="C1118" s="30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37" ht="30" customHeight="1">
      <c r="A1119" s="32"/>
      <c r="B1119" s="32"/>
      <c r="C1119" s="30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37" ht="30" customHeight="1">
      <c r="A1120" s="32"/>
      <c r="B1120" s="32"/>
      <c r="C1120" s="30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38" ht="30" customHeight="1">
      <c r="A1121" s="32"/>
      <c r="B1121" s="32"/>
      <c r="C1121" s="30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38" ht="30" customHeight="1">
      <c r="A1122" s="32"/>
      <c r="B1122" s="32"/>
      <c r="C1122" s="30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38" ht="30" customHeight="1">
      <c r="A1123" s="32"/>
      <c r="B1123" s="32"/>
      <c r="C1123" s="30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38" ht="30" customHeight="1">
      <c r="A1124" s="32"/>
      <c r="B1124" s="32"/>
      <c r="C1124" s="30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38" ht="30" customHeight="1">
      <c r="A1125" s="32"/>
      <c r="B1125" s="32"/>
      <c r="C1125" s="30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38" ht="30" customHeight="1">
      <c r="A1126" s="11" t="s">
        <v>121</v>
      </c>
      <c r="B1126" s="12"/>
      <c r="C1126" s="13"/>
      <c r="D1126" s="14"/>
      <c r="E1126" s="8"/>
      <c r="F1126" s="14"/>
      <c r="G1126" s="8"/>
      <c r="H1126" s="14"/>
      <c r="I1126" s="8"/>
      <c r="J1126" s="14"/>
      <c r="K1126" s="8"/>
      <c r="L1126" s="14">
        <f>F1126+H1126+J1126</f>
        <v>0</v>
      </c>
      <c r="M1126" s="14"/>
      <c r="R1126">
        <f t="shared" ref="R1126:AL1126" si="120">ROUNDDOWN(SUM(R1106:R1106), 0)</f>
        <v>0</v>
      </c>
      <c r="S1126">
        <f t="shared" si="120"/>
        <v>0</v>
      </c>
      <c r="T1126">
        <f t="shared" si="120"/>
        <v>0</v>
      </c>
      <c r="U1126">
        <f t="shared" si="120"/>
        <v>0</v>
      </c>
      <c r="V1126">
        <f t="shared" si="120"/>
        <v>0</v>
      </c>
      <c r="W1126">
        <f t="shared" si="120"/>
        <v>0</v>
      </c>
      <c r="X1126">
        <f t="shared" si="120"/>
        <v>0</v>
      </c>
      <c r="Y1126">
        <f t="shared" si="120"/>
        <v>0</v>
      </c>
      <c r="Z1126">
        <f t="shared" si="120"/>
        <v>0</v>
      </c>
      <c r="AA1126">
        <f t="shared" si="120"/>
        <v>0</v>
      </c>
      <c r="AB1126">
        <f t="shared" si="120"/>
        <v>0</v>
      </c>
      <c r="AC1126">
        <f t="shared" si="120"/>
        <v>0</v>
      </c>
      <c r="AD1126">
        <f t="shared" si="120"/>
        <v>0</v>
      </c>
      <c r="AE1126">
        <f t="shared" si="120"/>
        <v>0</v>
      </c>
      <c r="AF1126">
        <f t="shared" si="120"/>
        <v>0</v>
      </c>
      <c r="AG1126">
        <f t="shared" si="120"/>
        <v>0</v>
      </c>
      <c r="AH1126">
        <f t="shared" si="120"/>
        <v>0</v>
      </c>
      <c r="AI1126">
        <f t="shared" si="120"/>
        <v>0</v>
      </c>
      <c r="AJ1126">
        <f t="shared" si="120"/>
        <v>0</v>
      </c>
      <c r="AK1126">
        <f t="shared" si="120"/>
        <v>0</v>
      </c>
      <c r="AL1126">
        <f t="shared" si="120"/>
        <v>0</v>
      </c>
    </row>
    <row r="1127" spans="1:38" ht="30" customHeight="1">
      <c r="A1127" s="53" t="s">
        <v>346</v>
      </c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7"/>
    </row>
    <row r="1128" spans="1:38" ht="30" customHeight="1">
      <c r="A1128" s="31" t="s">
        <v>182</v>
      </c>
      <c r="B1128" s="31" t="s">
        <v>183</v>
      </c>
      <c r="C1128" s="29" t="s">
        <v>57</v>
      </c>
      <c r="D1128" s="8">
        <v>105</v>
      </c>
      <c r="E1128" s="8"/>
      <c r="F1128" s="8"/>
      <c r="G1128" s="8"/>
      <c r="H1128" s="8"/>
      <c r="I1128" s="8"/>
      <c r="J1128" s="8"/>
      <c r="K1128" s="8">
        <f>E1128+G1128+I1128</f>
        <v>0</v>
      </c>
      <c r="L1128" s="8">
        <f>F1128+H1128+J1128</f>
        <v>0</v>
      </c>
      <c r="M1128" s="9" t="s">
        <v>181</v>
      </c>
      <c r="O1128" t="str">
        <f>""</f>
        <v/>
      </c>
      <c r="P1128" s="1" t="s">
        <v>120</v>
      </c>
      <c r="Q1128">
        <v>1</v>
      </c>
      <c r="R1128">
        <f>IF(P1128="기계경비", J1128, 0)</f>
        <v>0</v>
      </c>
      <c r="S1128">
        <f>IF(P1128="운반비", J1128, 0)</f>
        <v>0</v>
      </c>
      <c r="T1128">
        <f>IF(P1128="작업부산물", F1128, 0)</f>
        <v>0</v>
      </c>
      <c r="U1128">
        <f>IF(P1128="관급", F1128, 0)</f>
        <v>0</v>
      </c>
      <c r="V1128">
        <f>IF(P1128="외주비", J1128, 0)</f>
        <v>0</v>
      </c>
      <c r="W1128">
        <f>IF(P1128="장비비", J1128, 0)</f>
        <v>0</v>
      </c>
      <c r="X1128">
        <f>IF(P1128="폐기물처리비", J1128, 0)</f>
        <v>0</v>
      </c>
      <c r="Y1128">
        <f>IF(P1128="가설비", J1128, 0)</f>
        <v>0</v>
      </c>
      <c r="Z1128">
        <f>IF(P1128="잡비제외분", F1128, 0)</f>
        <v>0</v>
      </c>
      <c r="AA1128">
        <f>IF(P1128="사급자재대", L1128, 0)</f>
        <v>0</v>
      </c>
      <c r="AB1128">
        <f>IF(P1128="관급자재대", L1128, 0)</f>
        <v>0</v>
      </c>
      <c r="AC1128">
        <f>IF(P1128="사용자항목1", L1128, 0)</f>
        <v>0</v>
      </c>
      <c r="AD1128">
        <f>IF(P1128="사용자항목2", L1128, 0)</f>
        <v>0</v>
      </c>
      <c r="AE1128">
        <f>IF(P1128="사용자항목3", L1128, 0)</f>
        <v>0</v>
      </c>
      <c r="AF1128">
        <f>IF(P1128="사용자항목4", L1128, 0)</f>
        <v>0</v>
      </c>
      <c r="AG1128">
        <f>IF(P1128="사용자항목5", L1128, 0)</f>
        <v>0</v>
      </c>
      <c r="AH1128">
        <f>IF(P1128="사용자항목6", L1128, 0)</f>
        <v>0</v>
      </c>
      <c r="AI1128">
        <f>IF(P1128="사용자항목7", L1128, 0)</f>
        <v>0</v>
      </c>
      <c r="AJ1128">
        <f>IF(P1128="사용자항목8", L1128, 0)</f>
        <v>0</v>
      </c>
      <c r="AK1128">
        <f>IF(P1128="사용자항목9", L1128, 0)</f>
        <v>0</v>
      </c>
    </row>
    <row r="1129" spans="1:38" ht="30" customHeight="1">
      <c r="A1129" s="31" t="s">
        <v>303</v>
      </c>
      <c r="B1129" s="31" t="s">
        <v>185</v>
      </c>
      <c r="C1129" s="29" t="s">
        <v>57</v>
      </c>
      <c r="D1129" s="8">
        <v>105</v>
      </c>
      <c r="E1129" s="8"/>
      <c r="F1129" s="8"/>
      <c r="G1129" s="8"/>
      <c r="H1129" s="8"/>
      <c r="I1129" s="8"/>
      <c r="J1129" s="8"/>
      <c r="K1129" s="8">
        <f>E1129+G1129+I1129</f>
        <v>0</v>
      </c>
      <c r="L1129" s="8">
        <f>F1129+H1129+J1129</f>
        <v>0</v>
      </c>
      <c r="M1129" s="9" t="s">
        <v>184</v>
      </c>
      <c r="O1129" t="str">
        <f>""</f>
        <v/>
      </c>
      <c r="P1129" s="1" t="s">
        <v>120</v>
      </c>
      <c r="Q1129">
        <v>1</v>
      </c>
      <c r="R1129">
        <f>IF(P1129="기계경비", J1129, 0)</f>
        <v>0</v>
      </c>
      <c r="S1129">
        <f>IF(P1129="운반비", J1129, 0)</f>
        <v>0</v>
      </c>
      <c r="T1129">
        <f>IF(P1129="작업부산물", F1129, 0)</f>
        <v>0</v>
      </c>
      <c r="U1129">
        <f>IF(P1129="관급", F1129, 0)</f>
        <v>0</v>
      </c>
      <c r="V1129">
        <f>IF(P1129="외주비", J1129, 0)</f>
        <v>0</v>
      </c>
      <c r="W1129">
        <f>IF(P1129="장비비", J1129, 0)</f>
        <v>0</v>
      </c>
      <c r="X1129">
        <f>IF(P1129="폐기물처리비", J1129, 0)</f>
        <v>0</v>
      </c>
      <c r="Y1129">
        <f>IF(P1129="가설비", J1129, 0)</f>
        <v>0</v>
      </c>
      <c r="Z1129">
        <f>IF(P1129="잡비제외분", F1129, 0)</f>
        <v>0</v>
      </c>
      <c r="AA1129">
        <f>IF(P1129="사급자재대", L1129, 0)</f>
        <v>0</v>
      </c>
      <c r="AB1129">
        <f>IF(P1129="관급자재대", L1129, 0)</f>
        <v>0</v>
      </c>
      <c r="AC1129">
        <f>IF(P1129="사용자항목1", L1129, 0)</f>
        <v>0</v>
      </c>
      <c r="AD1129">
        <f>IF(P1129="사용자항목2", L1129, 0)</f>
        <v>0</v>
      </c>
      <c r="AE1129">
        <f>IF(P1129="사용자항목3", L1129, 0)</f>
        <v>0</v>
      </c>
      <c r="AF1129">
        <f>IF(P1129="사용자항목4", L1129, 0)</f>
        <v>0</v>
      </c>
      <c r="AG1129">
        <f>IF(P1129="사용자항목5", L1129, 0)</f>
        <v>0</v>
      </c>
      <c r="AH1129">
        <f>IF(P1129="사용자항목6", L1129, 0)</f>
        <v>0</v>
      </c>
      <c r="AI1129">
        <f>IF(P1129="사용자항목7", L1129, 0)</f>
        <v>0</v>
      </c>
      <c r="AJ1129">
        <f>IF(P1129="사용자항목8", L1129, 0)</f>
        <v>0</v>
      </c>
      <c r="AK1129">
        <f>IF(P1129="사용자항목9", L1129, 0)</f>
        <v>0</v>
      </c>
    </row>
    <row r="1130" spans="1:38" ht="30" customHeight="1">
      <c r="A1130" s="32"/>
      <c r="B1130" s="32"/>
      <c r="C1130" s="30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38" ht="30" customHeight="1">
      <c r="A1131" s="32"/>
      <c r="B1131" s="32"/>
      <c r="C1131" s="30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38" ht="30" customHeight="1">
      <c r="A1132" s="32"/>
      <c r="B1132" s="32"/>
      <c r="C1132" s="30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38" ht="30" customHeight="1">
      <c r="A1133" s="32"/>
      <c r="B1133" s="32"/>
      <c r="C1133" s="30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38" ht="30" customHeight="1">
      <c r="A1134" s="32"/>
      <c r="B1134" s="32"/>
      <c r="C1134" s="30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38" ht="30" customHeight="1">
      <c r="A1135" s="32"/>
      <c r="B1135" s="32"/>
      <c r="C1135" s="30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38" ht="30" customHeight="1">
      <c r="A1136" s="32"/>
      <c r="B1136" s="32"/>
      <c r="C1136" s="30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38" ht="30" customHeight="1">
      <c r="A1137" s="32"/>
      <c r="B1137" s="32"/>
      <c r="C1137" s="30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38" ht="30" customHeight="1">
      <c r="A1138" s="32"/>
      <c r="B1138" s="32"/>
      <c r="C1138" s="30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38" ht="30" customHeight="1">
      <c r="A1139" s="32"/>
      <c r="B1139" s="32"/>
      <c r="C1139" s="30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38" ht="30" customHeight="1">
      <c r="A1140" s="32"/>
      <c r="B1140" s="32"/>
      <c r="C1140" s="30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38" ht="30" customHeight="1">
      <c r="A1141" s="32"/>
      <c r="B1141" s="32"/>
      <c r="C1141" s="30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38" ht="30" customHeight="1">
      <c r="A1142" s="32"/>
      <c r="B1142" s="32"/>
      <c r="C1142" s="30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38" ht="30" customHeight="1">
      <c r="A1143" s="32"/>
      <c r="B1143" s="32"/>
      <c r="C1143" s="30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38" ht="30" customHeight="1">
      <c r="A1144" s="32"/>
      <c r="B1144" s="32"/>
      <c r="C1144" s="30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38" ht="30" customHeight="1">
      <c r="A1145" s="32"/>
      <c r="B1145" s="32"/>
      <c r="C1145" s="30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38" ht="30" customHeight="1">
      <c r="A1146" s="32"/>
      <c r="B1146" s="32"/>
      <c r="C1146" s="30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38" ht="30" customHeight="1">
      <c r="A1147" s="32"/>
      <c r="B1147" s="32"/>
      <c r="C1147" s="30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38" ht="30" customHeight="1">
      <c r="A1148" s="11" t="s">
        <v>121</v>
      </c>
      <c r="B1148" s="12"/>
      <c r="C1148" s="13"/>
      <c r="D1148" s="14"/>
      <c r="E1148" s="8"/>
      <c r="F1148" s="14"/>
      <c r="G1148" s="8"/>
      <c r="H1148" s="14"/>
      <c r="I1148" s="8"/>
      <c r="J1148" s="14"/>
      <c r="K1148" s="8"/>
      <c r="L1148" s="14">
        <f>F1148+H1148+J1148</f>
        <v>0</v>
      </c>
      <c r="M1148" s="14"/>
      <c r="R1148">
        <f t="shared" ref="R1148:AL1148" si="121">ROUNDDOWN(SUM(R1128:R1129), 0)</f>
        <v>0</v>
      </c>
      <c r="S1148">
        <f t="shared" si="121"/>
        <v>0</v>
      </c>
      <c r="T1148">
        <f t="shared" si="121"/>
        <v>0</v>
      </c>
      <c r="U1148">
        <f t="shared" si="121"/>
        <v>0</v>
      </c>
      <c r="V1148">
        <f t="shared" si="121"/>
        <v>0</v>
      </c>
      <c r="W1148">
        <f t="shared" si="121"/>
        <v>0</v>
      </c>
      <c r="X1148">
        <f t="shared" si="121"/>
        <v>0</v>
      </c>
      <c r="Y1148">
        <f t="shared" si="121"/>
        <v>0</v>
      </c>
      <c r="Z1148">
        <f t="shared" si="121"/>
        <v>0</v>
      </c>
      <c r="AA1148">
        <f t="shared" si="121"/>
        <v>0</v>
      </c>
      <c r="AB1148">
        <f t="shared" si="121"/>
        <v>0</v>
      </c>
      <c r="AC1148">
        <f t="shared" si="121"/>
        <v>0</v>
      </c>
      <c r="AD1148">
        <f t="shared" si="121"/>
        <v>0</v>
      </c>
      <c r="AE1148">
        <f t="shared" si="121"/>
        <v>0</v>
      </c>
      <c r="AF1148">
        <f t="shared" si="121"/>
        <v>0</v>
      </c>
      <c r="AG1148">
        <f t="shared" si="121"/>
        <v>0</v>
      </c>
      <c r="AH1148">
        <f t="shared" si="121"/>
        <v>0</v>
      </c>
      <c r="AI1148">
        <f t="shared" si="121"/>
        <v>0</v>
      </c>
      <c r="AJ1148">
        <f t="shared" si="121"/>
        <v>0</v>
      </c>
      <c r="AK1148">
        <f t="shared" si="121"/>
        <v>0</v>
      </c>
      <c r="AL1148">
        <f t="shared" si="121"/>
        <v>0</v>
      </c>
    </row>
    <row r="1149" spans="1:38" ht="30" customHeight="1">
      <c r="A1149" s="53" t="s">
        <v>347</v>
      </c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7"/>
    </row>
    <row r="1150" spans="1:38" ht="30" customHeight="1">
      <c r="A1150" s="31" t="s">
        <v>100</v>
      </c>
      <c r="B1150" s="31" t="s">
        <v>101</v>
      </c>
      <c r="C1150" s="29" t="s">
        <v>74</v>
      </c>
      <c r="D1150" s="8">
        <v>0.315</v>
      </c>
      <c r="E1150" s="8"/>
      <c r="F1150" s="8"/>
      <c r="G1150" s="8"/>
      <c r="H1150" s="8"/>
      <c r="I1150" s="8"/>
      <c r="J1150" s="8"/>
      <c r="K1150" s="8">
        <f t="shared" ref="K1150:L1152" si="122">E1150+G1150+I1150</f>
        <v>0</v>
      </c>
      <c r="L1150" s="8">
        <f t="shared" si="122"/>
        <v>0</v>
      </c>
      <c r="M1150" s="8"/>
      <c r="O1150" t="str">
        <f>"03"</f>
        <v>03</v>
      </c>
      <c r="P1150" t="s">
        <v>110</v>
      </c>
      <c r="Q1150">
        <v>1</v>
      </c>
      <c r="R1150">
        <f>IF(P1150="기계경비", J1150, 0)</f>
        <v>0</v>
      </c>
      <c r="S1150">
        <f>IF(P1150="운반비", J1150, 0)</f>
        <v>0</v>
      </c>
      <c r="T1150">
        <f>IF(P1150="작업부산물", F1150, 0)</f>
        <v>0</v>
      </c>
      <c r="U1150">
        <f>IF(P1150="관급", F1150, 0)</f>
        <v>0</v>
      </c>
      <c r="V1150">
        <f>IF(P1150="외주비", J1150, 0)</f>
        <v>0</v>
      </c>
      <c r="W1150">
        <f>IF(P1150="장비비", J1150, 0)</f>
        <v>0</v>
      </c>
      <c r="X1150">
        <f>IF(P1150="폐기물처리비", L1150, 0)</f>
        <v>0</v>
      </c>
      <c r="Y1150">
        <f>IF(P1150="가설비", J1150, 0)</f>
        <v>0</v>
      </c>
      <c r="Z1150">
        <f>IF(P1150="잡비제외분", F1150, 0)</f>
        <v>0</v>
      </c>
      <c r="AA1150">
        <f>IF(P1150="사급자재대", L1150, 0)</f>
        <v>0</v>
      </c>
      <c r="AB1150">
        <f>IF(P1150="관급자재대", L1150, 0)</f>
        <v>0</v>
      </c>
      <c r="AC1150">
        <f>IF(P1150="사용자항목1", L1150, 0)</f>
        <v>0</v>
      </c>
      <c r="AD1150">
        <f>IF(P1150="사용자항목2", L1150, 0)</f>
        <v>0</v>
      </c>
      <c r="AE1150">
        <f>IF(P1150="사용자항목3", L1150, 0)</f>
        <v>0</v>
      </c>
      <c r="AF1150">
        <f>IF(P1150="사용자항목4", L1150, 0)</f>
        <v>0</v>
      </c>
      <c r="AG1150">
        <f>IF(P1150="사용자항목5", L1150, 0)</f>
        <v>0</v>
      </c>
      <c r="AH1150">
        <f>IF(P1150="사용자항목6", L1150, 0)</f>
        <v>0</v>
      </c>
      <c r="AI1150">
        <f>IF(P1150="사용자항목7", L1150, 0)</f>
        <v>0</v>
      </c>
      <c r="AJ1150">
        <f>IF(P1150="사용자항목8", L1150, 0)</f>
        <v>0</v>
      </c>
      <c r="AK1150">
        <f>IF(P1150="사용자항목9", L1150, 0)</f>
        <v>0</v>
      </c>
    </row>
    <row r="1151" spans="1:38" ht="30" customHeight="1">
      <c r="A1151" s="31" t="s">
        <v>106</v>
      </c>
      <c r="B1151" s="31" t="s">
        <v>109</v>
      </c>
      <c r="C1151" s="29" t="s">
        <v>74</v>
      </c>
      <c r="D1151" s="8">
        <v>0.315</v>
      </c>
      <c r="E1151" s="8"/>
      <c r="F1151" s="8"/>
      <c r="G1151" s="8"/>
      <c r="H1151" s="8"/>
      <c r="I1151" s="8"/>
      <c r="J1151" s="8"/>
      <c r="K1151" s="8">
        <f t="shared" si="122"/>
        <v>0</v>
      </c>
      <c r="L1151" s="8">
        <f t="shared" si="122"/>
        <v>0</v>
      </c>
      <c r="M1151" s="9" t="s">
        <v>108</v>
      </c>
      <c r="O1151" t="str">
        <f>"03"</f>
        <v>03</v>
      </c>
      <c r="P1151" t="s">
        <v>110</v>
      </c>
      <c r="Q1151">
        <v>1</v>
      </c>
      <c r="R1151">
        <f>IF(P1151="기계경비", J1151, 0)</f>
        <v>0</v>
      </c>
      <c r="S1151">
        <f>IF(P1151="운반비", J1151, 0)</f>
        <v>0</v>
      </c>
      <c r="T1151">
        <f>IF(P1151="작업부산물", F1151, 0)</f>
        <v>0</v>
      </c>
      <c r="U1151">
        <f>IF(P1151="관급", F1151, 0)</f>
        <v>0</v>
      </c>
      <c r="V1151">
        <f>IF(P1151="외주비", J1151, 0)</f>
        <v>0</v>
      </c>
      <c r="W1151">
        <f>IF(P1151="장비비", J1151, 0)</f>
        <v>0</v>
      </c>
      <c r="X1151">
        <f>IF(P1151="폐기물처리비", L1151, 0)</f>
        <v>0</v>
      </c>
      <c r="Y1151">
        <f>IF(P1151="가설비", J1151, 0)</f>
        <v>0</v>
      </c>
      <c r="Z1151">
        <f>IF(P1151="잡비제외분", F1151, 0)</f>
        <v>0</v>
      </c>
      <c r="AA1151">
        <f>IF(P1151="사급자재대", L1151, 0)</f>
        <v>0</v>
      </c>
      <c r="AB1151">
        <f>IF(P1151="관급자재대", L1151, 0)</f>
        <v>0</v>
      </c>
      <c r="AC1151">
        <f>IF(P1151="사용자항목1", L1151, 0)</f>
        <v>0</v>
      </c>
      <c r="AD1151">
        <f>IF(P1151="사용자항목2", L1151, 0)</f>
        <v>0</v>
      </c>
      <c r="AE1151">
        <f>IF(P1151="사용자항목3", L1151, 0)</f>
        <v>0</v>
      </c>
      <c r="AF1151">
        <f>IF(P1151="사용자항목4", L1151, 0)</f>
        <v>0</v>
      </c>
      <c r="AG1151">
        <f>IF(P1151="사용자항목5", L1151, 0)</f>
        <v>0</v>
      </c>
      <c r="AH1151">
        <f>IF(P1151="사용자항목6", L1151, 0)</f>
        <v>0</v>
      </c>
      <c r="AI1151">
        <f>IF(P1151="사용자항목7", L1151, 0)</f>
        <v>0</v>
      </c>
      <c r="AJ1151">
        <f>IF(P1151="사용자항목8", L1151, 0)</f>
        <v>0</v>
      </c>
      <c r="AK1151">
        <f>IF(P1151="사용자항목9", L1151, 0)</f>
        <v>0</v>
      </c>
    </row>
    <row r="1152" spans="1:38" ht="30" customHeight="1">
      <c r="A1152" s="31" t="s">
        <v>110</v>
      </c>
      <c r="B1152" s="31" t="s">
        <v>112</v>
      </c>
      <c r="C1152" s="29" t="s">
        <v>74</v>
      </c>
      <c r="D1152" s="8">
        <v>0.315</v>
      </c>
      <c r="E1152" s="8"/>
      <c r="F1152" s="8"/>
      <c r="G1152" s="8"/>
      <c r="H1152" s="8"/>
      <c r="I1152" s="8"/>
      <c r="J1152" s="8"/>
      <c r="K1152" s="8">
        <f t="shared" si="122"/>
        <v>0</v>
      </c>
      <c r="L1152" s="8">
        <f t="shared" si="122"/>
        <v>0</v>
      </c>
      <c r="M1152" s="9" t="s">
        <v>108</v>
      </c>
      <c r="O1152" t="str">
        <f>"03"</f>
        <v>03</v>
      </c>
      <c r="P1152" t="s">
        <v>110</v>
      </c>
      <c r="Q1152">
        <v>1</v>
      </c>
      <c r="R1152">
        <f>IF(P1152="기계경비", J1152, 0)</f>
        <v>0</v>
      </c>
      <c r="S1152">
        <f>IF(P1152="운반비", J1152, 0)</f>
        <v>0</v>
      </c>
      <c r="T1152">
        <f>IF(P1152="작업부산물", F1152, 0)</f>
        <v>0</v>
      </c>
      <c r="U1152">
        <f>IF(P1152="관급", F1152, 0)</f>
        <v>0</v>
      </c>
      <c r="V1152">
        <f>IF(P1152="외주비", J1152, 0)</f>
        <v>0</v>
      </c>
      <c r="W1152">
        <f>IF(P1152="장비비", J1152, 0)</f>
        <v>0</v>
      </c>
      <c r="X1152">
        <f>IF(P1152="폐기물처리비", L1152, 0)</f>
        <v>0</v>
      </c>
      <c r="Y1152">
        <f>IF(P1152="가설비", J1152, 0)</f>
        <v>0</v>
      </c>
      <c r="Z1152">
        <f>IF(P1152="잡비제외분", F1152, 0)</f>
        <v>0</v>
      </c>
      <c r="AA1152">
        <f>IF(P1152="사급자재대", L1152, 0)</f>
        <v>0</v>
      </c>
      <c r="AB1152">
        <f>IF(P1152="관급자재대", L1152, 0)</f>
        <v>0</v>
      </c>
      <c r="AC1152">
        <f>IF(P1152="사용자항목1", L1152, 0)</f>
        <v>0</v>
      </c>
      <c r="AD1152">
        <f>IF(P1152="사용자항목2", L1152, 0)</f>
        <v>0</v>
      </c>
      <c r="AE1152">
        <f>IF(P1152="사용자항목3", L1152, 0)</f>
        <v>0</v>
      </c>
      <c r="AF1152">
        <f>IF(P1152="사용자항목4", L1152, 0)</f>
        <v>0</v>
      </c>
      <c r="AG1152">
        <f>IF(P1152="사용자항목5", L1152, 0)</f>
        <v>0</v>
      </c>
      <c r="AH1152">
        <f>IF(P1152="사용자항목6", L1152, 0)</f>
        <v>0</v>
      </c>
      <c r="AI1152">
        <f>IF(P1152="사용자항목7", L1152, 0)</f>
        <v>0</v>
      </c>
      <c r="AJ1152">
        <f>IF(P1152="사용자항목8", L1152, 0)</f>
        <v>0</v>
      </c>
      <c r="AK1152">
        <f>IF(P1152="사용자항목9", L1152, 0)</f>
        <v>0</v>
      </c>
    </row>
    <row r="1153" spans="1:13" ht="30" customHeight="1">
      <c r="A1153" s="32"/>
      <c r="B1153" s="32"/>
      <c r="C1153" s="30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30" customHeight="1">
      <c r="A1154" s="32"/>
      <c r="B1154" s="32"/>
      <c r="C1154" s="30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30" customHeight="1">
      <c r="A1155" s="32"/>
      <c r="B1155" s="32"/>
      <c r="C1155" s="30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30" customHeight="1">
      <c r="A1156" s="32"/>
      <c r="B1156" s="32"/>
      <c r="C1156" s="30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30" customHeight="1">
      <c r="A1157" s="32"/>
      <c r="B1157" s="32"/>
      <c r="C1157" s="30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30" customHeight="1">
      <c r="A1158" s="32"/>
      <c r="B1158" s="32"/>
      <c r="C1158" s="30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30" customHeight="1">
      <c r="A1159" s="32"/>
      <c r="B1159" s="32"/>
      <c r="C1159" s="30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30" customHeight="1">
      <c r="A1160" s="32"/>
      <c r="B1160" s="32"/>
      <c r="C1160" s="30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30" customHeight="1">
      <c r="A1161" s="32"/>
      <c r="B1161" s="32"/>
      <c r="C1161" s="30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30" customHeight="1">
      <c r="A1162" s="32"/>
      <c r="B1162" s="32"/>
      <c r="C1162" s="30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30" customHeight="1">
      <c r="A1163" s="32"/>
      <c r="B1163" s="32"/>
      <c r="C1163" s="30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30" customHeight="1">
      <c r="A1164" s="32"/>
      <c r="B1164" s="32"/>
      <c r="C1164" s="30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30" customHeight="1">
      <c r="A1165" s="32"/>
      <c r="B1165" s="32"/>
      <c r="C1165" s="30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30" customHeight="1">
      <c r="A1166" s="32"/>
      <c r="B1166" s="32"/>
      <c r="C1166" s="30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30" customHeight="1">
      <c r="A1167" s="32"/>
      <c r="B1167" s="32"/>
      <c r="C1167" s="30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30" customHeight="1">
      <c r="A1168" s="32"/>
      <c r="B1168" s="32"/>
      <c r="C1168" s="30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38" ht="30" customHeight="1">
      <c r="A1169" s="32"/>
      <c r="B1169" s="32"/>
      <c r="C1169" s="30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38" ht="30" customHeight="1">
      <c r="A1170" s="11" t="s">
        <v>121</v>
      </c>
      <c r="B1170" s="12"/>
      <c r="C1170" s="13"/>
      <c r="D1170" s="14"/>
      <c r="E1170" s="8"/>
      <c r="F1170" s="14"/>
      <c r="G1170" s="8"/>
      <c r="H1170" s="14"/>
      <c r="I1170" s="8"/>
      <c r="J1170" s="14"/>
      <c r="K1170" s="8"/>
      <c r="L1170" s="14">
        <f>F1170+H1170+J1170</f>
        <v>0</v>
      </c>
      <c r="M1170" s="14"/>
      <c r="R1170">
        <f t="shared" ref="R1170:AL1170" si="123">ROUNDDOWN(SUM(R1150:R1152), 0)</f>
        <v>0</v>
      </c>
      <c r="S1170">
        <f t="shared" si="123"/>
        <v>0</v>
      </c>
      <c r="T1170">
        <f t="shared" si="123"/>
        <v>0</v>
      </c>
      <c r="U1170">
        <f t="shared" si="123"/>
        <v>0</v>
      </c>
      <c r="V1170">
        <f t="shared" si="123"/>
        <v>0</v>
      </c>
      <c r="W1170">
        <f t="shared" si="123"/>
        <v>0</v>
      </c>
      <c r="X1170">
        <f t="shared" si="123"/>
        <v>0</v>
      </c>
      <c r="Y1170">
        <f t="shared" si="123"/>
        <v>0</v>
      </c>
      <c r="Z1170">
        <f t="shared" si="123"/>
        <v>0</v>
      </c>
      <c r="AA1170">
        <f t="shared" si="123"/>
        <v>0</v>
      </c>
      <c r="AB1170">
        <f t="shared" si="123"/>
        <v>0</v>
      </c>
      <c r="AC1170">
        <f t="shared" si="123"/>
        <v>0</v>
      </c>
      <c r="AD1170">
        <f t="shared" si="123"/>
        <v>0</v>
      </c>
      <c r="AE1170">
        <f t="shared" si="123"/>
        <v>0</v>
      </c>
      <c r="AF1170">
        <f t="shared" si="123"/>
        <v>0</v>
      </c>
      <c r="AG1170">
        <f t="shared" si="123"/>
        <v>0</v>
      </c>
      <c r="AH1170">
        <f t="shared" si="123"/>
        <v>0</v>
      </c>
      <c r="AI1170">
        <f t="shared" si="123"/>
        <v>0</v>
      </c>
      <c r="AJ1170">
        <f t="shared" si="123"/>
        <v>0</v>
      </c>
      <c r="AK1170">
        <f t="shared" si="123"/>
        <v>0</v>
      </c>
      <c r="AL1170">
        <f t="shared" si="123"/>
        <v>0</v>
      </c>
    </row>
    <row r="1171" spans="1:38" ht="30" customHeight="1">
      <c r="A1171" s="53" t="s">
        <v>348</v>
      </c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7"/>
    </row>
    <row r="1172" spans="1:38" ht="30" customHeight="1">
      <c r="A1172" s="31" t="s">
        <v>192</v>
      </c>
      <c r="B1172" s="31" t="s">
        <v>193</v>
      </c>
      <c r="C1172" s="29" t="s">
        <v>194</v>
      </c>
      <c r="D1172" s="8">
        <v>26</v>
      </c>
      <c r="E1172" s="8"/>
      <c r="F1172" s="8"/>
      <c r="G1172" s="8"/>
      <c r="H1172" s="8"/>
      <c r="I1172" s="8"/>
      <c r="J1172" s="8"/>
      <c r="K1172" s="8">
        <f t="shared" ref="K1172:L1174" si="124">E1172+G1172+I1172</f>
        <v>0</v>
      </c>
      <c r="L1172" s="8">
        <f t="shared" si="124"/>
        <v>0</v>
      </c>
      <c r="M1172" s="9" t="s">
        <v>191</v>
      </c>
      <c r="O1172" t="str">
        <f>""</f>
        <v/>
      </c>
      <c r="P1172" s="1" t="s">
        <v>120</v>
      </c>
      <c r="Q1172">
        <v>1</v>
      </c>
      <c r="R1172">
        <f>IF(P1172="기계경비", J1172, 0)</f>
        <v>0</v>
      </c>
      <c r="S1172">
        <f>IF(P1172="운반비", J1172, 0)</f>
        <v>0</v>
      </c>
      <c r="T1172">
        <f>IF(P1172="작업부산물", F1172, 0)</f>
        <v>0</v>
      </c>
      <c r="U1172">
        <f>IF(P1172="관급", F1172, 0)</f>
        <v>0</v>
      </c>
      <c r="V1172">
        <f>IF(P1172="외주비", J1172, 0)</f>
        <v>0</v>
      </c>
      <c r="W1172">
        <f>IF(P1172="장비비", J1172, 0)</f>
        <v>0</v>
      </c>
      <c r="X1172">
        <f>IF(P1172="폐기물처리비", J1172, 0)</f>
        <v>0</v>
      </c>
      <c r="Y1172">
        <f>IF(P1172="가설비", J1172, 0)</f>
        <v>0</v>
      </c>
      <c r="Z1172">
        <f>IF(P1172="잡비제외분", F1172, 0)</f>
        <v>0</v>
      </c>
      <c r="AA1172">
        <f>IF(P1172="사급자재대", L1172, 0)</f>
        <v>0</v>
      </c>
      <c r="AB1172">
        <f>IF(P1172="관급자재대", L1172, 0)</f>
        <v>0</v>
      </c>
      <c r="AC1172">
        <f>IF(P1172="사용자항목1", L1172, 0)</f>
        <v>0</v>
      </c>
      <c r="AD1172">
        <f>IF(P1172="사용자항목2", L1172, 0)</f>
        <v>0</v>
      </c>
      <c r="AE1172">
        <f>IF(P1172="사용자항목3", L1172, 0)</f>
        <v>0</v>
      </c>
      <c r="AF1172">
        <f>IF(P1172="사용자항목4", L1172, 0)</f>
        <v>0</v>
      </c>
      <c r="AG1172">
        <f>IF(P1172="사용자항목5", L1172, 0)</f>
        <v>0</v>
      </c>
      <c r="AH1172">
        <f>IF(P1172="사용자항목6", L1172, 0)</f>
        <v>0</v>
      </c>
      <c r="AI1172">
        <f>IF(P1172="사용자항목7", L1172, 0)</f>
        <v>0</v>
      </c>
      <c r="AJ1172">
        <f>IF(P1172="사용자항목8", L1172, 0)</f>
        <v>0</v>
      </c>
      <c r="AK1172">
        <f>IF(P1172="사용자항목9", L1172, 0)</f>
        <v>0</v>
      </c>
    </row>
    <row r="1173" spans="1:38" ht="30" customHeight="1">
      <c r="A1173" s="31" t="s">
        <v>196</v>
      </c>
      <c r="B1173" s="31" t="s">
        <v>197</v>
      </c>
      <c r="C1173" s="29" t="s">
        <v>57</v>
      </c>
      <c r="D1173" s="8">
        <v>64</v>
      </c>
      <c r="E1173" s="8"/>
      <c r="F1173" s="8"/>
      <c r="G1173" s="8"/>
      <c r="H1173" s="8"/>
      <c r="I1173" s="8"/>
      <c r="J1173" s="8"/>
      <c r="K1173" s="8">
        <f t="shared" si="124"/>
        <v>0</v>
      </c>
      <c r="L1173" s="8">
        <f t="shared" si="124"/>
        <v>0</v>
      </c>
      <c r="M1173" s="9" t="s">
        <v>195</v>
      </c>
      <c r="O1173" t="str">
        <f>""</f>
        <v/>
      </c>
      <c r="P1173" s="1" t="s">
        <v>120</v>
      </c>
      <c r="Q1173">
        <v>1</v>
      </c>
      <c r="R1173">
        <f>IF(P1173="기계경비", J1173, 0)</f>
        <v>0</v>
      </c>
      <c r="S1173">
        <f>IF(P1173="운반비", J1173, 0)</f>
        <v>0</v>
      </c>
      <c r="T1173">
        <f>IF(P1173="작업부산물", F1173, 0)</f>
        <v>0</v>
      </c>
      <c r="U1173">
        <f>IF(P1173="관급", F1173, 0)</f>
        <v>0</v>
      </c>
      <c r="V1173">
        <f>IF(P1173="외주비", J1173, 0)</f>
        <v>0</v>
      </c>
      <c r="W1173">
        <f>IF(P1173="장비비", J1173, 0)</f>
        <v>0</v>
      </c>
      <c r="X1173">
        <f>IF(P1173="폐기물처리비", J1173, 0)</f>
        <v>0</v>
      </c>
      <c r="Y1173">
        <f>IF(P1173="가설비", J1173, 0)</f>
        <v>0</v>
      </c>
      <c r="Z1173">
        <f>IF(P1173="잡비제외분", F1173, 0)</f>
        <v>0</v>
      </c>
      <c r="AA1173">
        <f>IF(P1173="사급자재대", L1173, 0)</f>
        <v>0</v>
      </c>
      <c r="AB1173">
        <f>IF(P1173="관급자재대", L1173, 0)</f>
        <v>0</v>
      </c>
      <c r="AC1173">
        <f>IF(P1173="사용자항목1", L1173, 0)</f>
        <v>0</v>
      </c>
      <c r="AD1173">
        <f>IF(P1173="사용자항목2", L1173, 0)</f>
        <v>0</v>
      </c>
      <c r="AE1173">
        <f>IF(P1173="사용자항목3", L1173, 0)</f>
        <v>0</v>
      </c>
      <c r="AF1173">
        <f>IF(P1173="사용자항목4", L1173, 0)</f>
        <v>0</v>
      </c>
      <c r="AG1173">
        <f>IF(P1173="사용자항목5", L1173, 0)</f>
        <v>0</v>
      </c>
      <c r="AH1173">
        <f>IF(P1173="사용자항목6", L1173, 0)</f>
        <v>0</v>
      </c>
      <c r="AI1173">
        <f>IF(P1173="사용자항목7", L1173, 0)</f>
        <v>0</v>
      </c>
      <c r="AJ1173">
        <f>IF(P1173="사용자항목8", L1173, 0)</f>
        <v>0</v>
      </c>
      <c r="AK1173">
        <f>IF(P1173="사용자항목9", L1173, 0)</f>
        <v>0</v>
      </c>
    </row>
    <row r="1174" spans="1:38" ht="30" customHeight="1">
      <c r="A1174" s="31" t="s">
        <v>199</v>
      </c>
      <c r="B1174" s="31" t="s">
        <v>200</v>
      </c>
      <c r="C1174" s="29" t="s">
        <v>57</v>
      </c>
      <c r="D1174" s="8">
        <v>64</v>
      </c>
      <c r="E1174" s="8"/>
      <c r="F1174" s="8"/>
      <c r="G1174" s="8"/>
      <c r="H1174" s="8"/>
      <c r="I1174" s="8"/>
      <c r="J1174" s="8"/>
      <c r="K1174" s="8">
        <f t="shared" si="124"/>
        <v>0</v>
      </c>
      <c r="L1174" s="8">
        <f t="shared" si="124"/>
        <v>0</v>
      </c>
      <c r="M1174" s="9" t="s">
        <v>198</v>
      </c>
      <c r="O1174" t="str">
        <f>""</f>
        <v/>
      </c>
      <c r="P1174" s="1" t="s">
        <v>120</v>
      </c>
      <c r="Q1174">
        <v>1</v>
      </c>
      <c r="R1174">
        <f>IF(P1174="기계경비", J1174, 0)</f>
        <v>0</v>
      </c>
      <c r="S1174">
        <f>IF(P1174="운반비", J1174, 0)</f>
        <v>0</v>
      </c>
      <c r="T1174">
        <f>IF(P1174="작업부산물", F1174, 0)</f>
        <v>0</v>
      </c>
      <c r="U1174">
        <f>IF(P1174="관급", F1174, 0)</f>
        <v>0</v>
      </c>
      <c r="V1174">
        <f>IF(P1174="외주비", J1174, 0)</f>
        <v>0</v>
      </c>
      <c r="W1174">
        <f>IF(P1174="장비비", J1174, 0)</f>
        <v>0</v>
      </c>
      <c r="X1174">
        <f>IF(P1174="폐기물처리비", J1174, 0)</f>
        <v>0</v>
      </c>
      <c r="Y1174">
        <f>IF(P1174="가설비", J1174, 0)</f>
        <v>0</v>
      </c>
      <c r="Z1174">
        <f>IF(P1174="잡비제외분", F1174, 0)</f>
        <v>0</v>
      </c>
      <c r="AA1174">
        <f>IF(P1174="사급자재대", L1174, 0)</f>
        <v>0</v>
      </c>
      <c r="AB1174">
        <f>IF(P1174="관급자재대", L1174, 0)</f>
        <v>0</v>
      </c>
      <c r="AC1174">
        <f>IF(P1174="사용자항목1", L1174, 0)</f>
        <v>0</v>
      </c>
      <c r="AD1174">
        <f>IF(P1174="사용자항목2", L1174, 0)</f>
        <v>0</v>
      </c>
      <c r="AE1174">
        <f>IF(P1174="사용자항목3", L1174, 0)</f>
        <v>0</v>
      </c>
      <c r="AF1174">
        <f>IF(P1174="사용자항목4", L1174, 0)</f>
        <v>0</v>
      </c>
      <c r="AG1174">
        <f>IF(P1174="사용자항목5", L1174, 0)</f>
        <v>0</v>
      </c>
      <c r="AH1174">
        <f>IF(P1174="사용자항목6", L1174, 0)</f>
        <v>0</v>
      </c>
      <c r="AI1174">
        <f>IF(P1174="사용자항목7", L1174, 0)</f>
        <v>0</v>
      </c>
      <c r="AJ1174">
        <f>IF(P1174="사용자항목8", L1174, 0)</f>
        <v>0</v>
      </c>
      <c r="AK1174">
        <f>IF(P1174="사용자항목9", L1174, 0)</f>
        <v>0</v>
      </c>
    </row>
    <row r="1175" spans="1:38" ht="30" customHeight="1">
      <c r="A1175" s="32"/>
      <c r="B1175" s="32"/>
      <c r="C1175" s="30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38" ht="30" customHeight="1">
      <c r="A1176" s="32"/>
      <c r="B1176" s="32"/>
      <c r="C1176" s="30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38" ht="30" customHeight="1">
      <c r="A1177" s="32"/>
      <c r="B1177" s="32"/>
      <c r="C1177" s="30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38" ht="30" customHeight="1">
      <c r="A1178" s="32"/>
      <c r="B1178" s="32"/>
      <c r="C1178" s="30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38" ht="30" customHeight="1">
      <c r="A1179" s="32"/>
      <c r="B1179" s="32"/>
      <c r="C1179" s="30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38" ht="30" customHeight="1">
      <c r="A1180" s="32"/>
      <c r="B1180" s="32"/>
      <c r="C1180" s="30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38" ht="30" customHeight="1">
      <c r="A1181" s="32"/>
      <c r="B1181" s="32"/>
      <c r="C1181" s="30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38" ht="30" customHeight="1">
      <c r="A1182" s="32"/>
      <c r="B1182" s="32"/>
      <c r="C1182" s="30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38" ht="30" customHeight="1">
      <c r="A1183" s="32"/>
      <c r="B1183" s="32"/>
      <c r="C1183" s="30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38" ht="30" customHeight="1">
      <c r="A1184" s="32"/>
      <c r="B1184" s="32"/>
      <c r="C1184" s="30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38" ht="30" customHeight="1">
      <c r="A1185" s="32"/>
      <c r="B1185" s="32"/>
      <c r="C1185" s="30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38" ht="30" customHeight="1">
      <c r="A1186" s="32"/>
      <c r="B1186" s="32"/>
      <c r="C1186" s="30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38" ht="30" customHeight="1">
      <c r="A1187" s="32"/>
      <c r="B1187" s="32"/>
      <c r="C1187" s="30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38" ht="30" customHeight="1">
      <c r="A1188" s="32"/>
      <c r="B1188" s="32"/>
      <c r="C1188" s="30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38" ht="30" customHeight="1">
      <c r="A1189" s="32"/>
      <c r="B1189" s="32"/>
      <c r="C1189" s="30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38" ht="30" customHeight="1">
      <c r="A1190" s="32"/>
      <c r="B1190" s="32"/>
      <c r="C1190" s="30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38" ht="30" customHeight="1">
      <c r="A1191" s="32"/>
      <c r="B1191" s="32"/>
      <c r="C1191" s="30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38" ht="30" customHeight="1">
      <c r="A1192" s="11" t="s">
        <v>121</v>
      </c>
      <c r="B1192" s="12"/>
      <c r="C1192" s="13"/>
      <c r="D1192" s="14"/>
      <c r="E1192" s="8"/>
      <c r="F1192" s="14"/>
      <c r="G1192" s="8"/>
      <c r="H1192" s="14"/>
      <c r="I1192" s="8"/>
      <c r="J1192" s="14"/>
      <c r="K1192" s="8"/>
      <c r="L1192" s="14">
        <f>F1192+H1192+J1192</f>
        <v>0</v>
      </c>
      <c r="M1192" s="14"/>
      <c r="R1192">
        <f t="shared" ref="R1192:AL1192" si="125">ROUNDDOWN(SUM(R1172:R1174), 0)</f>
        <v>0</v>
      </c>
      <c r="S1192">
        <f t="shared" si="125"/>
        <v>0</v>
      </c>
      <c r="T1192">
        <f t="shared" si="125"/>
        <v>0</v>
      </c>
      <c r="U1192">
        <f t="shared" si="125"/>
        <v>0</v>
      </c>
      <c r="V1192">
        <f t="shared" si="125"/>
        <v>0</v>
      </c>
      <c r="W1192">
        <f t="shared" si="125"/>
        <v>0</v>
      </c>
      <c r="X1192">
        <f t="shared" si="125"/>
        <v>0</v>
      </c>
      <c r="Y1192">
        <f t="shared" si="125"/>
        <v>0</v>
      </c>
      <c r="Z1192">
        <f t="shared" si="125"/>
        <v>0</v>
      </c>
      <c r="AA1192">
        <f t="shared" si="125"/>
        <v>0</v>
      </c>
      <c r="AB1192">
        <f t="shared" si="125"/>
        <v>0</v>
      </c>
      <c r="AC1192">
        <f t="shared" si="125"/>
        <v>0</v>
      </c>
      <c r="AD1192">
        <f t="shared" si="125"/>
        <v>0</v>
      </c>
      <c r="AE1192">
        <f t="shared" si="125"/>
        <v>0</v>
      </c>
      <c r="AF1192">
        <f t="shared" si="125"/>
        <v>0</v>
      </c>
      <c r="AG1192">
        <f t="shared" si="125"/>
        <v>0</v>
      </c>
      <c r="AH1192">
        <f t="shared" si="125"/>
        <v>0</v>
      </c>
      <c r="AI1192">
        <f t="shared" si="125"/>
        <v>0</v>
      </c>
      <c r="AJ1192">
        <f t="shared" si="125"/>
        <v>0</v>
      </c>
      <c r="AK1192">
        <f t="shared" si="125"/>
        <v>0</v>
      </c>
      <c r="AL1192">
        <f t="shared" si="125"/>
        <v>0</v>
      </c>
    </row>
    <row r="1193" spans="1:38" ht="30" customHeight="1">
      <c r="A1193" s="53" t="s">
        <v>349</v>
      </c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7"/>
    </row>
    <row r="1194" spans="1:38" ht="30" customHeight="1">
      <c r="A1194" s="31" t="s">
        <v>204</v>
      </c>
      <c r="B1194" s="31" t="s">
        <v>205</v>
      </c>
      <c r="C1194" s="29" t="s">
        <v>48</v>
      </c>
      <c r="D1194" s="8">
        <v>43</v>
      </c>
      <c r="E1194" s="8"/>
      <c r="F1194" s="8"/>
      <c r="G1194" s="8"/>
      <c r="H1194" s="8"/>
      <c r="I1194" s="8"/>
      <c r="J1194" s="8"/>
      <c r="K1194" s="8">
        <f t="shared" ref="K1194:L1197" si="126">E1194+G1194+I1194</f>
        <v>0</v>
      </c>
      <c r="L1194" s="8">
        <f t="shared" si="126"/>
        <v>0</v>
      </c>
      <c r="M1194" s="9" t="s">
        <v>203</v>
      </c>
      <c r="O1194" t="str">
        <f>""</f>
        <v/>
      </c>
      <c r="P1194" s="1" t="s">
        <v>120</v>
      </c>
      <c r="Q1194">
        <v>1</v>
      </c>
      <c r="R1194">
        <f>IF(P1194="기계경비", J1194, 0)</f>
        <v>0</v>
      </c>
      <c r="S1194">
        <f>IF(P1194="운반비", J1194, 0)</f>
        <v>0</v>
      </c>
      <c r="T1194">
        <f>IF(P1194="작업부산물", F1194, 0)</f>
        <v>0</v>
      </c>
      <c r="U1194">
        <f>IF(P1194="관급", F1194, 0)</f>
        <v>0</v>
      </c>
      <c r="V1194">
        <f>IF(P1194="외주비", J1194, 0)</f>
        <v>0</v>
      </c>
      <c r="W1194">
        <f>IF(P1194="장비비", J1194, 0)</f>
        <v>0</v>
      </c>
      <c r="X1194">
        <f>IF(P1194="폐기물처리비", J1194, 0)</f>
        <v>0</v>
      </c>
      <c r="Y1194">
        <f>IF(P1194="가설비", J1194, 0)</f>
        <v>0</v>
      </c>
      <c r="Z1194">
        <f>IF(P1194="잡비제외분", F1194, 0)</f>
        <v>0</v>
      </c>
      <c r="AA1194">
        <f>IF(P1194="사급자재대", L1194, 0)</f>
        <v>0</v>
      </c>
      <c r="AB1194">
        <f>IF(P1194="관급자재대", L1194, 0)</f>
        <v>0</v>
      </c>
      <c r="AC1194">
        <f>IF(P1194="사용자항목1", L1194, 0)</f>
        <v>0</v>
      </c>
      <c r="AD1194">
        <f>IF(P1194="사용자항목2", L1194, 0)</f>
        <v>0</v>
      </c>
      <c r="AE1194">
        <f>IF(P1194="사용자항목3", L1194, 0)</f>
        <v>0</v>
      </c>
      <c r="AF1194">
        <f>IF(P1194="사용자항목4", L1194, 0)</f>
        <v>0</v>
      </c>
      <c r="AG1194">
        <f>IF(P1194="사용자항목5", L1194, 0)</f>
        <v>0</v>
      </c>
      <c r="AH1194">
        <f>IF(P1194="사용자항목6", L1194, 0)</f>
        <v>0</v>
      </c>
      <c r="AI1194">
        <f>IF(P1194="사용자항목7", L1194, 0)</f>
        <v>0</v>
      </c>
      <c r="AJ1194">
        <f>IF(P1194="사용자항목8", L1194, 0)</f>
        <v>0</v>
      </c>
      <c r="AK1194">
        <f>IF(P1194="사용자항목9", L1194, 0)</f>
        <v>0</v>
      </c>
    </row>
    <row r="1195" spans="1:38" ht="30" customHeight="1">
      <c r="A1195" s="31" t="s">
        <v>207</v>
      </c>
      <c r="B1195" s="31" t="s">
        <v>208</v>
      </c>
      <c r="C1195" s="29" t="s">
        <v>55</v>
      </c>
      <c r="D1195" s="8">
        <v>5</v>
      </c>
      <c r="E1195" s="8"/>
      <c r="F1195" s="8"/>
      <c r="G1195" s="8"/>
      <c r="H1195" s="8"/>
      <c r="I1195" s="8"/>
      <c r="J1195" s="8"/>
      <c r="K1195" s="8">
        <f t="shared" si="126"/>
        <v>0</v>
      </c>
      <c r="L1195" s="8">
        <f t="shared" si="126"/>
        <v>0</v>
      </c>
      <c r="M1195" s="9" t="s">
        <v>206</v>
      </c>
      <c r="O1195" t="str">
        <f>""</f>
        <v/>
      </c>
      <c r="P1195" s="1" t="s">
        <v>120</v>
      </c>
      <c r="Q1195">
        <v>1</v>
      </c>
      <c r="R1195">
        <f>IF(P1195="기계경비", J1195, 0)</f>
        <v>0</v>
      </c>
      <c r="S1195">
        <f>IF(P1195="운반비", J1195, 0)</f>
        <v>0</v>
      </c>
      <c r="T1195">
        <f>IF(P1195="작업부산물", F1195, 0)</f>
        <v>0</v>
      </c>
      <c r="U1195">
        <f>IF(P1195="관급", F1195, 0)</f>
        <v>0</v>
      </c>
      <c r="V1195">
        <f>IF(P1195="외주비", J1195, 0)</f>
        <v>0</v>
      </c>
      <c r="W1195">
        <f>IF(P1195="장비비", J1195, 0)</f>
        <v>0</v>
      </c>
      <c r="X1195">
        <f>IF(P1195="폐기물처리비", J1195, 0)</f>
        <v>0</v>
      </c>
      <c r="Y1195">
        <f>IF(P1195="가설비", J1195, 0)</f>
        <v>0</v>
      </c>
      <c r="Z1195">
        <f>IF(P1195="잡비제외분", F1195, 0)</f>
        <v>0</v>
      </c>
      <c r="AA1195">
        <f>IF(P1195="사급자재대", L1195, 0)</f>
        <v>0</v>
      </c>
      <c r="AB1195">
        <f>IF(P1195="관급자재대", L1195, 0)</f>
        <v>0</v>
      </c>
      <c r="AC1195">
        <f>IF(P1195="사용자항목1", L1195, 0)</f>
        <v>0</v>
      </c>
      <c r="AD1195">
        <f>IF(P1195="사용자항목2", L1195, 0)</f>
        <v>0</v>
      </c>
      <c r="AE1195">
        <f>IF(P1195="사용자항목3", L1195, 0)</f>
        <v>0</v>
      </c>
      <c r="AF1195">
        <f>IF(P1195="사용자항목4", L1195, 0)</f>
        <v>0</v>
      </c>
      <c r="AG1195">
        <f>IF(P1195="사용자항목5", L1195, 0)</f>
        <v>0</v>
      </c>
      <c r="AH1195">
        <f>IF(P1195="사용자항목6", L1195, 0)</f>
        <v>0</v>
      </c>
      <c r="AI1195">
        <f>IF(P1195="사용자항목7", L1195, 0)</f>
        <v>0</v>
      </c>
      <c r="AJ1195">
        <f>IF(P1195="사용자항목8", L1195, 0)</f>
        <v>0</v>
      </c>
      <c r="AK1195">
        <f>IF(P1195="사용자항목9", L1195, 0)</f>
        <v>0</v>
      </c>
    </row>
    <row r="1196" spans="1:38" ht="30" customHeight="1">
      <c r="A1196" s="31" t="s">
        <v>210</v>
      </c>
      <c r="B1196" s="31" t="s">
        <v>211</v>
      </c>
      <c r="C1196" s="29" t="s">
        <v>57</v>
      </c>
      <c r="D1196" s="8">
        <v>110</v>
      </c>
      <c r="E1196" s="8"/>
      <c r="F1196" s="8"/>
      <c r="G1196" s="8"/>
      <c r="H1196" s="8"/>
      <c r="I1196" s="8"/>
      <c r="J1196" s="8"/>
      <c r="K1196" s="8">
        <f t="shared" si="126"/>
        <v>0</v>
      </c>
      <c r="L1196" s="8">
        <f t="shared" si="126"/>
        <v>0</v>
      </c>
      <c r="M1196" s="9" t="s">
        <v>209</v>
      </c>
      <c r="O1196" t="str">
        <f>""</f>
        <v/>
      </c>
      <c r="P1196" s="1" t="s">
        <v>120</v>
      </c>
      <c r="Q1196">
        <v>1</v>
      </c>
      <c r="R1196">
        <f>IF(P1196="기계경비", J1196, 0)</f>
        <v>0</v>
      </c>
      <c r="S1196">
        <f>IF(P1196="운반비", J1196, 0)</f>
        <v>0</v>
      </c>
      <c r="T1196">
        <f>IF(P1196="작업부산물", F1196, 0)</f>
        <v>0</v>
      </c>
      <c r="U1196">
        <f>IF(P1196="관급", F1196, 0)</f>
        <v>0</v>
      </c>
      <c r="V1196">
        <f>IF(P1196="외주비", J1196, 0)</f>
        <v>0</v>
      </c>
      <c r="W1196">
        <f>IF(P1196="장비비", J1196, 0)</f>
        <v>0</v>
      </c>
      <c r="X1196">
        <f>IF(P1196="폐기물처리비", J1196, 0)</f>
        <v>0</v>
      </c>
      <c r="Y1196">
        <f>IF(P1196="가설비", J1196, 0)</f>
        <v>0</v>
      </c>
      <c r="Z1196">
        <f>IF(P1196="잡비제외분", F1196, 0)</f>
        <v>0</v>
      </c>
      <c r="AA1196">
        <f>IF(P1196="사급자재대", L1196, 0)</f>
        <v>0</v>
      </c>
      <c r="AB1196">
        <f>IF(P1196="관급자재대", L1196, 0)</f>
        <v>0</v>
      </c>
      <c r="AC1196">
        <f>IF(P1196="사용자항목1", L1196, 0)</f>
        <v>0</v>
      </c>
      <c r="AD1196">
        <f>IF(P1196="사용자항목2", L1196, 0)</f>
        <v>0</v>
      </c>
      <c r="AE1196">
        <f>IF(P1196="사용자항목3", L1196, 0)</f>
        <v>0</v>
      </c>
      <c r="AF1196">
        <f>IF(P1196="사용자항목4", L1196, 0)</f>
        <v>0</v>
      </c>
      <c r="AG1196">
        <f>IF(P1196="사용자항목5", L1196, 0)</f>
        <v>0</v>
      </c>
      <c r="AH1196">
        <f>IF(P1196="사용자항목6", L1196, 0)</f>
        <v>0</v>
      </c>
      <c r="AI1196">
        <f>IF(P1196="사용자항목7", L1196, 0)</f>
        <v>0</v>
      </c>
      <c r="AJ1196">
        <f>IF(P1196="사용자항목8", L1196, 0)</f>
        <v>0</v>
      </c>
      <c r="AK1196">
        <f>IF(P1196="사용자항목9", L1196, 0)</f>
        <v>0</v>
      </c>
    </row>
    <row r="1197" spans="1:38" ht="30" customHeight="1">
      <c r="A1197" s="31" t="s">
        <v>213</v>
      </c>
      <c r="B1197" s="31" t="s">
        <v>214</v>
      </c>
      <c r="C1197" s="29" t="s">
        <v>57</v>
      </c>
      <c r="D1197" s="8">
        <v>110</v>
      </c>
      <c r="E1197" s="8"/>
      <c r="F1197" s="8"/>
      <c r="G1197" s="8"/>
      <c r="H1197" s="8"/>
      <c r="I1197" s="8"/>
      <c r="J1197" s="8"/>
      <c r="K1197" s="8">
        <f t="shared" si="126"/>
        <v>0</v>
      </c>
      <c r="L1197" s="8">
        <f t="shared" si="126"/>
        <v>0</v>
      </c>
      <c r="M1197" s="9" t="s">
        <v>212</v>
      </c>
      <c r="O1197" t="str">
        <f>""</f>
        <v/>
      </c>
      <c r="P1197" s="1" t="s">
        <v>120</v>
      </c>
      <c r="Q1197">
        <v>1</v>
      </c>
      <c r="R1197">
        <f>IF(P1197="기계경비", J1197, 0)</f>
        <v>0</v>
      </c>
      <c r="S1197">
        <f>IF(P1197="운반비", J1197, 0)</f>
        <v>0</v>
      </c>
      <c r="T1197">
        <f>IF(P1197="작업부산물", F1197, 0)</f>
        <v>0</v>
      </c>
      <c r="U1197">
        <f>IF(P1197="관급", F1197, 0)</f>
        <v>0</v>
      </c>
      <c r="V1197">
        <f>IF(P1197="외주비", J1197, 0)</f>
        <v>0</v>
      </c>
      <c r="W1197">
        <f>IF(P1197="장비비", J1197, 0)</f>
        <v>0</v>
      </c>
      <c r="X1197">
        <f>IF(P1197="폐기물처리비", J1197, 0)</f>
        <v>0</v>
      </c>
      <c r="Y1197">
        <f>IF(P1197="가설비", J1197, 0)</f>
        <v>0</v>
      </c>
      <c r="Z1197">
        <f>IF(P1197="잡비제외분", F1197, 0)</f>
        <v>0</v>
      </c>
      <c r="AA1197">
        <f>IF(P1197="사급자재대", L1197, 0)</f>
        <v>0</v>
      </c>
      <c r="AB1197">
        <f>IF(P1197="관급자재대", L1197, 0)</f>
        <v>0</v>
      </c>
      <c r="AC1197">
        <f>IF(P1197="사용자항목1", L1197, 0)</f>
        <v>0</v>
      </c>
      <c r="AD1197">
        <f>IF(P1197="사용자항목2", L1197, 0)</f>
        <v>0</v>
      </c>
      <c r="AE1197">
        <f>IF(P1197="사용자항목3", L1197, 0)</f>
        <v>0</v>
      </c>
      <c r="AF1197">
        <f>IF(P1197="사용자항목4", L1197, 0)</f>
        <v>0</v>
      </c>
      <c r="AG1197">
        <f>IF(P1197="사용자항목5", L1197, 0)</f>
        <v>0</v>
      </c>
      <c r="AH1197">
        <f>IF(P1197="사용자항목6", L1197, 0)</f>
        <v>0</v>
      </c>
      <c r="AI1197">
        <f>IF(P1197="사용자항목7", L1197, 0)</f>
        <v>0</v>
      </c>
      <c r="AJ1197">
        <f>IF(P1197="사용자항목8", L1197, 0)</f>
        <v>0</v>
      </c>
      <c r="AK1197">
        <f>IF(P1197="사용자항목9", L1197, 0)</f>
        <v>0</v>
      </c>
    </row>
    <row r="1198" spans="1:38" ht="30" customHeight="1">
      <c r="A1198" s="32"/>
      <c r="B1198" s="32"/>
      <c r="C1198" s="30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38" ht="30" customHeight="1">
      <c r="A1199" s="32"/>
      <c r="B1199" s="32"/>
      <c r="C1199" s="30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38" ht="30" customHeight="1">
      <c r="A1200" s="32"/>
      <c r="B1200" s="32"/>
      <c r="C1200" s="30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38" ht="30" customHeight="1">
      <c r="A1201" s="32"/>
      <c r="B1201" s="32"/>
      <c r="C1201" s="30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38" ht="30" customHeight="1">
      <c r="A1202" s="32"/>
      <c r="B1202" s="32"/>
      <c r="C1202" s="30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38" ht="30" customHeight="1">
      <c r="A1203" s="32"/>
      <c r="B1203" s="32"/>
      <c r="C1203" s="30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38" ht="30" customHeight="1">
      <c r="A1204" s="32"/>
      <c r="B1204" s="32"/>
      <c r="C1204" s="30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38" ht="30" customHeight="1">
      <c r="A1205" s="32"/>
      <c r="B1205" s="32"/>
      <c r="C1205" s="30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38" ht="30" customHeight="1">
      <c r="A1206" s="32"/>
      <c r="B1206" s="32"/>
      <c r="C1206" s="30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38" ht="30" customHeight="1">
      <c r="A1207" s="32"/>
      <c r="B1207" s="32"/>
      <c r="C1207" s="30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38" ht="30" customHeight="1">
      <c r="A1208" s="32"/>
      <c r="B1208" s="32"/>
      <c r="C1208" s="30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38" ht="30" customHeight="1">
      <c r="A1209" s="32"/>
      <c r="B1209" s="32"/>
      <c r="C1209" s="30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38" ht="30" customHeight="1">
      <c r="A1210" s="32"/>
      <c r="B1210" s="32"/>
      <c r="C1210" s="30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38" ht="30" customHeight="1">
      <c r="A1211" s="32"/>
      <c r="B1211" s="32"/>
      <c r="C1211" s="30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38" ht="30" customHeight="1">
      <c r="A1212" s="32"/>
      <c r="B1212" s="32"/>
      <c r="C1212" s="30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38" ht="30" customHeight="1">
      <c r="A1213" s="32"/>
      <c r="B1213" s="32"/>
      <c r="C1213" s="30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38" ht="30" customHeight="1">
      <c r="A1214" s="11" t="s">
        <v>121</v>
      </c>
      <c r="B1214" s="12"/>
      <c r="C1214" s="13"/>
      <c r="D1214" s="14"/>
      <c r="E1214" s="8"/>
      <c r="F1214" s="14"/>
      <c r="G1214" s="8"/>
      <c r="H1214" s="14"/>
      <c r="I1214" s="8"/>
      <c r="J1214" s="14"/>
      <c r="K1214" s="8"/>
      <c r="L1214" s="14">
        <f>F1214+H1214+J1214</f>
        <v>0</v>
      </c>
      <c r="M1214" s="14"/>
      <c r="R1214">
        <f t="shared" ref="R1214:AL1214" si="127">ROUNDDOWN(SUM(R1194:R1197), 0)</f>
        <v>0</v>
      </c>
      <c r="S1214">
        <f t="shared" si="127"/>
        <v>0</v>
      </c>
      <c r="T1214">
        <f t="shared" si="127"/>
        <v>0</v>
      </c>
      <c r="U1214">
        <f t="shared" si="127"/>
        <v>0</v>
      </c>
      <c r="V1214">
        <f t="shared" si="127"/>
        <v>0</v>
      </c>
      <c r="W1214">
        <f t="shared" si="127"/>
        <v>0</v>
      </c>
      <c r="X1214">
        <f t="shared" si="127"/>
        <v>0</v>
      </c>
      <c r="Y1214">
        <f t="shared" si="127"/>
        <v>0</v>
      </c>
      <c r="Z1214">
        <f t="shared" si="127"/>
        <v>0</v>
      </c>
      <c r="AA1214">
        <f t="shared" si="127"/>
        <v>0</v>
      </c>
      <c r="AB1214">
        <f t="shared" si="127"/>
        <v>0</v>
      </c>
      <c r="AC1214">
        <f t="shared" si="127"/>
        <v>0</v>
      </c>
      <c r="AD1214">
        <f t="shared" si="127"/>
        <v>0</v>
      </c>
      <c r="AE1214">
        <f t="shared" si="127"/>
        <v>0</v>
      </c>
      <c r="AF1214">
        <f t="shared" si="127"/>
        <v>0</v>
      </c>
      <c r="AG1214">
        <f t="shared" si="127"/>
        <v>0</v>
      </c>
      <c r="AH1214">
        <f t="shared" si="127"/>
        <v>0</v>
      </c>
      <c r="AI1214">
        <f t="shared" si="127"/>
        <v>0</v>
      </c>
      <c r="AJ1214">
        <f t="shared" si="127"/>
        <v>0</v>
      </c>
      <c r="AK1214">
        <f t="shared" si="127"/>
        <v>0</v>
      </c>
      <c r="AL1214">
        <f t="shared" si="127"/>
        <v>0</v>
      </c>
    </row>
    <row r="1215" spans="1:38" ht="30" customHeight="1">
      <c r="A1215" s="53" t="s">
        <v>350</v>
      </c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7"/>
    </row>
    <row r="1216" spans="1:38" ht="30" customHeight="1">
      <c r="A1216" s="31" t="s">
        <v>166</v>
      </c>
      <c r="B1216" s="31" t="s">
        <v>167</v>
      </c>
      <c r="C1216" s="29" t="s">
        <v>134</v>
      </c>
      <c r="D1216" s="8">
        <v>1</v>
      </c>
      <c r="E1216" s="8"/>
      <c r="F1216" s="8"/>
      <c r="G1216" s="8"/>
      <c r="H1216" s="8"/>
      <c r="I1216" s="8"/>
      <c r="J1216" s="8"/>
      <c r="K1216" s="8">
        <f t="shared" ref="K1216:L1218" si="128">E1216+G1216+I1216</f>
        <v>0</v>
      </c>
      <c r="L1216" s="8">
        <f t="shared" si="128"/>
        <v>0</v>
      </c>
      <c r="M1216" s="9" t="s">
        <v>165</v>
      </c>
      <c r="O1216" t="str">
        <f>""</f>
        <v/>
      </c>
      <c r="P1216" s="1" t="s">
        <v>120</v>
      </c>
      <c r="Q1216">
        <v>1</v>
      </c>
      <c r="R1216">
        <f>IF(P1216="기계경비", J1216, 0)</f>
        <v>0</v>
      </c>
      <c r="S1216">
        <f>IF(P1216="운반비", J1216, 0)</f>
        <v>0</v>
      </c>
      <c r="T1216">
        <f>IF(P1216="작업부산물", F1216, 0)</f>
        <v>0</v>
      </c>
      <c r="U1216">
        <f>IF(P1216="관급", F1216, 0)</f>
        <v>0</v>
      </c>
      <c r="V1216">
        <f>IF(P1216="외주비", J1216, 0)</f>
        <v>0</v>
      </c>
      <c r="W1216">
        <f>IF(P1216="장비비", J1216, 0)</f>
        <v>0</v>
      </c>
      <c r="X1216">
        <f>IF(P1216="폐기물처리비", J1216, 0)</f>
        <v>0</v>
      </c>
      <c r="Y1216">
        <f>IF(P1216="가설비", J1216, 0)</f>
        <v>0</v>
      </c>
      <c r="Z1216">
        <f>IF(P1216="잡비제외분", F1216, 0)</f>
        <v>0</v>
      </c>
      <c r="AA1216">
        <f>IF(P1216="사급자재대", L1216, 0)</f>
        <v>0</v>
      </c>
      <c r="AB1216">
        <f>IF(P1216="관급자재대", L1216, 0)</f>
        <v>0</v>
      </c>
      <c r="AC1216">
        <f>IF(P1216="사용자항목1", L1216, 0)</f>
        <v>0</v>
      </c>
      <c r="AD1216">
        <f>IF(P1216="사용자항목2", L1216, 0)</f>
        <v>0</v>
      </c>
      <c r="AE1216">
        <f>IF(P1216="사용자항목3", L1216, 0)</f>
        <v>0</v>
      </c>
      <c r="AF1216">
        <f>IF(P1216="사용자항목4", L1216, 0)</f>
        <v>0</v>
      </c>
      <c r="AG1216">
        <f>IF(P1216="사용자항목5", L1216, 0)</f>
        <v>0</v>
      </c>
      <c r="AH1216">
        <f>IF(P1216="사용자항목6", L1216, 0)</f>
        <v>0</v>
      </c>
      <c r="AI1216">
        <f>IF(P1216="사용자항목7", L1216, 0)</f>
        <v>0</v>
      </c>
      <c r="AJ1216">
        <f>IF(P1216="사용자항목8", L1216, 0)</f>
        <v>0</v>
      </c>
      <c r="AK1216">
        <f>IF(P1216="사용자항목9", L1216, 0)</f>
        <v>0</v>
      </c>
    </row>
    <row r="1217" spans="1:37" ht="30" customHeight="1">
      <c r="A1217" s="31" t="s">
        <v>169</v>
      </c>
      <c r="B1217" s="32"/>
      <c r="C1217" s="29" t="s">
        <v>57</v>
      </c>
      <c r="D1217" s="8">
        <v>33</v>
      </c>
      <c r="E1217" s="8"/>
      <c r="F1217" s="8"/>
      <c r="G1217" s="8"/>
      <c r="H1217" s="8"/>
      <c r="I1217" s="8"/>
      <c r="J1217" s="8"/>
      <c r="K1217" s="8">
        <f t="shared" si="128"/>
        <v>0</v>
      </c>
      <c r="L1217" s="8">
        <f t="shared" si="128"/>
        <v>0</v>
      </c>
      <c r="M1217" s="9" t="s">
        <v>168</v>
      </c>
      <c r="O1217" t="str">
        <f>""</f>
        <v/>
      </c>
      <c r="P1217" s="1" t="s">
        <v>120</v>
      </c>
      <c r="Q1217">
        <v>1</v>
      </c>
      <c r="R1217">
        <f>IF(P1217="기계경비", J1217, 0)</f>
        <v>0</v>
      </c>
      <c r="S1217">
        <f>IF(P1217="운반비", J1217, 0)</f>
        <v>0</v>
      </c>
      <c r="T1217">
        <f>IF(P1217="작업부산물", F1217, 0)</f>
        <v>0</v>
      </c>
      <c r="U1217">
        <f>IF(P1217="관급", F1217, 0)</f>
        <v>0</v>
      </c>
      <c r="V1217">
        <f>IF(P1217="외주비", J1217, 0)</f>
        <v>0</v>
      </c>
      <c r="W1217">
        <f>IF(P1217="장비비", J1217, 0)</f>
        <v>0</v>
      </c>
      <c r="X1217">
        <f>IF(P1217="폐기물처리비", J1217, 0)</f>
        <v>0</v>
      </c>
      <c r="Y1217">
        <f>IF(P1217="가설비", J1217, 0)</f>
        <v>0</v>
      </c>
      <c r="Z1217">
        <f>IF(P1217="잡비제외분", F1217, 0)</f>
        <v>0</v>
      </c>
      <c r="AA1217">
        <f>IF(P1217="사급자재대", L1217, 0)</f>
        <v>0</v>
      </c>
      <c r="AB1217">
        <f>IF(P1217="관급자재대", L1217, 0)</f>
        <v>0</v>
      </c>
      <c r="AC1217">
        <f>IF(P1217="사용자항목1", L1217, 0)</f>
        <v>0</v>
      </c>
      <c r="AD1217">
        <f>IF(P1217="사용자항목2", L1217, 0)</f>
        <v>0</v>
      </c>
      <c r="AE1217">
        <f>IF(P1217="사용자항목3", L1217, 0)</f>
        <v>0</v>
      </c>
      <c r="AF1217">
        <f>IF(P1217="사용자항목4", L1217, 0)</f>
        <v>0</v>
      </c>
      <c r="AG1217">
        <f>IF(P1217="사용자항목5", L1217, 0)</f>
        <v>0</v>
      </c>
      <c r="AH1217">
        <f>IF(P1217="사용자항목6", L1217, 0)</f>
        <v>0</v>
      </c>
      <c r="AI1217">
        <f>IF(P1217="사용자항목7", L1217, 0)</f>
        <v>0</v>
      </c>
      <c r="AJ1217">
        <f>IF(P1217="사용자항목8", L1217, 0)</f>
        <v>0</v>
      </c>
      <c r="AK1217">
        <f>IF(P1217="사용자항목9", L1217, 0)</f>
        <v>0</v>
      </c>
    </row>
    <row r="1218" spans="1:37" ht="30" customHeight="1">
      <c r="A1218" s="31" t="s">
        <v>50</v>
      </c>
      <c r="B1218" s="31" t="s">
        <v>51</v>
      </c>
      <c r="C1218" s="29" t="s">
        <v>52</v>
      </c>
      <c r="D1218" s="8">
        <v>77.3</v>
      </c>
      <c r="E1218" s="8"/>
      <c r="F1218" s="8"/>
      <c r="G1218" s="8"/>
      <c r="H1218" s="8"/>
      <c r="I1218" s="8"/>
      <c r="J1218" s="8"/>
      <c r="K1218" s="8">
        <f t="shared" si="128"/>
        <v>0</v>
      </c>
      <c r="L1218" s="8">
        <f t="shared" si="128"/>
        <v>0</v>
      </c>
      <c r="M1218" s="9" t="s">
        <v>49</v>
      </c>
      <c r="O1218" t="str">
        <f>"01"</f>
        <v>01</v>
      </c>
      <c r="P1218" s="1" t="s">
        <v>120</v>
      </c>
      <c r="Q1218">
        <v>1</v>
      </c>
      <c r="R1218">
        <f>IF(P1218="기계경비", J1218, 0)</f>
        <v>0</v>
      </c>
      <c r="S1218">
        <f>IF(P1218="운반비", J1218, 0)</f>
        <v>0</v>
      </c>
      <c r="T1218">
        <f>IF(P1218="작업부산물", F1218, 0)</f>
        <v>0</v>
      </c>
      <c r="U1218">
        <f>IF(P1218="관급", F1218, 0)</f>
        <v>0</v>
      </c>
      <c r="V1218">
        <f>IF(P1218="외주비", J1218, 0)</f>
        <v>0</v>
      </c>
      <c r="W1218">
        <f>IF(P1218="장비비", J1218, 0)</f>
        <v>0</v>
      </c>
      <c r="X1218">
        <f>IF(P1218="폐기물처리비", J1218, 0)</f>
        <v>0</v>
      </c>
      <c r="Y1218">
        <f>IF(P1218="가설비", J1218, 0)</f>
        <v>0</v>
      </c>
      <c r="Z1218">
        <f>IF(P1218="잡비제외분", F1218, 0)</f>
        <v>0</v>
      </c>
      <c r="AA1218">
        <f>IF(P1218="사급자재대", L1218, 0)</f>
        <v>0</v>
      </c>
      <c r="AB1218">
        <f>IF(P1218="관급자재대", L1218, 0)</f>
        <v>0</v>
      </c>
      <c r="AC1218">
        <f>IF(P1218="사용자항목1", L1218, 0)</f>
        <v>0</v>
      </c>
      <c r="AD1218">
        <f>IF(P1218="사용자항목2", L1218, 0)</f>
        <v>0</v>
      </c>
      <c r="AE1218">
        <f>IF(P1218="사용자항목3", L1218, 0)</f>
        <v>0</v>
      </c>
      <c r="AF1218">
        <f>IF(P1218="사용자항목4", L1218, 0)</f>
        <v>0</v>
      </c>
      <c r="AG1218">
        <f>IF(P1218="사용자항목5", L1218, 0)</f>
        <v>0</v>
      </c>
      <c r="AH1218">
        <f>IF(P1218="사용자항목6", L1218, 0)</f>
        <v>0</v>
      </c>
      <c r="AI1218">
        <f>IF(P1218="사용자항목7", L1218, 0)</f>
        <v>0</v>
      </c>
      <c r="AJ1218">
        <f>IF(P1218="사용자항목8", L1218, 0)</f>
        <v>0</v>
      </c>
      <c r="AK1218">
        <f>IF(P1218="사용자항목9", L1218, 0)</f>
        <v>0</v>
      </c>
    </row>
    <row r="1219" spans="1:37" ht="30" customHeight="1">
      <c r="A1219" s="32"/>
      <c r="B1219" s="32"/>
      <c r="C1219" s="30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37" ht="30" customHeight="1">
      <c r="A1220" s="32"/>
      <c r="B1220" s="32"/>
      <c r="C1220" s="30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37" ht="30" customHeight="1">
      <c r="A1221" s="32"/>
      <c r="B1221" s="32"/>
      <c r="C1221" s="30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37" ht="30" customHeight="1">
      <c r="A1222" s="32"/>
      <c r="B1222" s="32"/>
      <c r="C1222" s="30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37" ht="30" customHeight="1">
      <c r="A1223" s="32"/>
      <c r="B1223" s="32"/>
      <c r="C1223" s="30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37" ht="30" customHeight="1">
      <c r="A1224" s="32"/>
      <c r="B1224" s="32"/>
      <c r="C1224" s="30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37" ht="30" customHeight="1">
      <c r="A1225" s="32"/>
      <c r="B1225" s="32"/>
      <c r="C1225" s="30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37" ht="30" customHeight="1">
      <c r="A1226" s="32"/>
      <c r="B1226" s="32"/>
      <c r="C1226" s="30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37" ht="30" customHeight="1">
      <c r="A1227" s="32"/>
      <c r="B1227" s="32"/>
      <c r="C1227" s="30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37" ht="30" customHeight="1">
      <c r="A1228" s="32"/>
      <c r="B1228" s="32"/>
      <c r="C1228" s="30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37" ht="30" customHeight="1">
      <c r="A1229" s="32"/>
      <c r="B1229" s="32"/>
      <c r="C1229" s="30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37" ht="30" customHeight="1">
      <c r="A1230" s="32"/>
      <c r="B1230" s="32"/>
      <c r="C1230" s="30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37" ht="30" customHeight="1">
      <c r="A1231" s="32"/>
      <c r="B1231" s="32"/>
      <c r="C1231" s="30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37" ht="30" customHeight="1">
      <c r="A1232" s="32"/>
      <c r="B1232" s="32"/>
      <c r="C1232" s="30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38" ht="30" customHeight="1">
      <c r="A1233" s="32"/>
      <c r="B1233" s="32"/>
      <c r="C1233" s="30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38" ht="30" customHeight="1">
      <c r="A1234" s="32"/>
      <c r="B1234" s="32"/>
      <c r="C1234" s="30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38" ht="30" customHeight="1">
      <c r="A1235" s="32"/>
      <c r="B1235" s="32"/>
      <c r="C1235" s="30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38" ht="30" customHeight="1">
      <c r="A1236" s="11" t="s">
        <v>121</v>
      </c>
      <c r="B1236" s="12"/>
      <c r="C1236" s="13"/>
      <c r="D1236" s="14"/>
      <c r="E1236" s="8"/>
      <c r="F1236" s="14"/>
      <c r="G1236" s="8"/>
      <c r="H1236" s="14"/>
      <c r="I1236" s="8"/>
      <c r="J1236" s="14"/>
      <c r="K1236" s="8"/>
      <c r="L1236" s="14">
        <f>F1236+H1236+J1236</f>
        <v>0</v>
      </c>
      <c r="M1236" s="14"/>
      <c r="R1236">
        <f t="shared" ref="R1236:AL1236" si="129">ROUNDDOWN(SUM(R1216:R1218), 0)</f>
        <v>0</v>
      </c>
      <c r="S1236">
        <f t="shared" si="129"/>
        <v>0</v>
      </c>
      <c r="T1236">
        <f t="shared" si="129"/>
        <v>0</v>
      </c>
      <c r="U1236">
        <f t="shared" si="129"/>
        <v>0</v>
      </c>
      <c r="V1236">
        <f t="shared" si="129"/>
        <v>0</v>
      </c>
      <c r="W1236">
        <f t="shared" si="129"/>
        <v>0</v>
      </c>
      <c r="X1236">
        <f t="shared" si="129"/>
        <v>0</v>
      </c>
      <c r="Y1236">
        <f t="shared" si="129"/>
        <v>0</v>
      </c>
      <c r="Z1236">
        <f t="shared" si="129"/>
        <v>0</v>
      </c>
      <c r="AA1236">
        <f t="shared" si="129"/>
        <v>0</v>
      </c>
      <c r="AB1236">
        <f t="shared" si="129"/>
        <v>0</v>
      </c>
      <c r="AC1236">
        <f t="shared" si="129"/>
        <v>0</v>
      </c>
      <c r="AD1236">
        <f t="shared" si="129"/>
        <v>0</v>
      </c>
      <c r="AE1236">
        <f t="shared" si="129"/>
        <v>0</v>
      </c>
      <c r="AF1236">
        <f t="shared" si="129"/>
        <v>0</v>
      </c>
      <c r="AG1236">
        <f t="shared" si="129"/>
        <v>0</v>
      </c>
      <c r="AH1236">
        <f t="shared" si="129"/>
        <v>0</v>
      </c>
      <c r="AI1236">
        <f t="shared" si="129"/>
        <v>0</v>
      </c>
      <c r="AJ1236">
        <f t="shared" si="129"/>
        <v>0</v>
      </c>
      <c r="AK1236">
        <f t="shared" si="129"/>
        <v>0</v>
      </c>
      <c r="AL1236">
        <f t="shared" si="129"/>
        <v>0</v>
      </c>
    </row>
    <row r="1237" spans="1:38" ht="30" customHeight="1">
      <c r="A1237" s="53" t="s">
        <v>351</v>
      </c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7"/>
    </row>
    <row r="1238" spans="1:38" ht="30" customHeight="1">
      <c r="A1238" s="31" t="s">
        <v>174</v>
      </c>
      <c r="B1238" s="31" t="s">
        <v>175</v>
      </c>
      <c r="C1238" s="29" t="s">
        <v>57</v>
      </c>
      <c r="D1238" s="8">
        <v>3</v>
      </c>
      <c r="E1238" s="8"/>
      <c r="F1238" s="8"/>
      <c r="G1238" s="8"/>
      <c r="H1238" s="8"/>
      <c r="I1238" s="8"/>
      <c r="J1238" s="8"/>
      <c r="K1238" s="8">
        <f t="shared" ref="K1238:L1241" si="130">E1238+G1238+I1238</f>
        <v>0</v>
      </c>
      <c r="L1238" s="8">
        <f t="shared" si="130"/>
        <v>0</v>
      </c>
      <c r="M1238" s="9" t="s">
        <v>173</v>
      </c>
      <c r="O1238" t="str">
        <f>""</f>
        <v/>
      </c>
      <c r="P1238" s="1" t="s">
        <v>120</v>
      </c>
      <c r="Q1238">
        <v>1</v>
      </c>
      <c r="R1238">
        <f>IF(P1238="기계경비", J1238, 0)</f>
        <v>0</v>
      </c>
      <c r="S1238">
        <f>IF(P1238="운반비", J1238, 0)</f>
        <v>0</v>
      </c>
      <c r="T1238">
        <f>IF(P1238="작업부산물", F1238, 0)</f>
        <v>0</v>
      </c>
      <c r="U1238">
        <f>IF(P1238="관급", F1238, 0)</f>
        <v>0</v>
      </c>
      <c r="V1238">
        <f>IF(P1238="외주비", J1238, 0)</f>
        <v>0</v>
      </c>
      <c r="W1238">
        <f>IF(P1238="장비비", J1238, 0)</f>
        <v>0</v>
      </c>
      <c r="X1238">
        <f>IF(P1238="폐기물처리비", J1238, 0)</f>
        <v>0</v>
      </c>
      <c r="Y1238">
        <f>IF(P1238="가설비", J1238, 0)</f>
        <v>0</v>
      </c>
      <c r="Z1238">
        <f>IF(P1238="잡비제외분", F1238, 0)</f>
        <v>0</v>
      </c>
      <c r="AA1238">
        <f>IF(P1238="사급자재대", L1238, 0)</f>
        <v>0</v>
      </c>
      <c r="AB1238">
        <f>IF(P1238="관급자재대", L1238, 0)</f>
        <v>0</v>
      </c>
      <c r="AC1238">
        <f>IF(P1238="사용자항목1", L1238, 0)</f>
        <v>0</v>
      </c>
      <c r="AD1238">
        <f>IF(P1238="사용자항목2", L1238, 0)</f>
        <v>0</v>
      </c>
      <c r="AE1238">
        <f>IF(P1238="사용자항목3", L1238, 0)</f>
        <v>0</v>
      </c>
      <c r="AF1238">
        <f>IF(P1238="사용자항목4", L1238, 0)</f>
        <v>0</v>
      </c>
      <c r="AG1238">
        <f>IF(P1238="사용자항목5", L1238, 0)</f>
        <v>0</v>
      </c>
      <c r="AH1238">
        <f>IF(P1238="사용자항목6", L1238, 0)</f>
        <v>0</v>
      </c>
      <c r="AI1238">
        <f>IF(P1238="사용자항목7", L1238, 0)</f>
        <v>0</v>
      </c>
      <c r="AJ1238">
        <f>IF(P1238="사용자항목8", L1238, 0)</f>
        <v>0</v>
      </c>
      <c r="AK1238">
        <f>IF(P1238="사용자항목9", L1238, 0)</f>
        <v>0</v>
      </c>
    </row>
    <row r="1239" spans="1:38" ht="30" customHeight="1">
      <c r="A1239" s="31" t="s">
        <v>79</v>
      </c>
      <c r="B1239" s="31" t="s">
        <v>80</v>
      </c>
      <c r="C1239" s="29" t="s">
        <v>58</v>
      </c>
      <c r="D1239" s="8">
        <v>2</v>
      </c>
      <c r="E1239" s="8"/>
      <c r="F1239" s="8"/>
      <c r="G1239" s="8"/>
      <c r="H1239" s="8"/>
      <c r="I1239" s="8"/>
      <c r="J1239" s="8"/>
      <c r="K1239" s="8">
        <f t="shared" si="130"/>
        <v>0</v>
      </c>
      <c r="L1239" s="8">
        <f t="shared" si="130"/>
        <v>0</v>
      </c>
      <c r="M1239" s="8"/>
      <c r="O1239" t="str">
        <f>"01"</f>
        <v>01</v>
      </c>
      <c r="P1239" s="1" t="s">
        <v>120</v>
      </c>
      <c r="Q1239">
        <v>1</v>
      </c>
      <c r="R1239">
        <f>IF(P1239="기계경비", J1239, 0)</f>
        <v>0</v>
      </c>
      <c r="S1239">
        <f>IF(P1239="운반비", J1239, 0)</f>
        <v>0</v>
      </c>
      <c r="T1239">
        <f>IF(P1239="작업부산물", F1239, 0)</f>
        <v>0</v>
      </c>
      <c r="U1239">
        <f>IF(P1239="관급", F1239, 0)</f>
        <v>0</v>
      </c>
      <c r="V1239">
        <f>IF(P1239="외주비", J1239, 0)</f>
        <v>0</v>
      </c>
      <c r="W1239">
        <f>IF(P1239="장비비", J1239, 0)</f>
        <v>0</v>
      </c>
      <c r="X1239">
        <f>IF(P1239="폐기물처리비", J1239, 0)</f>
        <v>0</v>
      </c>
      <c r="Y1239">
        <f>IF(P1239="가설비", J1239, 0)</f>
        <v>0</v>
      </c>
      <c r="Z1239">
        <f>IF(P1239="잡비제외분", F1239, 0)</f>
        <v>0</v>
      </c>
      <c r="AA1239">
        <f>IF(P1239="사급자재대", L1239, 0)</f>
        <v>0</v>
      </c>
      <c r="AB1239">
        <f>IF(P1239="관급자재대", L1239, 0)</f>
        <v>0</v>
      </c>
      <c r="AC1239">
        <f>IF(P1239="사용자항목1", L1239, 0)</f>
        <v>0</v>
      </c>
      <c r="AD1239">
        <f>IF(P1239="사용자항목2", L1239, 0)</f>
        <v>0</v>
      </c>
      <c r="AE1239">
        <f>IF(P1239="사용자항목3", L1239, 0)</f>
        <v>0</v>
      </c>
      <c r="AF1239">
        <f>IF(P1239="사용자항목4", L1239, 0)</f>
        <v>0</v>
      </c>
      <c r="AG1239">
        <f>IF(P1239="사용자항목5", L1239, 0)</f>
        <v>0</v>
      </c>
      <c r="AH1239">
        <f>IF(P1239="사용자항목6", L1239, 0)</f>
        <v>0</v>
      </c>
      <c r="AI1239">
        <f>IF(P1239="사용자항목7", L1239, 0)</f>
        <v>0</v>
      </c>
      <c r="AJ1239">
        <f>IF(P1239="사용자항목8", L1239, 0)</f>
        <v>0</v>
      </c>
      <c r="AK1239">
        <f>IF(P1239="사용자항목9", L1239, 0)</f>
        <v>0</v>
      </c>
    </row>
    <row r="1240" spans="1:38" ht="30" customHeight="1">
      <c r="A1240" s="31" t="s">
        <v>135</v>
      </c>
      <c r="B1240" s="31" t="s">
        <v>177</v>
      </c>
      <c r="C1240" s="29" t="s">
        <v>134</v>
      </c>
      <c r="D1240" s="8">
        <v>1</v>
      </c>
      <c r="E1240" s="8"/>
      <c r="F1240" s="8"/>
      <c r="G1240" s="8"/>
      <c r="H1240" s="8"/>
      <c r="I1240" s="8"/>
      <c r="J1240" s="8"/>
      <c r="K1240" s="8">
        <f t="shared" si="130"/>
        <v>0</v>
      </c>
      <c r="L1240" s="8">
        <f t="shared" si="130"/>
        <v>0</v>
      </c>
      <c r="M1240" s="9" t="s">
        <v>176</v>
      </c>
      <c r="O1240" t="str">
        <f>""</f>
        <v/>
      </c>
      <c r="P1240" s="1" t="s">
        <v>120</v>
      </c>
      <c r="Q1240">
        <v>1</v>
      </c>
      <c r="R1240">
        <f>IF(P1240="기계경비", J1240, 0)</f>
        <v>0</v>
      </c>
      <c r="S1240">
        <f>IF(P1240="운반비", J1240, 0)</f>
        <v>0</v>
      </c>
      <c r="T1240">
        <f>IF(P1240="작업부산물", F1240, 0)</f>
        <v>0</v>
      </c>
      <c r="U1240">
        <f>IF(P1240="관급", F1240, 0)</f>
        <v>0</v>
      </c>
      <c r="V1240">
        <f>IF(P1240="외주비", J1240, 0)</f>
        <v>0</v>
      </c>
      <c r="W1240">
        <f>IF(P1240="장비비", J1240, 0)</f>
        <v>0</v>
      </c>
      <c r="X1240">
        <f>IF(P1240="폐기물처리비", J1240, 0)</f>
        <v>0</v>
      </c>
      <c r="Y1240">
        <f>IF(P1240="가설비", J1240, 0)</f>
        <v>0</v>
      </c>
      <c r="Z1240">
        <f>IF(P1240="잡비제외분", F1240, 0)</f>
        <v>0</v>
      </c>
      <c r="AA1240">
        <f>IF(P1240="사급자재대", L1240, 0)</f>
        <v>0</v>
      </c>
      <c r="AB1240">
        <f>IF(P1240="관급자재대", L1240, 0)</f>
        <v>0</v>
      </c>
      <c r="AC1240">
        <f>IF(P1240="사용자항목1", L1240, 0)</f>
        <v>0</v>
      </c>
      <c r="AD1240">
        <f>IF(P1240="사용자항목2", L1240, 0)</f>
        <v>0</v>
      </c>
      <c r="AE1240">
        <f>IF(P1240="사용자항목3", L1240, 0)</f>
        <v>0</v>
      </c>
      <c r="AF1240">
        <f>IF(P1240="사용자항목4", L1240, 0)</f>
        <v>0</v>
      </c>
      <c r="AG1240">
        <f>IF(P1240="사용자항목5", L1240, 0)</f>
        <v>0</v>
      </c>
      <c r="AH1240">
        <f>IF(P1240="사용자항목6", L1240, 0)</f>
        <v>0</v>
      </c>
      <c r="AI1240">
        <f>IF(P1240="사용자항목7", L1240, 0)</f>
        <v>0</v>
      </c>
      <c r="AJ1240">
        <f>IF(P1240="사용자항목8", L1240, 0)</f>
        <v>0</v>
      </c>
      <c r="AK1240">
        <f>IF(P1240="사용자항목9", L1240, 0)</f>
        <v>0</v>
      </c>
    </row>
    <row r="1241" spans="1:38" ht="30" customHeight="1">
      <c r="A1241" s="31" t="s">
        <v>136</v>
      </c>
      <c r="B1241" s="31" t="s">
        <v>137</v>
      </c>
      <c r="C1241" s="29" t="s">
        <v>134</v>
      </c>
      <c r="D1241" s="8">
        <v>1</v>
      </c>
      <c r="E1241" s="8"/>
      <c r="F1241" s="8"/>
      <c r="G1241" s="8"/>
      <c r="H1241" s="8"/>
      <c r="I1241" s="8"/>
      <c r="J1241" s="8"/>
      <c r="K1241" s="8">
        <f t="shared" si="130"/>
        <v>0</v>
      </c>
      <c r="L1241" s="8">
        <f t="shared" si="130"/>
        <v>0</v>
      </c>
      <c r="M1241" s="9" t="s">
        <v>138</v>
      </c>
      <c r="O1241" t="str">
        <f>""</f>
        <v/>
      </c>
      <c r="P1241" s="1" t="s">
        <v>120</v>
      </c>
      <c r="Q1241">
        <v>1</v>
      </c>
      <c r="R1241">
        <f>IF(P1241="기계경비", J1241, 0)</f>
        <v>0</v>
      </c>
      <c r="S1241">
        <f>IF(P1241="운반비", J1241, 0)</f>
        <v>0</v>
      </c>
      <c r="T1241">
        <f>IF(P1241="작업부산물", F1241, 0)</f>
        <v>0</v>
      </c>
      <c r="U1241">
        <f>IF(P1241="관급", F1241, 0)</f>
        <v>0</v>
      </c>
      <c r="V1241">
        <f>IF(P1241="외주비", J1241, 0)</f>
        <v>0</v>
      </c>
      <c r="W1241">
        <f>IF(P1241="장비비", J1241, 0)</f>
        <v>0</v>
      </c>
      <c r="X1241">
        <f>IF(P1241="폐기물처리비", J1241, 0)</f>
        <v>0</v>
      </c>
      <c r="Y1241">
        <f>IF(P1241="가설비", J1241, 0)</f>
        <v>0</v>
      </c>
      <c r="Z1241">
        <f>IF(P1241="잡비제외분", F1241, 0)</f>
        <v>0</v>
      </c>
      <c r="AA1241">
        <f>IF(P1241="사급자재대", L1241, 0)</f>
        <v>0</v>
      </c>
      <c r="AB1241">
        <f>IF(P1241="관급자재대", L1241, 0)</f>
        <v>0</v>
      </c>
      <c r="AC1241">
        <f>IF(P1241="사용자항목1", L1241, 0)</f>
        <v>0</v>
      </c>
      <c r="AD1241">
        <f>IF(P1241="사용자항목2", L1241, 0)</f>
        <v>0</v>
      </c>
      <c r="AE1241">
        <f>IF(P1241="사용자항목3", L1241, 0)</f>
        <v>0</v>
      </c>
      <c r="AF1241">
        <f>IF(P1241="사용자항목4", L1241, 0)</f>
        <v>0</v>
      </c>
      <c r="AG1241">
        <f>IF(P1241="사용자항목5", L1241, 0)</f>
        <v>0</v>
      </c>
      <c r="AH1241">
        <f>IF(P1241="사용자항목6", L1241, 0)</f>
        <v>0</v>
      </c>
      <c r="AI1241">
        <f>IF(P1241="사용자항목7", L1241, 0)</f>
        <v>0</v>
      </c>
      <c r="AJ1241">
        <f>IF(P1241="사용자항목8", L1241, 0)</f>
        <v>0</v>
      </c>
      <c r="AK1241">
        <f>IF(P1241="사용자항목9", L1241, 0)</f>
        <v>0</v>
      </c>
    </row>
    <row r="1242" spans="1:38" ht="30" customHeight="1">
      <c r="A1242" s="32"/>
      <c r="B1242" s="32"/>
      <c r="C1242" s="30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38" ht="30" customHeight="1">
      <c r="A1243" s="32"/>
      <c r="B1243" s="32"/>
      <c r="C1243" s="30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38" ht="30" customHeight="1">
      <c r="A1244" s="32"/>
      <c r="B1244" s="32"/>
      <c r="C1244" s="30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38" ht="30" customHeight="1">
      <c r="A1245" s="32"/>
      <c r="B1245" s="32"/>
      <c r="C1245" s="30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38" ht="30" customHeight="1">
      <c r="A1246" s="32"/>
      <c r="B1246" s="32"/>
      <c r="C1246" s="30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38" ht="30" customHeight="1">
      <c r="A1247" s="32"/>
      <c r="B1247" s="32"/>
      <c r="C1247" s="30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38" ht="30" customHeight="1">
      <c r="A1248" s="32"/>
      <c r="B1248" s="32"/>
      <c r="C1248" s="30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38" ht="30" customHeight="1">
      <c r="A1249" s="32"/>
      <c r="B1249" s="32"/>
      <c r="C1249" s="30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38" ht="30" customHeight="1">
      <c r="A1250" s="32"/>
      <c r="B1250" s="32"/>
      <c r="C1250" s="30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38" ht="30" customHeight="1">
      <c r="A1251" s="32"/>
      <c r="B1251" s="32"/>
      <c r="C1251" s="30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38" ht="30" customHeight="1">
      <c r="A1252" s="32"/>
      <c r="B1252" s="32"/>
      <c r="C1252" s="30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38" ht="30" customHeight="1">
      <c r="A1253" s="32"/>
      <c r="B1253" s="32"/>
      <c r="C1253" s="30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38" ht="30" customHeight="1">
      <c r="A1254" s="32"/>
      <c r="B1254" s="32"/>
      <c r="C1254" s="30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38" ht="30" customHeight="1">
      <c r="A1255" s="32"/>
      <c r="B1255" s="32"/>
      <c r="C1255" s="30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38" ht="30" customHeight="1">
      <c r="A1256" s="32"/>
      <c r="B1256" s="32"/>
      <c r="C1256" s="30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38" ht="30" customHeight="1">
      <c r="A1257" s="32"/>
      <c r="B1257" s="32"/>
      <c r="C1257" s="30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38" ht="30" customHeight="1">
      <c r="A1258" s="11" t="s">
        <v>121</v>
      </c>
      <c r="B1258" s="12"/>
      <c r="C1258" s="13"/>
      <c r="D1258" s="14"/>
      <c r="E1258" s="8"/>
      <c r="F1258" s="14"/>
      <c r="G1258" s="8"/>
      <c r="H1258" s="14"/>
      <c r="I1258" s="8"/>
      <c r="J1258" s="14"/>
      <c r="K1258" s="8"/>
      <c r="L1258" s="14">
        <f>F1258+H1258+J1258</f>
        <v>0</v>
      </c>
      <c r="M1258" s="14"/>
      <c r="R1258">
        <f t="shared" ref="R1258:AL1258" si="131">ROUNDDOWN(SUM(R1238:R1241), 0)</f>
        <v>0</v>
      </c>
      <c r="S1258">
        <f t="shared" si="131"/>
        <v>0</v>
      </c>
      <c r="T1258">
        <f t="shared" si="131"/>
        <v>0</v>
      </c>
      <c r="U1258">
        <f t="shared" si="131"/>
        <v>0</v>
      </c>
      <c r="V1258">
        <f t="shared" si="131"/>
        <v>0</v>
      </c>
      <c r="W1258">
        <f t="shared" si="131"/>
        <v>0</v>
      </c>
      <c r="X1258">
        <f t="shared" si="131"/>
        <v>0</v>
      </c>
      <c r="Y1258">
        <f t="shared" si="131"/>
        <v>0</v>
      </c>
      <c r="Z1258">
        <f t="shared" si="131"/>
        <v>0</v>
      </c>
      <c r="AA1258">
        <f t="shared" si="131"/>
        <v>0</v>
      </c>
      <c r="AB1258">
        <f t="shared" si="131"/>
        <v>0</v>
      </c>
      <c r="AC1258">
        <f t="shared" si="131"/>
        <v>0</v>
      </c>
      <c r="AD1258">
        <f t="shared" si="131"/>
        <v>0</v>
      </c>
      <c r="AE1258">
        <f t="shared" si="131"/>
        <v>0</v>
      </c>
      <c r="AF1258">
        <f t="shared" si="131"/>
        <v>0</v>
      </c>
      <c r="AG1258">
        <f t="shared" si="131"/>
        <v>0</v>
      </c>
      <c r="AH1258">
        <f t="shared" si="131"/>
        <v>0</v>
      </c>
      <c r="AI1258">
        <f t="shared" si="131"/>
        <v>0</v>
      </c>
      <c r="AJ1258">
        <f t="shared" si="131"/>
        <v>0</v>
      </c>
      <c r="AK1258">
        <f t="shared" si="131"/>
        <v>0</v>
      </c>
      <c r="AL1258">
        <f t="shared" si="131"/>
        <v>0</v>
      </c>
    </row>
    <row r="1259" spans="1:38" ht="30" customHeight="1">
      <c r="A1259" s="53" t="s">
        <v>352</v>
      </c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7"/>
    </row>
    <row r="1260" spans="1:38" ht="30" customHeight="1">
      <c r="A1260" s="31" t="s">
        <v>182</v>
      </c>
      <c r="B1260" s="31" t="s">
        <v>183</v>
      </c>
      <c r="C1260" s="29" t="s">
        <v>57</v>
      </c>
      <c r="D1260" s="8">
        <v>33</v>
      </c>
      <c r="E1260" s="8"/>
      <c r="F1260" s="8"/>
      <c r="G1260" s="8"/>
      <c r="H1260" s="8"/>
      <c r="I1260" s="8"/>
      <c r="J1260" s="8"/>
      <c r="K1260" s="8">
        <f>E1260+G1260+I1260</f>
        <v>0</v>
      </c>
      <c r="L1260" s="8">
        <f>F1260+H1260+J1260</f>
        <v>0</v>
      </c>
      <c r="M1260" s="9" t="s">
        <v>181</v>
      </c>
      <c r="O1260" t="str">
        <f>""</f>
        <v/>
      </c>
      <c r="P1260" s="1" t="s">
        <v>120</v>
      </c>
      <c r="Q1260">
        <v>1</v>
      </c>
      <c r="R1260">
        <f>IF(P1260="기계경비", J1260, 0)</f>
        <v>0</v>
      </c>
      <c r="S1260">
        <f>IF(P1260="운반비", J1260, 0)</f>
        <v>0</v>
      </c>
      <c r="T1260">
        <f>IF(P1260="작업부산물", F1260, 0)</f>
        <v>0</v>
      </c>
      <c r="U1260">
        <f>IF(P1260="관급", F1260, 0)</f>
        <v>0</v>
      </c>
      <c r="V1260">
        <f>IF(P1260="외주비", J1260, 0)</f>
        <v>0</v>
      </c>
      <c r="W1260">
        <f>IF(P1260="장비비", J1260, 0)</f>
        <v>0</v>
      </c>
      <c r="X1260">
        <f>IF(P1260="폐기물처리비", J1260, 0)</f>
        <v>0</v>
      </c>
      <c r="Y1260">
        <f>IF(P1260="가설비", J1260, 0)</f>
        <v>0</v>
      </c>
      <c r="Z1260">
        <f>IF(P1260="잡비제외분", F1260, 0)</f>
        <v>0</v>
      </c>
      <c r="AA1260">
        <f>IF(P1260="사급자재대", L1260, 0)</f>
        <v>0</v>
      </c>
      <c r="AB1260">
        <f>IF(P1260="관급자재대", L1260, 0)</f>
        <v>0</v>
      </c>
      <c r="AC1260">
        <f>IF(P1260="사용자항목1", L1260, 0)</f>
        <v>0</v>
      </c>
      <c r="AD1260">
        <f>IF(P1260="사용자항목2", L1260, 0)</f>
        <v>0</v>
      </c>
      <c r="AE1260">
        <f>IF(P1260="사용자항목3", L1260, 0)</f>
        <v>0</v>
      </c>
      <c r="AF1260">
        <f>IF(P1260="사용자항목4", L1260, 0)</f>
        <v>0</v>
      </c>
      <c r="AG1260">
        <f>IF(P1260="사용자항목5", L1260, 0)</f>
        <v>0</v>
      </c>
      <c r="AH1260">
        <f>IF(P1260="사용자항목6", L1260, 0)</f>
        <v>0</v>
      </c>
      <c r="AI1260">
        <f>IF(P1260="사용자항목7", L1260, 0)</f>
        <v>0</v>
      </c>
      <c r="AJ1260">
        <f>IF(P1260="사용자항목8", L1260, 0)</f>
        <v>0</v>
      </c>
      <c r="AK1260">
        <f>IF(P1260="사용자항목9", L1260, 0)</f>
        <v>0</v>
      </c>
    </row>
    <row r="1261" spans="1:38" ht="30" customHeight="1">
      <c r="A1261" s="31" t="s">
        <v>303</v>
      </c>
      <c r="B1261" s="31" t="s">
        <v>185</v>
      </c>
      <c r="C1261" s="29" t="s">
        <v>57</v>
      </c>
      <c r="D1261" s="8">
        <v>33</v>
      </c>
      <c r="E1261" s="8"/>
      <c r="F1261" s="8"/>
      <c r="G1261" s="8"/>
      <c r="H1261" s="8"/>
      <c r="I1261" s="8"/>
      <c r="J1261" s="8"/>
      <c r="K1261" s="8">
        <f>E1261+G1261+I1261</f>
        <v>0</v>
      </c>
      <c r="L1261" s="8">
        <f>F1261+H1261+J1261</f>
        <v>0</v>
      </c>
      <c r="M1261" s="9" t="s">
        <v>184</v>
      </c>
      <c r="O1261" t="str">
        <f>""</f>
        <v/>
      </c>
      <c r="P1261" s="1" t="s">
        <v>120</v>
      </c>
      <c r="Q1261">
        <v>1</v>
      </c>
      <c r="R1261">
        <f>IF(P1261="기계경비", J1261, 0)</f>
        <v>0</v>
      </c>
      <c r="S1261">
        <f>IF(P1261="운반비", J1261, 0)</f>
        <v>0</v>
      </c>
      <c r="T1261">
        <f>IF(P1261="작업부산물", F1261, 0)</f>
        <v>0</v>
      </c>
      <c r="U1261">
        <f>IF(P1261="관급", F1261, 0)</f>
        <v>0</v>
      </c>
      <c r="V1261">
        <f>IF(P1261="외주비", J1261, 0)</f>
        <v>0</v>
      </c>
      <c r="W1261">
        <f>IF(P1261="장비비", J1261, 0)</f>
        <v>0</v>
      </c>
      <c r="X1261">
        <f>IF(P1261="폐기물처리비", J1261, 0)</f>
        <v>0</v>
      </c>
      <c r="Y1261">
        <f>IF(P1261="가설비", J1261, 0)</f>
        <v>0</v>
      </c>
      <c r="Z1261">
        <f>IF(P1261="잡비제외분", F1261, 0)</f>
        <v>0</v>
      </c>
      <c r="AA1261">
        <f>IF(P1261="사급자재대", L1261, 0)</f>
        <v>0</v>
      </c>
      <c r="AB1261">
        <f>IF(P1261="관급자재대", L1261, 0)</f>
        <v>0</v>
      </c>
      <c r="AC1261">
        <f>IF(P1261="사용자항목1", L1261, 0)</f>
        <v>0</v>
      </c>
      <c r="AD1261">
        <f>IF(P1261="사용자항목2", L1261, 0)</f>
        <v>0</v>
      </c>
      <c r="AE1261">
        <f>IF(P1261="사용자항목3", L1261, 0)</f>
        <v>0</v>
      </c>
      <c r="AF1261">
        <f>IF(P1261="사용자항목4", L1261, 0)</f>
        <v>0</v>
      </c>
      <c r="AG1261">
        <f>IF(P1261="사용자항목5", L1261, 0)</f>
        <v>0</v>
      </c>
      <c r="AH1261">
        <f>IF(P1261="사용자항목6", L1261, 0)</f>
        <v>0</v>
      </c>
      <c r="AI1261">
        <f>IF(P1261="사용자항목7", L1261, 0)</f>
        <v>0</v>
      </c>
      <c r="AJ1261">
        <f>IF(P1261="사용자항목8", L1261, 0)</f>
        <v>0</v>
      </c>
      <c r="AK1261">
        <f>IF(P1261="사용자항목9", L1261, 0)</f>
        <v>0</v>
      </c>
    </row>
    <row r="1262" spans="1:38" ht="30" customHeight="1">
      <c r="A1262" s="32"/>
      <c r="B1262" s="32"/>
      <c r="C1262" s="30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38" ht="30" customHeight="1">
      <c r="A1263" s="32"/>
      <c r="B1263" s="32"/>
      <c r="C1263" s="30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38" ht="30" customHeight="1">
      <c r="A1264" s="32"/>
      <c r="B1264" s="32"/>
      <c r="C1264" s="30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38" ht="30" customHeight="1">
      <c r="A1265" s="32"/>
      <c r="B1265" s="32"/>
      <c r="C1265" s="30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38" ht="30" customHeight="1">
      <c r="A1266" s="32"/>
      <c r="B1266" s="32"/>
      <c r="C1266" s="30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38" ht="30" customHeight="1">
      <c r="A1267" s="32"/>
      <c r="B1267" s="32"/>
      <c r="C1267" s="30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38" ht="30" customHeight="1">
      <c r="A1268" s="32"/>
      <c r="B1268" s="32"/>
      <c r="C1268" s="30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38" ht="30" customHeight="1">
      <c r="A1269" s="32"/>
      <c r="B1269" s="32"/>
      <c r="C1269" s="30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38" ht="30" customHeight="1">
      <c r="A1270" s="32"/>
      <c r="B1270" s="32"/>
      <c r="C1270" s="30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38" ht="30" customHeight="1">
      <c r="A1271" s="32"/>
      <c r="B1271" s="32"/>
      <c r="C1271" s="30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38" ht="30" customHeight="1">
      <c r="A1272" s="32"/>
      <c r="B1272" s="32"/>
      <c r="C1272" s="30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38" ht="30" customHeight="1">
      <c r="A1273" s="32"/>
      <c r="B1273" s="32"/>
      <c r="C1273" s="30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38" ht="30" customHeight="1">
      <c r="A1274" s="32"/>
      <c r="B1274" s="32"/>
      <c r="C1274" s="30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38" ht="30" customHeight="1">
      <c r="A1275" s="32"/>
      <c r="B1275" s="32"/>
      <c r="C1275" s="30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38" ht="30" customHeight="1">
      <c r="A1276" s="32"/>
      <c r="B1276" s="32"/>
      <c r="C1276" s="30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38" ht="30" customHeight="1">
      <c r="A1277" s="32"/>
      <c r="B1277" s="32"/>
      <c r="C1277" s="30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38" ht="30" customHeight="1">
      <c r="A1278" s="32"/>
      <c r="B1278" s="32"/>
      <c r="C1278" s="30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38" ht="30" customHeight="1">
      <c r="A1279" s="32"/>
      <c r="B1279" s="32"/>
      <c r="C1279" s="30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38" ht="30" customHeight="1">
      <c r="A1280" s="11" t="s">
        <v>121</v>
      </c>
      <c r="B1280" s="12"/>
      <c r="C1280" s="13"/>
      <c r="D1280" s="14"/>
      <c r="E1280" s="8"/>
      <c r="F1280" s="14"/>
      <c r="G1280" s="8"/>
      <c r="H1280" s="14"/>
      <c r="I1280" s="8"/>
      <c r="J1280" s="14"/>
      <c r="K1280" s="8"/>
      <c r="L1280" s="14">
        <f>F1280+H1280+J1280</f>
        <v>0</v>
      </c>
      <c r="M1280" s="14"/>
      <c r="R1280">
        <f t="shared" ref="R1280:AL1280" si="132">ROUNDDOWN(SUM(R1260:R1261), 0)</f>
        <v>0</v>
      </c>
      <c r="S1280">
        <f t="shared" si="132"/>
        <v>0</v>
      </c>
      <c r="T1280">
        <f t="shared" si="132"/>
        <v>0</v>
      </c>
      <c r="U1280">
        <f t="shared" si="132"/>
        <v>0</v>
      </c>
      <c r="V1280">
        <f t="shared" si="132"/>
        <v>0</v>
      </c>
      <c r="W1280">
        <f t="shared" si="132"/>
        <v>0</v>
      </c>
      <c r="X1280">
        <f t="shared" si="132"/>
        <v>0</v>
      </c>
      <c r="Y1280">
        <f t="shared" si="132"/>
        <v>0</v>
      </c>
      <c r="Z1280">
        <f t="shared" si="132"/>
        <v>0</v>
      </c>
      <c r="AA1280">
        <f t="shared" si="132"/>
        <v>0</v>
      </c>
      <c r="AB1280">
        <f t="shared" si="132"/>
        <v>0</v>
      </c>
      <c r="AC1280">
        <f t="shared" si="132"/>
        <v>0</v>
      </c>
      <c r="AD1280">
        <f t="shared" si="132"/>
        <v>0</v>
      </c>
      <c r="AE1280">
        <f t="shared" si="132"/>
        <v>0</v>
      </c>
      <c r="AF1280">
        <f t="shared" si="132"/>
        <v>0</v>
      </c>
      <c r="AG1280">
        <f t="shared" si="132"/>
        <v>0</v>
      </c>
      <c r="AH1280">
        <f t="shared" si="132"/>
        <v>0</v>
      </c>
      <c r="AI1280">
        <f t="shared" si="132"/>
        <v>0</v>
      </c>
      <c r="AJ1280">
        <f t="shared" si="132"/>
        <v>0</v>
      </c>
      <c r="AK1280">
        <f t="shared" si="132"/>
        <v>0</v>
      </c>
      <c r="AL1280">
        <f t="shared" si="132"/>
        <v>0</v>
      </c>
    </row>
    <row r="1281" spans="1:37" ht="30" customHeight="1">
      <c r="A1281" s="53" t="s">
        <v>353</v>
      </c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7"/>
    </row>
    <row r="1282" spans="1:37" ht="30" customHeight="1">
      <c r="A1282" s="31" t="s">
        <v>131</v>
      </c>
      <c r="B1282" s="31" t="s">
        <v>164</v>
      </c>
      <c r="C1282" s="29" t="s">
        <v>57</v>
      </c>
      <c r="D1282" s="8">
        <v>1</v>
      </c>
      <c r="E1282" s="8"/>
      <c r="F1282" s="8"/>
      <c r="G1282" s="8"/>
      <c r="H1282" s="8"/>
      <c r="I1282" s="8"/>
      <c r="J1282" s="8"/>
      <c r="K1282" s="8">
        <f>E1282+G1282+I1282</f>
        <v>0</v>
      </c>
      <c r="L1282" s="8">
        <f>F1282+H1282+J1282</f>
        <v>0</v>
      </c>
      <c r="M1282" s="9" t="s">
        <v>163</v>
      </c>
      <c r="O1282" t="str">
        <f>""</f>
        <v/>
      </c>
      <c r="P1282" s="1" t="s">
        <v>120</v>
      </c>
      <c r="Q1282">
        <v>1</v>
      </c>
      <c r="R1282">
        <f>IF(P1282="기계경비", J1282, 0)</f>
        <v>0</v>
      </c>
      <c r="S1282">
        <f>IF(P1282="운반비", J1282, 0)</f>
        <v>0</v>
      </c>
      <c r="T1282">
        <f>IF(P1282="작업부산물", F1282, 0)</f>
        <v>0</v>
      </c>
      <c r="U1282">
        <f>IF(P1282="관급", F1282, 0)</f>
        <v>0</v>
      </c>
      <c r="V1282">
        <f>IF(P1282="외주비", J1282, 0)</f>
        <v>0</v>
      </c>
      <c r="W1282">
        <f>IF(P1282="장비비", J1282, 0)</f>
        <v>0</v>
      </c>
      <c r="X1282">
        <f>IF(P1282="폐기물처리비", J1282, 0)</f>
        <v>0</v>
      </c>
      <c r="Y1282">
        <f>IF(P1282="가설비", J1282, 0)</f>
        <v>0</v>
      </c>
      <c r="Z1282">
        <f>IF(P1282="잡비제외분", F1282, 0)</f>
        <v>0</v>
      </c>
      <c r="AA1282">
        <f>IF(P1282="사급자재대", L1282, 0)</f>
        <v>0</v>
      </c>
      <c r="AB1282">
        <f>IF(P1282="관급자재대", L1282, 0)</f>
        <v>0</v>
      </c>
      <c r="AC1282">
        <f>IF(P1282="사용자항목1", L1282, 0)</f>
        <v>0</v>
      </c>
      <c r="AD1282">
        <f>IF(P1282="사용자항목2", L1282, 0)</f>
        <v>0</v>
      </c>
      <c r="AE1282">
        <f>IF(P1282="사용자항목3", L1282, 0)</f>
        <v>0</v>
      </c>
      <c r="AF1282">
        <f>IF(P1282="사용자항목4", L1282, 0)</f>
        <v>0</v>
      </c>
      <c r="AG1282">
        <f>IF(P1282="사용자항목5", L1282, 0)</f>
        <v>0</v>
      </c>
      <c r="AH1282">
        <f>IF(P1282="사용자항목6", L1282, 0)</f>
        <v>0</v>
      </c>
      <c r="AI1282">
        <f>IF(P1282="사용자항목7", L1282, 0)</f>
        <v>0</v>
      </c>
      <c r="AJ1282">
        <f>IF(P1282="사용자항목8", L1282, 0)</f>
        <v>0</v>
      </c>
      <c r="AK1282">
        <f>IF(P1282="사용자항목9", L1282, 0)</f>
        <v>0</v>
      </c>
    </row>
    <row r="1283" spans="1:37" ht="30" customHeight="1">
      <c r="A1283" s="32"/>
      <c r="B1283" s="32"/>
      <c r="C1283" s="30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37" ht="30" customHeight="1">
      <c r="A1284" s="32"/>
      <c r="B1284" s="32"/>
      <c r="C1284" s="30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37" ht="30" customHeight="1">
      <c r="A1285" s="32"/>
      <c r="B1285" s="32"/>
      <c r="C1285" s="30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37" ht="30" customHeight="1">
      <c r="A1286" s="32"/>
      <c r="B1286" s="32"/>
      <c r="C1286" s="30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37" ht="30" customHeight="1">
      <c r="A1287" s="32"/>
      <c r="B1287" s="32"/>
      <c r="C1287" s="30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37" ht="30" customHeight="1">
      <c r="A1288" s="32"/>
      <c r="B1288" s="32"/>
      <c r="C1288" s="30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37" ht="30" customHeight="1">
      <c r="A1289" s="32"/>
      <c r="B1289" s="32"/>
      <c r="C1289" s="30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37" ht="30" customHeight="1">
      <c r="A1290" s="32"/>
      <c r="B1290" s="32"/>
      <c r="C1290" s="30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37" ht="30" customHeight="1">
      <c r="A1291" s="32"/>
      <c r="B1291" s="32"/>
      <c r="C1291" s="30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37" ht="30" customHeight="1">
      <c r="A1292" s="32"/>
      <c r="B1292" s="32"/>
      <c r="C1292" s="30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37" ht="30" customHeight="1">
      <c r="A1293" s="32"/>
      <c r="B1293" s="32"/>
      <c r="C1293" s="30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37" ht="30" customHeight="1">
      <c r="A1294" s="32"/>
      <c r="B1294" s="32"/>
      <c r="C1294" s="30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37" ht="30" customHeight="1">
      <c r="A1295" s="32"/>
      <c r="B1295" s="32"/>
      <c r="C1295" s="30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37" ht="30" customHeight="1">
      <c r="A1296" s="32"/>
      <c r="B1296" s="32"/>
      <c r="C1296" s="30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38" ht="30" customHeight="1">
      <c r="A1297" s="32"/>
      <c r="B1297" s="32"/>
      <c r="C1297" s="30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38" ht="30" customHeight="1">
      <c r="A1298" s="32"/>
      <c r="B1298" s="32"/>
      <c r="C1298" s="30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38" ht="30" customHeight="1">
      <c r="A1299" s="32"/>
      <c r="B1299" s="32"/>
      <c r="C1299" s="30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38" ht="30" customHeight="1">
      <c r="A1300" s="32"/>
      <c r="B1300" s="32"/>
      <c r="C1300" s="30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38" ht="30" customHeight="1">
      <c r="A1301" s="32"/>
      <c r="B1301" s="32"/>
      <c r="C1301" s="30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38" ht="30" customHeight="1">
      <c r="A1302" s="11" t="s">
        <v>121</v>
      </c>
      <c r="B1302" s="12"/>
      <c r="C1302" s="13"/>
      <c r="D1302" s="14"/>
      <c r="E1302" s="8"/>
      <c r="F1302" s="14"/>
      <c r="G1302" s="8"/>
      <c r="H1302" s="14"/>
      <c r="I1302" s="8"/>
      <c r="J1302" s="14"/>
      <c r="K1302" s="8"/>
      <c r="L1302" s="14">
        <f>F1302+H1302+J1302</f>
        <v>0</v>
      </c>
      <c r="M1302" s="14"/>
      <c r="R1302">
        <f t="shared" ref="R1302:AL1302" si="133">ROUNDDOWN(SUM(R1282:R1282), 0)</f>
        <v>0</v>
      </c>
      <c r="S1302">
        <f t="shared" si="133"/>
        <v>0</v>
      </c>
      <c r="T1302">
        <f t="shared" si="133"/>
        <v>0</v>
      </c>
      <c r="U1302">
        <f t="shared" si="133"/>
        <v>0</v>
      </c>
      <c r="V1302">
        <f t="shared" si="133"/>
        <v>0</v>
      </c>
      <c r="W1302">
        <f t="shared" si="133"/>
        <v>0</v>
      </c>
      <c r="X1302">
        <f t="shared" si="133"/>
        <v>0</v>
      </c>
      <c r="Y1302">
        <f t="shared" si="133"/>
        <v>0</v>
      </c>
      <c r="Z1302">
        <f t="shared" si="133"/>
        <v>0</v>
      </c>
      <c r="AA1302">
        <f t="shared" si="133"/>
        <v>0</v>
      </c>
      <c r="AB1302">
        <f t="shared" si="133"/>
        <v>0</v>
      </c>
      <c r="AC1302">
        <f t="shared" si="133"/>
        <v>0</v>
      </c>
      <c r="AD1302">
        <f t="shared" si="133"/>
        <v>0</v>
      </c>
      <c r="AE1302">
        <f t="shared" si="133"/>
        <v>0</v>
      </c>
      <c r="AF1302">
        <f t="shared" si="133"/>
        <v>0</v>
      </c>
      <c r="AG1302">
        <f t="shared" si="133"/>
        <v>0</v>
      </c>
      <c r="AH1302">
        <f t="shared" si="133"/>
        <v>0</v>
      </c>
      <c r="AI1302">
        <f t="shared" si="133"/>
        <v>0</v>
      </c>
      <c r="AJ1302">
        <f t="shared" si="133"/>
        <v>0</v>
      </c>
      <c r="AK1302">
        <f t="shared" si="133"/>
        <v>0</v>
      </c>
      <c r="AL1302">
        <f t="shared" si="133"/>
        <v>0</v>
      </c>
    </row>
    <row r="1303" spans="1:38" ht="30" customHeight="1">
      <c r="A1303" s="53" t="s">
        <v>354</v>
      </c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7"/>
    </row>
    <row r="1304" spans="1:38" ht="30" customHeight="1">
      <c r="A1304" s="31" t="s">
        <v>192</v>
      </c>
      <c r="B1304" s="31" t="s">
        <v>193</v>
      </c>
      <c r="C1304" s="29" t="s">
        <v>194</v>
      </c>
      <c r="D1304" s="8">
        <v>2</v>
      </c>
      <c r="E1304" s="8"/>
      <c r="F1304" s="8"/>
      <c r="G1304" s="8"/>
      <c r="H1304" s="8"/>
      <c r="I1304" s="8"/>
      <c r="J1304" s="8"/>
      <c r="K1304" s="8">
        <f t="shared" ref="K1304:L1306" si="134">E1304+G1304+I1304</f>
        <v>0</v>
      </c>
      <c r="L1304" s="8">
        <f t="shared" si="134"/>
        <v>0</v>
      </c>
      <c r="M1304" s="9" t="s">
        <v>191</v>
      </c>
      <c r="O1304" t="str">
        <f>""</f>
        <v/>
      </c>
      <c r="P1304" s="1" t="s">
        <v>120</v>
      </c>
      <c r="Q1304">
        <v>1</v>
      </c>
      <c r="R1304">
        <f>IF(P1304="기계경비", J1304, 0)</f>
        <v>0</v>
      </c>
      <c r="S1304">
        <f>IF(P1304="운반비", J1304, 0)</f>
        <v>0</v>
      </c>
      <c r="T1304">
        <f>IF(P1304="작업부산물", F1304, 0)</f>
        <v>0</v>
      </c>
      <c r="U1304">
        <f>IF(P1304="관급", F1304, 0)</f>
        <v>0</v>
      </c>
      <c r="V1304">
        <f>IF(P1304="외주비", J1304, 0)</f>
        <v>0</v>
      </c>
      <c r="W1304">
        <f>IF(P1304="장비비", J1304, 0)</f>
        <v>0</v>
      </c>
      <c r="X1304">
        <f>IF(P1304="폐기물처리비", J1304, 0)</f>
        <v>0</v>
      </c>
      <c r="Y1304">
        <f>IF(P1304="가설비", J1304, 0)</f>
        <v>0</v>
      </c>
      <c r="Z1304">
        <f>IF(P1304="잡비제외분", F1304, 0)</f>
        <v>0</v>
      </c>
      <c r="AA1304">
        <f>IF(P1304="사급자재대", L1304, 0)</f>
        <v>0</v>
      </c>
      <c r="AB1304">
        <f>IF(P1304="관급자재대", L1304, 0)</f>
        <v>0</v>
      </c>
      <c r="AC1304">
        <f>IF(P1304="사용자항목1", L1304, 0)</f>
        <v>0</v>
      </c>
      <c r="AD1304">
        <f>IF(P1304="사용자항목2", L1304, 0)</f>
        <v>0</v>
      </c>
      <c r="AE1304">
        <f>IF(P1304="사용자항목3", L1304, 0)</f>
        <v>0</v>
      </c>
      <c r="AF1304">
        <f>IF(P1304="사용자항목4", L1304, 0)</f>
        <v>0</v>
      </c>
      <c r="AG1304">
        <f>IF(P1304="사용자항목5", L1304, 0)</f>
        <v>0</v>
      </c>
      <c r="AH1304">
        <f>IF(P1304="사용자항목6", L1304, 0)</f>
        <v>0</v>
      </c>
      <c r="AI1304">
        <f>IF(P1304="사용자항목7", L1304, 0)</f>
        <v>0</v>
      </c>
      <c r="AJ1304">
        <f>IF(P1304="사용자항목8", L1304, 0)</f>
        <v>0</v>
      </c>
      <c r="AK1304">
        <f>IF(P1304="사용자항목9", L1304, 0)</f>
        <v>0</v>
      </c>
    </row>
    <row r="1305" spans="1:38" ht="30" customHeight="1">
      <c r="A1305" s="31" t="s">
        <v>196</v>
      </c>
      <c r="B1305" s="31" t="s">
        <v>197</v>
      </c>
      <c r="C1305" s="29" t="s">
        <v>57</v>
      </c>
      <c r="D1305" s="8">
        <v>3</v>
      </c>
      <c r="E1305" s="8"/>
      <c r="F1305" s="8"/>
      <c r="G1305" s="8"/>
      <c r="H1305" s="8"/>
      <c r="I1305" s="8"/>
      <c r="J1305" s="8"/>
      <c r="K1305" s="8">
        <f t="shared" si="134"/>
        <v>0</v>
      </c>
      <c r="L1305" s="8">
        <f t="shared" si="134"/>
        <v>0</v>
      </c>
      <c r="M1305" s="9" t="s">
        <v>195</v>
      </c>
      <c r="O1305" t="str">
        <f>""</f>
        <v/>
      </c>
      <c r="P1305" s="1" t="s">
        <v>120</v>
      </c>
      <c r="Q1305">
        <v>1</v>
      </c>
      <c r="R1305">
        <f>IF(P1305="기계경비", J1305, 0)</f>
        <v>0</v>
      </c>
      <c r="S1305">
        <f>IF(P1305="운반비", J1305, 0)</f>
        <v>0</v>
      </c>
      <c r="T1305">
        <f>IF(P1305="작업부산물", F1305, 0)</f>
        <v>0</v>
      </c>
      <c r="U1305">
        <f>IF(P1305="관급", F1305, 0)</f>
        <v>0</v>
      </c>
      <c r="V1305">
        <f>IF(P1305="외주비", J1305, 0)</f>
        <v>0</v>
      </c>
      <c r="W1305">
        <f>IF(P1305="장비비", J1305, 0)</f>
        <v>0</v>
      </c>
      <c r="X1305">
        <f>IF(P1305="폐기물처리비", J1305, 0)</f>
        <v>0</v>
      </c>
      <c r="Y1305">
        <f>IF(P1305="가설비", J1305, 0)</f>
        <v>0</v>
      </c>
      <c r="Z1305">
        <f>IF(P1305="잡비제외분", F1305, 0)</f>
        <v>0</v>
      </c>
      <c r="AA1305">
        <f>IF(P1305="사급자재대", L1305, 0)</f>
        <v>0</v>
      </c>
      <c r="AB1305">
        <f>IF(P1305="관급자재대", L1305, 0)</f>
        <v>0</v>
      </c>
      <c r="AC1305">
        <f>IF(P1305="사용자항목1", L1305, 0)</f>
        <v>0</v>
      </c>
      <c r="AD1305">
        <f>IF(P1305="사용자항목2", L1305, 0)</f>
        <v>0</v>
      </c>
      <c r="AE1305">
        <f>IF(P1305="사용자항목3", L1305, 0)</f>
        <v>0</v>
      </c>
      <c r="AF1305">
        <f>IF(P1305="사용자항목4", L1305, 0)</f>
        <v>0</v>
      </c>
      <c r="AG1305">
        <f>IF(P1305="사용자항목5", L1305, 0)</f>
        <v>0</v>
      </c>
      <c r="AH1305">
        <f>IF(P1305="사용자항목6", L1305, 0)</f>
        <v>0</v>
      </c>
      <c r="AI1305">
        <f>IF(P1305="사용자항목7", L1305, 0)</f>
        <v>0</v>
      </c>
      <c r="AJ1305">
        <f>IF(P1305="사용자항목8", L1305, 0)</f>
        <v>0</v>
      </c>
      <c r="AK1305">
        <f>IF(P1305="사용자항목9", L1305, 0)</f>
        <v>0</v>
      </c>
    </row>
    <row r="1306" spans="1:38" ht="30" customHeight="1">
      <c r="A1306" s="31" t="s">
        <v>199</v>
      </c>
      <c r="B1306" s="31" t="s">
        <v>200</v>
      </c>
      <c r="C1306" s="29" t="s">
        <v>57</v>
      </c>
      <c r="D1306" s="8">
        <v>3</v>
      </c>
      <c r="E1306" s="8"/>
      <c r="F1306" s="8"/>
      <c r="G1306" s="8"/>
      <c r="H1306" s="8"/>
      <c r="I1306" s="8"/>
      <c r="J1306" s="8"/>
      <c r="K1306" s="8">
        <f t="shared" si="134"/>
        <v>0</v>
      </c>
      <c r="L1306" s="8">
        <f t="shared" si="134"/>
        <v>0</v>
      </c>
      <c r="M1306" s="9" t="s">
        <v>198</v>
      </c>
      <c r="O1306" t="str">
        <f>""</f>
        <v/>
      </c>
      <c r="P1306" s="1" t="s">
        <v>120</v>
      </c>
      <c r="Q1306">
        <v>1</v>
      </c>
      <c r="R1306">
        <f>IF(P1306="기계경비", J1306, 0)</f>
        <v>0</v>
      </c>
      <c r="S1306">
        <f>IF(P1306="운반비", J1306, 0)</f>
        <v>0</v>
      </c>
      <c r="T1306">
        <f>IF(P1306="작업부산물", F1306, 0)</f>
        <v>0</v>
      </c>
      <c r="U1306">
        <f>IF(P1306="관급", F1306, 0)</f>
        <v>0</v>
      </c>
      <c r="V1306">
        <f>IF(P1306="외주비", J1306, 0)</f>
        <v>0</v>
      </c>
      <c r="W1306">
        <f>IF(P1306="장비비", J1306, 0)</f>
        <v>0</v>
      </c>
      <c r="X1306">
        <f>IF(P1306="폐기물처리비", J1306, 0)</f>
        <v>0</v>
      </c>
      <c r="Y1306">
        <f>IF(P1306="가설비", J1306, 0)</f>
        <v>0</v>
      </c>
      <c r="Z1306">
        <f>IF(P1306="잡비제외분", F1306, 0)</f>
        <v>0</v>
      </c>
      <c r="AA1306">
        <f>IF(P1306="사급자재대", L1306, 0)</f>
        <v>0</v>
      </c>
      <c r="AB1306">
        <f>IF(P1306="관급자재대", L1306, 0)</f>
        <v>0</v>
      </c>
      <c r="AC1306">
        <f>IF(P1306="사용자항목1", L1306, 0)</f>
        <v>0</v>
      </c>
      <c r="AD1306">
        <f>IF(P1306="사용자항목2", L1306, 0)</f>
        <v>0</v>
      </c>
      <c r="AE1306">
        <f>IF(P1306="사용자항목3", L1306, 0)</f>
        <v>0</v>
      </c>
      <c r="AF1306">
        <f>IF(P1306="사용자항목4", L1306, 0)</f>
        <v>0</v>
      </c>
      <c r="AG1306">
        <f>IF(P1306="사용자항목5", L1306, 0)</f>
        <v>0</v>
      </c>
      <c r="AH1306">
        <f>IF(P1306="사용자항목6", L1306, 0)</f>
        <v>0</v>
      </c>
      <c r="AI1306">
        <f>IF(P1306="사용자항목7", L1306, 0)</f>
        <v>0</v>
      </c>
      <c r="AJ1306">
        <f>IF(P1306="사용자항목8", L1306, 0)</f>
        <v>0</v>
      </c>
      <c r="AK1306">
        <f>IF(P1306="사용자항목9", L1306, 0)</f>
        <v>0</v>
      </c>
    </row>
    <row r="1307" spans="1:38" ht="30" customHeight="1">
      <c r="A1307" s="32"/>
      <c r="B1307" s="32"/>
      <c r="C1307" s="30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38" ht="30" customHeight="1">
      <c r="A1308" s="32"/>
      <c r="B1308" s="32"/>
      <c r="C1308" s="30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38" ht="30" customHeight="1">
      <c r="A1309" s="32"/>
      <c r="B1309" s="32"/>
      <c r="C1309" s="30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38" ht="30" customHeight="1">
      <c r="A1310" s="32"/>
      <c r="B1310" s="32"/>
      <c r="C1310" s="30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38" ht="30" customHeight="1">
      <c r="A1311" s="32"/>
      <c r="B1311" s="32"/>
      <c r="C1311" s="30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38" ht="30" customHeight="1">
      <c r="A1312" s="32"/>
      <c r="B1312" s="32"/>
      <c r="C1312" s="30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38" ht="30" customHeight="1">
      <c r="A1313" s="32"/>
      <c r="B1313" s="32"/>
      <c r="C1313" s="30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38" ht="30" customHeight="1">
      <c r="A1314" s="32"/>
      <c r="B1314" s="32"/>
      <c r="C1314" s="30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38" ht="30" customHeight="1">
      <c r="A1315" s="32"/>
      <c r="B1315" s="32"/>
      <c r="C1315" s="30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38" ht="30" customHeight="1">
      <c r="A1316" s="32"/>
      <c r="B1316" s="32"/>
      <c r="C1316" s="30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38" ht="30" customHeight="1">
      <c r="A1317" s="32"/>
      <c r="B1317" s="32"/>
      <c r="C1317" s="30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38" ht="30" customHeight="1">
      <c r="A1318" s="32"/>
      <c r="B1318" s="32"/>
      <c r="C1318" s="30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38" ht="30" customHeight="1">
      <c r="A1319" s="32"/>
      <c r="B1319" s="32"/>
      <c r="C1319" s="30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38" ht="30" customHeight="1">
      <c r="A1320" s="32"/>
      <c r="B1320" s="32"/>
      <c r="C1320" s="30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38" ht="30" customHeight="1">
      <c r="A1321" s="32"/>
      <c r="B1321" s="32"/>
      <c r="C1321" s="30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38" ht="30" customHeight="1">
      <c r="A1322" s="32"/>
      <c r="B1322" s="32"/>
      <c r="C1322" s="30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38" ht="30" customHeight="1">
      <c r="A1323" s="32"/>
      <c r="B1323" s="32"/>
      <c r="C1323" s="30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38" ht="30" customHeight="1">
      <c r="A1324" s="11" t="s">
        <v>121</v>
      </c>
      <c r="B1324" s="12"/>
      <c r="C1324" s="13"/>
      <c r="D1324" s="14"/>
      <c r="E1324" s="8"/>
      <c r="F1324" s="14"/>
      <c r="G1324" s="8"/>
      <c r="H1324" s="14"/>
      <c r="I1324" s="8"/>
      <c r="J1324" s="14"/>
      <c r="K1324" s="8"/>
      <c r="L1324" s="14">
        <f>F1324+H1324+J1324</f>
        <v>0</v>
      </c>
      <c r="M1324" s="14"/>
      <c r="R1324">
        <f t="shared" ref="R1324:AL1324" si="135">ROUNDDOWN(SUM(R1304:R1306), 0)</f>
        <v>0</v>
      </c>
      <c r="S1324">
        <f t="shared" si="135"/>
        <v>0</v>
      </c>
      <c r="T1324">
        <f t="shared" si="135"/>
        <v>0</v>
      </c>
      <c r="U1324">
        <f t="shared" si="135"/>
        <v>0</v>
      </c>
      <c r="V1324">
        <f t="shared" si="135"/>
        <v>0</v>
      </c>
      <c r="W1324">
        <f t="shared" si="135"/>
        <v>0</v>
      </c>
      <c r="X1324">
        <f t="shared" si="135"/>
        <v>0</v>
      </c>
      <c r="Y1324">
        <f t="shared" si="135"/>
        <v>0</v>
      </c>
      <c r="Z1324">
        <f t="shared" si="135"/>
        <v>0</v>
      </c>
      <c r="AA1324">
        <f t="shared" si="135"/>
        <v>0</v>
      </c>
      <c r="AB1324">
        <f t="shared" si="135"/>
        <v>0</v>
      </c>
      <c r="AC1324">
        <f t="shared" si="135"/>
        <v>0</v>
      </c>
      <c r="AD1324">
        <f t="shared" si="135"/>
        <v>0</v>
      </c>
      <c r="AE1324">
        <f t="shared" si="135"/>
        <v>0</v>
      </c>
      <c r="AF1324">
        <f t="shared" si="135"/>
        <v>0</v>
      </c>
      <c r="AG1324">
        <f t="shared" si="135"/>
        <v>0</v>
      </c>
      <c r="AH1324">
        <f t="shared" si="135"/>
        <v>0</v>
      </c>
      <c r="AI1324">
        <f t="shared" si="135"/>
        <v>0</v>
      </c>
      <c r="AJ1324">
        <f t="shared" si="135"/>
        <v>0</v>
      </c>
      <c r="AK1324">
        <f t="shared" si="135"/>
        <v>0</v>
      </c>
      <c r="AL1324">
        <f t="shared" si="135"/>
        <v>0</v>
      </c>
    </row>
    <row r="1325" spans="1:38" ht="30" customHeight="1">
      <c r="A1325" s="53" t="s">
        <v>355</v>
      </c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7"/>
    </row>
    <row r="1326" spans="1:38" ht="30" customHeight="1">
      <c r="A1326" s="31" t="s">
        <v>100</v>
      </c>
      <c r="B1326" s="31" t="s">
        <v>101</v>
      </c>
      <c r="C1326" s="29" t="s">
        <v>74</v>
      </c>
      <c r="D1326" s="8">
        <v>9.9000000000000005E-2</v>
      </c>
      <c r="E1326" s="8"/>
      <c r="F1326" s="8"/>
      <c r="G1326" s="8"/>
      <c r="H1326" s="8"/>
      <c r="I1326" s="8"/>
      <c r="J1326" s="8"/>
      <c r="K1326" s="8">
        <f t="shared" ref="K1326:L1328" si="136">E1326+G1326+I1326</f>
        <v>0</v>
      </c>
      <c r="L1326" s="8">
        <f t="shared" si="136"/>
        <v>0</v>
      </c>
      <c r="M1326" s="8"/>
      <c r="O1326" t="str">
        <f>"03"</f>
        <v>03</v>
      </c>
      <c r="P1326" t="s">
        <v>110</v>
      </c>
      <c r="Q1326">
        <v>1</v>
      </c>
      <c r="R1326">
        <f>IF(P1326="기계경비", J1326, 0)</f>
        <v>0</v>
      </c>
      <c r="S1326">
        <f>IF(P1326="운반비", J1326, 0)</f>
        <v>0</v>
      </c>
      <c r="T1326">
        <f>IF(P1326="작업부산물", F1326, 0)</f>
        <v>0</v>
      </c>
      <c r="U1326">
        <f>IF(P1326="관급", F1326, 0)</f>
        <v>0</v>
      </c>
      <c r="V1326">
        <f>IF(P1326="외주비", J1326, 0)</f>
        <v>0</v>
      </c>
      <c r="W1326">
        <f>IF(P1326="장비비", J1326, 0)</f>
        <v>0</v>
      </c>
      <c r="X1326">
        <f>IF(P1326="폐기물처리비", L1326, 0)</f>
        <v>0</v>
      </c>
      <c r="Y1326">
        <f>IF(P1326="가설비", J1326, 0)</f>
        <v>0</v>
      </c>
      <c r="Z1326">
        <f>IF(P1326="잡비제외분", F1326, 0)</f>
        <v>0</v>
      </c>
      <c r="AA1326">
        <f>IF(P1326="사급자재대", L1326, 0)</f>
        <v>0</v>
      </c>
      <c r="AB1326">
        <f>IF(P1326="관급자재대", L1326, 0)</f>
        <v>0</v>
      </c>
      <c r="AC1326">
        <f>IF(P1326="사용자항목1", L1326, 0)</f>
        <v>0</v>
      </c>
      <c r="AD1326">
        <f>IF(P1326="사용자항목2", L1326, 0)</f>
        <v>0</v>
      </c>
      <c r="AE1326">
        <f>IF(P1326="사용자항목3", L1326, 0)</f>
        <v>0</v>
      </c>
      <c r="AF1326">
        <f>IF(P1326="사용자항목4", L1326, 0)</f>
        <v>0</v>
      </c>
      <c r="AG1326">
        <f>IF(P1326="사용자항목5", L1326, 0)</f>
        <v>0</v>
      </c>
      <c r="AH1326">
        <f>IF(P1326="사용자항목6", L1326, 0)</f>
        <v>0</v>
      </c>
      <c r="AI1326">
        <f>IF(P1326="사용자항목7", L1326, 0)</f>
        <v>0</v>
      </c>
      <c r="AJ1326">
        <f>IF(P1326="사용자항목8", L1326, 0)</f>
        <v>0</v>
      </c>
      <c r="AK1326">
        <f>IF(P1326="사용자항목9", L1326, 0)</f>
        <v>0</v>
      </c>
    </row>
    <row r="1327" spans="1:38" ht="30" customHeight="1">
      <c r="A1327" s="31" t="s">
        <v>106</v>
      </c>
      <c r="B1327" s="31" t="s">
        <v>109</v>
      </c>
      <c r="C1327" s="29" t="s">
        <v>74</v>
      </c>
      <c r="D1327" s="8">
        <v>9.9000000000000005E-2</v>
      </c>
      <c r="E1327" s="8"/>
      <c r="F1327" s="8"/>
      <c r="G1327" s="8"/>
      <c r="H1327" s="8"/>
      <c r="I1327" s="8"/>
      <c r="J1327" s="8"/>
      <c r="K1327" s="8">
        <f t="shared" si="136"/>
        <v>0</v>
      </c>
      <c r="L1327" s="8">
        <f t="shared" si="136"/>
        <v>0</v>
      </c>
      <c r="M1327" s="9" t="s">
        <v>108</v>
      </c>
      <c r="O1327" t="str">
        <f>"03"</f>
        <v>03</v>
      </c>
      <c r="P1327" t="s">
        <v>110</v>
      </c>
      <c r="Q1327">
        <v>1</v>
      </c>
      <c r="R1327">
        <f>IF(P1327="기계경비", J1327, 0)</f>
        <v>0</v>
      </c>
      <c r="S1327">
        <f>IF(P1327="운반비", J1327, 0)</f>
        <v>0</v>
      </c>
      <c r="T1327">
        <f>IF(P1327="작업부산물", F1327, 0)</f>
        <v>0</v>
      </c>
      <c r="U1327">
        <f>IF(P1327="관급", F1327, 0)</f>
        <v>0</v>
      </c>
      <c r="V1327">
        <f>IF(P1327="외주비", J1327, 0)</f>
        <v>0</v>
      </c>
      <c r="W1327">
        <f>IF(P1327="장비비", J1327, 0)</f>
        <v>0</v>
      </c>
      <c r="X1327">
        <f>IF(P1327="폐기물처리비", L1327, 0)</f>
        <v>0</v>
      </c>
      <c r="Y1327">
        <f>IF(P1327="가설비", J1327, 0)</f>
        <v>0</v>
      </c>
      <c r="Z1327">
        <f>IF(P1327="잡비제외분", F1327, 0)</f>
        <v>0</v>
      </c>
      <c r="AA1327">
        <f>IF(P1327="사급자재대", L1327, 0)</f>
        <v>0</v>
      </c>
      <c r="AB1327">
        <f>IF(P1327="관급자재대", L1327, 0)</f>
        <v>0</v>
      </c>
      <c r="AC1327">
        <f>IF(P1327="사용자항목1", L1327, 0)</f>
        <v>0</v>
      </c>
      <c r="AD1327">
        <f>IF(P1327="사용자항목2", L1327, 0)</f>
        <v>0</v>
      </c>
      <c r="AE1327">
        <f>IF(P1327="사용자항목3", L1327, 0)</f>
        <v>0</v>
      </c>
      <c r="AF1327">
        <f>IF(P1327="사용자항목4", L1327, 0)</f>
        <v>0</v>
      </c>
      <c r="AG1327">
        <f>IF(P1327="사용자항목5", L1327, 0)</f>
        <v>0</v>
      </c>
      <c r="AH1327">
        <f>IF(P1327="사용자항목6", L1327, 0)</f>
        <v>0</v>
      </c>
      <c r="AI1327">
        <f>IF(P1327="사용자항목7", L1327, 0)</f>
        <v>0</v>
      </c>
      <c r="AJ1327">
        <f>IF(P1327="사용자항목8", L1327, 0)</f>
        <v>0</v>
      </c>
      <c r="AK1327">
        <f>IF(P1327="사용자항목9", L1327, 0)</f>
        <v>0</v>
      </c>
    </row>
    <row r="1328" spans="1:38" ht="30" customHeight="1">
      <c r="A1328" s="31" t="s">
        <v>110</v>
      </c>
      <c r="B1328" s="31" t="s">
        <v>112</v>
      </c>
      <c r="C1328" s="29" t="s">
        <v>74</v>
      </c>
      <c r="D1328" s="8">
        <v>9.9000000000000005E-2</v>
      </c>
      <c r="E1328" s="8"/>
      <c r="F1328" s="8"/>
      <c r="G1328" s="8"/>
      <c r="H1328" s="8"/>
      <c r="I1328" s="8"/>
      <c r="J1328" s="8"/>
      <c r="K1328" s="8">
        <f t="shared" si="136"/>
        <v>0</v>
      </c>
      <c r="L1328" s="8">
        <f t="shared" si="136"/>
        <v>0</v>
      </c>
      <c r="M1328" s="9" t="s">
        <v>108</v>
      </c>
      <c r="O1328" t="str">
        <f>"03"</f>
        <v>03</v>
      </c>
      <c r="P1328" t="s">
        <v>110</v>
      </c>
      <c r="Q1328">
        <v>1</v>
      </c>
      <c r="R1328">
        <f>IF(P1328="기계경비", J1328, 0)</f>
        <v>0</v>
      </c>
      <c r="S1328">
        <f>IF(P1328="운반비", J1328, 0)</f>
        <v>0</v>
      </c>
      <c r="T1328">
        <f>IF(P1328="작업부산물", F1328, 0)</f>
        <v>0</v>
      </c>
      <c r="U1328">
        <f>IF(P1328="관급", F1328, 0)</f>
        <v>0</v>
      </c>
      <c r="V1328">
        <f>IF(P1328="외주비", J1328, 0)</f>
        <v>0</v>
      </c>
      <c r="W1328">
        <f>IF(P1328="장비비", J1328, 0)</f>
        <v>0</v>
      </c>
      <c r="X1328">
        <f>IF(P1328="폐기물처리비", L1328, 0)</f>
        <v>0</v>
      </c>
      <c r="Y1328">
        <f>IF(P1328="가설비", J1328, 0)</f>
        <v>0</v>
      </c>
      <c r="Z1328">
        <f>IF(P1328="잡비제외분", F1328, 0)</f>
        <v>0</v>
      </c>
      <c r="AA1328">
        <f>IF(P1328="사급자재대", L1328, 0)</f>
        <v>0</v>
      </c>
      <c r="AB1328">
        <f>IF(P1328="관급자재대", L1328, 0)</f>
        <v>0</v>
      </c>
      <c r="AC1328">
        <f>IF(P1328="사용자항목1", L1328, 0)</f>
        <v>0</v>
      </c>
      <c r="AD1328">
        <f>IF(P1328="사용자항목2", L1328, 0)</f>
        <v>0</v>
      </c>
      <c r="AE1328">
        <f>IF(P1328="사용자항목3", L1328, 0)</f>
        <v>0</v>
      </c>
      <c r="AF1328">
        <f>IF(P1328="사용자항목4", L1328, 0)</f>
        <v>0</v>
      </c>
      <c r="AG1328">
        <f>IF(P1328="사용자항목5", L1328, 0)</f>
        <v>0</v>
      </c>
      <c r="AH1328">
        <f>IF(P1328="사용자항목6", L1328, 0)</f>
        <v>0</v>
      </c>
      <c r="AI1328">
        <f>IF(P1328="사용자항목7", L1328, 0)</f>
        <v>0</v>
      </c>
      <c r="AJ1328">
        <f>IF(P1328="사용자항목8", L1328, 0)</f>
        <v>0</v>
      </c>
      <c r="AK1328">
        <f>IF(P1328="사용자항목9", L1328, 0)</f>
        <v>0</v>
      </c>
    </row>
    <row r="1329" spans="1:13" ht="30" customHeight="1">
      <c r="A1329" s="32"/>
      <c r="B1329" s="32"/>
      <c r="C1329" s="30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30" customHeight="1">
      <c r="A1330" s="32"/>
      <c r="B1330" s="32"/>
      <c r="C1330" s="30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30" customHeight="1">
      <c r="A1331" s="32"/>
      <c r="B1331" s="32"/>
      <c r="C1331" s="30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30" customHeight="1">
      <c r="A1332" s="32"/>
      <c r="B1332" s="32"/>
      <c r="C1332" s="30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30" customHeight="1">
      <c r="A1333" s="32"/>
      <c r="B1333" s="32"/>
      <c r="C1333" s="30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30" customHeight="1">
      <c r="A1334" s="32"/>
      <c r="B1334" s="32"/>
      <c r="C1334" s="30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30" customHeight="1">
      <c r="A1335" s="32"/>
      <c r="B1335" s="32"/>
      <c r="C1335" s="30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30" customHeight="1">
      <c r="A1336" s="32"/>
      <c r="B1336" s="32"/>
      <c r="C1336" s="30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30" customHeight="1">
      <c r="A1337" s="32"/>
      <c r="B1337" s="32"/>
      <c r="C1337" s="30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30" customHeight="1">
      <c r="A1338" s="32"/>
      <c r="B1338" s="32"/>
      <c r="C1338" s="30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30" customHeight="1">
      <c r="A1339" s="32"/>
      <c r="B1339" s="32"/>
      <c r="C1339" s="30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30" customHeight="1">
      <c r="A1340" s="32"/>
      <c r="B1340" s="32"/>
      <c r="C1340" s="30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30" customHeight="1">
      <c r="A1341" s="32"/>
      <c r="B1341" s="32"/>
      <c r="C1341" s="30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30" customHeight="1">
      <c r="A1342" s="32"/>
      <c r="B1342" s="32"/>
      <c r="C1342" s="30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30" customHeight="1">
      <c r="A1343" s="32"/>
      <c r="B1343" s="32"/>
      <c r="C1343" s="30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30" customHeight="1">
      <c r="A1344" s="32"/>
      <c r="B1344" s="32"/>
      <c r="C1344" s="30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38" ht="30" customHeight="1">
      <c r="A1345" s="32"/>
      <c r="B1345" s="32"/>
      <c r="C1345" s="30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38" ht="30" customHeight="1">
      <c r="A1346" s="11" t="s">
        <v>121</v>
      </c>
      <c r="B1346" s="12"/>
      <c r="C1346" s="13"/>
      <c r="D1346" s="14"/>
      <c r="E1346" s="8"/>
      <c r="F1346" s="14"/>
      <c r="G1346" s="8"/>
      <c r="H1346" s="14"/>
      <c r="I1346" s="8"/>
      <c r="J1346" s="14"/>
      <c r="K1346" s="8"/>
      <c r="L1346" s="14">
        <f>F1346+H1346+J1346</f>
        <v>0</v>
      </c>
      <c r="M1346" s="14"/>
      <c r="R1346">
        <f t="shared" ref="R1346:AL1346" si="137">ROUNDDOWN(SUM(R1326:R1328), 0)</f>
        <v>0</v>
      </c>
      <c r="S1346">
        <f t="shared" si="137"/>
        <v>0</v>
      </c>
      <c r="T1346">
        <f t="shared" si="137"/>
        <v>0</v>
      </c>
      <c r="U1346">
        <f t="shared" si="137"/>
        <v>0</v>
      </c>
      <c r="V1346">
        <f t="shared" si="137"/>
        <v>0</v>
      </c>
      <c r="W1346">
        <f t="shared" si="137"/>
        <v>0</v>
      </c>
      <c r="X1346">
        <f t="shared" si="137"/>
        <v>0</v>
      </c>
      <c r="Y1346">
        <f t="shared" si="137"/>
        <v>0</v>
      </c>
      <c r="Z1346">
        <f t="shared" si="137"/>
        <v>0</v>
      </c>
      <c r="AA1346">
        <f t="shared" si="137"/>
        <v>0</v>
      </c>
      <c r="AB1346">
        <f t="shared" si="137"/>
        <v>0</v>
      </c>
      <c r="AC1346">
        <f t="shared" si="137"/>
        <v>0</v>
      </c>
      <c r="AD1346">
        <f t="shared" si="137"/>
        <v>0</v>
      </c>
      <c r="AE1346">
        <f t="shared" si="137"/>
        <v>0</v>
      </c>
      <c r="AF1346">
        <f t="shared" si="137"/>
        <v>0</v>
      </c>
      <c r="AG1346">
        <f t="shared" si="137"/>
        <v>0</v>
      </c>
      <c r="AH1346">
        <f t="shared" si="137"/>
        <v>0</v>
      </c>
      <c r="AI1346">
        <f t="shared" si="137"/>
        <v>0</v>
      </c>
      <c r="AJ1346">
        <f t="shared" si="137"/>
        <v>0</v>
      </c>
      <c r="AK1346">
        <f t="shared" si="137"/>
        <v>0</v>
      </c>
      <c r="AL1346">
        <f t="shared" si="137"/>
        <v>0</v>
      </c>
    </row>
    <row r="1347" spans="1:38" ht="30" customHeight="1">
      <c r="A1347" s="53" t="s">
        <v>356</v>
      </c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7"/>
    </row>
    <row r="1348" spans="1:38" ht="30" customHeight="1">
      <c r="A1348" s="31" t="s">
        <v>166</v>
      </c>
      <c r="B1348" s="31" t="s">
        <v>167</v>
      </c>
      <c r="C1348" s="29" t="s">
        <v>134</v>
      </c>
      <c r="D1348" s="8">
        <v>1</v>
      </c>
      <c r="E1348" s="8"/>
      <c r="F1348" s="8"/>
      <c r="G1348" s="8"/>
      <c r="H1348" s="8"/>
      <c r="I1348" s="8"/>
      <c r="J1348" s="8"/>
      <c r="K1348" s="8">
        <f>E1348+G1348+I1348</f>
        <v>0</v>
      </c>
      <c r="L1348" s="8">
        <f>F1348+H1348+J1348</f>
        <v>0</v>
      </c>
      <c r="M1348" s="9" t="s">
        <v>165</v>
      </c>
      <c r="O1348" t="str">
        <f>""</f>
        <v/>
      </c>
      <c r="P1348" s="1" t="s">
        <v>120</v>
      </c>
      <c r="Q1348">
        <v>1</v>
      </c>
      <c r="R1348">
        <f>IF(P1348="기계경비", J1348, 0)</f>
        <v>0</v>
      </c>
      <c r="S1348">
        <f>IF(P1348="운반비", J1348, 0)</f>
        <v>0</v>
      </c>
      <c r="T1348">
        <f>IF(P1348="작업부산물", F1348, 0)</f>
        <v>0</v>
      </c>
      <c r="U1348">
        <f>IF(P1348="관급", F1348, 0)</f>
        <v>0</v>
      </c>
      <c r="V1348">
        <f>IF(P1348="외주비", J1348, 0)</f>
        <v>0</v>
      </c>
      <c r="W1348">
        <f>IF(P1348="장비비", J1348, 0)</f>
        <v>0</v>
      </c>
      <c r="X1348">
        <f>IF(P1348="폐기물처리비", J1348, 0)</f>
        <v>0</v>
      </c>
      <c r="Y1348">
        <f>IF(P1348="가설비", J1348, 0)</f>
        <v>0</v>
      </c>
      <c r="Z1348">
        <f>IF(P1348="잡비제외분", F1348, 0)</f>
        <v>0</v>
      </c>
      <c r="AA1348">
        <f>IF(P1348="사급자재대", L1348, 0)</f>
        <v>0</v>
      </c>
      <c r="AB1348">
        <f>IF(P1348="관급자재대", L1348, 0)</f>
        <v>0</v>
      </c>
      <c r="AC1348">
        <f>IF(P1348="사용자항목1", L1348, 0)</f>
        <v>0</v>
      </c>
      <c r="AD1348">
        <f>IF(P1348="사용자항목2", L1348, 0)</f>
        <v>0</v>
      </c>
      <c r="AE1348">
        <f>IF(P1348="사용자항목3", L1348, 0)</f>
        <v>0</v>
      </c>
      <c r="AF1348">
        <f>IF(P1348="사용자항목4", L1348, 0)</f>
        <v>0</v>
      </c>
      <c r="AG1348">
        <f>IF(P1348="사용자항목5", L1348, 0)</f>
        <v>0</v>
      </c>
      <c r="AH1348">
        <f>IF(P1348="사용자항목6", L1348, 0)</f>
        <v>0</v>
      </c>
      <c r="AI1348">
        <f>IF(P1348="사용자항목7", L1348, 0)</f>
        <v>0</v>
      </c>
      <c r="AJ1348">
        <f>IF(P1348="사용자항목8", L1348, 0)</f>
        <v>0</v>
      </c>
      <c r="AK1348">
        <f>IF(P1348="사용자항목9", L1348, 0)</f>
        <v>0</v>
      </c>
    </row>
    <row r="1349" spans="1:38" ht="30" customHeight="1">
      <c r="A1349" s="31" t="s">
        <v>50</v>
      </c>
      <c r="B1349" s="31" t="s">
        <v>51</v>
      </c>
      <c r="C1349" s="29" t="s">
        <v>52</v>
      </c>
      <c r="D1349" s="8">
        <v>79.099999999999994</v>
      </c>
      <c r="E1349" s="8"/>
      <c r="F1349" s="8"/>
      <c r="G1349" s="8"/>
      <c r="H1349" s="8"/>
      <c r="I1349" s="8"/>
      <c r="J1349" s="8"/>
      <c r="K1349" s="8">
        <f>E1349+G1349+I1349</f>
        <v>0</v>
      </c>
      <c r="L1349" s="8">
        <f>F1349+H1349+J1349</f>
        <v>0</v>
      </c>
      <c r="M1349" s="9" t="s">
        <v>49</v>
      </c>
      <c r="O1349" t="str">
        <f>"01"</f>
        <v>01</v>
      </c>
      <c r="P1349" s="1" t="s">
        <v>120</v>
      </c>
      <c r="Q1349">
        <v>1</v>
      </c>
      <c r="R1349">
        <f>IF(P1349="기계경비", J1349, 0)</f>
        <v>0</v>
      </c>
      <c r="S1349">
        <f>IF(P1349="운반비", J1349, 0)</f>
        <v>0</v>
      </c>
      <c r="T1349">
        <f>IF(P1349="작업부산물", F1349, 0)</f>
        <v>0</v>
      </c>
      <c r="U1349">
        <f>IF(P1349="관급", F1349, 0)</f>
        <v>0</v>
      </c>
      <c r="V1349">
        <f>IF(P1349="외주비", J1349, 0)</f>
        <v>0</v>
      </c>
      <c r="W1349">
        <f>IF(P1349="장비비", J1349, 0)</f>
        <v>0</v>
      </c>
      <c r="X1349">
        <f>IF(P1349="폐기물처리비", J1349, 0)</f>
        <v>0</v>
      </c>
      <c r="Y1349">
        <f>IF(P1349="가설비", J1349, 0)</f>
        <v>0</v>
      </c>
      <c r="Z1349">
        <f>IF(P1349="잡비제외분", F1349, 0)</f>
        <v>0</v>
      </c>
      <c r="AA1349">
        <f>IF(P1349="사급자재대", L1349, 0)</f>
        <v>0</v>
      </c>
      <c r="AB1349">
        <f>IF(P1349="관급자재대", L1349, 0)</f>
        <v>0</v>
      </c>
      <c r="AC1349">
        <f>IF(P1349="사용자항목1", L1349, 0)</f>
        <v>0</v>
      </c>
      <c r="AD1349">
        <f>IF(P1349="사용자항목2", L1349, 0)</f>
        <v>0</v>
      </c>
      <c r="AE1349">
        <f>IF(P1349="사용자항목3", L1349, 0)</f>
        <v>0</v>
      </c>
      <c r="AF1349">
        <f>IF(P1349="사용자항목4", L1349, 0)</f>
        <v>0</v>
      </c>
      <c r="AG1349">
        <f>IF(P1349="사용자항목5", L1349, 0)</f>
        <v>0</v>
      </c>
      <c r="AH1349">
        <f>IF(P1349="사용자항목6", L1349, 0)</f>
        <v>0</v>
      </c>
      <c r="AI1349">
        <f>IF(P1349="사용자항목7", L1349, 0)</f>
        <v>0</v>
      </c>
      <c r="AJ1349">
        <f>IF(P1349="사용자항목8", L1349, 0)</f>
        <v>0</v>
      </c>
      <c r="AK1349">
        <f>IF(P1349="사용자항목9", L1349, 0)</f>
        <v>0</v>
      </c>
    </row>
    <row r="1350" spans="1:38" ht="30" customHeight="1">
      <c r="A1350" s="32"/>
      <c r="B1350" s="32"/>
      <c r="C1350" s="30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38" ht="30" customHeight="1">
      <c r="A1351" s="32"/>
      <c r="B1351" s="32"/>
      <c r="C1351" s="30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38" ht="30" customHeight="1">
      <c r="A1352" s="32"/>
      <c r="B1352" s="32"/>
      <c r="C1352" s="30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38" ht="30" customHeight="1">
      <c r="A1353" s="32"/>
      <c r="B1353" s="32"/>
      <c r="C1353" s="30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38" ht="30" customHeight="1">
      <c r="A1354" s="32"/>
      <c r="B1354" s="32"/>
      <c r="C1354" s="30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38" ht="30" customHeight="1">
      <c r="A1355" s="32"/>
      <c r="B1355" s="32"/>
      <c r="C1355" s="30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38" ht="30" customHeight="1">
      <c r="A1356" s="32"/>
      <c r="B1356" s="32"/>
      <c r="C1356" s="30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38" ht="30" customHeight="1">
      <c r="A1357" s="32"/>
      <c r="B1357" s="32"/>
      <c r="C1357" s="30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38" ht="30" customHeight="1">
      <c r="A1358" s="32"/>
      <c r="B1358" s="32"/>
      <c r="C1358" s="30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38" ht="30" customHeight="1">
      <c r="A1359" s="32"/>
      <c r="B1359" s="32"/>
      <c r="C1359" s="30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38" ht="30" customHeight="1">
      <c r="A1360" s="32"/>
      <c r="B1360" s="32"/>
      <c r="C1360" s="30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38" ht="30" customHeight="1">
      <c r="A1361" s="32"/>
      <c r="B1361" s="32"/>
      <c r="C1361" s="30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38" ht="30" customHeight="1">
      <c r="A1362" s="32"/>
      <c r="B1362" s="32"/>
      <c r="C1362" s="30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38" ht="30" customHeight="1">
      <c r="A1363" s="32"/>
      <c r="B1363" s="32"/>
      <c r="C1363" s="30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38" ht="30" customHeight="1">
      <c r="A1364" s="32"/>
      <c r="B1364" s="32"/>
      <c r="C1364" s="30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38" ht="30" customHeight="1">
      <c r="A1365" s="32"/>
      <c r="B1365" s="32"/>
      <c r="C1365" s="30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38" ht="30" customHeight="1">
      <c r="A1366" s="32"/>
      <c r="B1366" s="32"/>
      <c r="C1366" s="30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38" ht="30" customHeight="1">
      <c r="A1367" s="32"/>
      <c r="B1367" s="32"/>
      <c r="C1367" s="30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38" ht="30" customHeight="1">
      <c r="A1368" s="11" t="s">
        <v>121</v>
      </c>
      <c r="B1368" s="12"/>
      <c r="C1368" s="13"/>
      <c r="D1368" s="14"/>
      <c r="E1368" s="8"/>
      <c r="F1368" s="14"/>
      <c r="G1368" s="8"/>
      <c r="H1368" s="14"/>
      <c r="I1368" s="8"/>
      <c r="J1368" s="14"/>
      <c r="K1368" s="8"/>
      <c r="L1368" s="14">
        <f>F1368+H1368+J1368</f>
        <v>0</v>
      </c>
      <c r="M1368" s="14"/>
      <c r="R1368">
        <f t="shared" ref="R1368:AL1368" si="138">ROUNDDOWN(SUM(R1348:R1349), 0)</f>
        <v>0</v>
      </c>
      <c r="S1368">
        <f t="shared" si="138"/>
        <v>0</v>
      </c>
      <c r="T1368">
        <f t="shared" si="138"/>
        <v>0</v>
      </c>
      <c r="U1368">
        <f t="shared" si="138"/>
        <v>0</v>
      </c>
      <c r="V1368">
        <f t="shared" si="138"/>
        <v>0</v>
      </c>
      <c r="W1368">
        <f t="shared" si="138"/>
        <v>0</v>
      </c>
      <c r="X1368">
        <f t="shared" si="138"/>
        <v>0</v>
      </c>
      <c r="Y1368">
        <f t="shared" si="138"/>
        <v>0</v>
      </c>
      <c r="Z1368">
        <f t="shared" si="138"/>
        <v>0</v>
      </c>
      <c r="AA1368">
        <f t="shared" si="138"/>
        <v>0</v>
      </c>
      <c r="AB1368">
        <f t="shared" si="138"/>
        <v>0</v>
      </c>
      <c r="AC1368">
        <f t="shared" si="138"/>
        <v>0</v>
      </c>
      <c r="AD1368">
        <f t="shared" si="138"/>
        <v>0</v>
      </c>
      <c r="AE1368">
        <f t="shared" si="138"/>
        <v>0</v>
      </c>
      <c r="AF1368">
        <f t="shared" si="138"/>
        <v>0</v>
      </c>
      <c r="AG1368">
        <f t="shared" si="138"/>
        <v>0</v>
      </c>
      <c r="AH1368">
        <f t="shared" si="138"/>
        <v>0</v>
      </c>
      <c r="AI1368">
        <f t="shared" si="138"/>
        <v>0</v>
      </c>
      <c r="AJ1368">
        <f t="shared" si="138"/>
        <v>0</v>
      </c>
      <c r="AK1368">
        <f t="shared" si="138"/>
        <v>0</v>
      </c>
      <c r="AL1368">
        <f t="shared" si="138"/>
        <v>0</v>
      </c>
    </row>
    <row r="1369" spans="1:38" ht="30" customHeight="1">
      <c r="A1369" s="53" t="s">
        <v>357</v>
      </c>
      <c r="B1369" s="56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7"/>
    </row>
    <row r="1370" spans="1:38" ht="30" customHeight="1">
      <c r="A1370" s="31" t="s">
        <v>174</v>
      </c>
      <c r="B1370" s="31" t="s">
        <v>175</v>
      </c>
      <c r="C1370" s="29" t="s">
        <v>57</v>
      </c>
      <c r="D1370" s="8">
        <v>3</v>
      </c>
      <c r="E1370" s="8"/>
      <c r="F1370" s="8"/>
      <c r="G1370" s="8"/>
      <c r="H1370" s="8"/>
      <c r="I1370" s="8"/>
      <c r="J1370" s="8"/>
      <c r="K1370" s="8">
        <f t="shared" ref="K1370:L1373" si="139">E1370+G1370+I1370</f>
        <v>0</v>
      </c>
      <c r="L1370" s="8">
        <f t="shared" si="139"/>
        <v>0</v>
      </c>
      <c r="M1370" s="9" t="s">
        <v>173</v>
      </c>
      <c r="O1370" t="str">
        <f>""</f>
        <v/>
      </c>
      <c r="P1370" s="1" t="s">
        <v>120</v>
      </c>
      <c r="Q1370">
        <v>1</v>
      </c>
      <c r="R1370">
        <f>IF(P1370="기계경비", J1370, 0)</f>
        <v>0</v>
      </c>
      <c r="S1370">
        <f>IF(P1370="운반비", J1370, 0)</f>
        <v>0</v>
      </c>
      <c r="T1370">
        <f>IF(P1370="작업부산물", F1370, 0)</f>
        <v>0</v>
      </c>
      <c r="U1370">
        <f>IF(P1370="관급", F1370, 0)</f>
        <v>0</v>
      </c>
      <c r="V1370">
        <f>IF(P1370="외주비", J1370, 0)</f>
        <v>0</v>
      </c>
      <c r="W1370">
        <f>IF(P1370="장비비", J1370, 0)</f>
        <v>0</v>
      </c>
      <c r="X1370">
        <f>IF(P1370="폐기물처리비", J1370, 0)</f>
        <v>0</v>
      </c>
      <c r="Y1370">
        <f>IF(P1370="가설비", J1370, 0)</f>
        <v>0</v>
      </c>
      <c r="Z1370">
        <f>IF(P1370="잡비제외분", F1370, 0)</f>
        <v>0</v>
      </c>
      <c r="AA1370">
        <f>IF(P1370="사급자재대", L1370, 0)</f>
        <v>0</v>
      </c>
      <c r="AB1370">
        <f>IF(P1370="관급자재대", L1370, 0)</f>
        <v>0</v>
      </c>
      <c r="AC1370">
        <f>IF(P1370="사용자항목1", L1370, 0)</f>
        <v>0</v>
      </c>
      <c r="AD1370">
        <f>IF(P1370="사용자항목2", L1370, 0)</f>
        <v>0</v>
      </c>
      <c r="AE1370">
        <f>IF(P1370="사용자항목3", L1370, 0)</f>
        <v>0</v>
      </c>
      <c r="AF1370">
        <f>IF(P1370="사용자항목4", L1370, 0)</f>
        <v>0</v>
      </c>
      <c r="AG1370">
        <f>IF(P1370="사용자항목5", L1370, 0)</f>
        <v>0</v>
      </c>
      <c r="AH1370">
        <f>IF(P1370="사용자항목6", L1370, 0)</f>
        <v>0</v>
      </c>
      <c r="AI1370">
        <f>IF(P1370="사용자항목7", L1370, 0)</f>
        <v>0</v>
      </c>
      <c r="AJ1370">
        <f>IF(P1370="사용자항목8", L1370, 0)</f>
        <v>0</v>
      </c>
      <c r="AK1370">
        <f>IF(P1370="사용자항목9", L1370, 0)</f>
        <v>0</v>
      </c>
    </row>
    <row r="1371" spans="1:38" ht="30" customHeight="1">
      <c r="A1371" s="31" t="s">
        <v>79</v>
      </c>
      <c r="B1371" s="31" t="s">
        <v>80</v>
      </c>
      <c r="C1371" s="29" t="s">
        <v>58</v>
      </c>
      <c r="D1371" s="8">
        <v>2</v>
      </c>
      <c r="E1371" s="8"/>
      <c r="F1371" s="8"/>
      <c r="G1371" s="8"/>
      <c r="H1371" s="8"/>
      <c r="I1371" s="8"/>
      <c r="J1371" s="8"/>
      <c r="K1371" s="8">
        <f t="shared" si="139"/>
        <v>0</v>
      </c>
      <c r="L1371" s="8">
        <f t="shared" si="139"/>
        <v>0</v>
      </c>
      <c r="M1371" s="8"/>
      <c r="O1371" t="str">
        <f>"01"</f>
        <v>01</v>
      </c>
      <c r="P1371" s="1" t="s">
        <v>120</v>
      </c>
      <c r="Q1371">
        <v>1</v>
      </c>
      <c r="R1371">
        <f>IF(P1371="기계경비", J1371, 0)</f>
        <v>0</v>
      </c>
      <c r="S1371">
        <f>IF(P1371="운반비", J1371, 0)</f>
        <v>0</v>
      </c>
      <c r="T1371">
        <f>IF(P1371="작업부산물", F1371, 0)</f>
        <v>0</v>
      </c>
      <c r="U1371">
        <f>IF(P1371="관급", F1371, 0)</f>
        <v>0</v>
      </c>
      <c r="V1371">
        <f>IF(P1371="외주비", J1371, 0)</f>
        <v>0</v>
      </c>
      <c r="W1371">
        <f>IF(P1371="장비비", J1371, 0)</f>
        <v>0</v>
      </c>
      <c r="X1371">
        <f>IF(P1371="폐기물처리비", J1371, 0)</f>
        <v>0</v>
      </c>
      <c r="Y1371">
        <f>IF(P1371="가설비", J1371, 0)</f>
        <v>0</v>
      </c>
      <c r="Z1371">
        <f>IF(P1371="잡비제외분", F1371, 0)</f>
        <v>0</v>
      </c>
      <c r="AA1371">
        <f>IF(P1371="사급자재대", L1371, 0)</f>
        <v>0</v>
      </c>
      <c r="AB1371">
        <f>IF(P1371="관급자재대", L1371, 0)</f>
        <v>0</v>
      </c>
      <c r="AC1371">
        <f>IF(P1371="사용자항목1", L1371, 0)</f>
        <v>0</v>
      </c>
      <c r="AD1371">
        <f>IF(P1371="사용자항목2", L1371, 0)</f>
        <v>0</v>
      </c>
      <c r="AE1371">
        <f>IF(P1371="사용자항목3", L1371, 0)</f>
        <v>0</v>
      </c>
      <c r="AF1371">
        <f>IF(P1371="사용자항목4", L1371, 0)</f>
        <v>0</v>
      </c>
      <c r="AG1371">
        <f>IF(P1371="사용자항목5", L1371, 0)</f>
        <v>0</v>
      </c>
      <c r="AH1371">
        <f>IF(P1371="사용자항목6", L1371, 0)</f>
        <v>0</v>
      </c>
      <c r="AI1371">
        <f>IF(P1371="사용자항목7", L1371, 0)</f>
        <v>0</v>
      </c>
      <c r="AJ1371">
        <f>IF(P1371="사용자항목8", L1371, 0)</f>
        <v>0</v>
      </c>
      <c r="AK1371">
        <f>IF(P1371="사용자항목9", L1371, 0)</f>
        <v>0</v>
      </c>
    </row>
    <row r="1372" spans="1:38" ht="30" customHeight="1">
      <c r="A1372" s="31" t="s">
        <v>135</v>
      </c>
      <c r="B1372" s="31" t="s">
        <v>177</v>
      </c>
      <c r="C1372" s="29" t="s">
        <v>134</v>
      </c>
      <c r="D1372" s="8">
        <v>1</v>
      </c>
      <c r="E1372" s="8"/>
      <c r="F1372" s="8"/>
      <c r="G1372" s="8"/>
      <c r="H1372" s="8"/>
      <c r="I1372" s="8"/>
      <c r="J1372" s="8"/>
      <c r="K1372" s="8">
        <f t="shared" si="139"/>
        <v>0</v>
      </c>
      <c r="L1372" s="8">
        <f t="shared" si="139"/>
        <v>0</v>
      </c>
      <c r="M1372" s="9" t="s">
        <v>176</v>
      </c>
      <c r="O1372" t="str">
        <f>""</f>
        <v/>
      </c>
      <c r="P1372" s="1" t="s">
        <v>120</v>
      </c>
      <c r="Q1372">
        <v>1</v>
      </c>
      <c r="R1372">
        <f>IF(P1372="기계경비", J1372, 0)</f>
        <v>0</v>
      </c>
      <c r="S1372">
        <f>IF(P1372="운반비", J1372, 0)</f>
        <v>0</v>
      </c>
      <c r="T1372">
        <f>IF(P1372="작업부산물", F1372, 0)</f>
        <v>0</v>
      </c>
      <c r="U1372">
        <f>IF(P1372="관급", F1372, 0)</f>
        <v>0</v>
      </c>
      <c r="V1372">
        <f>IF(P1372="외주비", J1372, 0)</f>
        <v>0</v>
      </c>
      <c r="W1372">
        <f>IF(P1372="장비비", J1372, 0)</f>
        <v>0</v>
      </c>
      <c r="X1372">
        <f>IF(P1372="폐기물처리비", J1372, 0)</f>
        <v>0</v>
      </c>
      <c r="Y1372">
        <f>IF(P1372="가설비", J1372, 0)</f>
        <v>0</v>
      </c>
      <c r="Z1372">
        <f>IF(P1372="잡비제외분", F1372, 0)</f>
        <v>0</v>
      </c>
      <c r="AA1372">
        <f>IF(P1372="사급자재대", L1372, 0)</f>
        <v>0</v>
      </c>
      <c r="AB1372">
        <f>IF(P1372="관급자재대", L1372, 0)</f>
        <v>0</v>
      </c>
      <c r="AC1372">
        <f>IF(P1372="사용자항목1", L1372, 0)</f>
        <v>0</v>
      </c>
      <c r="AD1372">
        <f>IF(P1372="사용자항목2", L1372, 0)</f>
        <v>0</v>
      </c>
      <c r="AE1372">
        <f>IF(P1372="사용자항목3", L1372, 0)</f>
        <v>0</v>
      </c>
      <c r="AF1372">
        <f>IF(P1372="사용자항목4", L1372, 0)</f>
        <v>0</v>
      </c>
      <c r="AG1372">
        <f>IF(P1372="사용자항목5", L1372, 0)</f>
        <v>0</v>
      </c>
      <c r="AH1372">
        <f>IF(P1372="사용자항목6", L1372, 0)</f>
        <v>0</v>
      </c>
      <c r="AI1372">
        <f>IF(P1372="사용자항목7", L1372, 0)</f>
        <v>0</v>
      </c>
      <c r="AJ1372">
        <f>IF(P1372="사용자항목8", L1372, 0)</f>
        <v>0</v>
      </c>
      <c r="AK1372">
        <f>IF(P1372="사용자항목9", L1372, 0)</f>
        <v>0</v>
      </c>
    </row>
    <row r="1373" spans="1:38" ht="30" customHeight="1">
      <c r="A1373" s="31" t="s">
        <v>136</v>
      </c>
      <c r="B1373" s="31" t="s">
        <v>137</v>
      </c>
      <c r="C1373" s="29" t="s">
        <v>134</v>
      </c>
      <c r="D1373" s="8">
        <v>1</v>
      </c>
      <c r="E1373" s="8"/>
      <c r="F1373" s="8"/>
      <c r="G1373" s="8"/>
      <c r="H1373" s="8"/>
      <c r="I1373" s="8"/>
      <c r="J1373" s="8"/>
      <c r="K1373" s="8">
        <f t="shared" si="139"/>
        <v>0</v>
      </c>
      <c r="L1373" s="8">
        <f t="shared" si="139"/>
        <v>0</v>
      </c>
      <c r="M1373" s="9" t="s">
        <v>138</v>
      </c>
      <c r="O1373" t="str">
        <f>""</f>
        <v/>
      </c>
      <c r="P1373" s="1" t="s">
        <v>120</v>
      </c>
      <c r="Q1373">
        <v>1</v>
      </c>
      <c r="R1373">
        <f>IF(P1373="기계경비", J1373, 0)</f>
        <v>0</v>
      </c>
      <c r="S1373">
        <f>IF(P1373="운반비", J1373, 0)</f>
        <v>0</v>
      </c>
      <c r="T1373">
        <f>IF(P1373="작업부산물", F1373, 0)</f>
        <v>0</v>
      </c>
      <c r="U1373">
        <f>IF(P1373="관급", F1373, 0)</f>
        <v>0</v>
      </c>
      <c r="V1373">
        <f>IF(P1373="외주비", J1373, 0)</f>
        <v>0</v>
      </c>
      <c r="W1373">
        <f>IF(P1373="장비비", J1373, 0)</f>
        <v>0</v>
      </c>
      <c r="X1373">
        <f>IF(P1373="폐기물처리비", J1373, 0)</f>
        <v>0</v>
      </c>
      <c r="Y1373">
        <f>IF(P1373="가설비", J1373, 0)</f>
        <v>0</v>
      </c>
      <c r="Z1373">
        <f>IF(P1373="잡비제외분", F1373, 0)</f>
        <v>0</v>
      </c>
      <c r="AA1373">
        <f>IF(P1373="사급자재대", L1373, 0)</f>
        <v>0</v>
      </c>
      <c r="AB1373">
        <f>IF(P1373="관급자재대", L1373, 0)</f>
        <v>0</v>
      </c>
      <c r="AC1373">
        <f>IF(P1373="사용자항목1", L1373, 0)</f>
        <v>0</v>
      </c>
      <c r="AD1373">
        <f>IF(P1373="사용자항목2", L1373, 0)</f>
        <v>0</v>
      </c>
      <c r="AE1373">
        <f>IF(P1373="사용자항목3", L1373, 0)</f>
        <v>0</v>
      </c>
      <c r="AF1373">
        <f>IF(P1373="사용자항목4", L1373, 0)</f>
        <v>0</v>
      </c>
      <c r="AG1373">
        <f>IF(P1373="사용자항목5", L1373, 0)</f>
        <v>0</v>
      </c>
      <c r="AH1373">
        <f>IF(P1373="사용자항목6", L1373, 0)</f>
        <v>0</v>
      </c>
      <c r="AI1373">
        <f>IF(P1373="사용자항목7", L1373, 0)</f>
        <v>0</v>
      </c>
      <c r="AJ1373">
        <f>IF(P1373="사용자항목8", L1373, 0)</f>
        <v>0</v>
      </c>
      <c r="AK1373">
        <f>IF(P1373="사용자항목9", L1373, 0)</f>
        <v>0</v>
      </c>
    </row>
    <row r="1374" spans="1:38" ht="30" customHeight="1">
      <c r="A1374" s="32"/>
      <c r="B1374" s="32"/>
      <c r="C1374" s="30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38" ht="30" customHeight="1">
      <c r="A1375" s="32"/>
      <c r="B1375" s="32"/>
      <c r="C1375" s="30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38" ht="30" customHeight="1">
      <c r="A1376" s="32"/>
      <c r="B1376" s="32"/>
      <c r="C1376" s="30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38" ht="30" customHeight="1">
      <c r="A1377" s="32"/>
      <c r="B1377" s="32"/>
      <c r="C1377" s="30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38" ht="30" customHeight="1">
      <c r="A1378" s="32"/>
      <c r="B1378" s="32"/>
      <c r="C1378" s="30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38" ht="30" customHeight="1">
      <c r="A1379" s="32"/>
      <c r="B1379" s="32"/>
      <c r="C1379" s="30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38" ht="30" customHeight="1">
      <c r="A1380" s="32"/>
      <c r="B1380" s="32"/>
      <c r="C1380" s="30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38" ht="30" customHeight="1">
      <c r="A1381" s="32"/>
      <c r="B1381" s="32"/>
      <c r="C1381" s="30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38" ht="30" customHeight="1">
      <c r="A1382" s="32"/>
      <c r="B1382" s="32"/>
      <c r="C1382" s="30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38" ht="30" customHeight="1">
      <c r="A1383" s="32"/>
      <c r="B1383" s="32"/>
      <c r="C1383" s="30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38" ht="30" customHeight="1">
      <c r="A1384" s="32"/>
      <c r="B1384" s="32"/>
      <c r="C1384" s="30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38" ht="30" customHeight="1">
      <c r="A1385" s="32"/>
      <c r="B1385" s="32"/>
      <c r="C1385" s="30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38" ht="30" customHeight="1">
      <c r="A1386" s="32"/>
      <c r="B1386" s="32"/>
      <c r="C1386" s="30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38" ht="30" customHeight="1">
      <c r="A1387" s="32"/>
      <c r="B1387" s="32"/>
      <c r="C1387" s="30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38" ht="30" customHeight="1">
      <c r="A1388" s="32"/>
      <c r="B1388" s="32"/>
      <c r="C1388" s="30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1:38" ht="30" customHeight="1">
      <c r="A1389" s="32"/>
      <c r="B1389" s="32"/>
      <c r="C1389" s="30"/>
      <c r="D1389" s="8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1:38" ht="30" customHeight="1">
      <c r="A1390" s="11" t="s">
        <v>121</v>
      </c>
      <c r="B1390" s="12"/>
      <c r="C1390" s="13"/>
      <c r="D1390" s="14"/>
      <c r="E1390" s="8"/>
      <c r="F1390" s="14"/>
      <c r="G1390" s="8"/>
      <c r="H1390" s="14"/>
      <c r="I1390" s="8"/>
      <c r="J1390" s="14"/>
      <c r="K1390" s="8"/>
      <c r="L1390" s="14">
        <f>F1390+H1390+J1390</f>
        <v>0</v>
      </c>
      <c r="M1390" s="14"/>
      <c r="R1390">
        <f t="shared" ref="R1390:AL1390" si="140">ROUNDDOWN(SUM(R1370:R1373), 0)</f>
        <v>0</v>
      </c>
      <c r="S1390">
        <f t="shared" si="140"/>
        <v>0</v>
      </c>
      <c r="T1390">
        <f t="shared" si="140"/>
        <v>0</v>
      </c>
      <c r="U1390">
        <f t="shared" si="140"/>
        <v>0</v>
      </c>
      <c r="V1390">
        <f t="shared" si="140"/>
        <v>0</v>
      </c>
      <c r="W1390">
        <f t="shared" si="140"/>
        <v>0</v>
      </c>
      <c r="X1390">
        <f t="shared" si="140"/>
        <v>0</v>
      </c>
      <c r="Y1390">
        <f t="shared" si="140"/>
        <v>0</v>
      </c>
      <c r="Z1390">
        <f t="shared" si="140"/>
        <v>0</v>
      </c>
      <c r="AA1390">
        <f t="shared" si="140"/>
        <v>0</v>
      </c>
      <c r="AB1390">
        <f t="shared" si="140"/>
        <v>0</v>
      </c>
      <c r="AC1390">
        <f t="shared" si="140"/>
        <v>0</v>
      </c>
      <c r="AD1390">
        <f t="shared" si="140"/>
        <v>0</v>
      </c>
      <c r="AE1390">
        <f t="shared" si="140"/>
        <v>0</v>
      </c>
      <c r="AF1390">
        <f t="shared" si="140"/>
        <v>0</v>
      </c>
      <c r="AG1390">
        <f t="shared" si="140"/>
        <v>0</v>
      </c>
      <c r="AH1390">
        <f t="shared" si="140"/>
        <v>0</v>
      </c>
      <c r="AI1390">
        <f t="shared" si="140"/>
        <v>0</v>
      </c>
      <c r="AJ1390">
        <f t="shared" si="140"/>
        <v>0</v>
      </c>
      <c r="AK1390">
        <f t="shared" si="140"/>
        <v>0</v>
      </c>
      <c r="AL1390">
        <f t="shared" si="140"/>
        <v>0</v>
      </c>
    </row>
    <row r="1391" spans="1:38" ht="30" customHeight="1">
      <c r="A1391" s="53" t="s">
        <v>358</v>
      </c>
      <c r="B1391" s="56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7"/>
    </row>
    <row r="1392" spans="1:38" ht="30" customHeight="1">
      <c r="A1392" s="31" t="s">
        <v>131</v>
      </c>
      <c r="B1392" s="31" t="s">
        <v>164</v>
      </c>
      <c r="C1392" s="29" t="s">
        <v>57</v>
      </c>
      <c r="D1392" s="8">
        <v>1</v>
      </c>
      <c r="E1392" s="8"/>
      <c r="F1392" s="8"/>
      <c r="G1392" s="8"/>
      <c r="H1392" s="8"/>
      <c r="I1392" s="8"/>
      <c r="J1392" s="8"/>
      <c r="K1392" s="8">
        <f>E1392+G1392+I1392</f>
        <v>0</v>
      </c>
      <c r="L1392" s="8">
        <f>F1392+H1392+J1392</f>
        <v>0</v>
      </c>
      <c r="M1392" s="9" t="s">
        <v>163</v>
      </c>
      <c r="O1392" t="str">
        <f>""</f>
        <v/>
      </c>
      <c r="P1392" s="1" t="s">
        <v>120</v>
      </c>
      <c r="Q1392">
        <v>1</v>
      </c>
      <c r="R1392">
        <f>IF(P1392="기계경비", J1392, 0)</f>
        <v>0</v>
      </c>
      <c r="S1392">
        <f>IF(P1392="운반비", J1392, 0)</f>
        <v>0</v>
      </c>
      <c r="T1392">
        <f>IF(P1392="작업부산물", F1392, 0)</f>
        <v>0</v>
      </c>
      <c r="U1392">
        <f>IF(P1392="관급", F1392, 0)</f>
        <v>0</v>
      </c>
      <c r="V1392">
        <f>IF(P1392="외주비", J1392, 0)</f>
        <v>0</v>
      </c>
      <c r="W1392">
        <f>IF(P1392="장비비", J1392, 0)</f>
        <v>0</v>
      </c>
      <c r="X1392">
        <f>IF(P1392="폐기물처리비", J1392, 0)</f>
        <v>0</v>
      </c>
      <c r="Y1392">
        <f>IF(P1392="가설비", J1392, 0)</f>
        <v>0</v>
      </c>
      <c r="Z1392">
        <f>IF(P1392="잡비제외분", F1392, 0)</f>
        <v>0</v>
      </c>
      <c r="AA1392">
        <f>IF(P1392="사급자재대", L1392, 0)</f>
        <v>0</v>
      </c>
      <c r="AB1392">
        <f>IF(P1392="관급자재대", L1392, 0)</f>
        <v>0</v>
      </c>
      <c r="AC1392">
        <f>IF(P1392="사용자항목1", L1392, 0)</f>
        <v>0</v>
      </c>
      <c r="AD1392">
        <f>IF(P1392="사용자항목2", L1392, 0)</f>
        <v>0</v>
      </c>
      <c r="AE1392">
        <f>IF(P1392="사용자항목3", L1392, 0)</f>
        <v>0</v>
      </c>
      <c r="AF1392">
        <f>IF(P1392="사용자항목4", L1392, 0)</f>
        <v>0</v>
      </c>
      <c r="AG1392">
        <f>IF(P1392="사용자항목5", L1392, 0)</f>
        <v>0</v>
      </c>
      <c r="AH1392">
        <f>IF(P1392="사용자항목6", L1392, 0)</f>
        <v>0</v>
      </c>
      <c r="AI1392">
        <f>IF(P1392="사용자항목7", L1392, 0)</f>
        <v>0</v>
      </c>
      <c r="AJ1392">
        <f>IF(P1392="사용자항목8", L1392, 0)</f>
        <v>0</v>
      </c>
      <c r="AK1392">
        <f>IF(P1392="사용자항목9", L1392, 0)</f>
        <v>0</v>
      </c>
    </row>
    <row r="1393" spans="1:13" ht="30" customHeight="1">
      <c r="A1393" s="32"/>
      <c r="B1393" s="32"/>
      <c r="C1393" s="30"/>
      <c r="D1393" s="8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1:13" ht="30" customHeight="1">
      <c r="A1394" s="32"/>
      <c r="B1394" s="32"/>
      <c r="C1394" s="30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ht="30" customHeight="1">
      <c r="A1395" s="32"/>
      <c r="B1395" s="32"/>
      <c r="C1395" s="30"/>
      <c r="D1395" s="8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1:13" ht="30" customHeight="1">
      <c r="A1396" s="32"/>
      <c r="B1396" s="32"/>
      <c r="C1396" s="30"/>
      <c r="D1396" s="8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1:13" ht="30" customHeight="1">
      <c r="A1397" s="32"/>
      <c r="B1397" s="32"/>
      <c r="C1397" s="30"/>
      <c r="D1397" s="8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1:13" ht="30" customHeight="1">
      <c r="A1398" s="32"/>
      <c r="B1398" s="32"/>
      <c r="C1398" s="30"/>
      <c r="D1398" s="8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1:13" ht="30" customHeight="1">
      <c r="A1399" s="32"/>
      <c r="B1399" s="32"/>
      <c r="C1399" s="30"/>
      <c r="D1399" s="8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1:13" ht="30" customHeight="1">
      <c r="A1400" s="32"/>
      <c r="B1400" s="32"/>
      <c r="C1400" s="30"/>
      <c r="D1400" s="8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1:13" ht="30" customHeight="1">
      <c r="A1401" s="32"/>
      <c r="B1401" s="32"/>
      <c r="C1401" s="30"/>
      <c r="D1401" s="8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1:13" ht="30" customHeight="1">
      <c r="A1402" s="32"/>
      <c r="B1402" s="32"/>
      <c r="C1402" s="30"/>
      <c r="D1402" s="8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1:13" ht="30" customHeight="1">
      <c r="A1403" s="32"/>
      <c r="B1403" s="32"/>
      <c r="C1403" s="30"/>
      <c r="D1403" s="8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1:13" ht="30" customHeight="1">
      <c r="A1404" s="32"/>
      <c r="B1404" s="32"/>
      <c r="C1404" s="30"/>
      <c r="D1404" s="8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1:13" ht="30" customHeight="1">
      <c r="A1405" s="32"/>
      <c r="B1405" s="32"/>
      <c r="C1405" s="30"/>
      <c r="D1405" s="8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1:13" ht="30" customHeight="1">
      <c r="A1406" s="32"/>
      <c r="B1406" s="32"/>
      <c r="C1406" s="30"/>
      <c r="D1406" s="8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1:13" ht="30" customHeight="1">
      <c r="A1407" s="32"/>
      <c r="B1407" s="32"/>
      <c r="C1407" s="30"/>
      <c r="D1407" s="8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1:13" ht="30" customHeight="1">
      <c r="A1408" s="32"/>
      <c r="B1408" s="32"/>
      <c r="C1408" s="30"/>
      <c r="D1408" s="8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1:38" ht="30" customHeight="1">
      <c r="A1409" s="32"/>
      <c r="B1409" s="32"/>
      <c r="C1409" s="30"/>
      <c r="D1409" s="8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1:38" ht="30" customHeight="1">
      <c r="A1410" s="32"/>
      <c r="B1410" s="32"/>
      <c r="C1410" s="30"/>
      <c r="D1410" s="8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1:38" ht="30" customHeight="1">
      <c r="A1411" s="32"/>
      <c r="B1411" s="32"/>
      <c r="C1411" s="30"/>
      <c r="D1411" s="8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1:38" ht="30" customHeight="1">
      <c r="A1412" s="11" t="s">
        <v>121</v>
      </c>
      <c r="B1412" s="12"/>
      <c r="C1412" s="13"/>
      <c r="D1412" s="14"/>
      <c r="E1412" s="8"/>
      <c r="F1412" s="14"/>
      <c r="G1412" s="8"/>
      <c r="H1412" s="14"/>
      <c r="I1412" s="8"/>
      <c r="J1412" s="14"/>
      <c r="K1412" s="8"/>
      <c r="L1412" s="14">
        <f>F1412+H1412+J1412</f>
        <v>0</v>
      </c>
      <c r="M1412" s="14"/>
      <c r="R1412">
        <f t="shared" ref="R1412:AL1412" si="141">ROUNDDOWN(SUM(R1392:R1392), 0)</f>
        <v>0</v>
      </c>
      <c r="S1412">
        <f t="shared" si="141"/>
        <v>0</v>
      </c>
      <c r="T1412">
        <f t="shared" si="141"/>
        <v>0</v>
      </c>
      <c r="U1412">
        <f t="shared" si="141"/>
        <v>0</v>
      </c>
      <c r="V1412">
        <f t="shared" si="141"/>
        <v>0</v>
      </c>
      <c r="W1412">
        <f t="shared" si="141"/>
        <v>0</v>
      </c>
      <c r="X1412">
        <f t="shared" si="141"/>
        <v>0</v>
      </c>
      <c r="Y1412">
        <f t="shared" si="141"/>
        <v>0</v>
      </c>
      <c r="Z1412">
        <f t="shared" si="141"/>
        <v>0</v>
      </c>
      <c r="AA1412">
        <f t="shared" si="141"/>
        <v>0</v>
      </c>
      <c r="AB1412">
        <f t="shared" si="141"/>
        <v>0</v>
      </c>
      <c r="AC1412">
        <f t="shared" si="141"/>
        <v>0</v>
      </c>
      <c r="AD1412">
        <f t="shared" si="141"/>
        <v>0</v>
      </c>
      <c r="AE1412">
        <f t="shared" si="141"/>
        <v>0</v>
      </c>
      <c r="AF1412">
        <f t="shared" si="141"/>
        <v>0</v>
      </c>
      <c r="AG1412">
        <f t="shared" si="141"/>
        <v>0</v>
      </c>
      <c r="AH1412">
        <f t="shared" si="141"/>
        <v>0</v>
      </c>
      <c r="AI1412">
        <f t="shared" si="141"/>
        <v>0</v>
      </c>
      <c r="AJ1412">
        <f t="shared" si="141"/>
        <v>0</v>
      </c>
      <c r="AK1412">
        <f t="shared" si="141"/>
        <v>0</v>
      </c>
      <c r="AL1412">
        <f t="shared" si="141"/>
        <v>0</v>
      </c>
    </row>
    <row r="1413" spans="1:38" ht="30" customHeight="1">
      <c r="A1413" s="53" t="s">
        <v>359</v>
      </c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7"/>
    </row>
    <row r="1414" spans="1:38" ht="30" customHeight="1">
      <c r="A1414" s="31" t="s">
        <v>192</v>
      </c>
      <c r="B1414" s="31" t="s">
        <v>193</v>
      </c>
      <c r="C1414" s="29" t="s">
        <v>194</v>
      </c>
      <c r="D1414" s="8">
        <v>18</v>
      </c>
      <c r="E1414" s="8"/>
      <c r="F1414" s="8"/>
      <c r="G1414" s="8"/>
      <c r="H1414" s="8"/>
      <c r="I1414" s="8"/>
      <c r="J1414" s="8"/>
      <c r="K1414" s="8">
        <f t="shared" ref="K1414:L1416" si="142">E1414+G1414+I1414</f>
        <v>0</v>
      </c>
      <c r="L1414" s="8">
        <f t="shared" si="142"/>
        <v>0</v>
      </c>
      <c r="M1414" s="9" t="s">
        <v>191</v>
      </c>
      <c r="O1414" t="str">
        <f>""</f>
        <v/>
      </c>
      <c r="P1414" s="1" t="s">
        <v>120</v>
      </c>
      <c r="Q1414">
        <v>1</v>
      </c>
      <c r="R1414">
        <f>IF(P1414="기계경비", J1414, 0)</f>
        <v>0</v>
      </c>
      <c r="S1414">
        <f>IF(P1414="운반비", J1414, 0)</f>
        <v>0</v>
      </c>
      <c r="T1414">
        <f>IF(P1414="작업부산물", F1414, 0)</f>
        <v>0</v>
      </c>
      <c r="U1414">
        <f>IF(P1414="관급", F1414, 0)</f>
        <v>0</v>
      </c>
      <c r="V1414">
        <f>IF(P1414="외주비", J1414, 0)</f>
        <v>0</v>
      </c>
      <c r="W1414">
        <f>IF(P1414="장비비", J1414, 0)</f>
        <v>0</v>
      </c>
      <c r="X1414">
        <f>IF(P1414="폐기물처리비", J1414, 0)</f>
        <v>0</v>
      </c>
      <c r="Y1414">
        <f>IF(P1414="가설비", J1414, 0)</f>
        <v>0</v>
      </c>
      <c r="Z1414">
        <f>IF(P1414="잡비제외분", F1414, 0)</f>
        <v>0</v>
      </c>
      <c r="AA1414">
        <f>IF(P1414="사급자재대", L1414, 0)</f>
        <v>0</v>
      </c>
      <c r="AB1414">
        <f>IF(P1414="관급자재대", L1414, 0)</f>
        <v>0</v>
      </c>
      <c r="AC1414">
        <f>IF(P1414="사용자항목1", L1414, 0)</f>
        <v>0</v>
      </c>
      <c r="AD1414">
        <f>IF(P1414="사용자항목2", L1414, 0)</f>
        <v>0</v>
      </c>
      <c r="AE1414">
        <f>IF(P1414="사용자항목3", L1414, 0)</f>
        <v>0</v>
      </c>
      <c r="AF1414">
        <f>IF(P1414="사용자항목4", L1414, 0)</f>
        <v>0</v>
      </c>
      <c r="AG1414">
        <f>IF(P1414="사용자항목5", L1414, 0)</f>
        <v>0</v>
      </c>
      <c r="AH1414">
        <f>IF(P1414="사용자항목6", L1414, 0)</f>
        <v>0</v>
      </c>
      <c r="AI1414">
        <f>IF(P1414="사용자항목7", L1414, 0)</f>
        <v>0</v>
      </c>
      <c r="AJ1414">
        <f>IF(P1414="사용자항목8", L1414, 0)</f>
        <v>0</v>
      </c>
      <c r="AK1414">
        <f>IF(P1414="사용자항목9", L1414, 0)</f>
        <v>0</v>
      </c>
    </row>
    <row r="1415" spans="1:38" ht="30" customHeight="1">
      <c r="A1415" s="31" t="s">
        <v>196</v>
      </c>
      <c r="B1415" s="31" t="s">
        <v>197</v>
      </c>
      <c r="C1415" s="29" t="s">
        <v>57</v>
      </c>
      <c r="D1415" s="8">
        <v>52</v>
      </c>
      <c r="E1415" s="8"/>
      <c r="F1415" s="8"/>
      <c r="G1415" s="8"/>
      <c r="H1415" s="8"/>
      <c r="I1415" s="8"/>
      <c r="J1415" s="8"/>
      <c r="K1415" s="8">
        <f t="shared" si="142"/>
        <v>0</v>
      </c>
      <c r="L1415" s="8">
        <f t="shared" si="142"/>
        <v>0</v>
      </c>
      <c r="M1415" s="9" t="s">
        <v>195</v>
      </c>
      <c r="O1415" t="str">
        <f>""</f>
        <v/>
      </c>
      <c r="P1415" s="1" t="s">
        <v>120</v>
      </c>
      <c r="Q1415">
        <v>1</v>
      </c>
      <c r="R1415">
        <f>IF(P1415="기계경비", J1415, 0)</f>
        <v>0</v>
      </c>
      <c r="S1415">
        <f>IF(P1415="운반비", J1415, 0)</f>
        <v>0</v>
      </c>
      <c r="T1415">
        <f>IF(P1415="작업부산물", F1415, 0)</f>
        <v>0</v>
      </c>
      <c r="U1415">
        <f>IF(P1415="관급", F1415, 0)</f>
        <v>0</v>
      </c>
      <c r="V1415">
        <f>IF(P1415="외주비", J1415, 0)</f>
        <v>0</v>
      </c>
      <c r="W1415">
        <f>IF(P1415="장비비", J1415, 0)</f>
        <v>0</v>
      </c>
      <c r="X1415">
        <f>IF(P1415="폐기물처리비", J1415, 0)</f>
        <v>0</v>
      </c>
      <c r="Y1415">
        <f>IF(P1415="가설비", J1415, 0)</f>
        <v>0</v>
      </c>
      <c r="Z1415">
        <f>IF(P1415="잡비제외분", F1415, 0)</f>
        <v>0</v>
      </c>
      <c r="AA1415">
        <f>IF(P1415="사급자재대", L1415, 0)</f>
        <v>0</v>
      </c>
      <c r="AB1415">
        <f>IF(P1415="관급자재대", L1415, 0)</f>
        <v>0</v>
      </c>
      <c r="AC1415">
        <f>IF(P1415="사용자항목1", L1415, 0)</f>
        <v>0</v>
      </c>
      <c r="AD1415">
        <f>IF(P1415="사용자항목2", L1415, 0)</f>
        <v>0</v>
      </c>
      <c r="AE1415">
        <f>IF(P1415="사용자항목3", L1415, 0)</f>
        <v>0</v>
      </c>
      <c r="AF1415">
        <f>IF(P1415="사용자항목4", L1415, 0)</f>
        <v>0</v>
      </c>
      <c r="AG1415">
        <f>IF(P1415="사용자항목5", L1415, 0)</f>
        <v>0</v>
      </c>
      <c r="AH1415">
        <f>IF(P1415="사용자항목6", L1415, 0)</f>
        <v>0</v>
      </c>
      <c r="AI1415">
        <f>IF(P1415="사용자항목7", L1415, 0)</f>
        <v>0</v>
      </c>
      <c r="AJ1415">
        <f>IF(P1415="사용자항목8", L1415, 0)</f>
        <v>0</v>
      </c>
      <c r="AK1415">
        <f>IF(P1415="사용자항목9", L1415, 0)</f>
        <v>0</v>
      </c>
    </row>
    <row r="1416" spans="1:38" ht="30" customHeight="1">
      <c r="A1416" s="31" t="s">
        <v>199</v>
      </c>
      <c r="B1416" s="31" t="s">
        <v>200</v>
      </c>
      <c r="C1416" s="29" t="s">
        <v>57</v>
      </c>
      <c r="D1416" s="8">
        <v>52</v>
      </c>
      <c r="E1416" s="8"/>
      <c r="F1416" s="8"/>
      <c r="G1416" s="8"/>
      <c r="H1416" s="8"/>
      <c r="I1416" s="8"/>
      <c r="J1416" s="8"/>
      <c r="K1416" s="8">
        <f t="shared" si="142"/>
        <v>0</v>
      </c>
      <c r="L1416" s="8">
        <f t="shared" si="142"/>
        <v>0</v>
      </c>
      <c r="M1416" s="9" t="s">
        <v>198</v>
      </c>
      <c r="O1416" t="str">
        <f>""</f>
        <v/>
      </c>
      <c r="P1416" s="1" t="s">
        <v>120</v>
      </c>
      <c r="Q1416">
        <v>1</v>
      </c>
      <c r="R1416">
        <f>IF(P1416="기계경비", J1416, 0)</f>
        <v>0</v>
      </c>
      <c r="S1416">
        <f>IF(P1416="운반비", J1416, 0)</f>
        <v>0</v>
      </c>
      <c r="T1416">
        <f>IF(P1416="작업부산물", F1416, 0)</f>
        <v>0</v>
      </c>
      <c r="U1416">
        <f>IF(P1416="관급", F1416, 0)</f>
        <v>0</v>
      </c>
      <c r="V1416">
        <f>IF(P1416="외주비", J1416, 0)</f>
        <v>0</v>
      </c>
      <c r="W1416">
        <f>IF(P1416="장비비", J1416, 0)</f>
        <v>0</v>
      </c>
      <c r="X1416">
        <f>IF(P1416="폐기물처리비", J1416, 0)</f>
        <v>0</v>
      </c>
      <c r="Y1416">
        <f>IF(P1416="가설비", J1416, 0)</f>
        <v>0</v>
      </c>
      <c r="Z1416">
        <f>IF(P1416="잡비제외분", F1416, 0)</f>
        <v>0</v>
      </c>
      <c r="AA1416">
        <f>IF(P1416="사급자재대", L1416, 0)</f>
        <v>0</v>
      </c>
      <c r="AB1416">
        <f>IF(P1416="관급자재대", L1416, 0)</f>
        <v>0</v>
      </c>
      <c r="AC1416">
        <f>IF(P1416="사용자항목1", L1416, 0)</f>
        <v>0</v>
      </c>
      <c r="AD1416">
        <f>IF(P1416="사용자항목2", L1416, 0)</f>
        <v>0</v>
      </c>
      <c r="AE1416">
        <f>IF(P1416="사용자항목3", L1416, 0)</f>
        <v>0</v>
      </c>
      <c r="AF1416">
        <f>IF(P1416="사용자항목4", L1416, 0)</f>
        <v>0</v>
      </c>
      <c r="AG1416">
        <f>IF(P1416="사용자항목5", L1416, 0)</f>
        <v>0</v>
      </c>
      <c r="AH1416">
        <f>IF(P1416="사용자항목6", L1416, 0)</f>
        <v>0</v>
      </c>
      <c r="AI1416">
        <f>IF(P1416="사용자항목7", L1416, 0)</f>
        <v>0</v>
      </c>
      <c r="AJ1416">
        <f>IF(P1416="사용자항목8", L1416, 0)</f>
        <v>0</v>
      </c>
      <c r="AK1416">
        <f>IF(P1416="사용자항목9", L1416, 0)</f>
        <v>0</v>
      </c>
    </row>
    <row r="1417" spans="1:38" ht="30" customHeight="1">
      <c r="A1417" s="32"/>
      <c r="B1417" s="32"/>
      <c r="C1417" s="30"/>
      <c r="D1417" s="8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1:38" ht="30" customHeight="1">
      <c r="A1418" s="32"/>
      <c r="B1418" s="32"/>
      <c r="C1418" s="30"/>
      <c r="D1418" s="8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1:38" ht="30" customHeight="1">
      <c r="A1419" s="32"/>
      <c r="B1419" s="32"/>
      <c r="C1419" s="30"/>
      <c r="D1419" s="8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38" ht="30" customHeight="1">
      <c r="A1420" s="32"/>
      <c r="B1420" s="32"/>
      <c r="C1420" s="30"/>
      <c r="D1420" s="8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1:38" ht="30" customHeight="1">
      <c r="A1421" s="32"/>
      <c r="B1421" s="32"/>
      <c r="C1421" s="30"/>
      <c r="D1421" s="8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1:38" ht="30" customHeight="1">
      <c r="A1422" s="32"/>
      <c r="B1422" s="32"/>
      <c r="C1422" s="30"/>
      <c r="D1422" s="8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1:38" ht="30" customHeight="1">
      <c r="A1423" s="32"/>
      <c r="B1423" s="32"/>
      <c r="C1423" s="30"/>
      <c r="D1423" s="8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1:38" ht="30" customHeight="1">
      <c r="A1424" s="32"/>
      <c r="B1424" s="32"/>
      <c r="C1424" s="30"/>
      <c r="D1424" s="8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1:38" ht="30" customHeight="1">
      <c r="A1425" s="32"/>
      <c r="B1425" s="32"/>
      <c r="C1425" s="30"/>
      <c r="D1425" s="8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1:38" ht="30" customHeight="1">
      <c r="A1426" s="32"/>
      <c r="B1426" s="32"/>
      <c r="C1426" s="30"/>
      <c r="D1426" s="8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1:38" ht="30" customHeight="1">
      <c r="A1427" s="32"/>
      <c r="B1427" s="32"/>
      <c r="C1427" s="30"/>
      <c r="D1427" s="8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1:38" ht="30" customHeight="1">
      <c r="A1428" s="32"/>
      <c r="B1428" s="32"/>
      <c r="C1428" s="30"/>
      <c r="D1428" s="8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1:38" ht="30" customHeight="1">
      <c r="A1429" s="32"/>
      <c r="B1429" s="32"/>
      <c r="C1429" s="30"/>
      <c r="D1429" s="8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38" ht="30" customHeight="1">
      <c r="A1430" s="32"/>
      <c r="B1430" s="32"/>
      <c r="C1430" s="30"/>
      <c r="D1430" s="8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1:38" ht="30" customHeight="1">
      <c r="A1431" s="32"/>
      <c r="B1431" s="32"/>
      <c r="C1431" s="30"/>
      <c r="D1431" s="8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1:38" ht="30" customHeight="1">
      <c r="A1432" s="32"/>
      <c r="B1432" s="32"/>
      <c r="C1432" s="30"/>
      <c r="D1432" s="8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1:38" ht="30" customHeight="1">
      <c r="A1433" s="32"/>
      <c r="B1433" s="32"/>
      <c r="C1433" s="30"/>
      <c r="D1433" s="8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1:38" ht="30" customHeight="1">
      <c r="A1434" s="11" t="s">
        <v>121</v>
      </c>
      <c r="B1434" s="12"/>
      <c r="C1434" s="13"/>
      <c r="D1434" s="14"/>
      <c r="E1434" s="8"/>
      <c r="F1434" s="14"/>
      <c r="G1434" s="8"/>
      <c r="H1434" s="14"/>
      <c r="I1434" s="8"/>
      <c r="J1434" s="14"/>
      <c r="K1434" s="8"/>
      <c r="L1434" s="14">
        <f>F1434+H1434+J1434</f>
        <v>0</v>
      </c>
      <c r="M1434" s="14"/>
      <c r="R1434">
        <f t="shared" ref="R1434:AL1434" si="143">ROUNDDOWN(SUM(R1414:R1416), 0)</f>
        <v>0</v>
      </c>
      <c r="S1434">
        <f t="shared" si="143"/>
        <v>0</v>
      </c>
      <c r="T1434">
        <f t="shared" si="143"/>
        <v>0</v>
      </c>
      <c r="U1434">
        <f t="shared" si="143"/>
        <v>0</v>
      </c>
      <c r="V1434">
        <f t="shared" si="143"/>
        <v>0</v>
      </c>
      <c r="W1434">
        <f t="shared" si="143"/>
        <v>0</v>
      </c>
      <c r="X1434">
        <f t="shared" si="143"/>
        <v>0</v>
      </c>
      <c r="Y1434">
        <f t="shared" si="143"/>
        <v>0</v>
      </c>
      <c r="Z1434">
        <f t="shared" si="143"/>
        <v>0</v>
      </c>
      <c r="AA1434">
        <f t="shared" si="143"/>
        <v>0</v>
      </c>
      <c r="AB1434">
        <f t="shared" si="143"/>
        <v>0</v>
      </c>
      <c r="AC1434">
        <f t="shared" si="143"/>
        <v>0</v>
      </c>
      <c r="AD1434">
        <f t="shared" si="143"/>
        <v>0</v>
      </c>
      <c r="AE1434">
        <f t="shared" si="143"/>
        <v>0</v>
      </c>
      <c r="AF1434">
        <f t="shared" si="143"/>
        <v>0</v>
      </c>
      <c r="AG1434">
        <f t="shared" si="143"/>
        <v>0</v>
      </c>
      <c r="AH1434">
        <f t="shared" si="143"/>
        <v>0</v>
      </c>
      <c r="AI1434">
        <f t="shared" si="143"/>
        <v>0</v>
      </c>
      <c r="AJ1434">
        <f t="shared" si="143"/>
        <v>0</v>
      </c>
      <c r="AK1434">
        <f t="shared" si="143"/>
        <v>0</v>
      </c>
      <c r="AL1434">
        <f t="shared" si="143"/>
        <v>0</v>
      </c>
    </row>
    <row r="1435" spans="1:38" ht="30" customHeight="1">
      <c r="A1435" s="53" t="s">
        <v>360</v>
      </c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7"/>
    </row>
    <row r="1436" spans="1:38" ht="30" customHeight="1">
      <c r="A1436" s="31" t="s">
        <v>204</v>
      </c>
      <c r="B1436" s="31" t="s">
        <v>205</v>
      </c>
      <c r="C1436" s="29" t="s">
        <v>48</v>
      </c>
      <c r="D1436" s="8">
        <v>29</v>
      </c>
      <c r="E1436" s="8"/>
      <c r="F1436" s="8"/>
      <c r="G1436" s="8"/>
      <c r="H1436" s="8"/>
      <c r="I1436" s="8"/>
      <c r="J1436" s="8"/>
      <c r="K1436" s="8">
        <f t="shared" ref="K1436:L1439" si="144">E1436+G1436+I1436</f>
        <v>0</v>
      </c>
      <c r="L1436" s="8">
        <f t="shared" si="144"/>
        <v>0</v>
      </c>
      <c r="M1436" s="9" t="s">
        <v>203</v>
      </c>
      <c r="O1436" t="str">
        <f>""</f>
        <v/>
      </c>
      <c r="P1436" s="1" t="s">
        <v>120</v>
      </c>
      <c r="Q1436">
        <v>1</v>
      </c>
      <c r="R1436">
        <f>IF(P1436="기계경비", J1436, 0)</f>
        <v>0</v>
      </c>
      <c r="S1436">
        <f>IF(P1436="운반비", J1436, 0)</f>
        <v>0</v>
      </c>
      <c r="T1436">
        <f>IF(P1436="작업부산물", F1436, 0)</f>
        <v>0</v>
      </c>
      <c r="U1436">
        <f>IF(P1436="관급", F1436, 0)</f>
        <v>0</v>
      </c>
      <c r="V1436">
        <f>IF(P1436="외주비", J1436, 0)</f>
        <v>0</v>
      </c>
      <c r="W1436">
        <f>IF(P1436="장비비", J1436, 0)</f>
        <v>0</v>
      </c>
      <c r="X1436">
        <f>IF(P1436="폐기물처리비", J1436, 0)</f>
        <v>0</v>
      </c>
      <c r="Y1436">
        <f>IF(P1436="가설비", J1436, 0)</f>
        <v>0</v>
      </c>
      <c r="Z1436">
        <f>IF(P1436="잡비제외분", F1436, 0)</f>
        <v>0</v>
      </c>
      <c r="AA1436">
        <f>IF(P1436="사급자재대", L1436, 0)</f>
        <v>0</v>
      </c>
      <c r="AB1436">
        <f>IF(P1436="관급자재대", L1436, 0)</f>
        <v>0</v>
      </c>
      <c r="AC1436">
        <f>IF(P1436="사용자항목1", L1436, 0)</f>
        <v>0</v>
      </c>
      <c r="AD1436">
        <f>IF(P1436="사용자항목2", L1436, 0)</f>
        <v>0</v>
      </c>
      <c r="AE1436">
        <f>IF(P1436="사용자항목3", L1436, 0)</f>
        <v>0</v>
      </c>
      <c r="AF1436">
        <f>IF(P1436="사용자항목4", L1436, 0)</f>
        <v>0</v>
      </c>
      <c r="AG1436">
        <f>IF(P1436="사용자항목5", L1436, 0)</f>
        <v>0</v>
      </c>
      <c r="AH1436">
        <f>IF(P1436="사용자항목6", L1436, 0)</f>
        <v>0</v>
      </c>
      <c r="AI1436">
        <f>IF(P1436="사용자항목7", L1436, 0)</f>
        <v>0</v>
      </c>
      <c r="AJ1436">
        <f>IF(P1436="사용자항목8", L1436, 0)</f>
        <v>0</v>
      </c>
      <c r="AK1436">
        <f>IF(P1436="사용자항목9", L1436, 0)</f>
        <v>0</v>
      </c>
    </row>
    <row r="1437" spans="1:38" ht="30" customHeight="1">
      <c r="A1437" s="31" t="s">
        <v>207</v>
      </c>
      <c r="B1437" s="31" t="s">
        <v>208</v>
      </c>
      <c r="C1437" s="29" t="s">
        <v>55</v>
      </c>
      <c r="D1437" s="8">
        <v>4</v>
      </c>
      <c r="E1437" s="8"/>
      <c r="F1437" s="8"/>
      <c r="G1437" s="8"/>
      <c r="H1437" s="8"/>
      <c r="I1437" s="8"/>
      <c r="J1437" s="8"/>
      <c r="K1437" s="8">
        <f t="shared" si="144"/>
        <v>0</v>
      </c>
      <c r="L1437" s="8">
        <f t="shared" si="144"/>
        <v>0</v>
      </c>
      <c r="M1437" s="9" t="s">
        <v>206</v>
      </c>
      <c r="O1437" t="str">
        <f>""</f>
        <v/>
      </c>
      <c r="P1437" s="1" t="s">
        <v>120</v>
      </c>
      <c r="Q1437">
        <v>1</v>
      </c>
      <c r="R1437">
        <f>IF(P1437="기계경비", J1437, 0)</f>
        <v>0</v>
      </c>
      <c r="S1437">
        <f>IF(P1437="운반비", J1437, 0)</f>
        <v>0</v>
      </c>
      <c r="T1437">
        <f>IF(P1437="작업부산물", F1437, 0)</f>
        <v>0</v>
      </c>
      <c r="U1437">
        <f>IF(P1437="관급", F1437, 0)</f>
        <v>0</v>
      </c>
      <c r="V1437">
        <f>IF(P1437="외주비", J1437, 0)</f>
        <v>0</v>
      </c>
      <c r="W1437">
        <f>IF(P1437="장비비", J1437, 0)</f>
        <v>0</v>
      </c>
      <c r="X1437">
        <f>IF(P1437="폐기물처리비", J1437, 0)</f>
        <v>0</v>
      </c>
      <c r="Y1437">
        <f>IF(P1437="가설비", J1437, 0)</f>
        <v>0</v>
      </c>
      <c r="Z1437">
        <f>IF(P1437="잡비제외분", F1437, 0)</f>
        <v>0</v>
      </c>
      <c r="AA1437">
        <f>IF(P1437="사급자재대", L1437, 0)</f>
        <v>0</v>
      </c>
      <c r="AB1437">
        <f>IF(P1437="관급자재대", L1437, 0)</f>
        <v>0</v>
      </c>
      <c r="AC1437">
        <f>IF(P1437="사용자항목1", L1437, 0)</f>
        <v>0</v>
      </c>
      <c r="AD1437">
        <f>IF(P1437="사용자항목2", L1437, 0)</f>
        <v>0</v>
      </c>
      <c r="AE1437">
        <f>IF(P1437="사용자항목3", L1437, 0)</f>
        <v>0</v>
      </c>
      <c r="AF1437">
        <f>IF(P1437="사용자항목4", L1437, 0)</f>
        <v>0</v>
      </c>
      <c r="AG1437">
        <f>IF(P1437="사용자항목5", L1437, 0)</f>
        <v>0</v>
      </c>
      <c r="AH1437">
        <f>IF(P1437="사용자항목6", L1437, 0)</f>
        <v>0</v>
      </c>
      <c r="AI1437">
        <f>IF(P1437="사용자항목7", L1437, 0)</f>
        <v>0</v>
      </c>
      <c r="AJ1437">
        <f>IF(P1437="사용자항목8", L1437, 0)</f>
        <v>0</v>
      </c>
      <c r="AK1437">
        <f>IF(P1437="사용자항목9", L1437, 0)</f>
        <v>0</v>
      </c>
    </row>
    <row r="1438" spans="1:38" ht="30" customHeight="1">
      <c r="A1438" s="31" t="s">
        <v>210</v>
      </c>
      <c r="B1438" s="31" t="s">
        <v>211</v>
      </c>
      <c r="C1438" s="29" t="s">
        <v>57</v>
      </c>
      <c r="D1438" s="8">
        <v>59</v>
      </c>
      <c r="E1438" s="8"/>
      <c r="F1438" s="8"/>
      <c r="G1438" s="8"/>
      <c r="H1438" s="8"/>
      <c r="I1438" s="8"/>
      <c r="J1438" s="8"/>
      <c r="K1438" s="8">
        <f t="shared" si="144"/>
        <v>0</v>
      </c>
      <c r="L1438" s="8">
        <f t="shared" si="144"/>
        <v>0</v>
      </c>
      <c r="M1438" s="9" t="s">
        <v>209</v>
      </c>
      <c r="O1438" t="str">
        <f>""</f>
        <v/>
      </c>
      <c r="P1438" s="1" t="s">
        <v>120</v>
      </c>
      <c r="Q1438">
        <v>1</v>
      </c>
      <c r="R1438">
        <f>IF(P1438="기계경비", J1438, 0)</f>
        <v>0</v>
      </c>
      <c r="S1438">
        <f>IF(P1438="운반비", J1438, 0)</f>
        <v>0</v>
      </c>
      <c r="T1438">
        <f>IF(P1438="작업부산물", F1438, 0)</f>
        <v>0</v>
      </c>
      <c r="U1438">
        <f>IF(P1438="관급", F1438, 0)</f>
        <v>0</v>
      </c>
      <c r="V1438">
        <f>IF(P1438="외주비", J1438, 0)</f>
        <v>0</v>
      </c>
      <c r="W1438">
        <f>IF(P1438="장비비", J1438, 0)</f>
        <v>0</v>
      </c>
      <c r="X1438">
        <f>IF(P1438="폐기물처리비", J1438, 0)</f>
        <v>0</v>
      </c>
      <c r="Y1438">
        <f>IF(P1438="가설비", J1438, 0)</f>
        <v>0</v>
      </c>
      <c r="Z1438">
        <f>IF(P1438="잡비제외분", F1438, 0)</f>
        <v>0</v>
      </c>
      <c r="AA1438">
        <f>IF(P1438="사급자재대", L1438, 0)</f>
        <v>0</v>
      </c>
      <c r="AB1438">
        <f>IF(P1438="관급자재대", L1438, 0)</f>
        <v>0</v>
      </c>
      <c r="AC1438">
        <f>IF(P1438="사용자항목1", L1438, 0)</f>
        <v>0</v>
      </c>
      <c r="AD1438">
        <f>IF(P1438="사용자항목2", L1438, 0)</f>
        <v>0</v>
      </c>
      <c r="AE1438">
        <f>IF(P1438="사용자항목3", L1438, 0)</f>
        <v>0</v>
      </c>
      <c r="AF1438">
        <f>IF(P1438="사용자항목4", L1438, 0)</f>
        <v>0</v>
      </c>
      <c r="AG1438">
        <f>IF(P1438="사용자항목5", L1438, 0)</f>
        <v>0</v>
      </c>
      <c r="AH1438">
        <f>IF(P1438="사용자항목6", L1438, 0)</f>
        <v>0</v>
      </c>
      <c r="AI1438">
        <f>IF(P1438="사용자항목7", L1438, 0)</f>
        <v>0</v>
      </c>
      <c r="AJ1438">
        <f>IF(P1438="사용자항목8", L1438, 0)</f>
        <v>0</v>
      </c>
      <c r="AK1438">
        <f>IF(P1438="사용자항목9", L1438, 0)</f>
        <v>0</v>
      </c>
    </row>
    <row r="1439" spans="1:38" ht="30" customHeight="1">
      <c r="A1439" s="31" t="s">
        <v>213</v>
      </c>
      <c r="B1439" s="31" t="s">
        <v>214</v>
      </c>
      <c r="C1439" s="29" t="s">
        <v>57</v>
      </c>
      <c r="D1439" s="8">
        <v>59</v>
      </c>
      <c r="E1439" s="8"/>
      <c r="F1439" s="8"/>
      <c r="G1439" s="8"/>
      <c r="H1439" s="8"/>
      <c r="I1439" s="8"/>
      <c r="J1439" s="8"/>
      <c r="K1439" s="8">
        <f t="shared" si="144"/>
        <v>0</v>
      </c>
      <c r="L1439" s="8">
        <f t="shared" si="144"/>
        <v>0</v>
      </c>
      <c r="M1439" s="9" t="s">
        <v>212</v>
      </c>
      <c r="O1439" t="str">
        <f>""</f>
        <v/>
      </c>
      <c r="P1439" s="1" t="s">
        <v>120</v>
      </c>
      <c r="Q1439">
        <v>1</v>
      </c>
      <c r="R1439">
        <f>IF(P1439="기계경비", J1439, 0)</f>
        <v>0</v>
      </c>
      <c r="S1439">
        <f>IF(P1439="운반비", J1439, 0)</f>
        <v>0</v>
      </c>
      <c r="T1439">
        <f>IF(P1439="작업부산물", F1439, 0)</f>
        <v>0</v>
      </c>
      <c r="U1439">
        <f>IF(P1439="관급", F1439, 0)</f>
        <v>0</v>
      </c>
      <c r="V1439">
        <f>IF(P1439="외주비", J1439, 0)</f>
        <v>0</v>
      </c>
      <c r="W1439">
        <f>IF(P1439="장비비", J1439, 0)</f>
        <v>0</v>
      </c>
      <c r="X1439">
        <f>IF(P1439="폐기물처리비", J1439, 0)</f>
        <v>0</v>
      </c>
      <c r="Y1439">
        <f>IF(P1439="가설비", J1439, 0)</f>
        <v>0</v>
      </c>
      <c r="Z1439">
        <f>IF(P1439="잡비제외분", F1439, 0)</f>
        <v>0</v>
      </c>
      <c r="AA1439">
        <f>IF(P1439="사급자재대", L1439, 0)</f>
        <v>0</v>
      </c>
      <c r="AB1439">
        <f>IF(P1439="관급자재대", L1439, 0)</f>
        <v>0</v>
      </c>
      <c r="AC1439">
        <f>IF(P1439="사용자항목1", L1439, 0)</f>
        <v>0</v>
      </c>
      <c r="AD1439">
        <f>IF(P1439="사용자항목2", L1439, 0)</f>
        <v>0</v>
      </c>
      <c r="AE1439">
        <f>IF(P1439="사용자항목3", L1439, 0)</f>
        <v>0</v>
      </c>
      <c r="AF1439">
        <f>IF(P1439="사용자항목4", L1439, 0)</f>
        <v>0</v>
      </c>
      <c r="AG1439">
        <f>IF(P1439="사용자항목5", L1439, 0)</f>
        <v>0</v>
      </c>
      <c r="AH1439">
        <f>IF(P1439="사용자항목6", L1439, 0)</f>
        <v>0</v>
      </c>
      <c r="AI1439">
        <f>IF(P1439="사용자항목7", L1439, 0)</f>
        <v>0</v>
      </c>
      <c r="AJ1439">
        <f>IF(P1439="사용자항목8", L1439, 0)</f>
        <v>0</v>
      </c>
      <c r="AK1439">
        <f>IF(P1439="사용자항목9", L1439, 0)</f>
        <v>0</v>
      </c>
    </row>
    <row r="1440" spans="1:38" ht="30" customHeight="1">
      <c r="A1440" s="32"/>
      <c r="B1440" s="32"/>
      <c r="C1440" s="30"/>
      <c r="D1440" s="8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1:38" ht="30" customHeight="1">
      <c r="A1441" s="32"/>
      <c r="B1441" s="32"/>
      <c r="C1441" s="30"/>
      <c r="D1441" s="8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1:38" ht="30" customHeight="1">
      <c r="A1442" s="32"/>
      <c r="B1442" s="32"/>
      <c r="C1442" s="30"/>
      <c r="D1442" s="8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1:38" ht="30" customHeight="1">
      <c r="A1443" s="32"/>
      <c r="B1443" s="32"/>
      <c r="C1443" s="30"/>
      <c r="D1443" s="8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1:38" ht="30" customHeight="1">
      <c r="A1444" s="32"/>
      <c r="B1444" s="32"/>
      <c r="C1444" s="30"/>
      <c r="D1444" s="8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1:38" ht="30" customHeight="1">
      <c r="A1445" s="32"/>
      <c r="B1445" s="32"/>
      <c r="C1445" s="30"/>
      <c r="D1445" s="8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1:38" ht="30" customHeight="1">
      <c r="A1446" s="32"/>
      <c r="B1446" s="32"/>
      <c r="C1446" s="30"/>
      <c r="D1446" s="8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1:38" ht="30" customHeight="1">
      <c r="A1447" s="32"/>
      <c r="B1447" s="32"/>
      <c r="C1447" s="30"/>
      <c r="D1447" s="8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1:38" ht="30" customHeight="1">
      <c r="A1448" s="32"/>
      <c r="B1448" s="32"/>
      <c r="C1448" s="30"/>
      <c r="D1448" s="8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1:38" ht="30" customHeight="1">
      <c r="A1449" s="32"/>
      <c r="B1449" s="32"/>
      <c r="C1449" s="30"/>
      <c r="D1449" s="8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1:38" ht="30" customHeight="1">
      <c r="A1450" s="32"/>
      <c r="B1450" s="32"/>
      <c r="C1450" s="30"/>
      <c r="D1450" s="8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1:38" ht="30" customHeight="1">
      <c r="A1451" s="32"/>
      <c r="B1451" s="32"/>
      <c r="C1451" s="30"/>
      <c r="D1451" s="8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1:38" ht="30" customHeight="1">
      <c r="A1452" s="32"/>
      <c r="B1452" s="32"/>
      <c r="C1452" s="30"/>
      <c r="D1452" s="8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1:38" ht="30" customHeight="1">
      <c r="A1453" s="32"/>
      <c r="B1453" s="32"/>
      <c r="C1453" s="30"/>
      <c r="D1453" s="8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1:38" ht="30" customHeight="1">
      <c r="A1454" s="32"/>
      <c r="B1454" s="32"/>
      <c r="C1454" s="30"/>
      <c r="D1454" s="8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38" ht="30" customHeight="1">
      <c r="A1455" s="32"/>
      <c r="B1455" s="32"/>
      <c r="C1455" s="30"/>
      <c r="D1455" s="8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1:38" ht="30" customHeight="1">
      <c r="A1456" s="11" t="s">
        <v>121</v>
      </c>
      <c r="B1456" s="12"/>
      <c r="C1456" s="13"/>
      <c r="D1456" s="14"/>
      <c r="E1456" s="8"/>
      <c r="F1456" s="14"/>
      <c r="G1456" s="8"/>
      <c r="H1456" s="14"/>
      <c r="I1456" s="8"/>
      <c r="J1456" s="14"/>
      <c r="K1456" s="8"/>
      <c r="L1456" s="14">
        <f>F1456+H1456+J1456</f>
        <v>0</v>
      </c>
      <c r="M1456" s="14"/>
      <c r="R1456">
        <f t="shared" ref="R1456:AL1456" si="145">ROUNDDOWN(SUM(R1436:R1439), 0)</f>
        <v>0</v>
      </c>
      <c r="S1456">
        <f t="shared" si="145"/>
        <v>0</v>
      </c>
      <c r="T1456">
        <f t="shared" si="145"/>
        <v>0</v>
      </c>
      <c r="U1456">
        <f t="shared" si="145"/>
        <v>0</v>
      </c>
      <c r="V1456">
        <f t="shared" si="145"/>
        <v>0</v>
      </c>
      <c r="W1456">
        <f t="shared" si="145"/>
        <v>0</v>
      </c>
      <c r="X1456">
        <f t="shared" si="145"/>
        <v>0</v>
      </c>
      <c r="Y1456">
        <f t="shared" si="145"/>
        <v>0</v>
      </c>
      <c r="Z1456">
        <f t="shared" si="145"/>
        <v>0</v>
      </c>
      <c r="AA1456">
        <f t="shared" si="145"/>
        <v>0</v>
      </c>
      <c r="AB1456">
        <f t="shared" si="145"/>
        <v>0</v>
      </c>
      <c r="AC1456">
        <f t="shared" si="145"/>
        <v>0</v>
      </c>
      <c r="AD1456">
        <f t="shared" si="145"/>
        <v>0</v>
      </c>
      <c r="AE1456">
        <f t="shared" si="145"/>
        <v>0</v>
      </c>
      <c r="AF1456">
        <f t="shared" si="145"/>
        <v>0</v>
      </c>
      <c r="AG1456">
        <f t="shared" si="145"/>
        <v>0</v>
      </c>
      <c r="AH1456">
        <f t="shared" si="145"/>
        <v>0</v>
      </c>
      <c r="AI1456">
        <f t="shared" si="145"/>
        <v>0</v>
      </c>
      <c r="AJ1456">
        <f t="shared" si="145"/>
        <v>0</v>
      </c>
      <c r="AK1456">
        <f t="shared" si="145"/>
        <v>0</v>
      </c>
      <c r="AL1456">
        <f t="shared" si="145"/>
        <v>0</v>
      </c>
    </row>
    <row r="1457" spans="1:37" ht="30" customHeight="1">
      <c r="A1457" s="53" t="s">
        <v>361</v>
      </c>
      <c r="B1457" s="56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7"/>
    </row>
    <row r="1458" spans="1:37" ht="30" customHeight="1">
      <c r="A1458" s="31" t="s">
        <v>169</v>
      </c>
      <c r="B1458" s="32"/>
      <c r="C1458" s="29" t="s">
        <v>57</v>
      </c>
      <c r="D1458" s="8">
        <v>66</v>
      </c>
      <c r="E1458" s="8"/>
      <c r="F1458" s="8"/>
      <c r="G1458" s="8"/>
      <c r="H1458" s="8"/>
      <c r="I1458" s="8"/>
      <c r="J1458" s="8"/>
      <c r="K1458" s="8">
        <f>E1458+G1458+I1458</f>
        <v>0</v>
      </c>
      <c r="L1458" s="8">
        <f>F1458+H1458+J1458</f>
        <v>0</v>
      </c>
      <c r="M1458" s="9" t="s">
        <v>168</v>
      </c>
      <c r="O1458" t="str">
        <f>""</f>
        <v/>
      </c>
      <c r="P1458" s="1" t="s">
        <v>120</v>
      </c>
      <c r="Q1458">
        <v>1</v>
      </c>
      <c r="R1458">
        <f>IF(P1458="기계경비", J1458, 0)</f>
        <v>0</v>
      </c>
      <c r="S1458">
        <f>IF(P1458="운반비", J1458, 0)</f>
        <v>0</v>
      </c>
      <c r="T1458">
        <f>IF(P1458="작업부산물", F1458, 0)</f>
        <v>0</v>
      </c>
      <c r="U1458">
        <f>IF(P1458="관급", F1458, 0)</f>
        <v>0</v>
      </c>
      <c r="V1458">
        <f>IF(P1458="외주비", J1458, 0)</f>
        <v>0</v>
      </c>
      <c r="W1458">
        <f>IF(P1458="장비비", J1458, 0)</f>
        <v>0</v>
      </c>
      <c r="X1458">
        <f>IF(P1458="폐기물처리비", J1458, 0)</f>
        <v>0</v>
      </c>
      <c r="Y1458">
        <f>IF(P1458="가설비", J1458, 0)</f>
        <v>0</v>
      </c>
      <c r="Z1458">
        <f>IF(P1458="잡비제외분", F1458, 0)</f>
        <v>0</v>
      </c>
      <c r="AA1458">
        <f>IF(P1458="사급자재대", L1458, 0)</f>
        <v>0</v>
      </c>
      <c r="AB1458">
        <f>IF(P1458="관급자재대", L1458, 0)</f>
        <v>0</v>
      </c>
      <c r="AC1458">
        <f>IF(P1458="사용자항목1", L1458, 0)</f>
        <v>0</v>
      </c>
      <c r="AD1458">
        <f>IF(P1458="사용자항목2", L1458, 0)</f>
        <v>0</v>
      </c>
      <c r="AE1458">
        <f>IF(P1458="사용자항목3", L1458, 0)</f>
        <v>0</v>
      </c>
      <c r="AF1458">
        <f>IF(P1458="사용자항목4", L1458, 0)</f>
        <v>0</v>
      </c>
      <c r="AG1458">
        <f>IF(P1458="사용자항목5", L1458, 0)</f>
        <v>0</v>
      </c>
      <c r="AH1458">
        <f>IF(P1458="사용자항목6", L1458, 0)</f>
        <v>0</v>
      </c>
      <c r="AI1458">
        <f>IF(P1458="사용자항목7", L1458, 0)</f>
        <v>0</v>
      </c>
      <c r="AJ1458">
        <f>IF(P1458="사용자항목8", L1458, 0)</f>
        <v>0</v>
      </c>
      <c r="AK1458">
        <f>IF(P1458="사용자항목9", L1458, 0)</f>
        <v>0</v>
      </c>
    </row>
    <row r="1459" spans="1:37" ht="30" customHeight="1">
      <c r="A1459" s="32"/>
      <c r="B1459" s="32"/>
      <c r="C1459" s="30"/>
      <c r="D1459" s="8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1:37" ht="30" customHeight="1">
      <c r="A1460" s="32"/>
      <c r="B1460" s="32"/>
      <c r="C1460" s="30"/>
      <c r="D1460" s="8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1:37" ht="30" customHeight="1">
      <c r="A1461" s="32"/>
      <c r="B1461" s="32"/>
      <c r="C1461" s="30"/>
      <c r="D1461" s="8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1:37" ht="30" customHeight="1">
      <c r="A1462" s="32"/>
      <c r="B1462" s="32"/>
      <c r="C1462" s="30"/>
      <c r="D1462" s="8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1:37" ht="30" customHeight="1">
      <c r="A1463" s="32"/>
      <c r="B1463" s="32"/>
      <c r="C1463" s="30"/>
      <c r="D1463" s="8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1:37" ht="30" customHeight="1">
      <c r="A1464" s="32"/>
      <c r="B1464" s="32"/>
      <c r="C1464" s="30"/>
      <c r="D1464" s="8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37" ht="30" customHeight="1">
      <c r="A1465" s="32"/>
      <c r="B1465" s="32"/>
      <c r="C1465" s="30"/>
      <c r="D1465" s="8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1:37" ht="30" customHeight="1">
      <c r="A1466" s="32"/>
      <c r="B1466" s="32"/>
      <c r="C1466" s="30"/>
      <c r="D1466" s="8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1:37" ht="30" customHeight="1">
      <c r="A1467" s="32"/>
      <c r="B1467" s="32"/>
      <c r="C1467" s="30"/>
      <c r="D1467" s="8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1:37" ht="30" customHeight="1">
      <c r="A1468" s="32"/>
      <c r="B1468" s="32"/>
      <c r="C1468" s="30"/>
      <c r="D1468" s="8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1:37" ht="30" customHeight="1">
      <c r="A1469" s="32"/>
      <c r="B1469" s="32"/>
      <c r="C1469" s="30"/>
      <c r="D1469" s="8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1:37" ht="30" customHeight="1">
      <c r="A1470" s="32"/>
      <c r="B1470" s="32"/>
      <c r="C1470" s="30"/>
      <c r="D1470" s="8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1:37" ht="30" customHeight="1">
      <c r="A1471" s="32"/>
      <c r="B1471" s="32"/>
      <c r="C1471" s="30"/>
      <c r="D1471" s="8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1:37" ht="30" customHeight="1">
      <c r="A1472" s="32"/>
      <c r="B1472" s="32"/>
      <c r="C1472" s="30"/>
      <c r="D1472" s="8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1:38" ht="30" customHeight="1">
      <c r="A1473" s="32"/>
      <c r="B1473" s="32"/>
      <c r="C1473" s="30"/>
      <c r="D1473" s="8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1:38" ht="30" customHeight="1">
      <c r="A1474" s="32"/>
      <c r="B1474" s="32"/>
      <c r="C1474" s="30"/>
      <c r="D1474" s="8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1:38" ht="30" customHeight="1">
      <c r="A1475" s="32"/>
      <c r="B1475" s="32"/>
      <c r="C1475" s="30"/>
      <c r="D1475" s="8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1:38" ht="30" customHeight="1">
      <c r="A1476" s="32"/>
      <c r="B1476" s="32"/>
      <c r="C1476" s="30"/>
      <c r="D1476" s="8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1:38" ht="30" customHeight="1">
      <c r="A1477" s="32"/>
      <c r="B1477" s="32"/>
      <c r="C1477" s="30"/>
      <c r="D1477" s="8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1:38" ht="30" customHeight="1">
      <c r="A1478" s="11" t="s">
        <v>121</v>
      </c>
      <c r="B1478" s="12"/>
      <c r="C1478" s="13"/>
      <c r="D1478" s="14"/>
      <c r="E1478" s="8"/>
      <c r="F1478" s="14"/>
      <c r="G1478" s="8"/>
      <c r="H1478" s="14"/>
      <c r="I1478" s="8"/>
      <c r="J1478" s="14"/>
      <c r="K1478" s="8"/>
      <c r="L1478" s="14">
        <f>F1478+H1478+J1478</f>
        <v>0</v>
      </c>
      <c r="M1478" s="14"/>
      <c r="R1478">
        <f t="shared" ref="R1478:AL1478" si="146">ROUNDDOWN(SUM(R1458:R1458), 0)</f>
        <v>0</v>
      </c>
      <c r="S1478">
        <f t="shared" si="146"/>
        <v>0</v>
      </c>
      <c r="T1478">
        <f t="shared" si="146"/>
        <v>0</v>
      </c>
      <c r="U1478">
        <f t="shared" si="146"/>
        <v>0</v>
      </c>
      <c r="V1478">
        <f t="shared" si="146"/>
        <v>0</v>
      </c>
      <c r="W1478">
        <f t="shared" si="146"/>
        <v>0</v>
      </c>
      <c r="X1478">
        <f t="shared" si="146"/>
        <v>0</v>
      </c>
      <c r="Y1478">
        <f t="shared" si="146"/>
        <v>0</v>
      </c>
      <c r="Z1478">
        <f t="shared" si="146"/>
        <v>0</v>
      </c>
      <c r="AA1478">
        <f t="shared" si="146"/>
        <v>0</v>
      </c>
      <c r="AB1478">
        <f t="shared" si="146"/>
        <v>0</v>
      </c>
      <c r="AC1478">
        <f t="shared" si="146"/>
        <v>0</v>
      </c>
      <c r="AD1478">
        <f t="shared" si="146"/>
        <v>0</v>
      </c>
      <c r="AE1478">
        <f t="shared" si="146"/>
        <v>0</v>
      </c>
      <c r="AF1478">
        <f t="shared" si="146"/>
        <v>0</v>
      </c>
      <c r="AG1478">
        <f t="shared" si="146"/>
        <v>0</v>
      </c>
      <c r="AH1478">
        <f t="shared" si="146"/>
        <v>0</v>
      </c>
      <c r="AI1478">
        <f t="shared" si="146"/>
        <v>0</v>
      </c>
      <c r="AJ1478">
        <f t="shared" si="146"/>
        <v>0</v>
      </c>
      <c r="AK1478">
        <f t="shared" si="146"/>
        <v>0</v>
      </c>
      <c r="AL1478">
        <f t="shared" si="146"/>
        <v>0</v>
      </c>
    </row>
    <row r="1479" spans="1:38" ht="30" customHeight="1">
      <c r="A1479" s="53" t="s">
        <v>362</v>
      </c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7"/>
    </row>
    <row r="1480" spans="1:38" ht="30" customHeight="1">
      <c r="A1480" s="31" t="s">
        <v>182</v>
      </c>
      <c r="B1480" s="31" t="s">
        <v>183</v>
      </c>
      <c r="C1480" s="29" t="s">
        <v>57</v>
      </c>
      <c r="D1480" s="8">
        <v>66</v>
      </c>
      <c r="E1480" s="8"/>
      <c r="F1480" s="8"/>
      <c r="G1480" s="8"/>
      <c r="H1480" s="8"/>
      <c r="I1480" s="8"/>
      <c r="J1480" s="8"/>
      <c r="K1480" s="8">
        <f>E1480+G1480+I1480</f>
        <v>0</v>
      </c>
      <c r="L1480" s="8">
        <f>F1480+H1480+J1480</f>
        <v>0</v>
      </c>
      <c r="M1480" s="9" t="s">
        <v>181</v>
      </c>
      <c r="O1480" t="str">
        <f>""</f>
        <v/>
      </c>
      <c r="P1480" s="1" t="s">
        <v>120</v>
      </c>
      <c r="Q1480">
        <v>1</v>
      </c>
      <c r="R1480">
        <f>IF(P1480="기계경비", J1480, 0)</f>
        <v>0</v>
      </c>
      <c r="S1480">
        <f>IF(P1480="운반비", J1480, 0)</f>
        <v>0</v>
      </c>
      <c r="T1480">
        <f>IF(P1480="작업부산물", F1480, 0)</f>
        <v>0</v>
      </c>
      <c r="U1480">
        <f>IF(P1480="관급", F1480, 0)</f>
        <v>0</v>
      </c>
      <c r="V1480">
        <f>IF(P1480="외주비", J1480, 0)</f>
        <v>0</v>
      </c>
      <c r="W1480">
        <f>IF(P1480="장비비", J1480, 0)</f>
        <v>0</v>
      </c>
      <c r="X1480">
        <f>IF(P1480="폐기물처리비", J1480, 0)</f>
        <v>0</v>
      </c>
      <c r="Y1480">
        <f>IF(P1480="가설비", J1480, 0)</f>
        <v>0</v>
      </c>
      <c r="Z1480">
        <f>IF(P1480="잡비제외분", F1480, 0)</f>
        <v>0</v>
      </c>
      <c r="AA1480">
        <f>IF(P1480="사급자재대", L1480, 0)</f>
        <v>0</v>
      </c>
      <c r="AB1480">
        <f>IF(P1480="관급자재대", L1480, 0)</f>
        <v>0</v>
      </c>
      <c r="AC1480">
        <f>IF(P1480="사용자항목1", L1480, 0)</f>
        <v>0</v>
      </c>
      <c r="AD1480">
        <f>IF(P1480="사용자항목2", L1480, 0)</f>
        <v>0</v>
      </c>
      <c r="AE1480">
        <f>IF(P1480="사용자항목3", L1480, 0)</f>
        <v>0</v>
      </c>
      <c r="AF1480">
        <f>IF(P1480="사용자항목4", L1480, 0)</f>
        <v>0</v>
      </c>
      <c r="AG1480">
        <f>IF(P1480="사용자항목5", L1480, 0)</f>
        <v>0</v>
      </c>
      <c r="AH1480">
        <f>IF(P1480="사용자항목6", L1480, 0)</f>
        <v>0</v>
      </c>
      <c r="AI1480">
        <f>IF(P1480="사용자항목7", L1480, 0)</f>
        <v>0</v>
      </c>
      <c r="AJ1480">
        <f>IF(P1480="사용자항목8", L1480, 0)</f>
        <v>0</v>
      </c>
      <c r="AK1480">
        <f>IF(P1480="사용자항목9", L1480, 0)</f>
        <v>0</v>
      </c>
    </row>
    <row r="1481" spans="1:38" ht="30" customHeight="1">
      <c r="A1481" s="31" t="s">
        <v>303</v>
      </c>
      <c r="B1481" s="31" t="s">
        <v>185</v>
      </c>
      <c r="C1481" s="29" t="s">
        <v>57</v>
      </c>
      <c r="D1481" s="8">
        <v>66</v>
      </c>
      <c r="E1481" s="8"/>
      <c r="F1481" s="8"/>
      <c r="G1481" s="8"/>
      <c r="H1481" s="8"/>
      <c r="I1481" s="8"/>
      <c r="J1481" s="8"/>
      <c r="K1481" s="8">
        <f>E1481+G1481+I1481</f>
        <v>0</v>
      </c>
      <c r="L1481" s="8">
        <f>F1481+H1481+J1481</f>
        <v>0</v>
      </c>
      <c r="M1481" s="9" t="s">
        <v>184</v>
      </c>
      <c r="O1481" t="str">
        <f>""</f>
        <v/>
      </c>
      <c r="P1481" s="1" t="s">
        <v>120</v>
      </c>
      <c r="Q1481">
        <v>1</v>
      </c>
      <c r="R1481">
        <f>IF(P1481="기계경비", J1481, 0)</f>
        <v>0</v>
      </c>
      <c r="S1481">
        <f>IF(P1481="운반비", J1481, 0)</f>
        <v>0</v>
      </c>
      <c r="T1481">
        <f>IF(P1481="작업부산물", F1481, 0)</f>
        <v>0</v>
      </c>
      <c r="U1481">
        <f>IF(P1481="관급", F1481, 0)</f>
        <v>0</v>
      </c>
      <c r="V1481">
        <f>IF(P1481="외주비", J1481, 0)</f>
        <v>0</v>
      </c>
      <c r="W1481">
        <f>IF(P1481="장비비", J1481, 0)</f>
        <v>0</v>
      </c>
      <c r="X1481">
        <f>IF(P1481="폐기물처리비", J1481, 0)</f>
        <v>0</v>
      </c>
      <c r="Y1481">
        <f>IF(P1481="가설비", J1481, 0)</f>
        <v>0</v>
      </c>
      <c r="Z1481">
        <f>IF(P1481="잡비제외분", F1481, 0)</f>
        <v>0</v>
      </c>
      <c r="AA1481">
        <f>IF(P1481="사급자재대", L1481, 0)</f>
        <v>0</v>
      </c>
      <c r="AB1481">
        <f>IF(P1481="관급자재대", L1481, 0)</f>
        <v>0</v>
      </c>
      <c r="AC1481">
        <f>IF(P1481="사용자항목1", L1481, 0)</f>
        <v>0</v>
      </c>
      <c r="AD1481">
        <f>IF(P1481="사용자항목2", L1481, 0)</f>
        <v>0</v>
      </c>
      <c r="AE1481">
        <f>IF(P1481="사용자항목3", L1481, 0)</f>
        <v>0</v>
      </c>
      <c r="AF1481">
        <f>IF(P1481="사용자항목4", L1481, 0)</f>
        <v>0</v>
      </c>
      <c r="AG1481">
        <f>IF(P1481="사용자항목5", L1481, 0)</f>
        <v>0</v>
      </c>
      <c r="AH1481">
        <f>IF(P1481="사용자항목6", L1481, 0)</f>
        <v>0</v>
      </c>
      <c r="AI1481">
        <f>IF(P1481="사용자항목7", L1481, 0)</f>
        <v>0</v>
      </c>
      <c r="AJ1481">
        <f>IF(P1481="사용자항목8", L1481, 0)</f>
        <v>0</v>
      </c>
      <c r="AK1481">
        <f>IF(P1481="사용자항목9", L1481, 0)</f>
        <v>0</v>
      </c>
    </row>
    <row r="1482" spans="1:38" ht="30" customHeight="1">
      <c r="A1482" s="32"/>
      <c r="B1482" s="32"/>
      <c r="C1482" s="30"/>
      <c r="D1482" s="8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1:38" ht="30" customHeight="1">
      <c r="A1483" s="32"/>
      <c r="B1483" s="32"/>
      <c r="C1483" s="30"/>
      <c r="D1483" s="8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1:38" ht="30" customHeight="1">
      <c r="A1484" s="32"/>
      <c r="B1484" s="32"/>
      <c r="C1484" s="30"/>
      <c r="D1484" s="8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1:38" ht="30" customHeight="1">
      <c r="A1485" s="32"/>
      <c r="B1485" s="32"/>
      <c r="C1485" s="30"/>
      <c r="D1485" s="8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1:38" ht="30" customHeight="1">
      <c r="A1486" s="32"/>
      <c r="B1486" s="32"/>
      <c r="C1486" s="30"/>
      <c r="D1486" s="8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1:38" ht="30" customHeight="1">
      <c r="A1487" s="32"/>
      <c r="B1487" s="32"/>
      <c r="C1487" s="30"/>
      <c r="D1487" s="8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1:38" ht="30" customHeight="1">
      <c r="A1488" s="32"/>
      <c r="B1488" s="32"/>
      <c r="C1488" s="30"/>
      <c r="D1488" s="8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1:38" ht="30" customHeight="1">
      <c r="A1489" s="32"/>
      <c r="B1489" s="32"/>
      <c r="C1489" s="30"/>
      <c r="D1489" s="8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38" ht="30" customHeight="1">
      <c r="A1490" s="32"/>
      <c r="B1490" s="32"/>
      <c r="C1490" s="30"/>
      <c r="D1490" s="8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1:38" ht="30" customHeight="1">
      <c r="A1491" s="32"/>
      <c r="B1491" s="32"/>
      <c r="C1491" s="30"/>
      <c r="D1491" s="8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1:38" ht="30" customHeight="1">
      <c r="A1492" s="32"/>
      <c r="B1492" s="32"/>
      <c r="C1492" s="30"/>
      <c r="D1492" s="8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1:38" ht="30" customHeight="1">
      <c r="A1493" s="32"/>
      <c r="B1493" s="32"/>
      <c r="C1493" s="30"/>
      <c r="D1493" s="8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1:38" ht="30" customHeight="1">
      <c r="A1494" s="32"/>
      <c r="B1494" s="32"/>
      <c r="C1494" s="30"/>
      <c r="D1494" s="8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1:38" ht="30" customHeight="1">
      <c r="A1495" s="32"/>
      <c r="B1495" s="32"/>
      <c r="C1495" s="30"/>
      <c r="D1495" s="8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1:38" ht="30" customHeight="1">
      <c r="A1496" s="32"/>
      <c r="B1496" s="32"/>
      <c r="C1496" s="30"/>
      <c r="D1496" s="8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1:38" ht="30" customHeight="1">
      <c r="A1497" s="32"/>
      <c r="B1497" s="32"/>
      <c r="C1497" s="30"/>
      <c r="D1497" s="8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1:38" ht="30" customHeight="1">
      <c r="A1498" s="32"/>
      <c r="B1498" s="32"/>
      <c r="C1498" s="30"/>
      <c r="D1498" s="8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1:38" ht="30" customHeight="1">
      <c r="A1499" s="32"/>
      <c r="B1499" s="32"/>
      <c r="C1499" s="30"/>
      <c r="D1499" s="8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38" ht="30" customHeight="1">
      <c r="A1500" s="11" t="s">
        <v>121</v>
      </c>
      <c r="B1500" s="12"/>
      <c r="C1500" s="13"/>
      <c r="D1500" s="14"/>
      <c r="E1500" s="8"/>
      <c r="F1500" s="14"/>
      <c r="G1500" s="8"/>
      <c r="H1500" s="14"/>
      <c r="I1500" s="8"/>
      <c r="J1500" s="14"/>
      <c r="K1500" s="8"/>
      <c r="L1500" s="14">
        <f>F1500+H1500+J1500</f>
        <v>0</v>
      </c>
      <c r="M1500" s="14"/>
      <c r="R1500">
        <f t="shared" ref="R1500:AL1500" si="147">ROUNDDOWN(SUM(R1480:R1481), 0)</f>
        <v>0</v>
      </c>
      <c r="S1500">
        <f t="shared" si="147"/>
        <v>0</v>
      </c>
      <c r="T1500">
        <f t="shared" si="147"/>
        <v>0</v>
      </c>
      <c r="U1500">
        <f t="shared" si="147"/>
        <v>0</v>
      </c>
      <c r="V1500">
        <f t="shared" si="147"/>
        <v>0</v>
      </c>
      <c r="W1500">
        <f t="shared" si="147"/>
        <v>0</v>
      </c>
      <c r="X1500">
        <f t="shared" si="147"/>
        <v>0</v>
      </c>
      <c r="Y1500">
        <f t="shared" si="147"/>
        <v>0</v>
      </c>
      <c r="Z1500">
        <f t="shared" si="147"/>
        <v>0</v>
      </c>
      <c r="AA1500">
        <f t="shared" si="147"/>
        <v>0</v>
      </c>
      <c r="AB1500">
        <f t="shared" si="147"/>
        <v>0</v>
      </c>
      <c r="AC1500">
        <f t="shared" si="147"/>
        <v>0</v>
      </c>
      <c r="AD1500">
        <f t="shared" si="147"/>
        <v>0</v>
      </c>
      <c r="AE1500">
        <f t="shared" si="147"/>
        <v>0</v>
      </c>
      <c r="AF1500">
        <f t="shared" si="147"/>
        <v>0</v>
      </c>
      <c r="AG1500">
        <f t="shared" si="147"/>
        <v>0</v>
      </c>
      <c r="AH1500">
        <f t="shared" si="147"/>
        <v>0</v>
      </c>
      <c r="AI1500">
        <f t="shared" si="147"/>
        <v>0</v>
      </c>
      <c r="AJ1500">
        <f t="shared" si="147"/>
        <v>0</v>
      </c>
      <c r="AK1500">
        <f t="shared" si="147"/>
        <v>0</v>
      </c>
      <c r="AL1500">
        <f t="shared" si="147"/>
        <v>0</v>
      </c>
    </row>
    <row r="1501" spans="1:38" ht="30" customHeight="1">
      <c r="A1501" s="53" t="s">
        <v>363</v>
      </c>
      <c r="B1501" s="56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7"/>
    </row>
    <row r="1502" spans="1:38" ht="30" customHeight="1">
      <c r="A1502" s="31" t="s">
        <v>100</v>
      </c>
      <c r="B1502" s="31" t="s">
        <v>101</v>
      </c>
      <c r="C1502" s="29" t="s">
        <v>74</v>
      </c>
      <c r="D1502" s="8">
        <v>0.19800000000000001</v>
      </c>
      <c r="E1502" s="8"/>
      <c r="F1502" s="8"/>
      <c r="G1502" s="8"/>
      <c r="H1502" s="8"/>
      <c r="I1502" s="8"/>
      <c r="J1502" s="8"/>
      <c r="K1502" s="8">
        <f t="shared" ref="K1502:L1504" si="148">E1502+G1502+I1502</f>
        <v>0</v>
      </c>
      <c r="L1502" s="8">
        <f t="shared" si="148"/>
        <v>0</v>
      </c>
      <c r="M1502" s="8"/>
      <c r="O1502" t="str">
        <f>"03"</f>
        <v>03</v>
      </c>
      <c r="P1502" t="s">
        <v>110</v>
      </c>
      <c r="Q1502">
        <v>1</v>
      </c>
      <c r="R1502">
        <f>IF(P1502="기계경비", J1502, 0)</f>
        <v>0</v>
      </c>
      <c r="S1502">
        <f>IF(P1502="운반비", J1502, 0)</f>
        <v>0</v>
      </c>
      <c r="T1502">
        <f>IF(P1502="작업부산물", F1502, 0)</f>
        <v>0</v>
      </c>
      <c r="U1502">
        <f>IF(P1502="관급", F1502, 0)</f>
        <v>0</v>
      </c>
      <c r="V1502">
        <f>IF(P1502="외주비", J1502, 0)</f>
        <v>0</v>
      </c>
      <c r="W1502">
        <f>IF(P1502="장비비", J1502, 0)</f>
        <v>0</v>
      </c>
      <c r="X1502">
        <f>IF(P1502="폐기물처리비", L1502, 0)</f>
        <v>0</v>
      </c>
      <c r="Y1502">
        <f>IF(P1502="가설비", J1502, 0)</f>
        <v>0</v>
      </c>
      <c r="Z1502">
        <f>IF(P1502="잡비제외분", F1502, 0)</f>
        <v>0</v>
      </c>
      <c r="AA1502">
        <f>IF(P1502="사급자재대", L1502, 0)</f>
        <v>0</v>
      </c>
      <c r="AB1502">
        <f>IF(P1502="관급자재대", L1502, 0)</f>
        <v>0</v>
      </c>
      <c r="AC1502">
        <f>IF(P1502="사용자항목1", L1502, 0)</f>
        <v>0</v>
      </c>
      <c r="AD1502">
        <f>IF(P1502="사용자항목2", L1502, 0)</f>
        <v>0</v>
      </c>
      <c r="AE1502">
        <f>IF(P1502="사용자항목3", L1502, 0)</f>
        <v>0</v>
      </c>
      <c r="AF1502">
        <f>IF(P1502="사용자항목4", L1502, 0)</f>
        <v>0</v>
      </c>
      <c r="AG1502">
        <f>IF(P1502="사용자항목5", L1502, 0)</f>
        <v>0</v>
      </c>
      <c r="AH1502">
        <f>IF(P1502="사용자항목6", L1502, 0)</f>
        <v>0</v>
      </c>
      <c r="AI1502">
        <f>IF(P1502="사용자항목7", L1502, 0)</f>
        <v>0</v>
      </c>
      <c r="AJ1502">
        <f>IF(P1502="사용자항목8", L1502, 0)</f>
        <v>0</v>
      </c>
      <c r="AK1502">
        <f>IF(P1502="사용자항목9", L1502, 0)</f>
        <v>0</v>
      </c>
    </row>
    <row r="1503" spans="1:38" ht="30" customHeight="1">
      <c r="A1503" s="31" t="s">
        <v>106</v>
      </c>
      <c r="B1503" s="31" t="s">
        <v>109</v>
      </c>
      <c r="C1503" s="29" t="s">
        <v>74</v>
      </c>
      <c r="D1503" s="8">
        <v>0.19800000000000001</v>
      </c>
      <c r="E1503" s="8"/>
      <c r="F1503" s="8"/>
      <c r="G1503" s="8"/>
      <c r="H1503" s="8"/>
      <c r="I1503" s="8"/>
      <c r="J1503" s="8"/>
      <c r="K1503" s="8">
        <f t="shared" si="148"/>
        <v>0</v>
      </c>
      <c r="L1503" s="8">
        <f t="shared" si="148"/>
        <v>0</v>
      </c>
      <c r="M1503" s="9" t="s">
        <v>108</v>
      </c>
      <c r="O1503" t="str">
        <f>"03"</f>
        <v>03</v>
      </c>
      <c r="P1503" t="s">
        <v>110</v>
      </c>
      <c r="Q1503">
        <v>1</v>
      </c>
      <c r="R1503">
        <f>IF(P1503="기계경비", J1503, 0)</f>
        <v>0</v>
      </c>
      <c r="S1503">
        <f>IF(P1503="운반비", J1503, 0)</f>
        <v>0</v>
      </c>
      <c r="T1503">
        <f>IF(P1503="작업부산물", F1503, 0)</f>
        <v>0</v>
      </c>
      <c r="U1503">
        <f>IF(P1503="관급", F1503, 0)</f>
        <v>0</v>
      </c>
      <c r="V1503">
        <f>IF(P1503="외주비", J1503, 0)</f>
        <v>0</v>
      </c>
      <c r="W1503">
        <f>IF(P1503="장비비", J1503, 0)</f>
        <v>0</v>
      </c>
      <c r="X1503">
        <f>IF(P1503="폐기물처리비", L1503, 0)</f>
        <v>0</v>
      </c>
      <c r="Y1503">
        <f>IF(P1503="가설비", J1503, 0)</f>
        <v>0</v>
      </c>
      <c r="Z1503">
        <f>IF(P1503="잡비제외분", F1503, 0)</f>
        <v>0</v>
      </c>
      <c r="AA1503">
        <f>IF(P1503="사급자재대", L1503, 0)</f>
        <v>0</v>
      </c>
      <c r="AB1503">
        <f>IF(P1503="관급자재대", L1503, 0)</f>
        <v>0</v>
      </c>
      <c r="AC1503">
        <f>IF(P1503="사용자항목1", L1503, 0)</f>
        <v>0</v>
      </c>
      <c r="AD1503">
        <f>IF(P1503="사용자항목2", L1503, 0)</f>
        <v>0</v>
      </c>
      <c r="AE1503">
        <f>IF(P1503="사용자항목3", L1503, 0)</f>
        <v>0</v>
      </c>
      <c r="AF1503">
        <f>IF(P1503="사용자항목4", L1503, 0)</f>
        <v>0</v>
      </c>
      <c r="AG1503">
        <f>IF(P1503="사용자항목5", L1503, 0)</f>
        <v>0</v>
      </c>
      <c r="AH1503">
        <f>IF(P1503="사용자항목6", L1503, 0)</f>
        <v>0</v>
      </c>
      <c r="AI1503">
        <f>IF(P1503="사용자항목7", L1503, 0)</f>
        <v>0</v>
      </c>
      <c r="AJ1503">
        <f>IF(P1503="사용자항목8", L1503, 0)</f>
        <v>0</v>
      </c>
      <c r="AK1503">
        <f>IF(P1503="사용자항목9", L1503, 0)</f>
        <v>0</v>
      </c>
    </row>
    <row r="1504" spans="1:38" ht="30" customHeight="1">
      <c r="A1504" s="31" t="s">
        <v>110</v>
      </c>
      <c r="B1504" s="31" t="s">
        <v>112</v>
      </c>
      <c r="C1504" s="29" t="s">
        <v>74</v>
      </c>
      <c r="D1504" s="8">
        <v>0.19800000000000001</v>
      </c>
      <c r="E1504" s="8"/>
      <c r="F1504" s="8"/>
      <c r="G1504" s="8"/>
      <c r="H1504" s="8"/>
      <c r="I1504" s="8"/>
      <c r="J1504" s="8"/>
      <c r="K1504" s="8">
        <f t="shared" si="148"/>
        <v>0</v>
      </c>
      <c r="L1504" s="8">
        <f t="shared" si="148"/>
        <v>0</v>
      </c>
      <c r="M1504" s="9" t="s">
        <v>108</v>
      </c>
      <c r="O1504" t="str">
        <f>"03"</f>
        <v>03</v>
      </c>
      <c r="P1504" t="s">
        <v>110</v>
      </c>
      <c r="Q1504">
        <v>1</v>
      </c>
      <c r="R1504">
        <f>IF(P1504="기계경비", J1504, 0)</f>
        <v>0</v>
      </c>
      <c r="S1504">
        <f>IF(P1504="운반비", J1504, 0)</f>
        <v>0</v>
      </c>
      <c r="T1504">
        <f>IF(P1504="작업부산물", F1504, 0)</f>
        <v>0</v>
      </c>
      <c r="U1504">
        <f>IF(P1504="관급", F1504, 0)</f>
        <v>0</v>
      </c>
      <c r="V1504">
        <f>IF(P1504="외주비", J1504, 0)</f>
        <v>0</v>
      </c>
      <c r="W1504">
        <f>IF(P1504="장비비", J1504, 0)</f>
        <v>0</v>
      </c>
      <c r="X1504">
        <f>IF(P1504="폐기물처리비", L1504, 0)</f>
        <v>0</v>
      </c>
      <c r="Y1504">
        <f>IF(P1504="가설비", J1504, 0)</f>
        <v>0</v>
      </c>
      <c r="Z1504">
        <f>IF(P1504="잡비제외분", F1504, 0)</f>
        <v>0</v>
      </c>
      <c r="AA1504">
        <f>IF(P1504="사급자재대", L1504, 0)</f>
        <v>0</v>
      </c>
      <c r="AB1504">
        <f>IF(P1504="관급자재대", L1504, 0)</f>
        <v>0</v>
      </c>
      <c r="AC1504">
        <f>IF(P1504="사용자항목1", L1504, 0)</f>
        <v>0</v>
      </c>
      <c r="AD1504">
        <f>IF(P1504="사용자항목2", L1504, 0)</f>
        <v>0</v>
      </c>
      <c r="AE1504">
        <f>IF(P1504="사용자항목3", L1504, 0)</f>
        <v>0</v>
      </c>
      <c r="AF1504">
        <f>IF(P1504="사용자항목4", L1504, 0)</f>
        <v>0</v>
      </c>
      <c r="AG1504">
        <f>IF(P1504="사용자항목5", L1504, 0)</f>
        <v>0</v>
      </c>
      <c r="AH1504">
        <f>IF(P1504="사용자항목6", L1504, 0)</f>
        <v>0</v>
      </c>
      <c r="AI1504">
        <f>IF(P1504="사용자항목7", L1504, 0)</f>
        <v>0</v>
      </c>
      <c r="AJ1504">
        <f>IF(P1504="사용자항목8", L1504, 0)</f>
        <v>0</v>
      </c>
      <c r="AK1504">
        <f>IF(P1504="사용자항목9", L1504, 0)</f>
        <v>0</v>
      </c>
    </row>
    <row r="1505" spans="1:13" ht="30" customHeight="1">
      <c r="A1505" s="32"/>
      <c r="B1505" s="32"/>
      <c r="C1505" s="30"/>
      <c r="D1505" s="8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1:13" ht="30" customHeight="1">
      <c r="A1506" s="32"/>
      <c r="B1506" s="32"/>
      <c r="C1506" s="30"/>
      <c r="D1506" s="8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1:13" ht="30" customHeight="1">
      <c r="A1507" s="32"/>
      <c r="B1507" s="32"/>
      <c r="C1507" s="30"/>
      <c r="D1507" s="8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1:13" ht="30" customHeight="1">
      <c r="A1508" s="32"/>
      <c r="B1508" s="32"/>
      <c r="C1508" s="30"/>
      <c r="D1508" s="8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1:13" ht="30" customHeight="1">
      <c r="A1509" s="32"/>
      <c r="B1509" s="32"/>
      <c r="C1509" s="30"/>
      <c r="D1509" s="8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1:13" ht="30" customHeight="1">
      <c r="A1510" s="32"/>
      <c r="B1510" s="32"/>
      <c r="C1510" s="30"/>
      <c r="D1510" s="8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1:13" ht="30" customHeight="1">
      <c r="A1511" s="32"/>
      <c r="B1511" s="32"/>
      <c r="C1511" s="30"/>
      <c r="D1511" s="8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1:13" ht="30" customHeight="1">
      <c r="A1512" s="32"/>
      <c r="B1512" s="32"/>
      <c r="C1512" s="30"/>
      <c r="D1512" s="8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1:13" ht="30" customHeight="1">
      <c r="A1513" s="32"/>
      <c r="B1513" s="32"/>
      <c r="C1513" s="30"/>
      <c r="D1513" s="8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1:13" ht="30" customHeight="1">
      <c r="A1514" s="32"/>
      <c r="B1514" s="32"/>
      <c r="C1514" s="30"/>
      <c r="D1514" s="8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1:13" ht="30" customHeight="1">
      <c r="A1515" s="32"/>
      <c r="B1515" s="32"/>
      <c r="C1515" s="30"/>
      <c r="D1515" s="8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1:13" ht="30" customHeight="1">
      <c r="A1516" s="32"/>
      <c r="B1516" s="32"/>
      <c r="C1516" s="30"/>
      <c r="D1516" s="8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1:13" ht="30" customHeight="1">
      <c r="A1517" s="32"/>
      <c r="B1517" s="32"/>
      <c r="C1517" s="30"/>
      <c r="D1517" s="8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1:13" ht="30" customHeight="1">
      <c r="A1518" s="32"/>
      <c r="B1518" s="32"/>
      <c r="C1518" s="30"/>
      <c r="D1518" s="8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1:13" ht="30" customHeight="1">
      <c r="A1519" s="32"/>
      <c r="B1519" s="32"/>
      <c r="C1519" s="30"/>
      <c r="D1519" s="8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1:13" ht="30" customHeight="1">
      <c r="A1520" s="32"/>
      <c r="B1520" s="32"/>
      <c r="C1520" s="30"/>
      <c r="D1520" s="8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1:38" ht="30" customHeight="1">
      <c r="A1521" s="32"/>
      <c r="B1521" s="32"/>
      <c r="C1521" s="30"/>
      <c r="D1521" s="8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1:38" ht="30" customHeight="1">
      <c r="A1522" s="11" t="s">
        <v>121</v>
      </c>
      <c r="B1522" s="12"/>
      <c r="C1522" s="13"/>
      <c r="D1522" s="14"/>
      <c r="E1522" s="8"/>
      <c r="F1522" s="14"/>
      <c r="G1522" s="8"/>
      <c r="H1522" s="14"/>
      <c r="I1522" s="8"/>
      <c r="J1522" s="14"/>
      <c r="K1522" s="8"/>
      <c r="L1522" s="14">
        <f>F1522+H1522+J1522</f>
        <v>0</v>
      </c>
      <c r="M1522" s="14"/>
      <c r="R1522">
        <f t="shared" ref="R1522:AL1522" si="149">ROUNDDOWN(SUM(R1502:R1504), 0)</f>
        <v>0</v>
      </c>
      <c r="S1522">
        <f t="shared" si="149"/>
        <v>0</v>
      </c>
      <c r="T1522">
        <f t="shared" si="149"/>
        <v>0</v>
      </c>
      <c r="U1522">
        <f t="shared" si="149"/>
        <v>0</v>
      </c>
      <c r="V1522">
        <f t="shared" si="149"/>
        <v>0</v>
      </c>
      <c r="W1522">
        <f t="shared" si="149"/>
        <v>0</v>
      </c>
      <c r="X1522">
        <f t="shared" si="149"/>
        <v>0</v>
      </c>
      <c r="Y1522">
        <f t="shared" si="149"/>
        <v>0</v>
      </c>
      <c r="Z1522">
        <f t="shared" si="149"/>
        <v>0</v>
      </c>
      <c r="AA1522">
        <f t="shared" si="149"/>
        <v>0</v>
      </c>
      <c r="AB1522">
        <f t="shared" si="149"/>
        <v>0</v>
      </c>
      <c r="AC1522">
        <f t="shared" si="149"/>
        <v>0</v>
      </c>
      <c r="AD1522">
        <f t="shared" si="149"/>
        <v>0</v>
      </c>
      <c r="AE1522">
        <f t="shared" si="149"/>
        <v>0</v>
      </c>
      <c r="AF1522">
        <f t="shared" si="149"/>
        <v>0</v>
      </c>
      <c r="AG1522">
        <f t="shared" si="149"/>
        <v>0</v>
      </c>
      <c r="AH1522">
        <f t="shared" si="149"/>
        <v>0</v>
      </c>
      <c r="AI1522">
        <f t="shared" si="149"/>
        <v>0</v>
      </c>
      <c r="AJ1522">
        <f t="shared" si="149"/>
        <v>0</v>
      </c>
      <c r="AK1522">
        <f t="shared" si="149"/>
        <v>0</v>
      </c>
      <c r="AL1522">
        <f t="shared" si="149"/>
        <v>0</v>
      </c>
    </row>
    <row r="1523" spans="1:38" ht="30" customHeight="1">
      <c r="A1523" s="53" t="s">
        <v>364</v>
      </c>
      <c r="B1523" s="56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7"/>
    </row>
    <row r="1524" spans="1:38" ht="30" customHeight="1">
      <c r="A1524" s="31" t="s">
        <v>166</v>
      </c>
      <c r="B1524" s="31" t="s">
        <v>167</v>
      </c>
      <c r="C1524" s="29" t="s">
        <v>134</v>
      </c>
      <c r="D1524" s="8">
        <v>1</v>
      </c>
      <c r="E1524" s="8"/>
      <c r="F1524" s="8"/>
      <c r="G1524" s="8"/>
      <c r="H1524" s="8"/>
      <c r="I1524" s="8"/>
      <c r="J1524" s="8"/>
      <c r="K1524" s="8">
        <f t="shared" ref="K1524:L1526" si="150">E1524+G1524+I1524</f>
        <v>0</v>
      </c>
      <c r="L1524" s="8">
        <f t="shared" si="150"/>
        <v>0</v>
      </c>
      <c r="M1524" s="9" t="s">
        <v>165</v>
      </c>
      <c r="O1524" t="str">
        <f>""</f>
        <v/>
      </c>
      <c r="P1524" s="1" t="s">
        <v>120</v>
      </c>
      <c r="Q1524">
        <v>1</v>
      </c>
      <c r="R1524">
        <f>IF(P1524="기계경비", J1524, 0)</f>
        <v>0</v>
      </c>
      <c r="S1524">
        <f>IF(P1524="운반비", J1524, 0)</f>
        <v>0</v>
      </c>
      <c r="T1524">
        <f>IF(P1524="작업부산물", F1524, 0)</f>
        <v>0</v>
      </c>
      <c r="U1524">
        <f>IF(P1524="관급", F1524, 0)</f>
        <v>0</v>
      </c>
      <c r="V1524">
        <f>IF(P1524="외주비", J1524, 0)</f>
        <v>0</v>
      </c>
      <c r="W1524">
        <f>IF(P1524="장비비", J1524, 0)</f>
        <v>0</v>
      </c>
      <c r="X1524">
        <f>IF(P1524="폐기물처리비", J1524, 0)</f>
        <v>0</v>
      </c>
      <c r="Y1524">
        <f>IF(P1524="가설비", J1524, 0)</f>
        <v>0</v>
      </c>
      <c r="Z1524">
        <f>IF(P1524="잡비제외분", F1524, 0)</f>
        <v>0</v>
      </c>
      <c r="AA1524">
        <f>IF(P1524="사급자재대", L1524, 0)</f>
        <v>0</v>
      </c>
      <c r="AB1524">
        <f>IF(P1524="관급자재대", L1524, 0)</f>
        <v>0</v>
      </c>
      <c r="AC1524">
        <f>IF(P1524="사용자항목1", L1524, 0)</f>
        <v>0</v>
      </c>
      <c r="AD1524">
        <f>IF(P1524="사용자항목2", L1524, 0)</f>
        <v>0</v>
      </c>
      <c r="AE1524">
        <f>IF(P1524="사용자항목3", L1524, 0)</f>
        <v>0</v>
      </c>
      <c r="AF1524">
        <f>IF(P1524="사용자항목4", L1524, 0)</f>
        <v>0</v>
      </c>
      <c r="AG1524">
        <f>IF(P1524="사용자항목5", L1524, 0)</f>
        <v>0</v>
      </c>
      <c r="AH1524">
        <f>IF(P1524="사용자항목6", L1524, 0)</f>
        <v>0</v>
      </c>
      <c r="AI1524">
        <f>IF(P1524="사용자항목7", L1524, 0)</f>
        <v>0</v>
      </c>
      <c r="AJ1524">
        <f>IF(P1524="사용자항목8", L1524, 0)</f>
        <v>0</v>
      </c>
      <c r="AK1524">
        <f>IF(P1524="사용자항목9", L1524, 0)</f>
        <v>0</v>
      </c>
    </row>
    <row r="1525" spans="1:38" ht="30" customHeight="1">
      <c r="A1525" s="31" t="s">
        <v>169</v>
      </c>
      <c r="B1525" s="32"/>
      <c r="C1525" s="29" t="s">
        <v>57</v>
      </c>
      <c r="D1525" s="8">
        <v>78</v>
      </c>
      <c r="E1525" s="8"/>
      <c r="F1525" s="8"/>
      <c r="G1525" s="8"/>
      <c r="H1525" s="8"/>
      <c r="I1525" s="8"/>
      <c r="J1525" s="8"/>
      <c r="K1525" s="8">
        <f t="shared" si="150"/>
        <v>0</v>
      </c>
      <c r="L1525" s="8">
        <f t="shared" si="150"/>
        <v>0</v>
      </c>
      <c r="M1525" s="9" t="s">
        <v>168</v>
      </c>
      <c r="O1525" t="str">
        <f>""</f>
        <v/>
      </c>
      <c r="P1525" s="1" t="s">
        <v>120</v>
      </c>
      <c r="Q1525">
        <v>1</v>
      </c>
      <c r="R1525">
        <f>IF(P1525="기계경비", J1525, 0)</f>
        <v>0</v>
      </c>
      <c r="S1525">
        <f>IF(P1525="운반비", J1525, 0)</f>
        <v>0</v>
      </c>
      <c r="T1525">
        <f>IF(P1525="작업부산물", F1525, 0)</f>
        <v>0</v>
      </c>
      <c r="U1525">
        <f>IF(P1525="관급", F1525, 0)</f>
        <v>0</v>
      </c>
      <c r="V1525">
        <f>IF(P1525="외주비", J1525, 0)</f>
        <v>0</v>
      </c>
      <c r="W1525">
        <f>IF(P1525="장비비", J1525, 0)</f>
        <v>0</v>
      </c>
      <c r="X1525">
        <f>IF(P1525="폐기물처리비", J1525, 0)</f>
        <v>0</v>
      </c>
      <c r="Y1525">
        <f>IF(P1525="가설비", J1525, 0)</f>
        <v>0</v>
      </c>
      <c r="Z1525">
        <f>IF(P1525="잡비제외분", F1525, 0)</f>
        <v>0</v>
      </c>
      <c r="AA1525">
        <f>IF(P1525="사급자재대", L1525, 0)</f>
        <v>0</v>
      </c>
      <c r="AB1525">
        <f>IF(P1525="관급자재대", L1525, 0)</f>
        <v>0</v>
      </c>
      <c r="AC1525">
        <f>IF(P1525="사용자항목1", L1525, 0)</f>
        <v>0</v>
      </c>
      <c r="AD1525">
        <f>IF(P1525="사용자항목2", L1525, 0)</f>
        <v>0</v>
      </c>
      <c r="AE1525">
        <f>IF(P1525="사용자항목3", L1525, 0)</f>
        <v>0</v>
      </c>
      <c r="AF1525">
        <f>IF(P1525="사용자항목4", L1525, 0)</f>
        <v>0</v>
      </c>
      <c r="AG1525">
        <f>IF(P1525="사용자항목5", L1525, 0)</f>
        <v>0</v>
      </c>
      <c r="AH1525">
        <f>IF(P1525="사용자항목6", L1525, 0)</f>
        <v>0</v>
      </c>
      <c r="AI1525">
        <f>IF(P1525="사용자항목7", L1525, 0)</f>
        <v>0</v>
      </c>
      <c r="AJ1525">
        <f>IF(P1525="사용자항목8", L1525, 0)</f>
        <v>0</v>
      </c>
      <c r="AK1525">
        <f>IF(P1525="사용자항목9", L1525, 0)</f>
        <v>0</v>
      </c>
    </row>
    <row r="1526" spans="1:38" ht="30" customHeight="1">
      <c r="A1526" s="31" t="s">
        <v>50</v>
      </c>
      <c r="B1526" s="31" t="s">
        <v>53</v>
      </c>
      <c r="C1526" s="29" t="s">
        <v>52</v>
      </c>
      <c r="D1526" s="8">
        <v>74.599999999999994</v>
      </c>
      <c r="E1526" s="8"/>
      <c r="F1526" s="8"/>
      <c r="G1526" s="8"/>
      <c r="H1526" s="8"/>
      <c r="I1526" s="8"/>
      <c r="J1526" s="8"/>
      <c r="K1526" s="8">
        <f t="shared" si="150"/>
        <v>0</v>
      </c>
      <c r="L1526" s="8">
        <f t="shared" si="150"/>
        <v>0</v>
      </c>
      <c r="M1526" s="8"/>
      <c r="O1526" t="str">
        <f>"01"</f>
        <v>01</v>
      </c>
      <c r="P1526" s="1" t="s">
        <v>120</v>
      </c>
      <c r="Q1526">
        <v>1</v>
      </c>
      <c r="R1526">
        <f>IF(P1526="기계경비", J1526, 0)</f>
        <v>0</v>
      </c>
      <c r="S1526">
        <f>IF(P1526="운반비", J1526, 0)</f>
        <v>0</v>
      </c>
      <c r="T1526">
        <f>IF(P1526="작업부산물", F1526, 0)</f>
        <v>0</v>
      </c>
      <c r="U1526">
        <f>IF(P1526="관급", F1526, 0)</f>
        <v>0</v>
      </c>
      <c r="V1526">
        <f>IF(P1526="외주비", J1526, 0)</f>
        <v>0</v>
      </c>
      <c r="W1526">
        <f>IF(P1526="장비비", J1526, 0)</f>
        <v>0</v>
      </c>
      <c r="X1526">
        <f>IF(P1526="폐기물처리비", J1526, 0)</f>
        <v>0</v>
      </c>
      <c r="Y1526">
        <f>IF(P1526="가설비", J1526, 0)</f>
        <v>0</v>
      </c>
      <c r="Z1526">
        <f>IF(P1526="잡비제외분", F1526, 0)</f>
        <v>0</v>
      </c>
      <c r="AA1526">
        <f>IF(P1526="사급자재대", L1526, 0)</f>
        <v>0</v>
      </c>
      <c r="AB1526">
        <f>IF(P1526="관급자재대", L1526, 0)</f>
        <v>0</v>
      </c>
      <c r="AC1526">
        <f>IF(P1526="사용자항목1", L1526, 0)</f>
        <v>0</v>
      </c>
      <c r="AD1526">
        <f>IF(P1526="사용자항목2", L1526, 0)</f>
        <v>0</v>
      </c>
      <c r="AE1526">
        <f>IF(P1526="사용자항목3", L1526, 0)</f>
        <v>0</v>
      </c>
      <c r="AF1526">
        <f>IF(P1526="사용자항목4", L1526, 0)</f>
        <v>0</v>
      </c>
      <c r="AG1526">
        <f>IF(P1526="사용자항목5", L1526, 0)</f>
        <v>0</v>
      </c>
      <c r="AH1526">
        <f>IF(P1526="사용자항목6", L1526, 0)</f>
        <v>0</v>
      </c>
      <c r="AI1526">
        <f>IF(P1526="사용자항목7", L1526, 0)</f>
        <v>0</v>
      </c>
      <c r="AJ1526">
        <f>IF(P1526="사용자항목8", L1526, 0)</f>
        <v>0</v>
      </c>
      <c r="AK1526">
        <f>IF(P1526="사용자항목9", L1526, 0)</f>
        <v>0</v>
      </c>
    </row>
    <row r="1527" spans="1:38" ht="30" customHeight="1">
      <c r="A1527" s="32"/>
      <c r="B1527" s="32"/>
      <c r="C1527" s="30"/>
      <c r="D1527" s="8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1:38" ht="30" customHeight="1">
      <c r="A1528" s="32"/>
      <c r="B1528" s="32"/>
      <c r="C1528" s="30"/>
      <c r="D1528" s="8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1:38" ht="30" customHeight="1">
      <c r="A1529" s="32"/>
      <c r="B1529" s="32"/>
      <c r="C1529" s="30"/>
      <c r="D1529" s="8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1:38" ht="30" customHeight="1">
      <c r="A1530" s="32"/>
      <c r="B1530" s="32"/>
      <c r="C1530" s="30"/>
      <c r="D1530" s="8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1:38" ht="30" customHeight="1">
      <c r="A1531" s="32"/>
      <c r="B1531" s="32"/>
      <c r="C1531" s="30"/>
      <c r="D1531" s="8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1:38" ht="30" customHeight="1">
      <c r="A1532" s="32"/>
      <c r="B1532" s="32"/>
      <c r="C1532" s="30"/>
      <c r="D1532" s="8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1:38" ht="30" customHeight="1">
      <c r="A1533" s="32"/>
      <c r="B1533" s="32"/>
      <c r="C1533" s="30"/>
      <c r="D1533" s="8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1:38" ht="30" customHeight="1">
      <c r="A1534" s="32"/>
      <c r="B1534" s="32"/>
      <c r="C1534" s="30"/>
      <c r="D1534" s="8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38" ht="30" customHeight="1">
      <c r="A1535" s="32"/>
      <c r="B1535" s="32"/>
      <c r="C1535" s="30"/>
      <c r="D1535" s="8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1:38" ht="30" customHeight="1">
      <c r="A1536" s="32"/>
      <c r="B1536" s="32"/>
      <c r="C1536" s="30"/>
      <c r="D1536" s="8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1:38" ht="30" customHeight="1">
      <c r="A1537" s="32"/>
      <c r="B1537" s="32"/>
      <c r="C1537" s="30"/>
      <c r="D1537" s="8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1:38" ht="30" customHeight="1">
      <c r="A1538" s="32"/>
      <c r="B1538" s="32"/>
      <c r="C1538" s="30"/>
      <c r="D1538" s="8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1:38" ht="30" customHeight="1">
      <c r="A1539" s="32"/>
      <c r="B1539" s="32"/>
      <c r="C1539" s="30"/>
      <c r="D1539" s="8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1:38" ht="30" customHeight="1">
      <c r="A1540" s="32"/>
      <c r="B1540" s="32"/>
      <c r="C1540" s="30"/>
      <c r="D1540" s="8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1:38" ht="30" customHeight="1">
      <c r="A1541" s="32"/>
      <c r="B1541" s="32"/>
      <c r="C1541" s="30"/>
      <c r="D1541" s="8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1:38" ht="30" customHeight="1">
      <c r="A1542" s="32"/>
      <c r="B1542" s="32"/>
      <c r="C1542" s="30"/>
      <c r="D1542" s="8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1:38" ht="30" customHeight="1">
      <c r="A1543" s="32"/>
      <c r="B1543" s="32"/>
      <c r="C1543" s="30"/>
      <c r="D1543" s="8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1:38" ht="30" customHeight="1">
      <c r="A1544" s="11" t="s">
        <v>121</v>
      </c>
      <c r="B1544" s="12"/>
      <c r="C1544" s="13"/>
      <c r="D1544" s="14"/>
      <c r="E1544" s="8"/>
      <c r="F1544" s="14"/>
      <c r="G1544" s="8"/>
      <c r="H1544" s="14"/>
      <c r="I1544" s="8"/>
      <c r="J1544" s="14"/>
      <c r="K1544" s="8"/>
      <c r="L1544" s="14">
        <f>F1544+H1544+J1544</f>
        <v>0</v>
      </c>
      <c r="M1544" s="14"/>
      <c r="R1544">
        <f t="shared" ref="R1544:AL1544" si="151">ROUNDDOWN(SUM(R1524:R1526), 0)</f>
        <v>0</v>
      </c>
      <c r="S1544">
        <f t="shared" si="151"/>
        <v>0</v>
      </c>
      <c r="T1544">
        <f t="shared" si="151"/>
        <v>0</v>
      </c>
      <c r="U1544">
        <f t="shared" si="151"/>
        <v>0</v>
      </c>
      <c r="V1544">
        <f t="shared" si="151"/>
        <v>0</v>
      </c>
      <c r="W1544">
        <f t="shared" si="151"/>
        <v>0</v>
      </c>
      <c r="X1544">
        <f t="shared" si="151"/>
        <v>0</v>
      </c>
      <c r="Y1544">
        <f t="shared" si="151"/>
        <v>0</v>
      </c>
      <c r="Z1544">
        <f t="shared" si="151"/>
        <v>0</v>
      </c>
      <c r="AA1544">
        <f t="shared" si="151"/>
        <v>0</v>
      </c>
      <c r="AB1544">
        <f t="shared" si="151"/>
        <v>0</v>
      </c>
      <c r="AC1544">
        <f t="shared" si="151"/>
        <v>0</v>
      </c>
      <c r="AD1544">
        <f t="shared" si="151"/>
        <v>0</v>
      </c>
      <c r="AE1544">
        <f t="shared" si="151"/>
        <v>0</v>
      </c>
      <c r="AF1544">
        <f t="shared" si="151"/>
        <v>0</v>
      </c>
      <c r="AG1544">
        <f t="shared" si="151"/>
        <v>0</v>
      </c>
      <c r="AH1544">
        <f t="shared" si="151"/>
        <v>0</v>
      </c>
      <c r="AI1544">
        <f t="shared" si="151"/>
        <v>0</v>
      </c>
      <c r="AJ1544">
        <f t="shared" si="151"/>
        <v>0</v>
      </c>
      <c r="AK1544">
        <f t="shared" si="151"/>
        <v>0</v>
      </c>
      <c r="AL1544">
        <f t="shared" si="151"/>
        <v>0</v>
      </c>
    </row>
    <row r="1545" spans="1:38" ht="30" customHeight="1">
      <c r="A1545" s="53" t="s">
        <v>365</v>
      </c>
      <c r="B1545" s="56"/>
      <c r="C1545" s="56"/>
      <c r="D1545" s="56"/>
      <c r="E1545" s="56"/>
      <c r="F1545" s="56"/>
      <c r="G1545" s="56"/>
      <c r="H1545" s="56"/>
      <c r="I1545" s="56"/>
      <c r="J1545" s="56"/>
      <c r="K1545" s="56"/>
      <c r="L1545" s="56"/>
      <c r="M1545" s="57"/>
    </row>
    <row r="1546" spans="1:38" ht="30" customHeight="1">
      <c r="A1546" s="31" t="s">
        <v>174</v>
      </c>
      <c r="B1546" s="31" t="s">
        <v>175</v>
      </c>
      <c r="C1546" s="29" t="s">
        <v>57</v>
      </c>
      <c r="D1546" s="8">
        <v>3</v>
      </c>
      <c r="E1546" s="8"/>
      <c r="F1546" s="8"/>
      <c r="G1546" s="8"/>
      <c r="H1546" s="8"/>
      <c r="I1546" s="8"/>
      <c r="J1546" s="8"/>
      <c r="K1546" s="8">
        <f t="shared" ref="K1546:L1549" si="152">E1546+G1546+I1546</f>
        <v>0</v>
      </c>
      <c r="L1546" s="8">
        <f t="shared" si="152"/>
        <v>0</v>
      </c>
      <c r="M1546" s="9" t="s">
        <v>173</v>
      </c>
      <c r="O1546" t="str">
        <f>""</f>
        <v/>
      </c>
      <c r="P1546" s="1" t="s">
        <v>120</v>
      </c>
      <c r="Q1546">
        <v>1</v>
      </c>
      <c r="R1546">
        <f>IF(P1546="기계경비", J1546, 0)</f>
        <v>0</v>
      </c>
      <c r="S1546">
        <f>IF(P1546="운반비", J1546, 0)</f>
        <v>0</v>
      </c>
      <c r="T1546">
        <f>IF(P1546="작업부산물", F1546, 0)</f>
        <v>0</v>
      </c>
      <c r="U1546">
        <f>IF(P1546="관급", F1546, 0)</f>
        <v>0</v>
      </c>
      <c r="V1546">
        <f>IF(P1546="외주비", J1546, 0)</f>
        <v>0</v>
      </c>
      <c r="W1546">
        <f>IF(P1546="장비비", J1546, 0)</f>
        <v>0</v>
      </c>
      <c r="X1546">
        <f>IF(P1546="폐기물처리비", J1546, 0)</f>
        <v>0</v>
      </c>
      <c r="Y1546">
        <f>IF(P1546="가설비", J1546, 0)</f>
        <v>0</v>
      </c>
      <c r="Z1546">
        <f>IF(P1546="잡비제외분", F1546, 0)</f>
        <v>0</v>
      </c>
      <c r="AA1546">
        <f>IF(P1546="사급자재대", L1546, 0)</f>
        <v>0</v>
      </c>
      <c r="AB1546">
        <f>IF(P1546="관급자재대", L1546, 0)</f>
        <v>0</v>
      </c>
      <c r="AC1546">
        <f>IF(P1546="사용자항목1", L1546, 0)</f>
        <v>0</v>
      </c>
      <c r="AD1546">
        <f>IF(P1546="사용자항목2", L1546, 0)</f>
        <v>0</v>
      </c>
      <c r="AE1546">
        <f>IF(P1546="사용자항목3", L1546, 0)</f>
        <v>0</v>
      </c>
      <c r="AF1546">
        <f>IF(P1546="사용자항목4", L1546, 0)</f>
        <v>0</v>
      </c>
      <c r="AG1546">
        <f>IF(P1546="사용자항목5", L1546, 0)</f>
        <v>0</v>
      </c>
      <c r="AH1546">
        <f>IF(P1546="사용자항목6", L1546, 0)</f>
        <v>0</v>
      </c>
      <c r="AI1546">
        <f>IF(P1546="사용자항목7", L1546, 0)</f>
        <v>0</v>
      </c>
      <c r="AJ1546">
        <f>IF(P1546="사용자항목8", L1546, 0)</f>
        <v>0</v>
      </c>
      <c r="AK1546">
        <f>IF(P1546="사용자항목9", L1546, 0)</f>
        <v>0</v>
      </c>
    </row>
    <row r="1547" spans="1:38" ht="30" customHeight="1">
      <c r="A1547" s="31" t="s">
        <v>79</v>
      </c>
      <c r="B1547" s="31" t="s">
        <v>80</v>
      </c>
      <c r="C1547" s="29" t="s">
        <v>58</v>
      </c>
      <c r="D1547" s="8">
        <v>2</v>
      </c>
      <c r="E1547" s="8"/>
      <c r="F1547" s="8"/>
      <c r="G1547" s="8"/>
      <c r="H1547" s="8"/>
      <c r="I1547" s="8"/>
      <c r="J1547" s="8"/>
      <c r="K1547" s="8">
        <f t="shared" si="152"/>
        <v>0</v>
      </c>
      <c r="L1547" s="8">
        <f t="shared" si="152"/>
        <v>0</v>
      </c>
      <c r="M1547" s="8"/>
      <c r="O1547" t="str">
        <f>"01"</f>
        <v>01</v>
      </c>
      <c r="P1547" s="1" t="s">
        <v>120</v>
      </c>
      <c r="Q1547">
        <v>1</v>
      </c>
      <c r="R1547">
        <f>IF(P1547="기계경비", J1547, 0)</f>
        <v>0</v>
      </c>
      <c r="S1547">
        <f>IF(P1547="운반비", J1547, 0)</f>
        <v>0</v>
      </c>
      <c r="T1547">
        <f>IF(P1547="작업부산물", F1547, 0)</f>
        <v>0</v>
      </c>
      <c r="U1547">
        <f>IF(P1547="관급", F1547, 0)</f>
        <v>0</v>
      </c>
      <c r="V1547">
        <f>IF(P1547="외주비", J1547, 0)</f>
        <v>0</v>
      </c>
      <c r="W1547">
        <f>IF(P1547="장비비", J1547, 0)</f>
        <v>0</v>
      </c>
      <c r="X1547">
        <f>IF(P1547="폐기물처리비", J1547, 0)</f>
        <v>0</v>
      </c>
      <c r="Y1547">
        <f>IF(P1547="가설비", J1547, 0)</f>
        <v>0</v>
      </c>
      <c r="Z1547">
        <f>IF(P1547="잡비제외분", F1547, 0)</f>
        <v>0</v>
      </c>
      <c r="AA1547">
        <f>IF(P1547="사급자재대", L1547, 0)</f>
        <v>0</v>
      </c>
      <c r="AB1547">
        <f>IF(P1547="관급자재대", L1547, 0)</f>
        <v>0</v>
      </c>
      <c r="AC1547">
        <f>IF(P1547="사용자항목1", L1547, 0)</f>
        <v>0</v>
      </c>
      <c r="AD1547">
        <f>IF(P1547="사용자항목2", L1547, 0)</f>
        <v>0</v>
      </c>
      <c r="AE1547">
        <f>IF(P1547="사용자항목3", L1547, 0)</f>
        <v>0</v>
      </c>
      <c r="AF1547">
        <f>IF(P1547="사용자항목4", L1547, 0)</f>
        <v>0</v>
      </c>
      <c r="AG1547">
        <f>IF(P1547="사용자항목5", L1547, 0)</f>
        <v>0</v>
      </c>
      <c r="AH1547">
        <f>IF(P1547="사용자항목6", L1547, 0)</f>
        <v>0</v>
      </c>
      <c r="AI1547">
        <f>IF(P1547="사용자항목7", L1547, 0)</f>
        <v>0</v>
      </c>
      <c r="AJ1547">
        <f>IF(P1547="사용자항목8", L1547, 0)</f>
        <v>0</v>
      </c>
      <c r="AK1547">
        <f>IF(P1547="사용자항목9", L1547, 0)</f>
        <v>0</v>
      </c>
    </row>
    <row r="1548" spans="1:38" ht="30" customHeight="1">
      <c r="A1548" s="31" t="s">
        <v>135</v>
      </c>
      <c r="B1548" s="31" t="s">
        <v>177</v>
      </c>
      <c r="C1548" s="29" t="s">
        <v>134</v>
      </c>
      <c r="D1548" s="8">
        <v>1</v>
      </c>
      <c r="E1548" s="8"/>
      <c r="F1548" s="8"/>
      <c r="G1548" s="8"/>
      <c r="H1548" s="8"/>
      <c r="I1548" s="8"/>
      <c r="J1548" s="8"/>
      <c r="K1548" s="8">
        <f t="shared" si="152"/>
        <v>0</v>
      </c>
      <c r="L1548" s="8">
        <f t="shared" si="152"/>
        <v>0</v>
      </c>
      <c r="M1548" s="9" t="s">
        <v>176</v>
      </c>
      <c r="O1548" t="str">
        <f>""</f>
        <v/>
      </c>
      <c r="P1548" s="1" t="s">
        <v>120</v>
      </c>
      <c r="Q1548">
        <v>1</v>
      </c>
      <c r="R1548">
        <f>IF(P1548="기계경비", J1548, 0)</f>
        <v>0</v>
      </c>
      <c r="S1548">
        <f>IF(P1548="운반비", J1548, 0)</f>
        <v>0</v>
      </c>
      <c r="T1548">
        <f>IF(P1548="작업부산물", F1548, 0)</f>
        <v>0</v>
      </c>
      <c r="U1548">
        <f>IF(P1548="관급", F1548, 0)</f>
        <v>0</v>
      </c>
      <c r="V1548">
        <f>IF(P1548="외주비", J1548, 0)</f>
        <v>0</v>
      </c>
      <c r="W1548">
        <f>IF(P1548="장비비", J1548, 0)</f>
        <v>0</v>
      </c>
      <c r="X1548">
        <f>IF(P1548="폐기물처리비", J1548, 0)</f>
        <v>0</v>
      </c>
      <c r="Y1548">
        <f>IF(P1548="가설비", J1548, 0)</f>
        <v>0</v>
      </c>
      <c r="Z1548">
        <f>IF(P1548="잡비제외분", F1548, 0)</f>
        <v>0</v>
      </c>
      <c r="AA1548">
        <f>IF(P1548="사급자재대", L1548, 0)</f>
        <v>0</v>
      </c>
      <c r="AB1548">
        <f>IF(P1548="관급자재대", L1548, 0)</f>
        <v>0</v>
      </c>
      <c r="AC1548">
        <f>IF(P1548="사용자항목1", L1548, 0)</f>
        <v>0</v>
      </c>
      <c r="AD1548">
        <f>IF(P1548="사용자항목2", L1548, 0)</f>
        <v>0</v>
      </c>
      <c r="AE1548">
        <f>IF(P1548="사용자항목3", L1548, 0)</f>
        <v>0</v>
      </c>
      <c r="AF1548">
        <f>IF(P1548="사용자항목4", L1548, 0)</f>
        <v>0</v>
      </c>
      <c r="AG1548">
        <f>IF(P1548="사용자항목5", L1548, 0)</f>
        <v>0</v>
      </c>
      <c r="AH1548">
        <f>IF(P1548="사용자항목6", L1548, 0)</f>
        <v>0</v>
      </c>
      <c r="AI1548">
        <f>IF(P1548="사용자항목7", L1548, 0)</f>
        <v>0</v>
      </c>
      <c r="AJ1548">
        <f>IF(P1548="사용자항목8", L1548, 0)</f>
        <v>0</v>
      </c>
      <c r="AK1548">
        <f>IF(P1548="사용자항목9", L1548, 0)</f>
        <v>0</v>
      </c>
    </row>
    <row r="1549" spans="1:38" ht="30" customHeight="1">
      <c r="A1549" s="31" t="s">
        <v>136</v>
      </c>
      <c r="B1549" s="31" t="s">
        <v>137</v>
      </c>
      <c r="C1549" s="29" t="s">
        <v>134</v>
      </c>
      <c r="D1549" s="8">
        <v>1</v>
      </c>
      <c r="E1549" s="8"/>
      <c r="F1549" s="8"/>
      <c r="G1549" s="8"/>
      <c r="H1549" s="8"/>
      <c r="I1549" s="8"/>
      <c r="J1549" s="8"/>
      <c r="K1549" s="8">
        <f t="shared" si="152"/>
        <v>0</v>
      </c>
      <c r="L1549" s="8">
        <f t="shared" si="152"/>
        <v>0</v>
      </c>
      <c r="M1549" s="9" t="s">
        <v>138</v>
      </c>
      <c r="O1549" t="str">
        <f>""</f>
        <v/>
      </c>
      <c r="P1549" s="1" t="s">
        <v>120</v>
      </c>
      <c r="Q1549">
        <v>1</v>
      </c>
      <c r="R1549">
        <f>IF(P1549="기계경비", J1549, 0)</f>
        <v>0</v>
      </c>
      <c r="S1549">
        <f>IF(P1549="운반비", J1549, 0)</f>
        <v>0</v>
      </c>
      <c r="T1549">
        <f>IF(P1549="작업부산물", F1549, 0)</f>
        <v>0</v>
      </c>
      <c r="U1549">
        <f>IF(P1549="관급", F1549, 0)</f>
        <v>0</v>
      </c>
      <c r="V1549">
        <f>IF(P1549="외주비", J1549, 0)</f>
        <v>0</v>
      </c>
      <c r="W1549">
        <f>IF(P1549="장비비", J1549, 0)</f>
        <v>0</v>
      </c>
      <c r="X1549">
        <f>IF(P1549="폐기물처리비", J1549, 0)</f>
        <v>0</v>
      </c>
      <c r="Y1549">
        <f>IF(P1549="가설비", J1549, 0)</f>
        <v>0</v>
      </c>
      <c r="Z1549">
        <f>IF(P1549="잡비제외분", F1549, 0)</f>
        <v>0</v>
      </c>
      <c r="AA1549">
        <f>IF(P1549="사급자재대", L1549, 0)</f>
        <v>0</v>
      </c>
      <c r="AB1549">
        <f>IF(P1549="관급자재대", L1549, 0)</f>
        <v>0</v>
      </c>
      <c r="AC1549">
        <f>IF(P1549="사용자항목1", L1549, 0)</f>
        <v>0</v>
      </c>
      <c r="AD1549">
        <f>IF(P1549="사용자항목2", L1549, 0)</f>
        <v>0</v>
      </c>
      <c r="AE1549">
        <f>IF(P1549="사용자항목3", L1549, 0)</f>
        <v>0</v>
      </c>
      <c r="AF1549">
        <f>IF(P1549="사용자항목4", L1549, 0)</f>
        <v>0</v>
      </c>
      <c r="AG1549">
        <f>IF(P1549="사용자항목5", L1549, 0)</f>
        <v>0</v>
      </c>
      <c r="AH1549">
        <f>IF(P1549="사용자항목6", L1549, 0)</f>
        <v>0</v>
      </c>
      <c r="AI1549">
        <f>IF(P1549="사용자항목7", L1549, 0)</f>
        <v>0</v>
      </c>
      <c r="AJ1549">
        <f>IF(P1549="사용자항목8", L1549, 0)</f>
        <v>0</v>
      </c>
      <c r="AK1549">
        <f>IF(P1549="사용자항목9", L1549, 0)</f>
        <v>0</v>
      </c>
    </row>
    <row r="1550" spans="1:38" ht="30" customHeight="1">
      <c r="A1550" s="32"/>
      <c r="B1550" s="32"/>
      <c r="C1550" s="30"/>
      <c r="D1550" s="8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1:38" ht="30" customHeight="1">
      <c r="A1551" s="32"/>
      <c r="B1551" s="32"/>
      <c r="C1551" s="30"/>
      <c r="D1551" s="8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1:38" ht="30" customHeight="1">
      <c r="A1552" s="32"/>
      <c r="B1552" s="32"/>
      <c r="C1552" s="30"/>
      <c r="D1552" s="8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1:38" ht="30" customHeight="1">
      <c r="A1553" s="32"/>
      <c r="B1553" s="32"/>
      <c r="C1553" s="30"/>
      <c r="D1553" s="8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1:38" ht="30" customHeight="1">
      <c r="A1554" s="32"/>
      <c r="B1554" s="32"/>
      <c r="C1554" s="30"/>
      <c r="D1554" s="8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1:38" ht="30" customHeight="1">
      <c r="A1555" s="32"/>
      <c r="B1555" s="32"/>
      <c r="C1555" s="30"/>
      <c r="D1555" s="8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1:38" ht="30" customHeight="1">
      <c r="A1556" s="32"/>
      <c r="B1556" s="32"/>
      <c r="C1556" s="30"/>
      <c r="D1556" s="8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1:38" ht="30" customHeight="1">
      <c r="A1557" s="32"/>
      <c r="B1557" s="32"/>
      <c r="C1557" s="30"/>
      <c r="D1557" s="8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1:38" ht="30" customHeight="1">
      <c r="A1558" s="32"/>
      <c r="B1558" s="32"/>
      <c r="C1558" s="30"/>
      <c r="D1558" s="8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38" ht="30" customHeight="1">
      <c r="A1559" s="32"/>
      <c r="B1559" s="32"/>
      <c r="C1559" s="30"/>
      <c r="D1559" s="8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1:38" ht="30" customHeight="1">
      <c r="A1560" s="32"/>
      <c r="B1560" s="32"/>
      <c r="C1560" s="30"/>
      <c r="D1560" s="8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1:38" ht="30" customHeight="1">
      <c r="A1561" s="32"/>
      <c r="B1561" s="32"/>
      <c r="C1561" s="30"/>
      <c r="D1561" s="8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1:38" ht="30" customHeight="1">
      <c r="A1562" s="32"/>
      <c r="B1562" s="32"/>
      <c r="C1562" s="30"/>
      <c r="D1562" s="8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1:38" ht="30" customHeight="1">
      <c r="A1563" s="32"/>
      <c r="B1563" s="32"/>
      <c r="C1563" s="30"/>
      <c r="D1563" s="8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1:38" ht="30" customHeight="1">
      <c r="A1564" s="32"/>
      <c r="B1564" s="32"/>
      <c r="C1564" s="30"/>
      <c r="D1564" s="8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1:38" ht="30" customHeight="1">
      <c r="A1565" s="32"/>
      <c r="B1565" s="32"/>
      <c r="C1565" s="30"/>
      <c r="D1565" s="8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1:38" ht="30" customHeight="1">
      <c r="A1566" s="11" t="s">
        <v>121</v>
      </c>
      <c r="B1566" s="12"/>
      <c r="C1566" s="13"/>
      <c r="D1566" s="14"/>
      <c r="E1566" s="8"/>
      <c r="F1566" s="14"/>
      <c r="G1566" s="8"/>
      <c r="H1566" s="14"/>
      <c r="I1566" s="8"/>
      <c r="J1566" s="14"/>
      <c r="K1566" s="8"/>
      <c r="L1566" s="14">
        <f>F1566+H1566+J1566</f>
        <v>0</v>
      </c>
      <c r="M1566" s="14"/>
      <c r="R1566">
        <f t="shared" ref="R1566:AL1566" si="153">ROUNDDOWN(SUM(R1546:R1549), 0)</f>
        <v>0</v>
      </c>
      <c r="S1566">
        <f t="shared" si="153"/>
        <v>0</v>
      </c>
      <c r="T1566">
        <f t="shared" si="153"/>
        <v>0</v>
      </c>
      <c r="U1566">
        <f t="shared" si="153"/>
        <v>0</v>
      </c>
      <c r="V1566">
        <f t="shared" si="153"/>
        <v>0</v>
      </c>
      <c r="W1566">
        <f t="shared" si="153"/>
        <v>0</v>
      </c>
      <c r="X1566">
        <f t="shared" si="153"/>
        <v>0</v>
      </c>
      <c r="Y1566">
        <f t="shared" si="153"/>
        <v>0</v>
      </c>
      <c r="Z1566">
        <f t="shared" si="153"/>
        <v>0</v>
      </c>
      <c r="AA1566">
        <f t="shared" si="153"/>
        <v>0</v>
      </c>
      <c r="AB1566">
        <f t="shared" si="153"/>
        <v>0</v>
      </c>
      <c r="AC1566">
        <f t="shared" si="153"/>
        <v>0</v>
      </c>
      <c r="AD1566">
        <f t="shared" si="153"/>
        <v>0</v>
      </c>
      <c r="AE1566">
        <f t="shared" si="153"/>
        <v>0</v>
      </c>
      <c r="AF1566">
        <f t="shared" si="153"/>
        <v>0</v>
      </c>
      <c r="AG1566">
        <f t="shared" si="153"/>
        <v>0</v>
      </c>
      <c r="AH1566">
        <f t="shared" si="153"/>
        <v>0</v>
      </c>
      <c r="AI1566">
        <f t="shared" si="153"/>
        <v>0</v>
      </c>
      <c r="AJ1566">
        <f t="shared" si="153"/>
        <v>0</v>
      </c>
      <c r="AK1566">
        <f t="shared" si="153"/>
        <v>0</v>
      </c>
      <c r="AL1566">
        <f t="shared" si="153"/>
        <v>0</v>
      </c>
    </row>
    <row r="1567" spans="1:38" ht="30" customHeight="1">
      <c r="A1567" s="53" t="s">
        <v>366</v>
      </c>
      <c r="B1567" s="56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7"/>
    </row>
    <row r="1568" spans="1:38" ht="30" customHeight="1">
      <c r="A1568" s="31" t="s">
        <v>182</v>
      </c>
      <c r="B1568" s="31" t="s">
        <v>183</v>
      </c>
      <c r="C1568" s="29" t="s">
        <v>57</v>
      </c>
      <c r="D1568" s="8">
        <v>78</v>
      </c>
      <c r="E1568" s="8"/>
      <c r="F1568" s="8"/>
      <c r="G1568" s="8"/>
      <c r="H1568" s="8"/>
      <c r="I1568" s="8"/>
      <c r="J1568" s="8"/>
      <c r="K1568" s="8">
        <f>E1568+G1568+I1568</f>
        <v>0</v>
      </c>
      <c r="L1568" s="8">
        <f>F1568+H1568+J1568</f>
        <v>0</v>
      </c>
      <c r="M1568" s="9" t="s">
        <v>181</v>
      </c>
      <c r="O1568" t="str">
        <f>""</f>
        <v/>
      </c>
      <c r="P1568" s="1" t="s">
        <v>120</v>
      </c>
      <c r="Q1568">
        <v>1</v>
      </c>
      <c r="R1568">
        <f>IF(P1568="기계경비", J1568, 0)</f>
        <v>0</v>
      </c>
      <c r="S1568">
        <f>IF(P1568="운반비", J1568, 0)</f>
        <v>0</v>
      </c>
      <c r="T1568">
        <f>IF(P1568="작업부산물", F1568, 0)</f>
        <v>0</v>
      </c>
      <c r="U1568">
        <f>IF(P1568="관급", F1568, 0)</f>
        <v>0</v>
      </c>
      <c r="V1568">
        <f>IF(P1568="외주비", J1568, 0)</f>
        <v>0</v>
      </c>
      <c r="W1568">
        <f>IF(P1568="장비비", J1568, 0)</f>
        <v>0</v>
      </c>
      <c r="X1568">
        <f>IF(P1568="폐기물처리비", J1568, 0)</f>
        <v>0</v>
      </c>
      <c r="Y1568">
        <f>IF(P1568="가설비", J1568, 0)</f>
        <v>0</v>
      </c>
      <c r="Z1568">
        <f>IF(P1568="잡비제외분", F1568, 0)</f>
        <v>0</v>
      </c>
      <c r="AA1568">
        <f>IF(P1568="사급자재대", L1568, 0)</f>
        <v>0</v>
      </c>
      <c r="AB1568">
        <f>IF(P1568="관급자재대", L1568, 0)</f>
        <v>0</v>
      </c>
      <c r="AC1568">
        <f>IF(P1568="사용자항목1", L1568, 0)</f>
        <v>0</v>
      </c>
      <c r="AD1568">
        <f>IF(P1568="사용자항목2", L1568, 0)</f>
        <v>0</v>
      </c>
      <c r="AE1568">
        <f>IF(P1568="사용자항목3", L1568, 0)</f>
        <v>0</v>
      </c>
      <c r="AF1568">
        <f>IF(P1568="사용자항목4", L1568, 0)</f>
        <v>0</v>
      </c>
      <c r="AG1568">
        <f>IF(P1568="사용자항목5", L1568, 0)</f>
        <v>0</v>
      </c>
      <c r="AH1568">
        <f>IF(P1568="사용자항목6", L1568, 0)</f>
        <v>0</v>
      </c>
      <c r="AI1568">
        <f>IF(P1568="사용자항목7", L1568, 0)</f>
        <v>0</v>
      </c>
      <c r="AJ1568">
        <f>IF(P1568="사용자항목8", L1568, 0)</f>
        <v>0</v>
      </c>
      <c r="AK1568">
        <f>IF(P1568="사용자항목9", L1568, 0)</f>
        <v>0</v>
      </c>
    </row>
    <row r="1569" spans="1:37" ht="30" customHeight="1">
      <c r="A1569" s="31" t="s">
        <v>303</v>
      </c>
      <c r="B1569" s="31" t="s">
        <v>185</v>
      </c>
      <c r="C1569" s="29" t="s">
        <v>57</v>
      </c>
      <c r="D1569" s="8">
        <v>78</v>
      </c>
      <c r="E1569" s="8"/>
      <c r="F1569" s="8"/>
      <c r="G1569" s="8"/>
      <c r="H1569" s="8"/>
      <c r="I1569" s="8"/>
      <c r="J1569" s="8"/>
      <c r="K1569" s="8">
        <f>E1569+G1569+I1569</f>
        <v>0</v>
      </c>
      <c r="L1569" s="8">
        <f>F1569+H1569+J1569</f>
        <v>0</v>
      </c>
      <c r="M1569" s="9" t="s">
        <v>184</v>
      </c>
      <c r="O1569" t="str">
        <f>""</f>
        <v/>
      </c>
      <c r="P1569" s="1" t="s">
        <v>120</v>
      </c>
      <c r="Q1569">
        <v>1</v>
      </c>
      <c r="R1569">
        <f>IF(P1569="기계경비", J1569, 0)</f>
        <v>0</v>
      </c>
      <c r="S1569">
        <f>IF(P1569="운반비", J1569, 0)</f>
        <v>0</v>
      </c>
      <c r="T1569">
        <f>IF(P1569="작업부산물", F1569, 0)</f>
        <v>0</v>
      </c>
      <c r="U1569">
        <f>IF(P1569="관급", F1569, 0)</f>
        <v>0</v>
      </c>
      <c r="V1569">
        <f>IF(P1569="외주비", J1569, 0)</f>
        <v>0</v>
      </c>
      <c r="W1569">
        <f>IF(P1569="장비비", J1569, 0)</f>
        <v>0</v>
      </c>
      <c r="X1569">
        <f>IF(P1569="폐기물처리비", J1569, 0)</f>
        <v>0</v>
      </c>
      <c r="Y1569">
        <f>IF(P1569="가설비", J1569, 0)</f>
        <v>0</v>
      </c>
      <c r="Z1569">
        <f>IF(P1569="잡비제외분", F1569, 0)</f>
        <v>0</v>
      </c>
      <c r="AA1569">
        <f>IF(P1569="사급자재대", L1569, 0)</f>
        <v>0</v>
      </c>
      <c r="AB1569">
        <f>IF(P1569="관급자재대", L1569, 0)</f>
        <v>0</v>
      </c>
      <c r="AC1569">
        <f>IF(P1569="사용자항목1", L1569, 0)</f>
        <v>0</v>
      </c>
      <c r="AD1569">
        <f>IF(P1569="사용자항목2", L1569, 0)</f>
        <v>0</v>
      </c>
      <c r="AE1569">
        <f>IF(P1569="사용자항목3", L1569, 0)</f>
        <v>0</v>
      </c>
      <c r="AF1569">
        <f>IF(P1569="사용자항목4", L1569, 0)</f>
        <v>0</v>
      </c>
      <c r="AG1569">
        <f>IF(P1569="사용자항목5", L1569, 0)</f>
        <v>0</v>
      </c>
      <c r="AH1569">
        <f>IF(P1569="사용자항목6", L1569, 0)</f>
        <v>0</v>
      </c>
      <c r="AI1569">
        <f>IF(P1569="사용자항목7", L1569, 0)</f>
        <v>0</v>
      </c>
      <c r="AJ1569">
        <f>IF(P1569="사용자항목8", L1569, 0)</f>
        <v>0</v>
      </c>
      <c r="AK1569">
        <f>IF(P1569="사용자항목9", L1569, 0)</f>
        <v>0</v>
      </c>
    </row>
    <row r="1570" spans="1:37" ht="30" customHeight="1">
      <c r="A1570" s="32"/>
      <c r="B1570" s="32"/>
      <c r="C1570" s="30"/>
      <c r="D1570" s="8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1:37" ht="30" customHeight="1">
      <c r="A1571" s="32"/>
      <c r="B1571" s="32"/>
      <c r="C1571" s="30"/>
      <c r="D1571" s="8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1:37" ht="30" customHeight="1">
      <c r="A1572" s="32"/>
      <c r="B1572" s="32"/>
      <c r="C1572" s="30"/>
      <c r="D1572" s="8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1:37" ht="30" customHeight="1">
      <c r="A1573" s="32"/>
      <c r="B1573" s="32"/>
      <c r="C1573" s="30"/>
      <c r="D1573" s="8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1:37" ht="30" customHeight="1">
      <c r="A1574" s="32"/>
      <c r="B1574" s="32"/>
      <c r="C1574" s="30"/>
      <c r="D1574" s="8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1:37" ht="30" customHeight="1">
      <c r="A1575" s="32"/>
      <c r="B1575" s="32"/>
      <c r="C1575" s="30"/>
      <c r="D1575" s="8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1:37" ht="30" customHeight="1">
      <c r="A1576" s="32"/>
      <c r="B1576" s="32"/>
      <c r="C1576" s="30"/>
      <c r="D1576" s="8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1:37" ht="30" customHeight="1">
      <c r="A1577" s="32"/>
      <c r="B1577" s="32"/>
      <c r="C1577" s="30"/>
      <c r="D1577" s="8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1:37" ht="30" customHeight="1">
      <c r="A1578" s="32"/>
      <c r="B1578" s="32"/>
      <c r="C1578" s="30"/>
      <c r="D1578" s="8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1:37" ht="30" customHeight="1">
      <c r="A1579" s="32"/>
      <c r="B1579" s="32"/>
      <c r="C1579" s="30"/>
      <c r="D1579" s="8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1:37" ht="30" customHeight="1">
      <c r="A1580" s="32"/>
      <c r="B1580" s="32"/>
      <c r="C1580" s="30"/>
      <c r="D1580" s="8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1:37" ht="30" customHeight="1">
      <c r="A1581" s="32"/>
      <c r="B1581" s="32"/>
      <c r="C1581" s="30"/>
      <c r="D1581" s="8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1:37" ht="30" customHeight="1">
      <c r="A1582" s="32"/>
      <c r="B1582" s="32"/>
      <c r="C1582" s="30"/>
      <c r="D1582" s="8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1:37" ht="30" customHeight="1">
      <c r="A1583" s="32"/>
      <c r="B1583" s="32"/>
      <c r="C1583" s="30"/>
      <c r="D1583" s="8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1:37" ht="30" customHeight="1">
      <c r="A1584" s="32"/>
      <c r="B1584" s="32"/>
      <c r="C1584" s="30"/>
      <c r="D1584" s="8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1:38" ht="30" customHeight="1">
      <c r="A1585" s="32"/>
      <c r="B1585" s="32"/>
      <c r="C1585" s="30"/>
      <c r="D1585" s="8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1:38" ht="30" customHeight="1">
      <c r="A1586" s="32"/>
      <c r="B1586" s="32"/>
      <c r="C1586" s="30"/>
      <c r="D1586" s="8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1:38" ht="30" customHeight="1">
      <c r="A1587" s="32"/>
      <c r="B1587" s="32"/>
      <c r="C1587" s="30"/>
      <c r="D1587" s="8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1:38" ht="30" customHeight="1">
      <c r="A1588" s="11" t="s">
        <v>121</v>
      </c>
      <c r="B1588" s="12"/>
      <c r="C1588" s="13"/>
      <c r="D1588" s="14"/>
      <c r="E1588" s="8"/>
      <c r="F1588" s="14"/>
      <c r="G1588" s="8"/>
      <c r="H1588" s="14"/>
      <c r="I1588" s="8"/>
      <c r="J1588" s="14"/>
      <c r="K1588" s="8"/>
      <c r="L1588" s="14">
        <f>F1588+H1588+J1588</f>
        <v>0</v>
      </c>
      <c r="M1588" s="14"/>
      <c r="R1588">
        <f t="shared" ref="R1588:AL1588" si="154">ROUNDDOWN(SUM(R1568:R1569), 0)</f>
        <v>0</v>
      </c>
      <c r="S1588">
        <f t="shared" si="154"/>
        <v>0</v>
      </c>
      <c r="T1588">
        <f t="shared" si="154"/>
        <v>0</v>
      </c>
      <c r="U1588">
        <f t="shared" si="154"/>
        <v>0</v>
      </c>
      <c r="V1588">
        <f t="shared" si="154"/>
        <v>0</v>
      </c>
      <c r="W1588">
        <f t="shared" si="154"/>
        <v>0</v>
      </c>
      <c r="X1588">
        <f t="shared" si="154"/>
        <v>0</v>
      </c>
      <c r="Y1588">
        <f t="shared" si="154"/>
        <v>0</v>
      </c>
      <c r="Z1588">
        <f t="shared" si="154"/>
        <v>0</v>
      </c>
      <c r="AA1588">
        <f t="shared" si="154"/>
        <v>0</v>
      </c>
      <c r="AB1588">
        <f t="shared" si="154"/>
        <v>0</v>
      </c>
      <c r="AC1588">
        <f t="shared" si="154"/>
        <v>0</v>
      </c>
      <c r="AD1588">
        <f t="shared" si="154"/>
        <v>0</v>
      </c>
      <c r="AE1588">
        <f t="shared" si="154"/>
        <v>0</v>
      </c>
      <c r="AF1588">
        <f t="shared" si="154"/>
        <v>0</v>
      </c>
      <c r="AG1588">
        <f t="shared" si="154"/>
        <v>0</v>
      </c>
      <c r="AH1588">
        <f t="shared" si="154"/>
        <v>0</v>
      </c>
      <c r="AI1588">
        <f t="shared" si="154"/>
        <v>0</v>
      </c>
      <c r="AJ1588">
        <f t="shared" si="154"/>
        <v>0</v>
      </c>
      <c r="AK1588">
        <f t="shared" si="154"/>
        <v>0</v>
      </c>
      <c r="AL1588">
        <f t="shared" si="154"/>
        <v>0</v>
      </c>
    </row>
    <row r="1589" spans="1:38" ht="30" customHeight="1">
      <c r="A1589" s="53" t="s">
        <v>367</v>
      </c>
      <c r="B1589" s="56"/>
      <c r="C1589" s="56"/>
      <c r="D1589" s="56"/>
      <c r="E1589" s="56"/>
      <c r="F1589" s="56"/>
      <c r="G1589" s="56"/>
      <c r="H1589" s="56"/>
      <c r="I1589" s="56"/>
      <c r="J1589" s="56"/>
      <c r="K1589" s="56"/>
      <c r="L1589" s="56"/>
      <c r="M1589" s="57"/>
    </row>
    <row r="1590" spans="1:38" ht="30" customHeight="1">
      <c r="A1590" s="31" t="s">
        <v>131</v>
      </c>
      <c r="B1590" s="31" t="s">
        <v>164</v>
      </c>
      <c r="C1590" s="29" t="s">
        <v>57</v>
      </c>
      <c r="D1590" s="8">
        <v>1</v>
      </c>
      <c r="E1590" s="8"/>
      <c r="F1590" s="8"/>
      <c r="G1590" s="8"/>
      <c r="H1590" s="8"/>
      <c r="I1590" s="8"/>
      <c r="J1590" s="8"/>
      <c r="K1590" s="8">
        <f>E1590+G1590+I1590</f>
        <v>0</v>
      </c>
      <c r="L1590" s="8">
        <f>F1590+H1590+J1590</f>
        <v>0</v>
      </c>
      <c r="M1590" s="9" t="s">
        <v>163</v>
      </c>
      <c r="O1590" t="str">
        <f>""</f>
        <v/>
      </c>
      <c r="P1590" s="1" t="s">
        <v>120</v>
      </c>
      <c r="Q1590">
        <v>1</v>
      </c>
      <c r="R1590">
        <f>IF(P1590="기계경비", J1590, 0)</f>
        <v>0</v>
      </c>
      <c r="S1590">
        <f>IF(P1590="운반비", J1590, 0)</f>
        <v>0</v>
      </c>
      <c r="T1590">
        <f>IF(P1590="작업부산물", F1590, 0)</f>
        <v>0</v>
      </c>
      <c r="U1590">
        <f>IF(P1590="관급", F1590, 0)</f>
        <v>0</v>
      </c>
      <c r="V1590">
        <f>IF(P1590="외주비", J1590, 0)</f>
        <v>0</v>
      </c>
      <c r="W1590">
        <f>IF(P1590="장비비", J1590, 0)</f>
        <v>0</v>
      </c>
      <c r="X1590">
        <f>IF(P1590="폐기물처리비", J1590, 0)</f>
        <v>0</v>
      </c>
      <c r="Y1590">
        <f>IF(P1590="가설비", J1590, 0)</f>
        <v>0</v>
      </c>
      <c r="Z1590">
        <f>IF(P1590="잡비제외분", F1590, 0)</f>
        <v>0</v>
      </c>
      <c r="AA1590">
        <f>IF(P1590="사급자재대", L1590, 0)</f>
        <v>0</v>
      </c>
      <c r="AB1590">
        <f>IF(P1590="관급자재대", L1590, 0)</f>
        <v>0</v>
      </c>
      <c r="AC1590">
        <f>IF(P1590="사용자항목1", L1590, 0)</f>
        <v>0</v>
      </c>
      <c r="AD1590">
        <f>IF(P1590="사용자항목2", L1590, 0)</f>
        <v>0</v>
      </c>
      <c r="AE1590">
        <f>IF(P1590="사용자항목3", L1590, 0)</f>
        <v>0</v>
      </c>
      <c r="AF1590">
        <f>IF(P1590="사용자항목4", L1590, 0)</f>
        <v>0</v>
      </c>
      <c r="AG1590">
        <f>IF(P1590="사용자항목5", L1590, 0)</f>
        <v>0</v>
      </c>
      <c r="AH1590">
        <f>IF(P1590="사용자항목6", L1590, 0)</f>
        <v>0</v>
      </c>
      <c r="AI1590">
        <f>IF(P1590="사용자항목7", L1590, 0)</f>
        <v>0</v>
      </c>
      <c r="AJ1590">
        <f>IF(P1590="사용자항목8", L1590, 0)</f>
        <v>0</v>
      </c>
      <c r="AK1590">
        <f>IF(P1590="사용자항목9", L1590, 0)</f>
        <v>0</v>
      </c>
    </row>
    <row r="1591" spans="1:38" ht="30" customHeight="1">
      <c r="A1591" s="32"/>
      <c r="B1591" s="32"/>
      <c r="C1591" s="30"/>
      <c r="D1591" s="8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1:38" ht="30" customHeight="1">
      <c r="A1592" s="32"/>
      <c r="B1592" s="32"/>
      <c r="C1592" s="30"/>
      <c r="D1592" s="8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1:38" ht="30" customHeight="1">
      <c r="A1593" s="32"/>
      <c r="B1593" s="32"/>
      <c r="C1593" s="30"/>
      <c r="D1593" s="8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38" ht="30" customHeight="1">
      <c r="A1594" s="32"/>
      <c r="B1594" s="32"/>
      <c r="C1594" s="30"/>
      <c r="D1594" s="8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1:38" ht="30" customHeight="1">
      <c r="A1595" s="32"/>
      <c r="B1595" s="32"/>
      <c r="C1595" s="30"/>
      <c r="D1595" s="8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1:38" ht="30" customHeight="1">
      <c r="A1596" s="32"/>
      <c r="B1596" s="32"/>
      <c r="C1596" s="30"/>
      <c r="D1596" s="8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1:38" ht="30" customHeight="1">
      <c r="A1597" s="32"/>
      <c r="B1597" s="32"/>
      <c r="C1597" s="30"/>
      <c r="D1597" s="8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1:38" ht="30" customHeight="1">
      <c r="A1598" s="32"/>
      <c r="B1598" s="32"/>
      <c r="C1598" s="30"/>
      <c r="D1598" s="8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1:38" ht="30" customHeight="1">
      <c r="A1599" s="32"/>
      <c r="B1599" s="32"/>
      <c r="C1599" s="30"/>
      <c r="D1599" s="8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1:38" ht="30" customHeight="1">
      <c r="A1600" s="32"/>
      <c r="B1600" s="32"/>
      <c r="C1600" s="30"/>
      <c r="D1600" s="8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1:38" ht="30" customHeight="1">
      <c r="A1601" s="32"/>
      <c r="B1601" s="32"/>
      <c r="C1601" s="30"/>
      <c r="D1601" s="8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1:38" ht="30" customHeight="1">
      <c r="A1602" s="32"/>
      <c r="B1602" s="32"/>
      <c r="C1602" s="30"/>
      <c r="D1602" s="8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1:38" ht="30" customHeight="1">
      <c r="A1603" s="32"/>
      <c r="B1603" s="32"/>
      <c r="C1603" s="30"/>
      <c r="D1603" s="8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1:38" ht="30" customHeight="1">
      <c r="A1604" s="32"/>
      <c r="B1604" s="32"/>
      <c r="C1604" s="30"/>
      <c r="D1604" s="8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38" ht="30" customHeight="1">
      <c r="A1605" s="32"/>
      <c r="B1605" s="32"/>
      <c r="C1605" s="30"/>
      <c r="D1605" s="8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1:38" ht="30" customHeight="1">
      <c r="A1606" s="32"/>
      <c r="B1606" s="32"/>
      <c r="C1606" s="30"/>
      <c r="D1606" s="8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1:38" ht="30" customHeight="1">
      <c r="A1607" s="32"/>
      <c r="B1607" s="32"/>
      <c r="C1607" s="30"/>
      <c r="D1607" s="8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1:38" ht="30" customHeight="1">
      <c r="A1608" s="32"/>
      <c r="B1608" s="32"/>
      <c r="C1608" s="30"/>
      <c r="D1608" s="8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1:38" ht="30" customHeight="1">
      <c r="A1609" s="32"/>
      <c r="B1609" s="32"/>
      <c r="C1609" s="30"/>
      <c r="D1609" s="8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1:38" ht="30" customHeight="1">
      <c r="A1610" s="11" t="s">
        <v>121</v>
      </c>
      <c r="B1610" s="12"/>
      <c r="C1610" s="13"/>
      <c r="D1610" s="14"/>
      <c r="E1610" s="8"/>
      <c r="F1610" s="14"/>
      <c r="G1610" s="8"/>
      <c r="H1610" s="14"/>
      <c r="I1610" s="8"/>
      <c r="J1610" s="14"/>
      <c r="K1610" s="8"/>
      <c r="L1610" s="14">
        <f>F1610+H1610+J1610</f>
        <v>0</v>
      </c>
      <c r="M1610" s="14"/>
      <c r="R1610">
        <f t="shared" ref="R1610:AL1610" si="155">ROUNDDOWN(SUM(R1590:R1590), 0)</f>
        <v>0</v>
      </c>
      <c r="S1610">
        <f t="shared" si="155"/>
        <v>0</v>
      </c>
      <c r="T1610">
        <f t="shared" si="155"/>
        <v>0</v>
      </c>
      <c r="U1610">
        <f t="shared" si="155"/>
        <v>0</v>
      </c>
      <c r="V1610">
        <f t="shared" si="155"/>
        <v>0</v>
      </c>
      <c r="W1610">
        <f t="shared" si="155"/>
        <v>0</v>
      </c>
      <c r="X1610">
        <f t="shared" si="155"/>
        <v>0</v>
      </c>
      <c r="Y1610">
        <f t="shared" si="155"/>
        <v>0</v>
      </c>
      <c r="Z1610">
        <f t="shared" si="155"/>
        <v>0</v>
      </c>
      <c r="AA1610">
        <f t="shared" si="155"/>
        <v>0</v>
      </c>
      <c r="AB1610">
        <f t="shared" si="155"/>
        <v>0</v>
      </c>
      <c r="AC1610">
        <f t="shared" si="155"/>
        <v>0</v>
      </c>
      <c r="AD1610">
        <f t="shared" si="155"/>
        <v>0</v>
      </c>
      <c r="AE1610">
        <f t="shared" si="155"/>
        <v>0</v>
      </c>
      <c r="AF1610">
        <f t="shared" si="155"/>
        <v>0</v>
      </c>
      <c r="AG1610">
        <f t="shared" si="155"/>
        <v>0</v>
      </c>
      <c r="AH1610">
        <f t="shared" si="155"/>
        <v>0</v>
      </c>
      <c r="AI1610">
        <f t="shared" si="155"/>
        <v>0</v>
      </c>
      <c r="AJ1610">
        <f t="shared" si="155"/>
        <v>0</v>
      </c>
      <c r="AK1610">
        <f t="shared" si="155"/>
        <v>0</v>
      </c>
      <c r="AL1610">
        <f t="shared" si="155"/>
        <v>0</v>
      </c>
    </row>
    <row r="1611" spans="1:38" ht="30" customHeight="1">
      <c r="A1611" s="53" t="s">
        <v>368</v>
      </c>
      <c r="B1611" s="56"/>
      <c r="C1611" s="56"/>
      <c r="D1611" s="56"/>
      <c r="E1611" s="56"/>
      <c r="F1611" s="56"/>
      <c r="G1611" s="56"/>
      <c r="H1611" s="56"/>
      <c r="I1611" s="56"/>
      <c r="J1611" s="56"/>
      <c r="K1611" s="56"/>
      <c r="L1611" s="56"/>
      <c r="M1611" s="57"/>
    </row>
    <row r="1612" spans="1:38" ht="30" customHeight="1">
      <c r="A1612" s="31" t="s">
        <v>192</v>
      </c>
      <c r="B1612" s="31" t="s">
        <v>193</v>
      </c>
      <c r="C1612" s="29" t="s">
        <v>194</v>
      </c>
      <c r="D1612" s="8">
        <v>8</v>
      </c>
      <c r="E1612" s="8"/>
      <c r="F1612" s="8"/>
      <c r="G1612" s="8"/>
      <c r="H1612" s="8"/>
      <c r="I1612" s="8"/>
      <c r="J1612" s="8"/>
      <c r="K1612" s="8">
        <f t="shared" ref="K1612:L1614" si="156">E1612+G1612+I1612</f>
        <v>0</v>
      </c>
      <c r="L1612" s="8">
        <f t="shared" si="156"/>
        <v>0</v>
      </c>
      <c r="M1612" s="9" t="s">
        <v>191</v>
      </c>
      <c r="O1612" t="str">
        <f>""</f>
        <v/>
      </c>
      <c r="P1612" s="1" t="s">
        <v>120</v>
      </c>
      <c r="Q1612">
        <v>1</v>
      </c>
      <c r="R1612">
        <f>IF(P1612="기계경비", J1612, 0)</f>
        <v>0</v>
      </c>
      <c r="S1612">
        <f>IF(P1612="운반비", J1612, 0)</f>
        <v>0</v>
      </c>
      <c r="T1612">
        <f>IF(P1612="작업부산물", F1612, 0)</f>
        <v>0</v>
      </c>
      <c r="U1612">
        <f>IF(P1612="관급", F1612, 0)</f>
        <v>0</v>
      </c>
      <c r="V1612">
        <f>IF(P1612="외주비", J1612, 0)</f>
        <v>0</v>
      </c>
      <c r="W1612">
        <f>IF(P1612="장비비", J1612, 0)</f>
        <v>0</v>
      </c>
      <c r="X1612">
        <f>IF(P1612="폐기물처리비", J1612, 0)</f>
        <v>0</v>
      </c>
      <c r="Y1612">
        <f>IF(P1612="가설비", J1612, 0)</f>
        <v>0</v>
      </c>
      <c r="Z1612">
        <f>IF(P1612="잡비제외분", F1612, 0)</f>
        <v>0</v>
      </c>
      <c r="AA1612">
        <f>IF(P1612="사급자재대", L1612, 0)</f>
        <v>0</v>
      </c>
      <c r="AB1612">
        <f>IF(P1612="관급자재대", L1612, 0)</f>
        <v>0</v>
      </c>
      <c r="AC1612">
        <f>IF(P1612="사용자항목1", L1612, 0)</f>
        <v>0</v>
      </c>
      <c r="AD1612">
        <f>IF(P1612="사용자항목2", L1612, 0)</f>
        <v>0</v>
      </c>
      <c r="AE1612">
        <f>IF(P1612="사용자항목3", L1612, 0)</f>
        <v>0</v>
      </c>
      <c r="AF1612">
        <f>IF(P1612="사용자항목4", L1612, 0)</f>
        <v>0</v>
      </c>
      <c r="AG1612">
        <f>IF(P1612="사용자항목5", L1612, 0)</f>
        <v>0</v>
      </c>
      <c r="AH1612">
        <f>IF(P1612="사용자항목6", L1612, 0)</f>
        <v>0</v>
      </c>
      <c r="AI1612">
        <f>IF(P1612="사용자항목7", L1612, 0)</f>
        <v>0</v>
      </c>
      <c r="AJ1612">
        <f>IF(P1612="사용자항목8", L1612, 0)</f>
        <v>0</v>
      </c>
      <c r="AK1612">
        <f>IF(P1612="사용자항목9", L1612, 0)</f>
        <v>0</v>
      </c>
    </row>
    <row r="1613" spans="1:38" ht="30" customHeight="1">
      <c r="A1613" s="31" t="s">
        <v>196</v>
      </c>
      <c r="B1613" s="31" t="s">
        <v>197</v>
      </c>
      <c r="C1613" s="29" t="s">
        <v>57</v>
      </c>
      <c r="D1613" s="8">
        <v>42</v>
      </c>
      <c r="E1613" s="8"/>
      <c r="F1613" s="8"/>
      <c r="G1613" s="8"/>
      <c r="H1613" s="8"/>
      <c r="I1613" s="8"/>
      <c r="J1613" s="8"/>
      <c r="K1613" s="8">
        <f t="shared" si="156"/>
        <v>0</v>
      </c>
      <c r="L1613" s="8">
        <f t="shared" si="156"/>
        <v>0</v>
      </c>
      <c r="M1613" s="9" t="s">
        <v>195</v>
      </c>
      <c r="O1613" t="str">
        <f>""</f>
        <v/>
      </c>
      <c r="P1613" s="1" t="s">
        <v>120</v>
      </c>
      <c r="Q1613">
        <v>1</v>
      </c>
      <c r="R1613">
        <f>IF(P1613="기계경비", J1613, 0)</f>
        <v>0</v>
      </c>
      <c r="S1613">
        <f>IF(P1613="운반비", J1613, 0)</f>
        <v>0</v>
      </c>
      <c r="T1613">
        <f>IF(P1613="작업부산물", F1613, 0)</f>
        <v>0</v>
      </c>
      <c r="U1613">
        <f>IF(P1613="관급", F1613, 0)</f>
        <v>0</v>
      </c>
      <c r="V1613">
        <f>IF(P1613="외주비", J1613, 0)</f>
        <v>0</v>
      </c>
      <c r="W1613">
        <f>IF(P1613="장비비", J1613, 0)</f>
        <v>0</v>
      </c>
      <c r="X1613">
        <f>IF(P1613="폐기물처리비", J1613, 0)</f>
        <v>0</v>
      </c>
      <c r="Y1613">
        <f>IF(P1613="가설비", J1613, 0)</f>
        <v>0</v>
      </c>
      <c r="Z1613">
        <f>IF(P1613="잡비제외분", F1613, 0)</f>
        <v>0</v>
      </c>
      <c r="AA1613">
        <f>IF(P1613="사급자재대", L1613, 0)</f>
        <v>0</v>
      </c>
      <c r="AB1613">
        <f>IF(P1613="관급자재대", L1613, 0)</f>
        <v>0</v>
      </c>
      <c r="AC1613">
        <f>IF(P1613="사용자항목1", L1613, 0)</f>
        <v>0</v>
      </c>
      <c r="AD1613">
        <f>IF(P1613="사용자항목2", L1613, 0)</f>
        <v>0</v>
      </c>
      <c r="AE1613">
        <f>IF(P1613="사용자항목3", L1613, 0)</f>
        <v>0</v>
      </c>
      <c r="AF1613">
        <f>IF(P1613="사용자항목4", L1613, 0)</f>
        <v>0</v>
      </c>
      <c r="AG1613">
        <f>IF(P1613="사용자항목5", L1613, 0)</f>
        <v>0</v>
      </c>
      <c r="AH1613">
        <f>IF(P1613="사용자항목6", L1613, 0)</f>
        <v>0</v>
      </c>
      <c r="AI1613">
        <f>IF(P1613="사용자항목7", L1613, 0)</f>
        <v>0</v>
      </c>
      <c r="AJ1613">
        <f>IF(P1613="사용자항목8", L1613, 0)</f>
        <v>0</v>
      </c>
      <c r="AK1613">
        <f>IF(P1613="사용자항목9", L1613, 0)</f>
        <v>0</v>
      </c>
    </row>
    <row r="1614" spans="1:38" ht="30" customHeight="1">
      <c r="A1614" s="31" t="s">
        <v>199</v>
      </c>
      <c r="B1614" s="31" t="s">
        <v>200</v>
      </c>
      <c r="C1614" s="29" t="s">
        <v>57</v>
      </c>
      <c r="D1614" s="8">
        <v>42</v>
      </c>
      <c r="E1614" s="8"/>
      <c r="F1614" s="8"/>
      <c r="G1614" s="8"/>
      <c r="H1614" s="8"/>
      <c r="I1614" s="8"/>
      <c r="J1614" s="8"/>
      <c r="K1614" s="8">
        <f t="shared" si="156"/>
        <v>0</v>
      </c>
      <c r="L1614" s="8">
        <f t="shared" si="156"/>
        <v>0</v>
      </c>
      <c r="M1614" s="9" t="s">
        <v>198</v>
      </c>
      <c r="O1614" t="str">
        <f>""</f>
        <v/>
      </c>
      <c r="P1614" s="1" t="s">
        <v>120</v>
      </c>
      <c r="Q1614">
        <v>1</v>
      </c>
      <c r="R1614">
        <f>IF(P1614="기계경비", J1614, 0)</f>
        <v>0</v>
      </c>
      <c r="S1614">
        <f>IF(P1614="운반비", J1614, 0)</f>
        <v>0</v>
      </c>
      <c r="T1614">
        <f>IF(P1614="작업부산물", F1614, 0)</f>
        <v>0</v>
      </c>
      <c r="U1614">
        <f>IF(P1614="관급", F1614, 0)</f>
        <v>0</v>
      </c>
      <c r="V1614">
        <f>IF(P1614="외주비", J1614, 0)</f>
        <v>0</v>
      </c>
      <c r="W1614">
        <f>IF(P1614="장비비", J1614, 0)</f>
        <v>0</v>
      </c>
      <c r="X1614">
        <f>IF(P1614="폐기물처리비", J1614, 0)</f>
        <v>0</v>
      </c>
      <c r="Y1614">
        <f>IF(P1614="가설비", J1614, 0)</f>
        <v>0</v>
      </c>
      <c r="Z1614">
        <f>IF(P1614="잡비제외분", F1614, 0)</f>
        <v>0</v>
      </c>
      <c r="AA1614">
        <f>IF(P1614="사급자재대", L1614, 0)</f>
        <v>0</v>
      </c>
      <c r="AB1614">
        <f>IF(P1614="관급자재대", L1614, 0)</f>
        <v>0</v>
      </c>
      <c r="AC1614">
        <f>IF(P1614="사용자항목1", L1614, 0)</f>
        <v>0</v>
      </c>
      <c r="AD1614">
        <f>IF(P1614="사용자항목2", L1614, 0)</f>
        <v>0</v>
      </c>
      <c r="AE1614">
        <f>IF(P1614="사용자항목3", L1614, 0)</f>
        <v>0</v>
      </c>
      <c r="AF1614">
        <f>IF(P1614="사용자항목4", L1614, 0)</f>
        <v>0</v>
      </c>
      <c r="AG1614">
        <f>IF(P1614="사용자항목5", L1614, 0)</f>
        <v>0</v>
      </c>
      <c r="AH1614">
        <f>IF(P1614="사용자항목6", L1614, 0)</f>
        <v>0</v>
      </c>
      <c r="AI1614">
        <f>IF(P1614="사용자항목7", L1614, 0)</f>
        <v>0</v>
      </c>
      <c r="AJ1614">
        <f>IF(P1614="사용자항목8", L1614, 0)</f>
        <v>0</v>
      </c>
      <c r="AK1614">
        <f>IF(P1614="사용자항목9", L1614, 0)</f>
        <v>0</v>
      </c>
    </row>
    <row r="1615" spans="1:38" ht="30" customHeight="1">
      <c r="A1615" s="32"/>
      <c r="B1615" s="32"/>
      <c r="C1615" s="30"/>
      <c r="D1615" s="8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1:38" ht="30" customHeight="1">
      <c r="A1616" s="32"/>
      <c r="B1616" s="32"/>
      <c r="C1616" s="30"/>
      <c r="D1616" s="8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1:38" ht="30" customHeight="1">
      <c r="A1617" s="32"/>
      <c r="B1617" s="32"/>
      <c r="C1617" s="30"/>
      <c r="D1617" s="8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1:38" ht="30" customHeight="1">
      <c r="A1618" s="32"/>
      <c r="B1618" s="32"/>
      <c r="C1618" s="30"/>
      <c r="D1618" s="8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1:38" ht="30" customHeight="1">
      <c r="A1619" s="32"/>
      <c r="B1619" s="32"/>
      <c r="C1619" s="30"/>
      <c r="D1619" s="8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1:38" ht="30" customHeight="1">
      <c r="A1620" s="32"/>
      <c r="B1620" s="32"/>
      <c r="C1620" s="30"/>
      <c r="D1620" s="8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1:38" ht="30" customHeight="1">
      <c r="A1621" s="32"/>
      <c r="B1621" s="32"/>
      <c r="C1621" s="30"/>
      <c r="D1621" s="8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1:38" ht="30" customHeight="1">
      <c r="A1622" s="32"/>
      <c r="B1622" s="32"/>
      <c r="C1622" s="30"/>
      <c r="D1622" s="8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1:38" ht="30" customHeight="1">
      <c r="A1623" s="32"/>
      <c r="B1623" s="32"/>
      <c r="C1623" s="30"/>
      <c r="D1623" s="8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1:38" ht="30" customHeight="1">
      <c r="A1624" s="32"/>
      <c r="B1624" s="32"/>
      <c r="C1624" s="30"/>
      <c r="D1624" s="8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1:38" ht="30" customHeight="1">
      <c r="A1625" s="32"/>
      <c r="B1625" s="32"/>
      <c r="C1625" s="30"/>
      <c r="D1625" s="8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1:38" ht="30" customHeight="1">
      <c r="A1626" s="32"/>
      <c r="B1626" s="32"/>
      <c r="C1626" s="30"/>
      <c r="D1626" s="8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1:38" ht="30" customHeight="1">
      <c r="A1627" s="32"/>
      <c r="B1627" s="32"/>
      <c r="C1627" s="30"/>
      <c r="D1627" s="8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1:38" ht="30" customHeight="1">
      <c r="A1628" s="32"/>
      <c r="B1628" s="32"/>
      <c r="C1628" s="30"/>
      <c r="D1628" s="8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38" ht="30" customHeight="1">
      <c r="A1629" s="32"/>
      <c r="B1629" s="32"/>
      <c r="C1629" s="30"/>
      <c r="D1629" s="8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1:38" ht="30" customHeight="1">
      <c r="A1630" s="32"/>
      <c r="B1630" s="32"/>
      <c r="C1630" s="30"/>
      <c r="D1630" s="8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1:38" ht="30" customHeight="1">
      <c r="A1631" s="32"/>
      <c r="B1631" s="32"/>
      <c r="C1631" s="30"/>
      <c r="D1631" s="8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1:38" ht="30" customHeight="1">
      <c r="A1632" s="11" t="s">
        <v>121</v>
      </c>
      <c r="B1632" s="12"/>
      <c r="C1632" s="13"/>
      <c r="D1632" s="14"/>
      <c r="E1632" s="8"/>
      <c r="F1632" s="14"/>
      <c r="G1632" s="8"/>
      <c r="H1632" s="14"/>
      <c r="I1632" s="8"/>
      <c r="J1632" s="14"/>
      <c r="K1632" s="8"/>
      <c r="L1632" s="14">
        <f>F1632+H1632+J1632</f>
        <v>0</v>
      </c>
      <c r="M1632" s="14"/>
      <c r="R1632">
        <f t="shared" ref="R1632:AL1632" si="157">ROUNDDOWN(SUM(R1612:R1614), 0)</f>
        <v>0</v>
      </c>
      <c r="S1632">
        <f t="shared" si="157"/>
        <v>0</v>
      </c>
      <c r="T1632">
        <f t="shared" si="157"/>
        <v>0</v>
      </c>
      <c r="U1632">
        <f t="shared" si="157"/>
        <v>0</v>
      </c>
      <c r="V1632">
        <f t="shared" si="157"/>
        <v>0</v>
      </c>
      <c r="W1632">
        <f t="shared" si="157"/>
        <v>0</v>
      </c>
      <c r="X1632">
        <f t="shared" si="157"/>
        <v>0</v>
      </c>
      <c r="Y1632">
        <f t="shared" si="157"/>
        <v>0</v>
      </c>
      <c r="Z1632">
        <f t="shared" si="157"/>
        <v>0</v>
      </c>
      <c r="AA1632">
        <f t="shared" si="157"/>
        <v>0</v>
      </c>
      <c r="AB1632">
        <f t="shared" si="157"/>
        <v>0</v>
      </c>
      <c r="AC1632">
        <f t="shared" si="157"/>
        <v>0</v>
      </c>
      <c r="AD1632">
        <f t="shared" si="157"/>
        <v>0</v>
      </c>
      <c r="AE1632">
        <f t="shared" si="157"/>
        <v>0</v>
      </c>
      <c r="AF1632">
        <f t="shared" si="157"/>
        <v>0</v>
      </c>
      <c r="AG1632">
        <f t="shared" si="157"/>
        <v>0</v>
      </c>
      <c r="AH1632">
        <f t="shared" si="157"/>
        <v>0</v>
      </c>
      <c r="AI1632">
        <f t="shared" si="157"/>
        <v>0</v>
      </c>
      <c r="AJ1632">
        <f t="shared" si="157"/>
        <v>0</v>
      </c>
      <c r="AK1632">
        <f t="shared" si="157"/>
        <v>0</v>
      </c>
      <c r="AL1632">
        <f t="shared" si="157"/>
        <v>0</v>
      </c>
    </row>
    <row r="1633" spans="1:37" ht="30" customHeight="1">
      <c r="A1633" s="53" t="s">
        <v>369</v>
      </c>
      <c r="B1633" s="56"/>
      <c r="C1633" s="56"/>
      <c r="D1633" s="56"/>
      <c r="E1633" s="56"/>
      <c r="F1633" s="56"/>
      <c r="G1633" s="56"/>
      <c r="H1633" s="56"/>
      <c r="I1633" s="56"/>
      <c r="J1633" s="56"/>
      <c r="K1633" s="56"/>
      <c r="L1633" s="56"/>
      <c r="M1633" s="57"/>
    </row>
    <row r="1634" spans="1:37" ht="30" customHeight="1">
      <c r="A1634" s="31" t="s">
        <v>100</v>
      </c>
      <c r="B1634" s="31" t="s">
        <v>101</v>
      </c>
      <c r="C1634" s="29" t="s">
        <v>74</v>
      </c>
      <c r="D1634" s="8">
        <v>0.23400000000000001</v>
      </c>
      <c r="E1634" s="8"/>
      <c r="F1634" s="8"/>
      <c r="G1634" s="8"/>
      <c r="H1634" s="8"/>
      <c r="I1634" s="8"/>
      <c r="J1634" s="8"/>
      <c r="K1634" s="8">
        <f t="shared" ref="K1634:L1636" si="158">E1634+G1634+I1634</f>
        <v>0</v>
      </c>
      <c r="L1634" s="8">
        <f t="shared" si="158"/>
        <v>0</v>
      </c>
      <c r="M1634" s="8"/>
      <c r="O1634" t="str">
        <f>"03"</f>
        <v>03</v>
      </c>
      <c r="P1634" t="s">
        <v>110</v>
      </c>
      <c r="Q1634">
        <v>1</v>
      </c>
      <c r="R1634">
        <f>IF(P1634="기계경비", J1634, 0)</f>
        <v>0</v>
      </c>
      <c r="S1634">
        <f>IF(P1634="운반비", J1634, 0)</f>
        <v>0</v>
      </c>
      <c r="T1634">
        <f>IF(P1634="작업부산물", F1634, 0)</f>
        <v>0</v>
      </c>
      <c r="U1634">
        <f>IF(P1634="관급", F1634, 0)</f>
        <v>0</v>
      </c>
      <c r="V1634">
        <f>IF(P1634="외주비", J1634, 0)</f>
        <v>0</v>
      </c>
      <c r="W1634">
        <f>IF(P1634="장비비", J1634, 0)</f>
        <v>0</v>
      </c>
      <c r="X1634">
        <f>IF(P1634="폐기물처리비", L1634, 0)</f>
        <v>0</v>
      </c>
      <c r="Y1634">
        <f>IF(P1634="가설비", J1634, 0)</f>
        <v>0</v>
      </c>
      <c r="Z1634">
        <f>IF(P1634="잡비제외분", F1634, 0)</f>
        <v>0</v>
      </c>
      <c r="AA1634">
        <f>IF(P1634="사급자재대", L1634, 0)</f>
        <v>0</v>
      </c>
      <c r="AB1634">
        <f>IF(P1634="관급자재대", L1634, 0)</f>
        <v>0</v>
      </c>
      <c r="AC1634">
        <f>IF(P1634="사용자항목1", L1634, 0)</f>
        <v>0</v>
      </c>
      <c r="AD1634">
        <f>IF(P1634="사용자항목2", L1634, 0)</f>
        <v>0</v>
      </c>
      <c r="AE1634">
        <f>IF(P1634="사용자항목3", L1634, 0)</f>
        <v>0</v>
      </c>
      <c r="AF1634">
        <f>IF(P1634="사용자항목4", L1634, 0)</f>
        <v>0</v>
      </c>
      <c r="AG1634">
        <f>IF(P1634="사용자항목5", L1634, 0)</f>
        <v>0</v>
      </c>
      <c r="AH1634">
        <f>IF(P1634="사용자항목6", L1634, 0)</f>
        <v>0</v>
      </c>
      <c r="AI1634">
        <f>IF(P1634="사용자항목7", L1634, 0)</f>
        <v>0</v>
      </c>
      <c r="AJ1634">
        <f>IF(P1634="사용자항목8", L1634, 0)</f>
        <v>0</v>
      </c>
      <c r="AK1634">
        <f>IF(P1634="사용자항목9", L1634, 0)</f>
        <v>0</v>
      </c>
    </row>
    <row r="1635" spans="1:37" ht="30" customHeight="1">
      <c r="A1635" s="31" t="s">
        <v>106</v>
      </c>
      <c r="B1635" s="31" t="s">
        <v>109</v>
      </c>
      <c r="C1635" s="29" t="s">
        <v>74</v>
      </c>
      <c r="D1635" s="8">
        <v>0.23400000000000001</v>
      </c>
      <c r="E1635" s="8"/>
      <c r="F1635" s="8"/>
      <c r="G1635" s="8"/>
      <c r="H1635" s="8"/>
      <c r="I1635" s="8"/>
      <c r="J1635" s="8"/>
      <c r="K1635" s="8">
        <f t="shared" si="158"/>
        <v>0</v>
      </c>
      <c r="L1635" s="8">
        <f t="shared" si="158"/>
        <v>0</v>
      </c>
      <c r="M1635" s="9" t="s">
        <v>108</v>
      </c>
      <c r="O1635" t="str">
        <f>"03"</f>
        <v>03</v>
      </c>
      <c r="P1635" t="s">
        <v>110</v>
      </c>
      <c r="Q1635">
        <v>1</v>
      </c>
      <c r="R1635">
        <f>IF(P1635="기계경비", J1635, 0)</f>
        <v>0</v>
      </c>
      <c r="S1635">
        <f>IF(P1635="운반비", J1635, 0)</f>
        <v>0</v>
      </c>
      <c r="T1635">
        <f>IF(P1635="작업부산물", F1635, 0)</f>
        <v>0</v>
      </c>
      <c r="U1635">
        <f>IF(P1635="관급", F1635, 0)</f>
        <v>0</v>
      </c>
      <c r="V1635">
        <f>IF(P1635="외주비", J1635, 0)</f>
        <v>0</v>
      </c>
      <c r="W1635">
        <f>IF(P1635="장비비", J1635, 0)</f>
        <v>0</v>
      </c>
      <c r="X1635">
        <f>IF(P1635="폐기물처리비", L1635, 0)</f>
        <v>0</v>
      </c>
      <c r="Y1635">
        <f>IF(P1635="가설비", J1635, 0)</f>
        <v>0</v>
      </c>
      <c r="Z1635">
        <f>IF(P1635="잡비제외분", F1635, 0)</f>
        <v>0</v>
      </c>
      <c r="AA1635">
        <f>IF(P1635="사급자재대", L1635, 0)</f>
        <v>0</v>
      </c>
      <c r="AB1635">
        <f>IF(P1635="관급자재대", L1635, 0)</f>
        <v>0</v>
      </c>
      <c r="AC1635">
        <f>IF(P1635="사용자항목1", L1635, 0)</f>
        <v>0</v>
      </c>
      <c r="AD1635">
        <f>IF(P1635="사용자항목2", L1635, 0)</f>
        <v>0</v>
      </c>
      <c r="AE1635">
        <f>IF(P1635="사용자항목3", L1635, 0)</f>
        <v>0</v>
      </c>
      <c r="AF1635">
        <f>IF(P1635="사용자항목4", L1635, 0)</f>
        <v>0</v>
      </c>
      <c r="AG1635">
        <f>IF(P1635="사용자항목5", L1635, 0)</f>
        <v>0</v>
      </c>
      <c r="AH1635">
        <f>IF(P1635="사용자항목6", L1635, 0)</f>
        <v>0</v>
      </c>
      <c r="AI1635">
        <f>IF(P1635="사용자항목7", L1635, 0)</f>
        <v>0</v>
      </c>
      <c r="AJ1635">
        <f>IF(P1635="사용자항목8", L1635, 0)</f>
        <v>0</v>
      </c>
      <c r="AK1635">
        <f>IF(P1635="사용자항목9", L1635, 0)</f>
        <v>0</v>
      </c>
    </row>
    <row r="1636" spans="1:37" ht="30" customHeight="1">
      <c r="A1636" s="31" t="s">
        <v>110</v>
      </c>
      <c r="B1636" s="31" t="s">
        <v>112</v>
      </c>
      <c r="C1636" s="29" t="s">
        <v>74</v>
      </c>
      <c r="D1636" s="8">
        <v>0.23400000000000001</v>
      </c>
      <c r="E1636" s="8"/>
      <c r="F1636" s="8"/>
      <c r="G1636" s="8"/>
      <c r="H1636" s="8"/>
      <c r="I1636" s="8"/>
      <c r="J1636" s="8"/>
      <c r="K1636" s="8">
        <f t="shared" si="158"/>
        <v>0</v>
      </c>
      <c r="L1636" s="8">
        <f t="shared" si="158"/>
        <v>0</v>
      </c>
      <c r="M1636" s="9" t="s">
        <v>108</v>
      </c>
      <c r="O1636" t="str">
        <f>"03"</f>
        <v>03</v>
      </c>
      <c r="P1636" t="s">
        <v>110</v>
      </c>
      <c r="Q1636">
        <v>1</v>
      </c>
      <c r="R1636">
        <f>IF(P1636="기계경비", J1636, 0)</f>
        <v>0</v>
      </c>
      <c r="S1636">
        <f>IF(P1636="운반비", J1636, 0)</f>
        <v>0</v>
      </c>
      <c r="T1636">
        <f>IF(P1636="작업부산물", F1636, 0)</f>
        <v>0</v>
      </c>
      <c r="U1636">
        <f>IF(P1636="관급", F1636, 0)</f>
        <v>0</v>
      </c>
      <c r="V1636">
        <f>IF(P1636="외주비", J1636, 0)</f>
        <v>0</v>
      </c>
      <c r="W1636">
        <f>IF(P1636="장비비", J1636, 0)</f>
        <v>0</v>
      </c>
      <c r="X1636">
        <f>IF(P1636="폐기물처리비", L1636, 0)</f>
        <v>0</v>
      </c>
      <c r="Y1636">
        <f>IF(P1636="가설비", J1636, 0)</f>
        <v>0</v>
      </c>
      <c r="Z1636">
        <f>IF(P1636="잡비제외분", F1636, 0)</f>
        <v>0</v>
      </c>
      <c r="AA1636">
        <f>IF(P1636="사급자재대", L1636, 0)</f>
        <v>0</v>
      </c>
      <c r="AB1636">
        <f>IF(P1636="관급자재대", L1636, 0)</f>
        <v>0</v>
      </c>
      <c r="AC1636">
        <f>IF(P1636="사용자항목1", L1636, 0)</f>
        <v>0</v>
      </c>
      <c r="AD1636">
        <f>IF(P1636="사용자항목2", L1636, 0)</f>
        <v>0</v>
      </c>
      <c r="AE1636">
        <f>IF(P1636="사용자항목3", L1636, 0)</f>
        <v>0</v>
      </c>
      <c r="AF1636">
        <f>IF(P1636="사용자항목4", L1636, 0)</f>
        <v>0</v>
      </c>
      <c r="AG1636">
        <f>IF(P1636="사용자항목5", L1636, 0)</f>
        <v>0</v>
      </c>
      <c r="AH1636">
        <f>IF(P1636="사용자항목6", L1636, 0)</f>
        <v>0</v>
      </c>
      <c r="AI1636">
        <f>IF(P1636="사용자항목7", L1636, 0)</f>
        <v>0</v>
      </c>
      <c r="AJ1636">
        <f>IF(P1636="사용자항목8", L1636, 0)</f>
        <v>0</v>
      </c>
      <c r="AK1636">
        <f>IF(P1636="사용자항목9", L1636, 0)</f>
        <v>0</v>
      </c>
    </row>
    <row r="1637" spans="1:37" ht="30" customHeight="1">
      <c r="A1637" s="32"/>
      <c r="B1637" s="32"/>
      <c r="C1637" s="30"/>
      <c r="D1637" s="8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1:37" ht="30" customHeight="1">
      <c r="A1638" s="32"/>
      <c r="B1638" s="32"/>
      <c r="C1638" s="30"/>
      <c r="D1638" s="8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1:37" ht="30" customHeight="1">
      <c r="A1639" s="32"/>
      <c r="B1639" s="32"/>
      <c r="C1639" s="30"/>
      <c r="D1639" s="8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37" ht="30" customHeight="1">
      <c r="A1640" s="32"/>
      <c r="B1640" s="32"/>
      <c r="C1640" s="30"/>
      <c r="D1640" s="8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1:37" ht="30" customHeight="1">
      <c r="A1641" s="32"/>
      <c r="B1641" s="32"/>
      <c r="C1641" s="30"/>
      <c r="D1641" s="8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1:37" ht="30" customHeight="1">
      <c r="A1642" s="32"/>
      <c r="B1642" s="32"/>
      <c r="C1642" s="30"/>
      <c r="D1642" s="8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1:37" ht="30" customHeight="1">
      <c r="A1643" s="32"/>
      <c r="B1643" s="32"/>
      <c r="C1643" s="30"/>
      <c r="D1643" s="8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1:37" ht="30" customHeight="1">
      <c r="A1644" s="32"/>
      <c r="B1644" s="32"/>
      <c r="C1644" s="30"/>
      <c r="D1644" s="8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1:37" ht="30" customHeight="1">
      <c r="A1645" s="32"/>
      <c r="B1645" s="32"/>
      <c r="C1645" s="30"/>
      <c r="D1645" s="8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1:37" ht="30" customHeight="1">
      <c r="A1646" s="32"/>
      <c r="B1646" s="32"/>
      <c r="C1646" s="30"/>
      <c r="D1646" s="8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1:37" ht="30" customHeight="1">
      <c r="A1647" s="32"/>
      <c r="B1647" s="32"/>
      <c r="C1647" s="30"/>
      <c r="D1647" s="8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1:37" ht="30" customHeight="1">
      <c r="A1648" s="32"/>
      <c r="B1648" s="32"/>
      <c r="C1648" s="30"/>
      <c r="D1648" s="8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1:38" ht="30" customHeight="1">
      <c r="A1649" s="32"/>
      <c r="B1649" s="32"/>
      <c r="C1649" s="30"/>
      <c r="D1649" s="8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1:38" ht="30" customHeight="1">
      <c r="A1650" s="32"/>
      <c r="B1650" s="32"/>
      <c r="C1650" s="30"/>
      <c r="D1650" s="8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1:38" ht="30" customHeight="1">
      <c r="A1651" s="32"/>
      <c r="B1651" s="32"/>
      <c r="C1651" s="30"/>
      <c r="D1651" s="8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1:38" ht="30" customHeight="1">
      <c r="A1652" s="32"/>
      <c r="B1652" s="32"/>
      <c r="C1652" s="30"/>
      <c r="D1652" s="8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1:38" ht="30" customHeight="1">
      <c r="A1653" s="32"/>
      <c r="B1653" s="32"/>
      <c r="C1653" s="30"/>
      <c r="D1653" s="8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1:38" ht="30" customHeight="1">
      <c r="A1654" s="11" t="s">
        <v>121</v>
      </c>
      <c r="B1654" s="12"/>
      <c r="C1654" s="13"/>
      <c r="D1654" s="14"/>
      <c r="E1654" s="8"/>
      <c r="F1654" s="14"/>
      <c r="G1654" s="8"/>
      <c r="H1654" s="14"/>
      <c r="I1654" s="8"/>
      <c r="J1654" s="14"/>
      <c r="K1654" s="8"/>
      <c r="L1654" s="14">
        <f>F1654+H1654+J1654</f>
        <v>0</v>
      </c>
      <c r="M1654" s="14"/>
      <c r="R1654">
        <f t="shared" ref="R1654:AL1654" si="159">ROUNDDOWN(SUM(R1634:R1636), 0)</f>
        <v>0</v>
      </c>
      <c r="S1654">
        <f t="shared" si="159"/>
        <v>0</v>
      </c>
      <c r="T1654">
        <f t="shared" si="159"/>
        <v>0</v>
      </c>
      <c r="U1654">
        <f t="shared" si="159"/>
        <v>0</v>
      </c>
      <c r="V1654">
        <f t="shared" si="159"/>
        <v>0</v>
      </c>
      <c r="W1654">
        <f t="shared" si="159"/>
        <v>0</v>
      </c>
      <c r="X1654">
        <f t="shared" si="159"/>
        <v>0</v>
      </c>
      <c r="Y1654">
        <f t="shared" si="159"/>
        <v>0</v>
      </c>
      <c r="Z1654">
        <f t="shared" si="159"/>
        <v>0</v>
      </c>
      <c r="AA1654">
        <f t="shared" si="159"/>
        <v>0</v>
      </c>
      <c r="AB1654">
        <f t="shared" si="159"/>
        <v>0</v>
      </c>
      <c r="AC1654">
        <f t="shared" si="159"/>
        <v>0</v>
      </c>
      <c r="AD1654">
        <f t="shared" si="159"/>
        <v>0</v>
      </c>
      <c r="AE1654">
        <f t="shared" si="159"/>
        <v>0</v>
      </c>
      <c r="AF1654">
        <f t="shared" si="159"/>
        <v>0</v>
      </c>
      <c r="AG1654">
        <f t="shared" si="159"/>
        <v>0</v>
      </c>
      <c r="AH1654">
        <f t="shared" si="159"/>
        <v>0</v>
      </c>
      <c r="AI1654">
        <f t="shared" si="159"/>
        <v>0</v>
      </c>
      <c r="AJ1654">
        <f t="shared" si="159"/>
        <v>0</v>
      </c>
      <c r="AK1654">
        <f t="shared" si="159"/>
        <v>0</v>
      </c>
      <c r="AL1654">
        <f t="shared" si="159"/>
        <v>0</v>
      </c>
    </row>
    <row r="1655" spans="1:38" ht="30" customHeight="1">
      <c r="A1655" s="53" t="s">
        <v>370</v>
      </c>
      <c r="B1655" s="56"/>
      <c r="C1655" s="56"/>
      <c r="D1655" s="56"/>
      <c r="E1655" s="56"/>
      <c r="F1655" s="56"/>
      <c r="G1655" s="56"/>
      <c r="H1655" s="56"/>
      <c r="I1655" s="56"/>
      <c r="J1655" s="56"/>
      <c r="K1655" s="56"/>
      <c r="L1655" s="56"/>
      <c r="M1655" s="57"/>
    </row>
    <row r="1656" spans="1:38" ht="30" customHeight="1">
      <c r="A1656" s="31" t="s">
        <v>166</v>
      </c>
      <c r="B1656" s="31" t="s">
        <v>167</v>
      </c>
      <c r="C1656" s="29" t="s">
        <v>134</v>
      </c>
      <c r="D1656" s="8">
        <v>1</v>
      </c>
      <c r="E1656" s="8"/>
      <c r="F1656" s="8"/>
      <c r="G1656" s="8"/>
      <c r="H1656" s="8"/>
      <c r="I1656" s="8"/>
      <c r="J1656" s="8"/>
      <c r="K1656" s="8">
        <f>E1656+G1656+I1656</f>
        <v>0</v>
      </c>
      <c r="L1656" s="8">
        <f>F1656+H1656+J1656</f>
        <v>0</v>
      </c>
      <c r="M1656" s="9" t="s">
        <v>165</v>
      </c>
      <c r="O1656" t="str">
        <f>""</f>
        <v/>
      </c>
      <c r="P1656" s="1" t="s">
        <v>120</v>
      </c>
      <c r="Q1656">
        <v>1</v>
      </c>
      <c r="R1656">
        <f>IF(P1656="기계경비", J1656, 0)</f>
        <v>0</v>
      </c>
      <c r="S1656">
        <f>IF(P1656="운반비", J1656, 0)</f>
        <v>0</v>
      </c>
      <c r="T1656">
        <f>IF(P1656="작업부산물", F1656, 0)</f>
        <v>0</v>
      </c>
      <c r="U1656">
        <f>IF(P1656="관급", F1656, 0)</f>
        <v>0</v>
      </c>
      <c r="V1656">
        <f>IF(P1656="외주비", J1656, 0)</f>
        <v>0</v>
      </c>
      <c r="W1656">
        <f>IF(P1656="장비비", J1656, 0)</f>
        <v>0</v>
      </c>
      <c r="X1656">
        <f>IF(P1656="폐기물처리비", J1656, 0)</f>
        <v>0</v>
      </c>
      <c r="Y1656">
        <f>IF(P1656="가설비", J1656, 0)</f>
        <v>0</v>
      </c>
      <c r="Z1656">
        <f>IF(P1656="잡비제외분", F1656, 0)</f>
        <v>0</v>
      </c>
      <c r="AA1656">
        <f>IF(P1656="사급자재대", L1656, 0)</f>
        <v>0</v>
      </c>
      <c r="AB1656">
        <f>IF(P1656="관급자재대", L1656, 0)</f>
        <v>0</v>
      </c>
      <c r="AC1656">
        <f>IF(P1656="사용자항목1", L1656, 0)</f>
        <v>0</v>
      </c>
      <c r="AD1656">
        <f>IF(P1656="사용자항목2", L1656, 0)</f>
        <v>0</v>
      </c>
      <c r="AE1656">
        <f>IF(P1656="사용자항목3", L1656, 0)</f>
        <v>0</v>
      </c>
      <c r="AF1656">
        <f>IF(P1656="사용자항목4", L1656, 0)</f>
        <v>0</v>
      </c>
      <c r="AG1656">
        <f>IF(P1656="사용자항목5", L1656, 0)</f>
        <v>0</v>
      </c>
      <c r="AH1656">
        <f>IF(P1656="사용자항목6", L1656, 0)</f>
        <v>0</v>
      </c>
      <c r="AI1656">
        <f>IF(P1656="사용자항목7", L1656, 0)</f>
        <v>0</v>
      </c>
      <c r="AJ1656">
        <f>IF(P1656="사용자항목8", L1656, 0)</f>
        <v>0</v>
      </c>
      <c r="AK1656">
        <f>IF(P1656="사용자항목9", L1656, 0)</f>
        <v>0</v>
      </c>
    </row>
    <row r="1657" spans="1:38" ht="30" customHeight="1">
      <c r="A1657" s="31" t="s">
        <v>50</v>
      </c>
      <c r="B1657" s="31" t="s">
        <v>51</v>
      </c>
      <c r="C1657" s="29" t="s">
        <v>52</v>
      </c>
      <c r="D1657" s="8">
        <v>66.3</v>
      </c>
      <c r="E1657" s="8"/>
      <c r="F1657" s="8"/>
      <c r="G1657" s="8"/>
      <c r="H1657" s="8"/>
      <c r="I1657" s="8"/>
      <c r="J1657" s="8"/>
      <c r="K1657" s="8">
        <f>E1657+G1657+I1657</f>
        <v>0</v>
      </c>
      <c r="L1657" s="8">
        <f>F1657+H1657+J1657</f>
        <v>0</v>
      </c>
      <c r="M1657" s="9" t="s">
        <v>49</v>
      </c>
      <c r="O1657" t="str">
        <f>"01"</f>
        <v>01</v>
      </c>
      <c r="P1657" s="1" t="s">
        <v>120</v>
      </c>
      <c r="Q1657">
        <v>1</v>
      </c>
      <c r="R1657">
        <f>IF(P1657="기계경비", J1657, 0)</f>
        <v>0</v>
      </c>
      <c r="S1657">
        <f>IF(P1657="운반비", J1657, 0)</f>
        <v>0</v>
      </c>
      <c r="T1657">
        <f>IF(P1657="작업부산물", F1657, 0)</f>
        <v>0</v>
      </c>
      <c r="U1657">
        <f>IF(P1657="관급", F1657, 0)</f>
        <v>0</v>
      </c>
      <c r="V1657">
        <f>IF(P1657="외주비", J1657, 0)</f>
        <v>0</v>
      </c>
      <c r="W1657">
        <f>IF(P1657="장비비", J1657, 0)</f>
        <v>0</v>
      </c>
      <c r="X1657">
        <f>IF(P1657="폐기물처리비", J1657, 0)</f>
        <v>0</v>
      </c>
      <c r="Y1657">
        <f>IF(P1657="가설비", J1657, 0)</f>
        <v>0</v>
      </c>
      <c r="Z1657">
        <f>IF(P1657="잡비제외분", F1657, 0)</f>
        <v>0</v>
      </c>
      <c r="AA1657">
        <f>IF(P1657="사급자재대", L1657, 0)</f>
        <v>0</v>
      </c>
      <c r="AB1657">
        <f>IF(P1657="관급자재대", L1657, 0)</f>
        <v>0</v>
      </c>
      <c r="AC1657">
        <f>IF(P1657="사용자항목1", L1657, 0)</f>
        <v>0</v>
      </c>
      <c r="AD1657">
        <f>IF(P1657="사용자항목2", L1657, 0)</f>
        <v>0</v>
      </c>
      <c r="AE1657">
        <f>IF(P1657="사용자항목3", L1657, 0)</f>
        <v>0</v>
      </c>
      <c r="AF1657">
        <f>IF(P1657="사용자항목4", L1657, 0)</f>
        <v>0</v>
      </c>
      <c r="AG1657">
        <f>IF(P1657="사용자항목5", L1657, 0)</f>
        <v>0</v>
      </c>
      <c r="AH1657">
        <f>IF(P1657="사용자항목6", L1657, 0)</f>
        <v>0</v>
      </c>
      <c r="AI1657">
        <f>IF(P1657="사용자항목7", L1657, 0)</f>
        <v>0</v>
      </c>
      <c r="AJ1657">
        <f>IF(P1657="사용자항목8", L1657, 0)</f>
        <v>0</v>
      </c>
      <c r="AK1657">
        <f>IF(P1657="사용자항목9", L1657, 0)</f>
        <v>0</v>
      </c>
    </row>
    <row r="1658" spans="1:38" ht="30" customHeight="1">
      <c r="A1658" s="32"/>
      <c r="B1658" s="32"/>
      <c r="C1658" s="30"/>
      <c r="D1658" s="8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1:38" ht="30" customHeight="1">
      <c r="A1659" s="32"/>
      <c r="B1659" s="32"/>
      <c r="C1659" s="30"/>
      <c r="D1659" s="8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1:38" ht="30" customHeight="1">
      <c r="A1660" s="32"/>
      <c r="B1660" s="32"/>
      <c r="C1660" s="30"/>
      <c r="D1660" s="8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1:38" ht="30" customHeight="1">
      <c r="A1661" s="32"/>
      <c r="B1661" s="32"/>
      <c r="C1661" s="30"/>
      <c r="D1661" s="8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1:38" ht="30" customHeight="1">
      <c r="A1662" s="32"/>
      <c r="B1662" s="32"/>
      <c r="C1662" s="30"/>
      <c r="D1662" s="8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1:38" ht="30" customHeight="1">
      <c r="A1663" s="32"/>
      <c r="B1663" s="32"/>
      <c r="C1663" s="30"/>
      <c r="D1663" s="8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38" ht="30" customHeight="1">
      <c r="A1664" s="32"/>
      <c r="B1664" s="32"/>
      <c r="C1664" s="30"/>
      <c r="D1664" s="8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1:38" ht="30" customHeight="1">
      <c r="A1665" s="32"/>
      <c r="B1665" s="32"/>
      <c r="C1665" s="30"/>
      <c r="D1665" s="8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1:38" ht="30" customHeight="1">
      <c r="A1666" s="32"/>
      <c r="B1666" s="32"/>
      <c r="C1666" s="30"/>
      <c r="D1666" s="8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1:38" ht="30" customHeight="1">
      <c r="A1667" s="32"/>
      <c r="B1667" s="32"/>
      <c r="C1667" s="30"/>
      <c r="D1667" s="8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1:38" ht="30" customHeight="1">
      <c r="A1668" s="32"/>
      <c r="B1668" s="32"/>
      <c r="C1668" s="30"/>
      <c r="D1668" s="8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1:38" ht="30" customHeight="1">
      <c r="A1669" s="32"/>
      <c r="B1669" s="32"/>
      <c r="C1669" s="30"/>
      <c r="D1669" s="8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1:38" ht="30" customHeight="1">
      <c r="A1670" s="32"/>
      <c r="B1670" s="32"/>
      <c r="C1670" s="30"/>
      <c r="D1670" s="8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1:38" ht="30" customHeight="1">
      <c r="A1671" s="32"/>
      <c r="B1671" s="32"/>
      <c r="C1671" s="30"/>
      <c r="D1671" s="8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1:38" ht="30" customHeight="1">
      <c r="A1672" s="32"/>
      <c r="B1672" s="32"/>
      <c r="C1672" s="30"/>
      <c r="D1672" s="8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1:38" ht="30" customHeight="1">
      <c r="A1673" s="32"/>
      <c r="B1673" s="32"/>
      <c r="C1673" s="30"/>
      <c r="D1673" s="8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1:38" ht="30" customHeight="1">
      <c r="A1674" s="32"/>
      <c r="B1674" s="32"/>
      <c r="C1674" s="30"/>
      <c r="D1674" s="8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38" ht="30" customHeight="1">
      <c r="A1675" s="32"/>
      <c r="B1675" s="32"/>
      <c r="C1675" s="30"/>
      <c r="D1675" s="8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1:38" ht="30" customHeight="1">
      <c r="A1676" s="11" t="s">
        <v>121</v>
      </c>
      <c r="B1676" s="12"/>
      <c r="C1676" s="13"/>
      <c r="D1676" s="14"/>
      <c r="E1676" s="8"/>
      <c r="F1676" s="14"/>
      <c r="G1676" s="8"/>
      <c r="H1676" s="14"/>
      <c r="I1676" s="8"/>
      <c r="J1676" s="14"/>
      <c r="K1676" s="8"/>
      <c r="L1676" s="14">
        <f>F1676+H1676+J1676</f>
        <v>0</v>
      </c>
      <c r="M1676" s="14"/>
      <c r="R1676">
        <f t="shared" ref="R1676:AL1676" si="160">ROUNDDOWN(SUM(R1656:R1657), 0)</f>
        <v>0</v>
      </c>
      <c r="S1676">
        <f t="shared" si="160"/>
        <v>0</v>
      </c>
      <c r="T1676">
        <f t="shared" si="160"/>
        <v>0</v>
      </c>
      <c r="U1676">
        <f t="shared" si="160"/>
        <v>0</v>
      </c>
      <c r="V1676">
        <f t="shared" si="160"/>
        <v>0</v>
      </c>
      <c r="W1676">
        <f t="shared" si="160"/>
        <v>0</v>
      </c>
      <c r="X1676">
        <f t="shared" si="160"/>
        <v>0</v>
      </c>
      <c r="Y1676">
        <f t="shared" si="160"/>
        <v>0</v>
      </c>
      <c r="Z1676">
        <f t="shared" si="160"/>
        <v>0</v>
      </c>
      <c r="AA1676">
        <f t="shared" si="160"/>
        <v>0</v>
      </c>
      <c r="AB1676">
        <f t="shared" si="160"/>
        <v>0</v>
      </c>
      <c r="AC1676">
        <f t="shared" si="160"/>
        <v>0</v>
      </c>
      <c r="AD1676">
        <f t="shared" si="160"/>
        <v>0</v>
      </c>
      <c r="AE1676">
        <f t="shared" si="160"/>
        <v>0</v>
      </c>
      <c r="AF1676">
        <f t="shared" si="160"/>
        <v>0</v>
      </c>
      <c r="AG1676">
        <f t="shared" si="160"/>
        <v>0</v>
      </c>
      <c r="AH1676">
        <f t="shared" si="160"/>
        <v>0</v>
      </c>
      <c r="AI1676">
        <f t="shared" si="160"/>
        <v>0</v>
      </c>
      <c r="AJ1676">
        <f t="shared" si="160"/>
        <v>0</v>
      </c>
      <c r="AK1676">
        <f t="shared" si="160"/>
        <v>0</v>
      </c>
      <c r="AL1676">
        <f t="shared" si="160"/>
        <v>0</v>
      </c>
    </row>
    <row r="1677" spans="1:38" ht="30" customHeight="1">
      <c r="A1677" s="53" t="s">
        <v>371</v>
      </c>
      <c r="B1677" s="56"/>
      <c r="C1677" s="56"/>
      <c r="D1677" s="56"/>
      <c r="E1677" s="56"/>
      <c r="F1677" s="56"/>
      <c r="G1677" s="56"/>
      <c r="H1677" s="56"/>
      <c r="I1677" s="56"/>
      <c r="J1677" s="56"/>
      <c r="K1677" s="56"/>
      <c r="L1677" s="56"/>
      <c r="M1677" s="57"/>
    </row>
    <row r="1678" spans="1:38" ht="30" customHeight="1">
      <c r="A1678" s="31" t="s">
        <v>174</v>
      </c>
      <c r="B1678" s="31" t="s">
        <v>175</v>
      </c>
      <c r="C1678" s="29" t="s">
        <v>57</v>
      </c>
      <c r="D1678" s="8">
        <v>3</v>
      </c>
      <c r="E1678" s="8"/>
      <c r="F1678" s="8"/>
      <c r="G1678" s="8"/>
      <c r="H1678" s="8"/>
      <c r="I1678" s="8"/>
      <c r="J1678" s="8"/>
      <c r="K1678" s="8">
        <f t="shared" ref="K1678:L1681" si="161">E1678+G1678+I1678</f>
        <v>0</v>
      </c>
      <c r="L1678" s="8">
        <f t="shared" si="161"/>
        <v>0</v>
      </c>
      <c r="M1678" s="9" t="s">
        <v>173</v>
      </c>
      <c r="O1678" t="str">
        <f>""</f>
        <v/>
      </c>
      <c r="P1678" s="1" t="s">
        <v>120</v>
      </c>
      <c r="Q1678">
        <v>1</v>
      </c>
      <c r="R1678">
        <f>IF(P1678="기계경비", J1678, 0)</f>
        <v>0</v>
      </c>
      <c r="S1678">
        <f>IF(P1678="운반비", J1678, 0)</f>
        <v>0</v>
      </c>
      <c r="T1678">
        <f>IF(P1678="작업부산물", F1678, 0)</f>
        <v>0</v>
      </c>
      <c r="U1678">
        <f>IF(P1678="관급", F1678, 0)</f>
        <v>0</v>
      </c>
      <c r="V1678">
        <f>IF(P1678="외주비", J1678, 0)</f>
        <v>0</v>
      </c>
      <c r="W1678">
        <f>IF(P1678="장비비", J1678, 0)</f>
        <v>0</v>
      </c>
      <c r="X1678">
        <f>IF(P1678="폐기물처리비", J1678, 0)</f>
        <v>0</v>
      </c>
      <c r="Y1678">
        <f>IF(P1678="가설비", J1678, 0)</f>
        <v>0</v>
      </c>
      <c r="Z1678">
        <f>IF(P1678="잡비제외분", F1678, 0)</f>
        <v>0</v>
      </c>
      <c r="AA1678">
        <f>IF(P1678="사급자재대", L1678, 0)</f>
        <v>0</v>
      </c>
      <c r="AB1678">
        <f>IF(P1678="관급자재대", L1678, 0)</f>
        <v>0</v>
      </c>
      <c r="AC1678">
        <f>IF(P1678="사용자항목1", L1678, 0)</f>
        <v>0</v>
      </c>
      <c r="AD1678">
        <f>IF(P1678="사용자항목2", L1678, 0)</f>
        <v>0</v>
      </c>
      <c r="AE1678">
        <f>IF(P1678="사용자항목3", L1678, 0)</f>
        <v>0</v>
      </c>
      <c r="AF1678">
        <f>IF(P1678="사용자항목4", L1678, 0)</f>
        <v>0</v>
      </c>
      <c r="AG1678">
        <f>IF(P1678="사용자항목5", L1678, 0)</f>
        <v>0</v>
      </c>
      <c r="AH1678">
        <f>IF(P1678="사용자항목6", L1678, 0)</f>
        <v>0</v>
      </c>
      <c r="AI1678">
        <f>IF(P1678="사용자항목7", L1678, 0)</f>
        <v>0</v>
      </c>
      <c r="AJ1678">
        <f>IF(P1678="사용자항목8", L1678, 0)</f>
        <v>0</v>
      </c>
      <c r="AK1678">
        <f>IF(P1678="사용자항목9", L1678, 0)</f>
        <v>0</v>
      </c>
    </row>
    <row r="1679" spans="1:38" ht="30" customHeight="1">
      <c r="A1679" s="31" t="s">
        <v>79</v>
      </c>
      <c r="B1679" s="31" t="s">
        <v>80</v>
      </c>
      <c r="C1679" s="29" t="s">
        <v>58</v>
      </c>
      <c r="D1679" s="8">
        <v>2</v>
      </c>
      <c r="E1679" s="8"/>
      <c r="F1679" s="8"/>
      <c r="G1679" s="8"/>
      <c r="H1679" s="8"/>
      <c r="I1679" s="8"/>
      <c r="J1679" s="8"/>
      <c r="K1679" s="8">
        <f t="shared" si="161"/>
        <v>0</v>
      </c>
      <c r="L1679" s="8">
        <f t="shared" si="161"/>
        <v>0</v>
      </c>
      <c r="M1679" s="8"/>
      <c r="O1679" t="str">
        <f>"01"</f>
        <v>01</v>
      </c>
      <c r="P1679" s="1" t="s">
        <v>120</v>
      </c>
      <c r="Q1679">
        <v>1</v>
      </c>
      <c r="R1679">
        <f>IF(P1679="기계경비", J1679, 0)</f>
        <v>0</v>
      </c>
      <c r="S1679">
        <f>IF(P1679="운반비", J1679, 0)</f>
        <v>0</v>
      </c>
      <c r="T1679">
        <f>IF(P1679="작업부산물", F1679, 0)</f>
        <v>0</v>
      </c>
      <c r="U1679">
        <f>IF(P1679="관급", F1679, 0)</f>
        <v>0</v>
      </c>
      <c r="V1679">
        <f>IF(P1679="외주비", J1679, 0)</f>
        <v>0</v>
      </c>
      <c r="W1679">
        <f>IF(P1679="장비비", J1679, 0)</f>
        <v>0</v>
      </c>
      <c r="X1679">
        <f>IF(P1679="폐기물처리비", J1679, 0)</f>
        <v>0</v>
      </c>
      <c r="Y1679">
        <f>IF(P1679="가설비", J1679, 0)</f>
        <v>0</v>
      </c>
      <c r="Z1679">
        <f>IF(P1679="잡비제외분", F1679, 0)</f>
        <v>0</v>
      </c>
      <c r="AA1679">
        <f>IF(P1679="사급자재대", L1679, 0)</f>
        <v>0</v>
      </c>
      <c r="AB1679">
        <f>IF(P1679="관급자재대", L1679, 0)</f>
        <v>0</v>
      </c>
      <c r="AC1679">
        <f>IF(P1679="사용자항목1", L1679, 0)</f>
        <v>0</v>
      </c>
      <c r="AD1679">
        <f>IF(P1679="사용자항목2", L1679, 0)</f>
        <v>0</v>
      </c>
      <c r="AE1679">
        <f>IF(P1679="사용자항목3", L1679, 0)</f>
        <v>0</v>
      </c>
      <c r="AF1679">
        <f>IF(P1679="사용자항목4", L1679, 0)</f>
        <v>0</v>
      </c>
      <c r="AG1679">
        <f>IF(P1679="사용자항목5", L1679, 0)</f>
        <v>0</v>
      </c>
      <c r="AH1679">
        <f>IF(P1679="사용자항목6", L1679, 0)</f>
        <v>0</v>
      </c>
      <c r="AI1679">
        <f>IF(P1679="사용자항목7", L1679, 0)</f>
        <v>0</v>
      </c>
      <c r="AJ1679">
        <f>IF(P1679="사용자항목8", L1679, 0)</f>
        <v>0</v>
      </c>
      <c r="AK1679">
        <f>IF(P1679="사용자항목9", L1679, 0)</f>
        <v>0</v>
      </c>
    </row>
    <row r="1680" spans="1:38" ht="30" customHeight="1">
      <c r="A1680" s="31" t="s">
        <v>135</v>
      </c>
      <c r="B1680" s="31" t="s">
        <v>177</v>
      </c>
      <c r="C1680" s="29" t="s">
        <v>134</v>
      </c>
      <c r="D1680" s="8">
        <v>1</v>
      </c>
      <c r="E1680" s="8"/>
      <c r="F1680" s="8"/>
      <c r="G1680" s="8"/>
      <c r="H1680" s="8"/>
      <c r="I1680" s="8"/>
      <c r="J1680" s="8"/>
      <c r="K1680" s="8">
        <f t="shared" si="161"/>
        <v>0</v>
      </c>
      <c r="L1680" s="8">
        <f t="shared" si="161"/>
        <v>0</v>
      </c>
      <c r="M1680" s="9" t="s">
        <v>176</v>
      </c>
      <c r="O1680" t="str">
        <f>""</f>
        <v/>
      </c>
      <c r="P1680" s="1" t="s">
        <v>120</v>
      </c>
      <c r="Q1680">
        <v>1</v>
      </c>
      <c r="R1680">
        <f>IF(P1680="기계경비", J1680, 0)</f>
        <v>0</v>
      </c>
      <c r="S1680">
        <f>IF(P1680="운반비", J1680, 0)</f>
        <v>0</v>
      </c>
      <c r="T1680">
        <f>IF(P1680="작업부산물", F1680, 0)</f>
        <v>0</v>
      </c>
      <c r="U1680">
        <f>IF(P1680="관급", F1680, 0)</f>
        <v>0</v>
      </c>
      <c r="V1680">
        <f>IF(P1680="외주비", J1680, 0)</f>
        <v>0</v>
      </c>
      <c r="W1680">
        <f>IF(P1680="장비비", J1680, 0)</f>
        <v>0</v>
      </c>
      <c r="X1680">
        <f>IF(P1680="폐기물처리비", J1680, 0)</f>
        <v>0</v>
      </c>
      <c r="Y1680">
        <f>IF(P1680="가설비", J1680, 0)</f>
        <v>0</v>
      </c>
      <c r="Z1680">
        <f>IF(P1680="잡비제외분", F1680, 0)</f>
        <v>0</v>
      </c>
      <c r="AA1680">
        <f>IF(P1680="사급자재대", L1680, 0)</f>
        <v>0</v>
      </c>
      <c r="AB1680">
        <f>IF(P1680="관급자재대", L1680, 0)</f>
        <v>0</v>
      </c>
      <c r="AC1680">
        <f>IF(P1680="사용자항목1", L1680, 0)</f>
        <v>0</v>
      </c>
      <c r="AD1680">
        <f>IF(P1680="사용자항목2", L1680, 0)</f>
        <v>0</v>
      </c>
      <c r="AE1680">
        <f>IF(P1680="사용자항목3", L1680, 0)</f>
        <v>0</v>
      </c>
      <c r="AF1680">
        <f>IF(P1680="사용자항목4", L1680, 0)</f>
        <v>0</v>
      </c>
      <c r="AG1680">
        <f>IF(P1680="사용자항목5", L1680, 0)</f>
        <v>0</v>
      </c>
      <c r="AH1680">
        <f>IF(P1680="사용자항목6", L1680, 0)</f>
        <v>0</v>
      </c>
      <c r="AI1680">
        <f>IF(P1680="사용자항목7", L1680, 0)</f>
        <v>0</v>
      </c>
      <c r="AJ1680">
        <f>IF(P1680="사용자항목8", L1680, 0)</f>
        <v>0</v>
      </c>
      <c r="AK1680">
        <f>IF(P1680="사용자항목9", L1680, 0)</f>
        <v>0</v>
      </c>
    </row>
    <row r="1681" spans="1:37" ht="30" customHeight="1">
      <c r="A1681" s="31" t="s">
        <v>136</v>
      </c>
      <c r="B1681" s="31" t="s">
        <v>137</v>
      </c>
      <c r="C1681" s="29" t="s">
        <v>134</v>
      </c>
      <c r="D1681" s="8">
        <v>1</v>
      </c>
      <c r="E1681" s="8"/>
      <c r="F1681" s="8"/>
      <c r="G1681" s="8"/>
      <c r="H1681" s="8"/>
      <c r="I1681" s="8"/>
      <c r="J1681" s="8"/>
      <c r="K1681" s="8">
        <f t="shared" si="161"/>
        <v>0</v>
      </c>
      <c r="L1681" s="8">
        <f t="shared" si="161"/>
        <v>0</v>
      </c>
      <c r="M1681" s="9" t="s">
        <v>138</v>
      </c>
      <c r="O1681" t="str">
        <f>""</f>
        <v/>
      </c>
      <c r="P1681" s="1" t="s">
        <v>120</v>
      </c>
      <c r="Q1681">
        <v>1</v>
      </c>
      <c r="R1681">
        <f>IF(P1681="기계경비", J1681, 0)</f>
        <v>0</v>
      </c>
      <c r="S1681">
        <f>IF(P1681="운반비", J1681, 0)</f>
        <v>0</v>
      </c>
      <c r="T1681">
        <f>IF(P1681="작업부산물", F1681, 0)</f>
        <v>0</v>
      </c>
      <c r="U1681">
        <f>IF(P1681="관급", F1681, 0)</f>
        <v>0</v>
      </c>
      <c r="V1681">
        <f>IF(P1681="외주비", J1681, 0)</f>
        <v>0</v>
      </c>
      <c r="W1681">
        <f>IF(P1681="장비비", J1681, 0)</f>
        <v>0</v>
      </c>
      <c r="X1681">
        <f>IF(P1681="폐기물처리비", J1681, 0)</f>
        <v>0</v>
      </c>
      <c r="Y1681">
        <f>IF(P1681="가설비", J1681, 0)</f>
        <v>0</v>
      </c>
      <c r="Z1681">
        <f>IF(P1681="잡비제외분", F1681, 0)</f>
        <v>0</v>
      </c>
      <c r="AA1681">
        <f>IF(P1681="사급자재대", L1681, 0)</f>
        <v>0</v>
      </c>
      <c r="AB1681">
        <f>IF(P1681="관급자재대", L1681, 0)</f>
        <v>0</v>
      </c>
      <c r="AC1681">
        <f>IF(P1681="사용자항목1", L1681, 0)</f>
        <v>0</v>
      </c>
      <c r="AD1681">
        <f>IF(P1681="사용자항목2", L1681, 0)</f>
        <v>0</v>
      </c>
      <c r="AE1681">
        <f>IF(P1681="사용자항목3", L1681, 0)</f>
        <v>0</v>
      </c>
      <c r="AF1681">
        <f>IF(P1681="사용자항목4", L1681, 0)</f>
        <v>0</v>
      </c>
      <c r="AG1681">
        <f>IF(P1681="사용자항목5", L1681, 0)</f>
        <v>0</v>
      </c>
      <c r="AH1681">
        <f>IF(P1681="사용자항목6", L1681, 0)</f>
        <v>0</v>
      </c>
      <c r="AI1681">
        <f>IF(P1681="사용자항목7", L1681, 0)</f>
        <v>0</v>
      </c>
      <c r="AJ1681">
        <f>IF(P1681="사용자항목8", L1681, 0)</f>
        <v>0</v>
      </c>
      <c r="AK1681">
        <f>IF(P1681="사용자항목9", L1681, 0)</f>
        <v>0</v>
      </c>
    </row>
    <row r="1682" spans="1:37" ht="30" customHeight="1">
      <c r="A1682" s="32"/>
      <c r="B1682" s="32"/>
      <c r="C1682" s="30"/>
      <c r="D1682" s="8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1:37" ht="30" customHeight="1">
      <c r="A1683" s="32"/>
      <c r="B1683" s="32"/>
      <c r="C1683" s="30"/>
      <c r="D1683" s="8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1:37" ht="30" customHeight="1">
      <c r="A1684" s="32"/>
      <c r="B1684" s="32"/>
      <c r="C1684" s="30"/>
      <c r="D1684" s="8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1:37" ht="30" customHeight="1">
      <c r="A1685" s="32"/>
      <c r="B1685" s="32"/>
      <c r="C1685" s="30"/>
      <c r="D1685" s="8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1:37" ht="30" customHeight="1">
      <c r="A1686" s="32"/>
      <c r="B1686" s="32"/>
      <c r="C1686" s="30"/>
      <c r="D1686" s="8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1:37" ht="30" customHeight="1">
      <c r="A1687" s="32"/>
      <c r="B1687" s="32"/>
      <c r="C1687" s="30"/>
      <c r="D1687" s="8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1:37" ht="30" customHeight="1">
      <c r="A1688" s="32"/>
      <c r="B1688" s="32"/>
      <c r="C1688" s="30"/>
      <c r="D1688" s="8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1:37" ht="30" customHeight="1">
      <c r="A1689" s="32"/>
      <c r="B1689" s="32"/>
      <c r="C1689" s="30"/>
      <c r="D1689" s="8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1:37" ht="30" customHeight="1">
      <c r="A1690" s="32"/>
      <c r="B1690" s="32"/>
      <c r="C1690" s="30"/>
      <c r="D1690" s="8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1:37" ht="30" customHeight="1">
      <c r="A1691" s="32"/>
      <c r="B1691" s="32"/>
      <c r="C1691" s="30"/>
      <c r="D1691" s="8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1:37" ht="30" customHeight="1">
      <c r="A1692" s="32"/>
      <c r="B1692" s="32"/>
      <c r="C1692" s="30"/>
      <c r="D1692" s="8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1:37" ht="30" customHeight="1">
      <c r="A1693" s="32"/>
      <c r="B1693" s="32"/>
      <c r="C1693" s="30"/>
      <c r="D1693" s="8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1:37" ht="30" customHeight="1">
      <c r="A1694" s="32"/>
      <c r="B1694" s="32"/>
      <c r="C1694" s="30"/>
      <c r="D1694" s="8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1:37" ht="30" customHeight="1">
      <c r="A1695" s="32"/>
      <c r="B1695" s="32"/>
      <c r="C1695" s="30"/>
      <c r="D1695" s="8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1:37" ht="30" customHeight="1">
      <c r="A1696" s="32"/>
      <c r="B1696" s="32"/>
      <c r="C1696" s="30"/>
      <c r="D1696" s="8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1:38" ht="30" customHeight="1">
      <c r="A1697" s="32"/>
      <c r="B1697" s="32"/>
      <c r="C1697" s="30"/>
      <c r="D1697" s="8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1:38" ht="30" customHeight="1">
      <c r="A1698" s="11" t="s">
        <v>121</v>
      </c>
      <c r="B1698" s="12"/>
      <c r="C1698" s="13"/>
      <c r="D1698" s="14"/>
      <c r="E1698" s="8"/>
      <c r="F1698" s="14"/>
      <c r="G1698" s="8"/>
      <c r="H1698" s="14"/>
      <c r="I1698" s="8"/>
      <c r="J1698" s="14"/>
      <c r="K1698" s="8"/>
      <c r="L1698" s="14">
        <f>F1698+H1698+J1698</f>
        <v>0</v>
      </c>
      <c r="M1698" s="14"/>
      <c r="R1698">
        <f t="shared" ref="R1698:AL1698" si="162">ROUNDDOWN(SUM(R1678:R1681), 0)</f>
        <v>0</v>
      </c>
      <c r="S1698">
        <f t="shared" si="162"/>
        <v>0</v>
      </c>
      <c r="T1698">
        <f t="shared" si="162"/>
        <v>0</v>
      </c>
      <c r="U1698">
        <f t="shared" si="162"/>
        <v>0</v>
      </c>
      <c r="V1698">
        <f t="shared" si="162"/>
        <v>0</v>
      </c>
      <c r="W1698">
        <f t="shared" si="162"/>
        <v>0</v>
      </c>
      <c r="X1698">
        <f t="shared" si="162"/>
        <v>0</v>
      </c>
      <c r="Y1698">
        <f t="shared" si="162"/>
        <v>0</v>
      </c>
      <c r="Z1698">
        <f t="shared" si="162"/>
        <v>0</v>
      </c>
      <c r="AA1698">
        <f t="shared" si="162"/>
        <v>0</v>
      </c>
      <c r="AB1698">
        <f t="shared" si="162"/>
        <v>0</v>
      </c>
      <c r="AC1698">
        <f t="shared" si="162"/>
        <v>0</v>
      </c>
      <c r="AD1698">
        <f t="shared" si="162"/>
        <v>0</v>
      </c>
      <c r="AE1698">
        <f t="shared" si="162"/>
        <v>0</v>
      </c>
      <c r="AF1698">
        <f t="shared" si="162"/>
        <v>0</v>
      </c>
      <c r="AG1698">
        <f t="shared" si="162"/>
        <v>0</v>
      </c>
      <c r="AH1698">
        <f t="shared" si="162"/>
        <v>0</v>
      </c>
      <c r="AI1698">
        <f t="shared" si="162"/>
        <v>0</v>
      </c>
      <c r="AJ1698">
        <f t="shared" si="162"/>
        <v>0</v>
      </c>
      <c r="AK1698">
        <f t="shared" si="162"/>
        <v>0</v>
      </c>
      <c r="AL1698">
        <f t="shared" si="162"/>
        <v>0</v>
      </c>
    </row>
    <row r="1699" spans="1:38" ht="30" customHeight="1">
      <c r="A1699" s="53" t="s">
        <v>372</v>
      </c>
      <c r="B1699" s="56"/>
      <c r="C1699" s="56"/>
      <c r="D1699" s="56"/>
      <c r="E1699" s="56"/>
      <c r="F1699" s="56"/>
      <c r="G1699" s="56"/>
      <c r="H1699" s="56"/>
      <c r="I1699" s="56"/>
      <c r="J1699" s="56"/>
      <c r="K1699" s="56"/>
      <c r="L1699" s="56"/>
      <c r="M1699" s="57"/>
    </row>
    <row r="1700" spans="1:38" ht="30" customHeight="1">
      <c r="A1700" s="31" t="s">
        <v>131</v>
      </c>
      <c r="B1700" s="31" t="s">
        <v>164</v>
      </c>
      <c r="C1700" s="29" t="s">
        <v>57</v>
      </c>
      <c r="D1700" s="8">
        <v>1</v>
      </c>
      <c r="E1700" s="8"/>
      <c r="F1700" s="8"/>
      <c r="G1700" s="8"/>
      <c r="H1700" s="8"/>
      <c r="I1700" s="8"/>
      <c r="J1700" s="8"/>
      <c r="K1700" s="8">
        <f>E1700+G1700+I1700</f>
        <v>0</v>
      </c>
      <c r="L1700" s="8">
        <f>F1700+H1700+J1700</f>
        <v>0</v>
      </c>
      <c r="M1700" s="9" t="s">
        <v>163</v>
      </c>
      <c r="O1700" t="str">
        <f>""</f>
        <v/>
      </c>
      <c r="P1700" s="1" t="s">
        <v>120</v>
      </c>
      <c r="Q1700">
        <v>1</v>
      </c>
      <c r="R1700">
        <f>IF(P1700="기계경비", J1700, 0)</f>
        <v>0</v>
      </c>
      <c r="S1700">
        <f>IF(P1700="운반비", J1700, 0)</f>
        <v>0</v>
      </c>
      <c r="T1700">
        <f>IF(P1700="작업부산물", F1700, 0)</f>
        <v>0</v>
      </c>
      <c r="U1700">
        <f>IF(P1700="관급", F1700, 0)</f>
        <v>0</v>
      </c>
      <c r="V1700">
        <f>IF(P1700="외주비", J1700, 0)</f>
        <v>0</v>
      </c>
      <c r="W1700">
        <f>IF(P1700="장비비", J1700, 0)</f>
        <v>0</v>
      </c>
      <c r="X1700">
        <f>IF(P1700="폐기물처리비", J1700, 0)</f>
        <v>0</v>
      </c>
      <c r="Y1700">
        <f>IF(P1700="가설비", J1700, 0)</f>
        <v>0</v>
      </c>
      <c r="Z1700">
        <f>IF(P1700="잡비제외분", F1700, 0)</f>
        <v>0</v>
      </c>
      <c r="AA1700">
        <f>IF(P1700="사급자재대", L1700, 0)</f>
        <v>0</v>
      </c>
      <c r="AB1700">
        <f>IF(P1700="관급자재대", L1700, 0)</f>
        <v>0</v>
      </c>
      <c r="AC1700">
        <f>IF(P1700="사용자항목1", L1700, 0)</f>
        <v>0</v>
      </c>
      <c r="AD1700">
        <f>IF(P1700="사용자항목2", L1700, 0)</f>
        <v>0</v>
      </c>
      <c r="AE1700">
        <f>IF(P1700="사용자항목3", L1700, 0)</f>
        <v>0</v>
      </c>
      <c r="AF1700">
        <f>IF(P1700="사용자항목4", L1700, 0)</f>
        <v>0</v>
      </c>
      <c r="AG1700">
        <f>IF(P1700="사용자항목5", L1700, 0)</f>
        <v>0</v>
      </c>
      <c r="AH1700">
        <f>IF(P1700="사용자항목6", L1700, 0)</f>
        <v>0</v>
      </c>
      <c r="AI1700">
        <f>IF(P1700="사용자항목7", L1700, 0)</f>
        <v>0</v>
      </c>
      <c r="AJ1700">
        <f>IF(P1700="사용자항목8", L1700, 0)</f>
        <v>0</v>
      </c>
      <c r="AK1700">
        <f>IF(P1700="사용자항목9", L1700, 0)</f>
        <v>0</v>
      </c>
    </row>
    <row r="1701" spans="1:38" ht="30" customHeight="1">
      <c r="A1701" s="32"/>
      <c r="B1701" s="32"/>
      <c r="C1701" s="30"/>
      <c r="D1701" s="8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1:38" ht="30" customHeight="1">
      <c r="A1702" s="32"/>
      <c r="B1702" s="32"/>
      <c r="C1702" s="30"/>
      <c r="D1702" s="8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1:38" ht="30" customHeight="1">
      <c r="A1703" s="32"/>
      <c r="B1703" s="32"/>
      <c r="C1703" s="30"/>
      <c r="D1703" s="8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1:38" ht="30" customHeight="1">
      <c r="A1704" s="32"/>
      <c r="B1704" s="32"/>
      <c r="C1704" s="30"/>
      <c r="D1704" s="8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1:38" ht="30" customHeight="1">
      <c r="A1705" s="32"/>
      <c r="B1705" s="32"/>
      <c r="C1705" s="30"/>
      <c r="D1705" s="8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1:38" ht="30" customHeight="1">
      <c r="A1706" s="32"/>
      <c r="B1706" s="32"/>
      <c r="C1706" s="30"/>
      <c r="D1706" s="8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1:38" ht="30" customHeight="1">
      <c r="A1707" s="32"/>
      <c r="B1707" s="32"/>
      <c r="C1707" s="30"/>
      <c r="D1707" s="8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1:38" ht="30" customHeight="1">
      <c r="A1708" s="32"/>
      <c r="B1708" s="32"/>
      <c r="C1708" s="30"/>
      <c r="D1708" s="8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1:38" ht="30" customHeight="1">
      <c r="A1709" s="32"/>
      <c r="B1709" s="32"/>
      <c r="C1709" s="30"/>
      <c r="D1709" s="8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38" ht="30" customHeight="1">
      <c r="A1710" s="32"/>
      <c r="B1710" s="32"/>
      <c r="C1710" s="30"/>
      <c r="D1710" s="8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1:38" ht="30" customHeight="1">
      <c r="A1711" s="32"/>
      <c r="B1711" s="32"/>
      <c r="C1711" s="30"/>
      <c r="D1711" s="8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1:38" ht="30" customHeight="1">
      <c r="A1712" s="32"/>
      <c r="B1712" s="32"/>
      <c r="C1712" s="30"/>
      <c r="D1712" s="8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1:38" ht="30" customHeight="1">
      <c r="A1713" s="32"/>
      <c r="B1713" s="32"/>
      <c r="C1713" s="30"/>
      <c r="D1713" s="8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1:38" ht="30" customHeight="1">
      <c r="A1714" s="32"/>
      <c r="B1714" s="32"/>
      <c r="C1714" s="30"/>
      <c r="D1714" s="8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1:38" ht="30" customHeight="1">
      <c r="A1715" s="32"/>
      <c r="B1715" s="32"/>
      <c r="C1715" s="30"/>
      <c r="D1715" s="8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1:38" ht="30" customHeight="1">
      <c r="A1716" s="32"/>
      <c r="B1716" s="32"/>
      <c r="C1716" s="30"/>
      <c r="D1716" s="8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1:38" ht="30" customHeight="1">
      <c r="A1717" s="32"/>
      <c r="B1717" s="32"/>
      <c r="C1717" s="30"/>
      <c r="D1717" s="8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1:38" ht="30" customHeight="1">
      <c r="A1718" s="32"/>
      <c r="B1718" s="32"/>
      <c r="C1718" s="30"/>
      <c r="D1718" s="8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1:38" ht="30" customHeight="1">
      <c r="A1719" s="32"/>
      <c r="B1719" s="32"/>
      <c r="C1719" s="30"/>
      <c r="D1719" s="8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1:38" ht="30" customHeight="1">
      <c r="A1720" s="11" t="s">
        <v>121</v>
      </c>
      <c r="B1720" s="12"/>
      <c r="C1720" s="13"/>
      <c r="D1720" s="14"/>
      <c r="E1720" s="8"/>
      <c r="F1720" s="14"/>
      <c r="G1720" s="8"/>
      <c r="H1720" s="14"/>
      <c r="I1720" s="8"/>
      <c r="J1720" s="14"/>
      <c r="K1720" s="8"/>
      <c r="L1720" s="14">
        <f>F1720+H1720+J1720</f>
        <v>0</v>
      </c>
      <c r="M1720" s="14"/>
      <c r="R1720">
        <f t="shared" ref="R1720:AL1720" si="163">ROUNDDOWN(SUM(R1700:R1700), 0)</f>
        <v>0</v>
      </c>
      <c r="S1720">
        <f t="shared" si="163"/>
        <v>0</v>
      </c>
      <c r="T1720">
        <f t="shared" si="163"/>
        <v>0</v>
      </c>
      <c r="U1720">
        <f t="shared" si="163"/>
        <v>0</v>
      </c>
      <c r="V1720">
        <f t="shared" si="163"/>
        <v>0</v>
      </c>
      <c r="W1720">
        <f t="shared" si="163"/>
        <v>0</v>
      </c>
      <c r="X1720">
        <f t="shared" si="163"/>
        <v>0</v>
      </c>
      <c r="Y1720">
        <f t="shared" si="163"/>
        <v>0</v>
      </c>
      <c r="Z1720">
        <f t="shared" si="163"/>
        <v>0</v>
      </c>
      <c r="AA1720">
        <f t="shared" si="163"/>
        <v>0</v>
      </c>
      <c r="AB1720">
        <f t="shared" si="163"/>
        <v>0</v>
      </c>
      <c r="AC1720">
        <f t="shared" si="163"/>
        <v>0</v>
      </c>
      <c r="AD1720">
        <f t="shared" si="163"/>
        <v>0</v>
      </c>
      <c r="AE1720">
        <f t="shared" si="163"/>
        <v>0</v>
      </c>
      <c r="AF1720">
        <f t="shared" si="163"/>
        <v>0</v>
      </c>
      <c r="AG1720">
        <f t="shared" si="163"/>
        <v>0</v>
      </c>
      <c r="AH1720">
        <f t="shared" si="163"/>
        <v>0</v>
      </c>
      <c r="AI1720">
        <f t="shared" si="163"/>
        <v>0</v>
      </c>
      <c r="AJ1720">
        <f t="shared" si="163"/>
        <v>0</v>
      </c>
      <c r="AK1720">
        <f t="shared" si="163"/>
        <v>0</v>
      </c>
      <c r="AL1720">
        <f t="shared" si="163"/>
        <v>0</v>
      </c>
    </row>
    <row r="1721" spans="1:38" ht="30" customHeight="1">
      <c r="A1721" s="53" t="s">
        <v>373</v>
      </c>
      <c r="B1721" s="56"/>
      <c r="C1721" s="56"/>
      <c r="D1721" s="56"/>
      <c r="E1721" s="56"/>
      <c r="F1721" s="56"/>
      <c r="G1721" s="56"/>
      <c r="H1721" s="56"/>
      <c r="I1721" s="56"/>
      <c r="J1721" s="56"/>
      <c r="K1721" s="56"/>
      <c r="L1721" s="56"/>
      <c r="M1721" s="57"/>
    </row>
    <row r="1722" spans="1:38" ht="30" customHeight="1">
      <c r="A1722" s="31" t="s">
        <v>192</v>
      </c>
      <c r="B1722" s="31" t="s">
        <v>193</v>
      </c>
      <c r="C1722" s="29" t="s">
        <v>194</v>
      </c>
      <c r="D1722" s="8">
        <v>14</v>
      </c>
      <c r="E1722" s="8"/>
      <c r="F1722" s="8"/>
      <c r="G1722" s="8"/>
      <c r="H1722" s="8"/>
      <c r="I1722" s="8"/>
      <c r="J1722" s="8"/>
      <c r="K1722" s="8">
        <f t="shared" ref="K1722:L1724" si="164">E1722+G1722+I1722</f>
        <v>0</v>
      </c>
      <c r="L1722" s="8">
        <f t="shared" si="164"/>
        <v>0</v>
      </c>
      <c r="M1722" s="9" t="s">
        <v>191</v>
      </c>
      <c r="O1722" t="str">
        <f>""</f>
        <v/>
      </c>
      <c r="P1722" s="1" t="s">
        <v>120</v>
      </c>
      <c r="Q1722">
        <v>1</v>
      </c>
      <c r="R1722">
        <f>IF(P1722="기계경비", J1722, 0)</f>
        <v>0</v>
      </c>
      <c r="S1722">
        <f>IF(P1722="운반비", J1722, 0)</f>
        <v>0</v>
      </c>
      <c r="T1722">
        <f>IF(P1722="작업부산물", F1722, 0)</f>
        <v>0</v>
      </c>
      <c r="U1722">
        <f>IF(P1722="관급", F1722, 0)</f>
        <v>0</v>
      </c>
      <c r="V1722">
        <f>IF(P1722="외주비", J1722, 0)</f>
        <v>0</v>
      </c>
      <c r="W1722">
        <f>IF(P1722="장비비", J1722, 0)</f>
        <v>0</v>
      </c>
      <c r="X1722">
        <f>IF(P1722="폐기물처리비", J1722, 0)</f>
        <v>0</v>
      </c>
      <c r="Y1722">
        <f>IF(P1722="가설비", J1722, 0)</f>
        <v>0</v>
      </c>
      <c r="Z1722">
        <f>IF(P1722="잡비제외분", F1722, 0)</f>
        <v>0</v>
      </c>
      <c r="AA1722">
        <f>IF(P1722="사급자재대", L1722, 0)</f>
        <v>0</v>
      </c>
      <c r="AB1722">
        <f>IF(P1722="관급자재대", L1722, 0)</f>
        <v>0</v>
      </c>
      <c r="AC1722">
        <f>IF(P1722="사용자항목1", L1722, 0)</f>
        <v>0</v>
      </c>
      <c r="AD1722">
        <f>IF(P1722="사용자항목2", L1722, 0)</f>
        <v>0</v>
      </c>
      <c r="AE1722">
        <f>IF(P1722="사용자항목3", L1722, 0)</f>
        <v>0</v>
      </c>
      <c r="AF1722">
        <f>IF(P1722="사용자항목4", L1722, 0)</f>
        <v>0</v>
      </c>
      <c r="AG1722">
        <f>IF(P1722="사용자항목5", L1722, 0)</f>
        <v>0</v>
      </c>
      <c r="AH1722">
        <f>IF(P1722="사용자항목6", L1722, 0)</f>
        <v>0</v>
      </c>
      <c r="AI1722">
        <f>IF(P1722="사용자항목7", L1722, 0)</f>
        <v>0</v>
      </c>
      <c r="AJ1722">
        <f>IF(P1722="사용자항목8", L1722, 0)</f>
        <v>0</v>
      </c>
      <c r="AK1722">
        <f>IF(P1722="사용자항목9", L1722, 0)</f>
        <v>0</v>
      </c>
    </row>
    <row r="1723" spans="1:38" ht="30" customHeight="1">
      <c r="A1723" s="31" t="s">
        <v>196</v>
      </c>
      <c r="B1723" s="31" t="s">
        <v>197</v>
      </c>
      <c r="C1723" s="29" t="s">
        <v>57</v>
      </c>
      <c r="D1723" s="8">
        <v>33</v>
      </c>
      <c r="E1723" s="8"/>
      <c r="F1723" s="8"/>
      <c r="G1723" s="8"/>
      <c r="H1723" s="8"/>
      <c r="I1723" s="8"/>
      <c r="J1723" s="8"/>
      <c r="K1723" s="8">
        <f t="shared" si="164"/>
        <v>0</v>
      </c>
      <c r="L1723" s="8">
        <f t="shared" si="164"/>
        <v>0</v>
      </c>
      <c r="M1723" s="9" t="s">
        <v>195</v>
      </c>
      <c r="O1723" t="str">
        <f>""</f>
        <v/>
      </c>
      <c r="P1723" s="1" t="s">
        <v>120</v>
      </c>
      <c r="Q1723">
        <v>1</v>
      </c>
      <c r="R1723">
        <f>IF(P1723="기계경비", J1723, 0)</f>
        <v>0</v>
      </c>
      <c r="S1723">
        <f>IF(P1723="운반비", J1723, 0)</f>
        <v>0</v>
      </c>
      <c r="T1723">
        <f>IF(P1723="작업부산물", F1723, 0)</f>
        <v>0</v>
      </c>
      <c r="U1723">
        <f>IF(P1723="관급", F1723, 0)</f>
        <v>0</v>
      </c>
      <c r="V1723">
        <f>IF(P1723="외주비", J1723, 0)</f>
        <v>0</v>
      </c>
      <c r="W1723">
        <f>IF(P1723="장비비", J1723, 0)</f>
        <v>0</v>
      </c>
      <c r="X1723">
        <f>IF(P1723="폐기물처리비", J1723, 0)</f>
        <v>0</v>
      </c>
      <c r="Y1723">
        <f>IF(P1723="가설비", J1723, 0)</f>
        <v>0</v>
      </c>
      <c r="Z1723">
        <f>IF(P1723="잡비제외분", F1723, 0)</f>
        <v>0</v>
      </c>
      <c r="AA1723">
        <f>IF(P1723="사급자재대", L1723, 0)</f>
        <v>0</v>
      </c>
      <c r="AB1723">
        <f>IF(P1723="관급자재대", L1723, 0)</f>
        <v>0</v>
      </c>
      <c r="AC1723">
        <f>IF(P1723="사용자항목1", L1723, 0)</f>
        <v>0</v>
      </c>
      <c r="AD1723">
        <f>IF(P1723="사용자항목2", L1723, 0)</f>
        <v>0</v>
      </c>
      <c r="AE1723">
        <f>IF(P1723="사용자항목3", L1723, 0)</f>
        <v>0</v>
      </c>
      <c r="AF1723">
        <f>IF(P1723="사용자항목4", L1723, 0)</f>
        <v>0</v>
      </c>
      <c r="AG1723">
        <f>IF(P1723="사용자항목5", L1723, 0)</f>
        <v>0</v>
      </c>
      <c r="AH1723">
        <f>IF(P1723="사용자항목6", L1723, 0)</f>
        <v>0</v>
      </c>
      <c r="AI1723">
        <f>IF(P1723="사용자항목7", L1723, 0)</f>
        <v>0</v>
      </c>
      <c r="AJ1723">
        <f>IF(P1723="사용자항목8", L1723, 0)</f>
        <v>0</v>
      </c>
      <c r="AK1723">
        <f>IF(P1723="사용자항목9", L1723, 0)</f>
        <v>0</v>
      </c>
    </row>
    <row r="1724" spans="1:38" ht="30" customHeight="1">
      <c r="A1724" s="31" t="s">
        <v>199</v>
      </c>
      <c r="B1724" s="31" t="s">
        <v>200</v>
      </c>
      <c r="C1724" s="29" t="s">
        <v>57</v>
      </c>
      <c r="D1724" s="8">
        <v>33</v>
      </c>
      <c r="E1724" s="8"/>
      <c r="F1724" s="8"/>
      <c r="G1724" s="8"/>
      <c r="H1724" s="8"/>
      <c r="I1724" s="8"/>
      <c r="J1724" s="8"/>
      <c r="K1724" s="8">
        <f t="shared" si="164"/>
        <v>0</v>
      </c>
      <c r="L1724" s="8">
        <f t="shared" si="164"/>
        <v>0</v>
      </c>
      <c r="M1724" s="9" t="s">
        <v>198</v>
      </c>
      <c r="O1724" t="str">
        <f>""</f>
        <v/>
      </c>
      <c r="P1724" s="1" t="s">
        <v>120</v>
      </c>
      <c r="Q1724">
        <v>1</v>
      </c>
      <c r="R1724">
        <f>IF(P1724="기계경비", J1724, 0)</f>
        <v>0</v>
      </c>
      <c r="S1724">
        <f>IF(P1724="운반비", J1724, 0)</f>
        <v>0</v>
      </c>
      <c r="T1724">
        <f>IF(P1724="작업부산물", F1724, 0)</f>
        <v>0</v>
      </c>
      <c r="U1724">
        <f>IF(P1724="관급", F1724, 0)</f>
        <v>0</v>
      </c>
      <c r="V1724">
        <f>IF(P1724="외주비", J1724, 0)</f>
        <v>0</v>
      </c>
      <c r="W1724">
        <f>IF(P1724="장비비", J1724, 0)</f>
        <v>0</v>
      </c>
      <c r="X1724">
        <f>IF(P1724="폐기물처리비", J1724, 0)</f>
        <v>0</v>
      </c>
      <c r="Y1724">
        <f>IF(P1724="가설비", J1724, 0)</f>
        <v>0</v>
      </c>
      <c r="Z1724">
        <f>IF(P1724="잡비제외분", F1724, 0)</f>
        <v>0</v>
      </c>
      <c r="AA1724">
        <f>IF(P1724="사급자재대", L1724, 0)</f>
        <v>0</v>
      </c>
      <c r="AB1724">
        <f>IF(P1724="관급자재대", L1724, 0)</f>
        <v>0</v>
      </c>
      <c r="AC1724">
        <f>IF(P1724="사용자항목1", L1724, 0)</f>
        <v>0</v>
      </c>
      <c r="AD1724">
        <f>IF(P1724="사용자항목2", L1724, 0)</f>
        <v>0</v>
      </c>
      <c r="AE1724">
        <f>IF(P1724="사용자항목3", L1724, 0)</f>
        <v>0</v>
      </c>
      <c r="AF1724">
        <f>IF(P1724="사용자항목4", L1724, 0)</f>
        <v>0</v>
      </c>
      <c r="AG1724">
        <f>IF(P1724="사용자항목5", L1724, 0)</f>
        <v>0</v>
      </c>
      <c r="AH1724">
        <f>IF(P1724="사용자항목6", L1724, 0)</f>
        <v>0</v>
      </c>
      <c r="AI1724">
        <f>IF(P1724="사용자항목7", L1724, 0)</f>
        <v>0</v>
      </c>
      <c r="AJ1724">
        <f>IF(P1724="사용자항목8", L1724, 0)</f>
        <v>0</v>
      </c>
      <c r="AK1724">
        <f>IF(P1724="사용자항목9", L1724, 0)</f>
        <v>0</v>
      </c>
    </row>
    <row r="1725" spans="1:38" ht="30" customHeight="1">
      <c r="A1725" s="32"/>
      <c r="B1725" s="32"/>
      <c r="C1725" s="30"/>
      <c r="D1725" s="8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1:38" ht="30" customHeight="1">
      <c r="A1726" s="32"/>
      <c r="B1726" s="32"/>
      <c r="C1726" s="30"/>
      <c r="D1726" s="8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1:38" ht="30" customHeight="1">
      <c r="A1727" s="32"/>
      <c r="B1727" s="32"/>
      <c r="C1727" s="30"/>
      <c r="D1727" s="8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1:38" ht="30" customHeight="1">
      <c r="A1728" s="32"/>
      <c r="B1728" s="32"/>
      <c r="C1728" s="30"/>
      <c r="D1728" s="8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1:38" ht="30" customHeight="1">
      <c r="A1729" s="32"/>
      <c r="B1729" s="32"/>
      <c r="C1729" s="30"/>
      <c r="D1729" s="8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1:38" ht="30" customHeight="1">
      <c r="A1730" s="32"/>
      <c r="B1730" s="32"/>
      <c r="C1730" s="30"/>
      <c r="D1730" s="8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1:38" ht="30" customHeight="1">
      <c r="A1731" s="32"/>
      <c r="B1731" s="32"/>
      <c r="C1731" s="30"/>
      <c r="D1731" s="8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1:38" ht="30" customHeight="1">
      <c r="A1732" s="32"/>
      <c r="B1732" s="32"/>
      <c r="C1732" s="30"/>
      <c r="D1732" s="8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1:38" ht="30" customHeight="1">
      <c r="A1733" s="32"/>
      <c r="B1733" s="32"/>
      <c r="C1733" s="30"/>
      <c r="D1733" s="8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38" ht="30" customHeight="1">
      <c r="A1734" s="32"/>
      <c r="B1734" s="32"/>
      <c r="C1734" s="30"/>
      <c r="D1734" s="8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1:38" ht="30" customHeight="1">
      <c r="A1735" s="32"/>
      <c r="B1735" s="32"/>
      <c r="C1735" s="30"/>
      <c r="D1735" s="8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1:38" ht="30" customHeight="1">
      <c r="A1736" s="32"/>
      <c r="B1736" s="32"/>
      <c r="C1736" s="30"/>
      <c r="D1736" s="8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1:38" ht="30" customHeight="1">
      <c r="A1737" s="32"/>
      <c r="B1737" s="32"/>
      <c r="C1737" s="30"/>
      <c r="D1737" s="8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1:38" ht="30" customHeight="1">
      <c r="A1738" s="32"/>
      <c r="B1738" s="32"/>
      <c r="C1738" s="30"/>
      <c r="D1738" s="8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1:38" ht="30" customHeight="1">
      <c r="A1739" s="32"/>
      <c r="B1739" s="32"/>
      <c r="C1739" s="30"/>
      <c r="D1739" s="8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1:38" ht="30" customHeight="1">
      <c r="A1740" s="32"/>
      <c r="B1740" s="32"/>
      <c r="C1740" s="30"/>
      <c r="D1740" s="8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1:38" ht="30" customHeight="1">
      <c r="A1741" s="32"/>
      <c r="B1741" s="32"/>
      <c r="C1741" s="30"/>
      <c r="D1741" s="8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1:38" ht="30" customHeight="1">
      <c r="A1742" s="11" t="s">
        <v>121</v>
      </c>
      <c r="B1742" s="12"/>
      <c r="C1742" s="13"/>
      <c r="D1742" s="14"/>
      <c r="E1742" s="8"/>
      <c r="F1742" s="14"/>
      <c r="G1742" s="8"/>
      <c r="H1742" s="14"/>
      <c r="I1742" s="8"/>
      <c r="J1742" s="14"/>
      <c r="K1742" s="8"/>
      <c r="L1742" s="14">
        <f>F1742+H1742+J1742</f>
        <v>0</v>
      </c>
      <c r="M1742" s="14"/>
      <c r="R1742">
        <f t="shared" ref="R1742:AL1742" si="165">ROUNDDOWN(SUM(R1722:R1724), 0)</f>
        <v>0</v>
      </c>
      <c r="S1742">
        <f t="shared" si="165"/>
        <v>0</v>
      </c>
      <c r="T1742">
        <f t="shared" si="165"/>
        <v>0</v>
      </c>
      <c r="U1742">
        <f t="shared" si="165"/>
        <v>0</v>
      </c>
      <c r="V1742">
        <f t="shared" si="165"/>
        <v>0</v>
      </c>
      <c r="W1742">
        <f t="shared" si="165"/>
        <v>0</v>
      </c>
      <c r="X1742">
        <f t="shared" si="165"/>
        <v>0</v>
      </c>
      <c r="Y1742">
        <f t="shared" si="165"/>
        <v>0</v>
      </c>
      <c r="Z1742">
        <f t="shared" si="165"/>
        <v>0</v>
      </c>
      <c r="AA1742">
        <f t="shared" si="165"/>
        <v>0</v>
      </c>
      <c r="AB1742">
        <f t="shared" si="165"/>
        <v>0</v>
      </c>
      <c r="AC1742">
        <f t="shared" si="165"/>
        <v>0</v>
      </c>
      <c r="AD1742">
        <f t="shared" si="165"/>
        <v>0</v>
      </c>
      <c r="AE1742">
        <f t="shared" si="165"/>
        <v>0</v>
      </c>
      <c r="AF1742">
        <f t="shared" si="165"/>
        <v>0</v>
      </c>
      <c r="AG1742">
        <f t="shared" si="165"/>
        <v>0</v>
      </c>
      <c r="AH1742">
        <f t="shared" si="165"/>
        <v>0</v>
      </c>
      <c r="AI1742">
        <f t="shared" si="165"/>
        <v>0</v>
      </c>
      <c r="AJ1742">
        <f t="shared" si="165"/>
        <v>0</v>
      </c>
      <c r="AK1742">
        <f t="shared" si="165"/>
        <v>0</v>
      </c>
      <c r="AL1742">
        <f t="shared" si="165"/>
        <v>0</v>
      </c>
    </row>
    <row r="1743" spans="1:38" ht="30" customHeight="1">
      <c r="A1743" s="53" t="s">
        <v>374</v>
      </c>
      <c r="B1743" s="56"/>
      <c r="C1743" s="56"/>
      <c r="D1743" s="56"/>
      <c r="E1743" s="56"/>
      <c r="F1743" s="56"/>
      <c r="G1743" s="56"/>
      <c r="H1743" s="56"/>
      <c r="I1743" s="56"/>
      <c r="J1743" s="56"/>
      <c r="K1743" s="56"/>
      <c r="L1743" s="56"/>
      <c r="M1743" s="57"/>
    </row>
    <row r="1744" spans="1:38" ht="30" customHeight="1">
      <c r="A1744" s="31" t="s">
        <v>204</v>
      </c>
      <c r="B1744" s="31" t="s">
        <v>205</v>
      </c>
      <c r="C1744" s="29" t="s">
        <v>48</v>
      </c>
      <c r="D1744" s="8">
        <v>25</v>
      </c>
      <c r="E1744" s="8"/>
      <c r="F1744" s="8"/>
      <c r="G1744" s="8"/>
      <c r="H1744" s="8"/>
      <c r="I1744" s="8"/>
      <c r="J1744" s="8"/>
      <c r="K1744" s="8">
        <f t="shared" ref="K1744:L1747" si="166">E1744+G1744+I1744</f>
        <v>0</v>
      </c>
      <c r="L1744" s="8">
        <f t="shared" si="166"/>
        <v>0</v>
      </c>
      <c r="M1744" s="9" t="s">
        <v>203</v>
      </c>
      <c r="O1744" t="str">
        <f>""</f>
        <v/>
      </c>
      <c r="P1744" s="1" t="s">
        <v>120</v>
      </c>
      <c r="Q1744">
        <v>1</v>
      </c>
      <c r="R1744">
        <f>IF(P1744="기계경비", J1744, 0)</f>
        <v>0</v>
      </c>
      <c r="S1744">
        <f>IF(P1744="운반비", J1744, 0)</f>
        <v>0</v>
      </c>
      <c r="T1744">
        <f>IF(P1744="작업부산물", F1744, 0)</f>
        <v>0</v>
      </c>
      <c r="U1744">
        <f>IF(P1744="관급", F1744, 0)</f>
        <v>0</v>
      </c>
      <c r="V1744">
        <f>IF(P1744="외주비", J1744, 0)</f>
        <v>0</v>
      </c>
      <c r="W1744">
        <f>IF(P1744="장비비", J1744, 0)</f>
        <v>0</v>
      </c>
      <c r="X1744">
        <f>IF(P1744="폐기물처리비", J1744, 0)</f>
        <v>0</v>
      </c>
      <c r="Y1744">
        <f>IF(P1744="가설비", J1744, 0)</f>
        <v>0</v>
      </c>
      <c r="Z1744">
        <f>IF(P1744="잡비제외분", F1744, 0)</f>
        <v>0</v>
      </c>
      <c r="AA1744">
        <f>IF(P1744="사급자재대", L1744, 0)</f>
        <v>0</v>
      </c>
      <c r="AB1744">
        <f>IF(P1744="관급자재대", L1744, 0)</f>
        <v>0</v>
      </c>
      <c r="AC1744">
        <f>IF(P1744="사용자항목1", L1744, 0)</f>
        <v>0</v>
      </c>
      <c r="AD1744">
        <f>IF(P1744="사용자항목2", L1744, 0)</f>
        <v>0</v>
      </c>
      <c r="AE1744">
        <f>IF(P1744="사용자항목3", L1744, 0)</f>
        <v>0</v>
      </c>
      <c r="AF1744">
        <f>IF(P1744="사용자항목4", L1744, 0)</f>
        <v>0</v>
      </c>
      <c r="AG1744">
        <f>IF(P1744="사용자항목5", L1744, 0)</f>
        <v>0</v>
      </c>
      <c r="AH1744">
        <f>IF(P1744="사용자항목6", L1744, 0)</f>
        <v>0</v>
      </c>
      <c r="AI1744">
        <f>IF(P1744="사용자항목7", L1744, 0)</f>
        <v>0</v>
      </c>
      <c r="AJ1744">
        <f>IF(P1744="사용자항목8", L1744, 0)</f>
        <v>0</v>
      </c>
      <c r="AK1744">
        <f>IF(P1744="사용자항목9", L1744, 0)</f>
        <v>0</v>
      </c>
    </row>
    <row r="1745" spans="1:37" ht="30" customHeight="1">
      <c r="A1745" s="31" t="s">
        <v>207</v>
      </c>
      <c r="B1745" s="31" t="s">
        <v>208</v>
      </c>
      <c r="C1745" s="29" t="s">
        <v>55</v>
      </c>
      <c r="D1745" s="8">
        <v>4</v>
      </c>
      <c r="E1745" s="8"/>
      <c r="F1745" s="8"/>
      <c r="G1745" s="8"/>
      <c r="H1745" s="8"/>
      <c r="I1745" s="8"/>
      <c r="J1745" s="8"/>
      <c r="K1745" s="8">
        <f t="shared" si="166"/>
        <v>0</v>
      </c>
      <c r="L1745" s="8">
        <f t="shared" si="166"/>
        <v>0</v>
      </c>
      <c r="M1745" s="9" t="s">
        <v>206</v>
      </c>
      <c r="O1745" t="str">
        <f>""</f>
        <v/>
      </c>
      <c r="P1745" s="1" t="s">
        <v>120</v>
      </c>
      <c r="Q1745">
        <v>1</v>
      </c>
      <c r="R1745">
        <f>IF(P1745="기계경비", J1745, 0)</f>
        <v>0</v>
      </c>
      <c r="S1745">
        <f>IF(P1745="운반비", J1745, 0)</f>
        <v>0</v>
      </c>
      <c r="T1745">
        <f>IF(P1745="작업부산물", F1745, 0)</f>
        <v>0</v>
      </c>
      <c r="U1745">
        <f>IF(P1745="관급", F1745, 0)</f>
        <v>0</v>
      </c>
      <c r="V1745">
        <f>IF(P1745="외주비", J1745, 0)</f>
        <v>0</v>
      </c>
      <c r="W1745">
        <f>IF(P1745="장비비", J1745, 0)</f>
        <v>0</v>
      </c>
      <c r="X1745">
        <f>IF(P1745="폐기물처리비", J1745, 0)</f>
        <v>0</v>
      </c>
      <c r="Y1745">
        <f>IF(P1745="가설비", J1745, 0)</f>
        <v>0</v>
      </c>
      <c r="Z1745">
        <f>IF(P1745="잡비제외분", F1745, 0)</f>
        <v>0</v>
      </c>
      <c r="AA1745">
        <f>IF(P1745="사급자재대", L1745, 0)</f>
        <v>0</v>
      </c>
      <c r="AB1745">
        <f>IF(P1745="관급자재대", L1745, 0)</f>
        <v>0</v>
      </c>
      <c r="AC1745">
        <f>IF(P1745="사용자항목1", L1745, 0)</f>
        <v>0</v>
      </c>
      <c r="AD1745">
        <f>IF(P1745="사용자항목2", L1745, 0)</f>
        <v>0</v>
      </c>
      <c r="AE1745">
        <f>IF(P1745="사용자항목3", L1745, 0)</f>
        <v>0</v>
      </c>
      <c r="AF1745">
        <f>IF(P1745="사용자항목4", L1745, 0)</f>
        <v>0</v>
      </c>
      <c r="AG1745">
        <f>IF(P1745="사용자항목5", L1745, 0)</f>
        <v>0</v>
      </c>
      <c r="AH1745">
        <f>IF(P1745="사용자항목6", L1745, 0)</f>
        <v>0</v>
      </c>
      <c r="AI1745">
        <f>IF(P1745="사용자항목7", L1745, 0)</f>
        <v>0</v>
      </c>
      <c r="AJ1745">
        <f>IF(P1745="사용자항목8", L1745, 0)</f>
        <v>0</v>
      </c>
      <c r="AK1745">
        <f>IF(P1745="사용자항목9", L1745, 0)</f>
        <v>0</v>
      </c>
    </row>
    <row r="1746" spans="1:37" ht="30" customHeight="1">
      <c r="A1746" s="31" t="s">
        <v>210</v>
      </c>
      <c r="B1746" s="31" t="s">
        <v>211</v>
      </c>
      <c r="C1746" s="29" t="s">
        <v>57</v>
      </c>
      <c r="D1746" s="8">
        <v>42</v>
      </c>
      <c r="E1746" s="8"/>
      <c r="F1746" s="8"/>
      <c r="G1746" s="8"/>
      <c r="H1746" s="8"/>
      <c r="I1746" s="8"/>
      <c r="J1746" s="8"/>
      <c r="K1746" s="8">
        <f t="shared" si="166"/>
        <v>0</v>
      </c>
      <c r="L1746" s="8">
        <f t="shared" si="166"/>
        <v>0</v>
      </c>
      <c r="M1746" s="9" t="s">
        <v>209</v>
      </c>
      <c r="O1746" t="str">
        <f>""</f>
        <v/>
      </c>
      <c r="P1746" s="1" t="s">
        <v>120</v>
      </c>
      <c r="Q1746">
        <v>1</v>
      </c>
      <c r="R1746">
        <f>IF(P1746="기계경비", J1746, 0)</f>
        <v>0</v>
      </c>
      <c r="S1746">
        <f>IF(P1746="운반비", J1746, 0)</f>
        <v>0</v>
      </c>
      <c r="T1746">
        <f>IF(P1746="작업부산물", F1746, 0)</f>
        <v>0</v>
      </c>
      <c r="U1746">
        <f>IF(P1746="관급", F1746, 0)</f>
        <v>0</v>
      </c>
      <c r="V1746">
        <f>IF(P1746="외주비", J1746, 0)</f>
        <v>0</v>
      </c>
      <c r="W1746">
        <f>IF(P1746="장비비", J1746, 0)</f>
        <v>0</v>
      </c>
      <c r="X1746">
        <f>IF(P1746="폐기물처리비", J1746, 0)</f>
        <v>0</v>
      </c>
      <c r="Y1746">
        <f>IF(P1746="가설비", J1746, 0)</f>
        <v>0</v>
      </c>
      <c r="Z1746">
        <f>IF(P1746="잡비제외분", F1746, 0)</f>
        <v>0</v>
      </c>
      <c r="AA1746">
        <f>IF(P1746="사급자재대", L1746, 0)</f>
        <v>0</v>
      </c>
      <c r="AB1746">
        <f>IF(P1746="관급자재대", L1746, 0)</f>
        <v>0</v>
      </c>
      <c r="AC1746">
        <f>IF(P1746="사용자항목1", L1746, 0)</f>
        <v>0</v>
      </c>
      <c r="AD1746">
        <f>IF(P1746="사용자항목2", L1746, 0)</f>
        <v>0</v>
      </c>
      <c r="AE1746">
        <f>IF(P1746="사용자항목3", L1746, 0)</f>
        <v>0</v>
      </c>
      <c r="AF1746">
        <f>IF(P1746="사용자항목4", L1746, 0)</f>
        <v>0</v>
      </c>
      <c r="AG1746">
        <f>IF(P1746="사용자항목5", L1746, 0)</f>
        <v>0</v>
      </c>
      <c r="AH1746">
        <f>IF(P1746="사용자항목6", L1746, 0)</f>
        <v>0</v>
      </c>
      <c r="AI1746">
        <f>IF(P1746="사용자항목7", L1746, 0)</f>
        <v>0</v>
      </c>
      <c r="AJ1746">
        <f>IF(P1746="사용자항목8", L1746, 0)</f>
        <v>0</v>
      </c>
      <c r="AK1746">
        <f>IF(P1746="사용자항목9", L1746, 0)</f>
        <v>0</v>
      </c>
    </row>
    <row r="1747" spans="1:37" ht="30" customHeight="1">
      <c r="A1747" s="31" t="s">
        <v>213</v>
      </c>
      <c r="B1747" s="31" t="s">
        <v>214</v>
      </c>
      <c r="C1747" s="29" t="s">
        <v>57</v>
      </c>
      <c r="D1747" s="8">
        <v>42</v>
      </c>
      <c r="E1747" s="8"/>
      <c r="F1747" s="8"/>
      <c r="G1747" s="8"/>
      <c r="H1747" s="8"/>
      <c r="I1747" s="8"/>
      <c r="J1747" s="8"/>
      <c r="K1747" s="8">
        <f t="shared" si="166"/>
        <v>0</v>
      </c>
      <c r="L1747" s="8">
        <f t="shared" si="166"/>
        <v>0</v>
      </c>
      <c r="M1747" s="9" t="s">
        <v>212</v>
      </c>
      <c r="O1747" t="str">
        <f>""</f>
        <v/>
      </c>
      <c r="P1747" s="1" t="s">
        <v>120</v>
      </c>
      <c r="Q1747">
        <v>1</v>
      </c>
      <c r="R1747">
        <f>IF(P1747="기계경비", J1747, 0)</f>
        <v>0</v>
      </c>
      <c r="S1747">
        <f>IF(P1747="운반비", J1747, 0)</f>
        <v>0</v>
      </c>
      <c r="T1747">
        <f>IF(P1747="작업부산물", F1747, 0)</f>
        <v>0</v>
      </c>
      <c r="U1747">
        <f>IF(P1747="관급", F1747, 0)</f>
        <v>0</v>
      </c>
      <c r="V1747">
        <f>IF(P1747="외주비", J1747, 0)</f>
        <v>0</v>
      </c>
      <c r="W1747">
        <f>IF(P1747="장비비", J1747, 0)</f>
        <v>0</v>
      </c>
      <c r="X1747">
        <f>IF(P1747="폐기물처리비", J1747, 0)</f>
        <v>0</v>
      </c>
      <c r="Y1747">
        <f>IF(P1747="가설비", J1747, 0)</f>
        <v>0</v>
      </c>
      <c r="Z1747">
        <f>IF(P1747="잡비제외분", F1747, 0)</f>
        <v>0</v>
      </c>
      <c r="AA1747">
        <f>IF(P1747="사급자재대", L1747, 0)</f>
        <v>0</v>
      </c>
      <c r="AB1747">
        <f>IF(P1747="관급자재대", L1747, 0)</f>
        <v>0</v>
      </c>
      <c r="AC1747">
        <f>IF(P1747="사용자항목1", L1747, 0)</f>
        <v>0</v>
      </c>
      <c r="AD1747">
        <f>IF(P1747="사용자항목2", L1747, 0)</f>
        <v>0</v>
      </c>
      <c r="AE1747">
        <f>IF(P1747="사용자항목3", L1747, 0)</f>
        <v>0</v>
      </c>
      <c r="AF1747">
        <f>IF(P1747="사용자항목4", L1747, 0)</f>
        <v>0</v>
      </c>
      <c r="AG1747">
        <f>IF(P1747="사용자항목5", L1747, 0)</f>
        <v>0</v>
      </c>
      <c r="AH1747">
        <f>IF(P1747="사용자항목6", L1747, 0)</f>
        <v>0</v>
      </c>
      <c r="AI1747">
        <f>IF(P1747="사용자항목7", L1747, 0)</f>
        <v>0</v>
      </c>
      <c r="AJ1747">
        <f>IF(P1747="사용자항목8", L1747, 0)</f>
        <v>0</v>
      </c>
      <c r="AK1747">
        <f>IF(P1747="사용자항목9", L1747, 0)</f>
        <v>0</v>
      </c>
    </row>
    <row r="1748" spans="1:37" ht="30" customHeight="1">
      <c r="A1748" s="32"/>
      <c r="B1748" s="32"/>
      <c r="C1748" s="30"/>
      <c r="D1748" s="8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1:37" ht="30" customHeight="1">
      <c r="A1749" s="32"/>
      <c r="B1749" s="32"/>
      <c r="C1749" s="30"/>
      <c r="D1749" s="8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1:37" ht="30" customHeight="1">
      <c r="A1750" s="32"/>
      <c r="B1750" s="32"/>
      <c r="C1750" s="30"/>
      <c r="D1750" s="8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1:37" ht="30" customHeight="1">
      <c r="A1751" s="32"/>
      <c r="B1751" s="32"/>
      <c r="C1751" s="30"/>
      <c r="D1751" s="8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1:37" ht="30" customHeight="1">
      <c r="A1752" s="32"/>
      <c r="B1752" s="32"/>
      <c r="C1752" s="30"/>
      <c r="D1752" s="8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1:37" ht="30" customHeight="1">
      <c r="A1753" s="32"/>
      <c r="B1753" s="32"/>
      <c r="C1753" s="30"/>
      <c r="D1753" s="8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1:37" ht="30" customHeight="1">
      <c r="A1754" s="32"/>
      <c r="B1754" s="32"/>
      <c r="C1754" s="30"/>
      <c r="D1754" s="8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1:37" ht="30" customHeight="1">
      <c r="A1755" s="32"/>
      <c r="B1755" s="32"/>
      <c r="C1755" s="30"/>
      <c r="D1755" s="8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1:37" ht="30" customHeight="1">
      <c r="A1756" s="32"/>
      <c r="B1756" s="32"/>
      <c r="C1756" s="30"/>
      <c r="D1756" s="8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1:37" ht="30" customHeight="1">
      <c r="A1757" s="32"/>
      <c r="B1757" s="32"/>
      <c r="C1757" s="30"/>
      <c r="D1757" s="8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1:37" ht="30" customHeight="1">
      <c r="A1758" s="32"/>
      <c r="B1758" s="32"/>
      <c r="C1758" s="30"/>
      <c r="D1758" s="8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1:37" ht="30" customHeight="1">
      <c r="A1759" s="32"/>
      <c r="B1759" s="32"/>
      <c r="C1759" s="30"/>
      <c r="D1759" s="8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37" ht="30" customHeight="1">
      <c r="A1760" s="32"/>
      <c r="B1760" s="32"/>
      <c r="C1760" s="30"/>
      <c r="D1760" s="8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1:38" ht="30" customHeight="1">
      <c r="A1761" s="32"/>
      <c r="B1761" s="32"/>
      <c r="C1761" s="30"/>
      <c r="D1761" s="8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1:38" ht="30" customHeight="1">
      <c r="A1762" s="32"/>
      <c r="B1762" s="32"/>
      <c r="C1762" s="30"/>
      <c r="D1762" s="8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1:38" ht="30" customHeight="1">
      <c r="A1763" s="32"/>
      <c r="B1763" s="32"/>
      <c r="C1763" s="30"/>
      <c r="D1763" s="8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1:38" ht="30" customHeight="1">
      <c r="A1764" s="11" t="s">
        <v>121</v>
      </c>
      <c r="B1764" s="12"/>
      <c r="C1764" s="13"/>
      <c r="D1764" s="14"/>
      <c r="E1764" s="8"/>
      <c r="F1764" s="14"/>
      <c r="G1764" s="8"/>
      <c r="H1764" s="14"/>
      <c r="I1764" s="8"/>
      <c r="J1764" s="14"/>
      <c r="K1764" s="8"/>
      <c r="L1764" s="14">
        <f>F1764+H1764+J1764</f>
        <v>0</v>
      </c>
      <c r="M1764" s="14"/>
      <c r="R1764">
        <f t="shared" ref="R1764:AL1764" si="167">ROUNDDOWN(SUM(R1744:R1747), 0)</f>
        <v>0</v>
      </c>
      <c r="S1764">
        <f t="shared" si="167"/>
        <v>0</v>
      </c>
      <c r="T1764">
        <f t="shared" si="167"/>
        <v>0</v>
      </c>
      <c r="U1764">
        <f t="shared" si="167"/>
        <v>0</v>
      </c>
      <c r="V1764">
        <f t="shared" si="167"/>
        <v>0</v>
      </c>
      <c r="W1764">
        <f t="shared" si="167"/>
        <v>0</v>
      </c>
      <c r="X1764">
        <f t="shared" si="167"/>
        <v>0</v>
      </c>
      <c r="Y1764">
        <f t="shared" si="167"/>
        <v>0</v>
      </c>
      <c r="Z1764">
        <f t="shared" si="167"/>
        <v>0</v>
      </c>
      <c r="AA1764">
        <f t="shared" si="167"/>
        <v>0</v>
      </c>
      <c r="AB1764">
        <f t="shared" si="167"/>
        <v>0</v>
      </c>
      <c r="AC1764">
        <f t="shared" si="167"/>
        <v>0</v>
      </c>
      <c r="AD1764">
        <f t="shared" si="167"/>
        <v>0</v>
      </c>
      <c r="AE1764">
        <f t="shared" si="167"/>
        <v>0</v>
      </c>
      <c r="AF1764">
        <f t="shared" si="167"/>
        <v>0</v>
      </c>
      <c r="AG1764">
        <f t="shared" si="167"/>
        <v>0</v>
      </c>
      <c r="AH1764">
        <f t="shared" si="167"/>
        <v>0</v>
      </c>
      <c r="AI1764">
        <f t="shared" si="167"/>
        <v>0</v>
      </c>
      <c r="AJ1764">
        <f t="shared" si="167"/>
        <v>0</v>
      </c>
      <c r="AK1764">
        <f t="shared" si="167"/>
        <v>0</v>
      </c>
      <c r="AL1764">
        <f t="shared" si="167"/>
        <v>0</v>
      </c>
    </row>
    <row r="1765" spans="1:38" ht="30" customHeight="1">
      <c r="A1765" s="53" t="s">
        <v>375</v>
      </c>
      <c r="B1765" s="56"/>
      <c r="C1765" s="56"/>
      <c r="D1765" s="56"/>
      <c r="E1765" s="56"/>
      <c r="F1765" s="56"/>
      <c r="G1765" s="56"/>
      <c r="H1765" s="56"/>
      <c r="I1765" s="56"/>
      <c r="J1765" s="56"/>
      <c r="K1765" s="56"/>
      <c r="L1765" s="56"/>
      <c r="M1765" s="57"/>
    </row>
    <row r="1766" spans="1:38" ht="30" customHeight="1">
      <c r="A1766" s="31" t="s">
        <v>166</v>
      </c>
      <c r="B1766" s="31" t="s">
        <v>167</v>
      </c>
      <c r="C1766" s="29" t="s">
        <v>134</v>
      </c>
      <c r="D1766" s="8">
        <v>1</v>
      </c>
      <c r="E1766" s="8"/>
      <c r="F1766" s="8"/>
      <c r="G1766" s="8"/>
      <c r="H1766" s="8"/>
      <c r="I1766" s="8"/>
      <c r="J1766" s="8"/>
      <c r="K1766" s="8">
        <f>E1766+G1766+I1766</f>
        <v>0</v>
      </c>
      <c r="L1766" s="8">
        <f>F1766+H1766+J1766</f>
        <v>0</v>
      </c>
      <c r="M1766" s="9" t="s">
        <v>165</v>
      </c>
      <c r="O1766" t="str">
        <f>""</f>
        <v/>
      </c>
      <c r="P1766" s="1" t="s">
        <v>120</v>
      </c>
      <c r="Q1766">
        <v>1</v>
      </c>
      <c r="R1766">
        <f>IF(P1766="기계경비", J1766, 0)</f>
        <v>0</v>
      </c>
      <c r="S1766">
        <f>IF(P1766="운반비", J1766, 0)</f>
        <v>0</v>
      </c>
      <c r="T1766">
        <f>IF(P1766="작업부산물", F1766, 0)</f>
        <v>0</v>
      </c>
      <c r="U1766">
        <f>IF(P1766="관급", F1766, 0)</f>
        <v>0</v>
      </c>
      <c r="V1766">
        <f>IF(P1766="외주비", J1766, 0)</f>
        <v>0</v>
      </c>
      <c r="W1766">
        <f>IF(P1766="장비비", J1766, 0)</f>
        <v>0</v>
      </c>
      <c r="X1766">
        <f>IF(P1766="폐기물처리비", J1766, 0)</f>
        <v>0</v>
      </c>
      <c r="Y1766">
        <f>IF(P1766="가설비", J1766, 0)</f>
        <v>0</v>
      </c>
      <c r="Z1766">
        <f>IF(P1766="잡비제외분", F1766, 0)</f>
        <v>0</v>
      </c>
      <c r="AA1766">
        <f>IF(P1766="사급자재대", L1766, 0)</f>
        <v>0</v>
      </c>
      <c r="AB1766">
        <f>IF(P1766="관급자재대", L1766, 0)</f>
        <v>0</v>
      </c>
      <c r="AC1766">
        <f>IF(P1766="사용자항목1", L1766, 0)</f>
        <v>0</v>
      </c>
      <c r="AD1766">
        <f>IF(P1766="사용자항목2", L1766, 0)</f>
        <v>0</v>
      </c>
      <c r="AE1766">
        <f>IF(P1766="사용자항목3", L1766, 0)</f>
        <v>0</v>
      </c>
      <c r="AF1766">
        <f>IF(P1766="사용자항목4", L1766, 0)</f>
        <v>0</v>
      </c>
      <c r="AG1766">
        <f>IF(P1766="사용자항목5", L1766, 0)</f>
        <v>0</v>
      </c>
      <c r="AH1766">
        <f>IF(P1766="사용자항목6", L1766, 0)</f>
        <v>0</v>
      </c>
      <c r="AI1766">
        <f>IF(P1766="사용자항목7", L1766, 0)</f>
        <v>0</v>
      </c>
      <c r="AJ1766">
        <f>IF(P1766="사용자항목8", L1766, 0)</f>
        <v>0</v>
      </c>
      <c r="AK1766">
        <f>IF(P1766="사용자항목9", L1766, 0)</f>
        <v>0</v>
      </c>
    </row>
    <row r="1767" spans="1:38" ht="30" customHeight="1">
      <c r="A1767" s="31" t="s">
        <v>50</v>
      </c>
      <c r="B1767" s="31" t="s">
        <v>51</v>
      </c>
      <c r="C1767" s="29" t="s">
        <v>52</v>
      </c>
      <c r="D1767" s="8">
        <v>75.3</v>
      </c>
      <c r="E1767" s="8"/>
      <c r="F1767" s="8"/>
      <c r="G1767" s="8"/>
      <c r="H1767" s="8"/>
      <c r="I1767" s="8"/>
      <c r="J1767" s="8"/>
      <c r="K1767" s="8">
        <f>E1767+G1767+I1767</f>
        <v>0</v>
      </c>
      <c r="L1767" s="8">
        <f>F1767+H1767+J1767</f>
        <v>0</v>
      </c>
      <c r="M1767" s="9" t="s">
        <v>49</v>
      </c>
      <c r="O1767" t="str">
        <f>"01"</f>
        <v>01</v>
      </c>
      <c r="P1767" s="1" t="s">
        <v>120</v>
      </c>
      <c r="Q1767">
        <v>1</v>
      </c>
      <c r="R1767">
        <f>IF(P1767="기계경비", J1767, 0)</f>
        <v>0</v>
      </c>
      <c r="S1767">
        <f>IF(P1767="운반비", J1767, 0)</f>
        <v>0</v>
      </c>
      <c r="T1767">
        <f>IF(P1767="작업부산물", F1767, 0)</f>
        <v>0</v>
      </c>
      <c r="U1767">
        <f>IF(P1767="관급", F1767, 0)</f>
        <v>0</v>
      </c>
      <c r="V1767">
        <f>IF(P1767="외주비", J1767, 0)</f>
        <v>0</v>
      </c>
      <c r="W1767">
        <f>IF(P1767="장비비", J1767, 0)</f>
        <v>0</v>
      </c>
      <c r="X1767">
        <f>IF(P1767="폐기물처리비", J1767, 0)</f>
        <v>0</v>
      </c>
      <c r="Y1767">
        <f>IF(P1767="가설비", J1767, 0)</f>
        <v>0</v>
      </c>
      <c r="Z1767">
        <f>IF(P1767="잡비제외분", F1767, 0)</f>
        <v>0</v>
      </c>
      <c r="AA1767">
        <f>IF(P1767="사급자재대", L1767, 0)</f>
        <v>0</v>
      </c>
      <c r="AB1767">
        <f>IF(P1767="관급자재대", L1767, 0)</f>
        <v>0</v>
      </c>
      <c r="AC1767">
        <f>IF(P1767="사용자항목1", L1767, 0)</f>
        <v>0</v>
      </c>
      <c r="AD1767">
        <f>IF(P1767="사용자항목2", L1767, 0)</f>
        <v>0</v>
      </c>
      <c r="AE1767">
        <f>IF(P1767="사용자항목3", L1767, 0)</f>
        <v>0</v>
      </c>
      <c r="AF1767">
        <f>IF(P1767="사용자항목4", L1767, 0)</f>
        <v>0</v>
      </c>
      <c r="AG1767">
        <f>IF(P1767="사용자항목5", L1767, 0)</f>
        <v>0</v>
      </c>
      <c r="AH1767">
        <f>IF(P1767="사용자항목6", L1767, 0)</f>
        <v>0</v>
      </c>
      <c r="AI1767">
        <f>IF(P1767="사용자항목7", L1767, 0)</f>
        <v>0</v>
      </c>
      <c r="AJ1767">
        <f>IF(P1767="사용자항목8", L1767, 0)</f>
        <v>0</v>
      </c>
      <c r="AK1767">
        <f>IF(P1767="사용자항목9", L1767, 0)</f>
        <v>0</v>
      </c>
    </row>
    <row r="1768" spans="1:38" ht="30" customHeight="1">
      <c r="A1768" s="32"/>
      <c r="B1768" s="32"/>
      <c r="C1768" s="30"/>
      <c r="D1768" s="8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1:38" ht="30" customHeight="1">
      <c r="A1769" s="32"/>
      <c r="B1769" s="32"/>
      <c r="C1769" s="30"/>
      <c r="D1769" s="8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1:38" ht="30" customHeight="1">
      <c r="A1770" s="32"/>
      <c r="B1770" s="32"/>
      <c r="C1770" s="30"/>
      <c r="D1770" s="8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1:38" ht="30" customHeight="1">
      <c r="A1771" s="32"/>
      <c r="B1771" s="32"/>
      <c r="C1771" s="30"/>
      <c r="D1771" s="8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1:38" ht="30" customHeight="1">
      <c r="A1772" s="32"/>
      <c r="B1772" s="32"/>
      <c r="C1772" s="30"/>
      <c r="D1772" s="8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1:38" ht="30" customHeight="1">
      <c r="A1773" s="32"/>
      <c r="B1773" s="32"/>
      <c r="C1773" s="30"/>
      <c r="D1773" s="8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1:38" ht="30" customHeight="1">
      <c r="A1774" s="32"/>
      <c r="B1774" s="32"/>
      <c r="C1774" s="30"/>
      <c r="D1774" s="8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1:38" ht="30" customHeight="1">
      <c r="A1775" s="32"/>
      <c r="B1775" s="32"/>
      <c r="C1775" s="30"/>
      <c r="D1775" s="8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1:38" ht="30" customHeight="1">
      <c r="A1776" s="32"/>
      <c r="B1776" s="32"/>
      <c r="C1776" s="30"/>
      <c r="D1776" s="8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1:38" ht="30" customHeight="1">
      <c r="A1777" s="32"/>
      <c r="B1777" s="32"/>
      <c r="C1777" s="30"/>
      <c r="D1777" s="8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1:38" ht="30" customHeight="1">
      <c r="A1778" s="32"/>
      <c r="B1778" s="32"/>
      <c r="C1778" s="30"/>
      <c r="D1778" s="8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1:38" ht="30" customHeight="1">
      <c r="A1779" s="32"/>
      <c r="B1779" s="32"/>
      <c r="C1779" s="30"/>
      <c r="D1779" s="8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38" ht="30" customHeight="1">
      <c r="A1780" s="32"/>
      <c r="B1780" s="32"/>
      <c r="C1780" s="30"/>
      <c r="D1780" s="8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1:38" ht="30" customHeight="1">
      <c r="A1781" s="32"/>
      <c r="B1781" s="32"/>
      <c r="C1781" s="30"/>
      <c r="D1781" s="8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1:38" ht="30" customHeight="1">
      <c r="A1782" s="32"/>
      <c r="B1782" s="32"/>
      <c r="C1782" s="30"/>
      <c r="D1782" s="8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1:38" ht="30" customHeight="1">
      <c r="A1783" s="32"/>
      <c r="B1783" s="32"/>
      <c r="C1783" s="30"/>
      <c r="D1783" s="8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1:38" ht="30" customHeight="1">
      <c r="A1784" s="32"/>
      <c r="B1784" s="32"/>
      <c r="C1784" s="30"/>
      <c r="D1784" s="8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1:38" ht="30" customHeight="1">
      <c r="A1785" s="32"/>
      <c r="B1785" s="32"/>
      <c r="C1785" s="30"/>
      <c r="D1785" s="8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1:38" ht="30" customHeight="1">
      <c r="A1786" s="11" t="s">
        <v>121</v>
      </c>
      <c r="B1786" s="12"/>
      <c r="C1786" s="13"/>
      <c r="D1786" s="14"/>
      <c r="E1786" s="8"/>
      <c r="F1786" s="14"/>
      <c r="G1786" s="8"/>
      <c r="H1786" s="14"/>
      <c r="I1786" s="8"/>
      <c r="J1786" s="14"/>
      <c r="K1786" s="8"/>
      <c r="L1786" s="14">
        <f>F1786+H1786+J1786</f>
        <v>0</v>
      </c>
      <c r="M1786" s="14"/>
      <c r="R1786">
        <f t="shared" ref="R1786:AL1786" si="168">ROUNDDOWN(SUM(R1766:R1767), 0)</f>
        <v>0</v>
      </c>
      <c r="S1786">
        <f t="shared" si="168"/>
        <v>0</v>
      </c>
      <c r="T1786">
        <f t="shared" si="168"/>
        <v>0</v>
      </c>
      <c r="U1786">
        <f t="shared" si="168"/>
        <v>0</v>
      </c>
      <c r="V1786">
        <f t="shared" si="168"/>
        <v>0</v>
      </c>
      <c r="W1786">
        <f t="shared" si="168"/>
        <v>0</v>
      </c>
      <c r="X1786">
        <f t="shared" si="168"/>
        <v>0</v>
      </c>
      <c r="Y1786">
        <f t="shared" si="168"/>
        <v>0</v>
      </c>
      <c r="Z1786">
        <f t="shared" si="168"/>
        <v>0</v>
      </c>
      <c r="AA1786">
        <f t="shared" si="168"/>
        <v>0</v>
      </c>
      <c r="AB1786">
        <f t="shared" si="168"/>
        <v>0</v>
      </c>
      <c r="AC1786">
        <f t="shared" si="168"/>
        <v>0</v>
      </c>
      <c r="AD1786">
        <f t="shared" si="168"/>
        <v>0</v>
      </c>
      <c r="AE1786">
        <f t="shared" si="168"/>
        <v>0</v>
      </c>
      <c r="AF1786">
        <f t="shared" si="168"/>
        <v>0</v>
      </c>
      <c r="AG1786">
        <f t="shared" si="168"/>
        <v>0</v>
      </c>
      <c r="AH1786">
        <f t="shared" si="168"/>
        <v>0</v>
      </c>
      <c r="AI1786">
        <f t="shared" si="168"/>
        <v>0</v>
      </c>
      <c r="AJ1786">
        <f t="shared" si="168"/>
        <v>0</v>
      </c>
      <c r="AK1786">
        <f t="shared" si="168"/>
        <v>0</v>
      </c>
      <c r="AL1786">
        <f t="shared" si="168"/>
        <v>0</v>
      </c>
    </row>
    <row r="1787" spans="1:38" ht="30" customHeight="1">
      <c r="A1787" s="53" t="s">
        <v>376</v>
      </c>
      <c r="B1787" s="56"/>
      <c r="C1787" s="56"/>
      <c r="D1787" s="56"/>
      <c r="E1787" s="56"/>
      <c r="F1787" s="56"/>
      <c r="G1787" s="56"/>
      <c r="H1787" s="56"/>
      <c r="I1787" s="56"/>
      <c r="J1787" s="56"/>
      <c r="K1787" s="56"/>
      <c r="L1787" s="56"/>
      <c r="M1787" s="57"/>
    </row>
    <row r="1788" spans="1:38" ht="30" customHeight="1">
      <c r="A1788" s="31" t="s">
        <v>174</v>
      </c>
      <c r="B1788" s="31" t="s">
        <v>175</v>
      </c>
      <c r="C1788" s="29" t="s">
        <v>57</v>
      </c>
      <c r="D1788" s="8">
        <v>3</v>
      </c>
      <c r="E1788" s="8"/>
      <c r="F1788" s="8"/>
      <c r="G1788" s="8"/>
      <c r="H1788" s="8"/>
      <c r="I1788" s="8"/>
      <c r="J1788" s="8"/>
      <c r="K1788" s="8">
        <f t="shared" ref="K1788:L1791" si="169">E1788+G1788+I1788</f>
        <v>0</v>
      </c>
      <c r="L1788" s="8">
        <f t="shared" si="169"/>
        <v>0</v>
      </c>
      <c r="M1788" s="9" t="s">
        <v>173</v>
      </c>
      <c r="O1788" t="str">
        <f>""</f>
        <v/>
      </c>
      <c r="P1788" s="1" t="s">
        <v>120</v>
      </c>
      <c r="Q1788">
        <v>1</v>
      </c>
      <c r="R1788">
        <f>IF(P1788="기계경비", J1788, 0)</f>
        <v>0</v>
      </c>
      <c r="S1788">
        <f>IF(P1788="운반비", J1788, 0)</f>
        <v>0</v>
      </c>
      <c r="T1788">
        <f>IF(P1788="작업부산물", F1788, 0)</f>
        <v>0</v>
      </c>
      <c r="U1788">
        <f>IF(P1788="관급", F1788, 0)</f>
        <v>0</v>
      </c>
      <c r="V1788">
        <f>IF(P1788="외주비", J1788, 0)</f>
        <v>0</v>
      </c>
      <c r="W1788">
        <f>IF(P1788="장비비", J1788, 0)</f>
        <v>0</v>
      </c>
      <c r="X1788">
        <f>IF(P1788="폐기물처리비", J1788, 0)</f>
        <v>0</v>
      </c>
      <c r="Y1788">
        <f>IF(P1788="가설비", J1788, 0)</f>
        <v>0</v>
      </c>
      <c r="Z1788">
        <f>IF(P1788="잡비제외분", F1788, 0)</f>
        <v>0</v>
      </c>
      <c r="AA1788">
        <f>IF(P1788="사급자재대", L1788, 0)</f>
        <v>0</v>
      </c>
      <c r="AB1788">
        <f>IF(P1788="관급자재대", L1788, 0)</f>
        <v>0</v>
      </c>
      <c r="AC1788">
        <f>IF(P1788="사용자항목1", L1788, 0)</f>
        <v>0</v>
      </c>
      <c r="AD1788">
        <f>IF(P1788="사용자항목2", L1788, 0)</f>
        <v>0</v>
      </c>
      <c r="AE1788">
        <f>IF(P1788="사용자항목3", L1788, 0)</f>
        <v>0</v>
      </c>
      <c r="AF1788">
        <f>IF(P1788="사용자항목4", L1788, 0)</f>
        <v>0</v>
      </c>
      <c r="AG1788">
        <f>IF(P1788="사용자항목5", L1788, 0)</f>
        <v>0</v>
      </c>
      <c r="AH1788">
        <f>IF(P1788="사용자항목6", L1788, 0)</f>
        <v>0</v>
      </c>
      <c r="AI1788">
        <f>IF(P1788="사용자항목7", L1788, 0)</f>
        <v>0</v>
      </c>
      <c r="AJ1788">
        <f>IF(P1788="사용자항목8", L1788, 0)</f>
        <v>0</v>
      </c>
      <c r="AK1788">
        <f>IF(P1788="사용자항목9", L1788, 0)</f>
        <v>0</v>
      </c>
    </row>
    <row r="1789" spans="1:38" ht="30" customHeight="1">
      <c r="A1789" s="31" t="s">
        <v>79</v>
      </c>
      <c r="B1789" s="31" t="s">
        <v>80</v>
      </c>
      <c r="C1789" s="29" t="s">
        <v>58</v>
      </c>
      <c r="D1789" s="8">
        <v>2</v>
      </c>
      <c r="E1789" s="8"/>
      <c r="F1789" s="8"/>
      <c r="G1789" s="8"/>
      <c r="H1789" s="8"/>
      <c r="I1789" s="8"/>
      <c r="J1789" s="8"/>
      <c r="K1789" s="8">
        <f t="shared" si="169"/>
        <v>0</v>
      </c>
      <c r="L1789" s="8">
        <f t="shared" si="169"/>
        <v>0</v>
      </c>
      <c r="M1789" s="8"/>
      <c r="O1789" t="str">
        <f>"01"</f>
        <v>01</v>
      </c>
      <c r="P1789" s="1" t="s">
        <v>120</v>
      </c>
      <c r="Q1789">
        <v>1</v>
      </c>
      <c r="R1789">
        <f>IF(P1789="기계경비", J1789, 0)</f>
        <v>0</v>
      </c>
      <c r="S1789">
        <f>IF(P1789="운반비", J1789, 0)</f>
        <v>0</v>
      </c>
      <c r="T1789">
        <f>IF(P1789="작업부산물", F1789, 0)</f>
        <v>0</v>
      </c>
      <c r="U1789">
        <f>IF(P1789="관급", F1789, 0)</f>
        <v>0</v>
      </c>
      <c r="V1789">
        <f>IF(P1789="외주비", J1789, 0)</f>
        <v>0</v>
      </c>
      <c r="W1789">
        <f>IF(P1789="장비비", J1789, 0)</f>
        <v>0</v>
      </c>
      <c r="X1789">
        <f>IF(P1789="폐기물처리비", J1789, 0)</f>
        <v>0</v>
      </c>
      <c r="Y1789">
        <f>IF(P1789="가설비", J1789, 0)</f>
        <v>0</v>
      </c>
      <c r="Z1789">
        <f>IF(P1789="잡비제외분", F1789, 0)</f>
        <v>0</v>
      </c>
      <c r="AA1789">
        <f>IF(P1789="사급자재대", L1789, 0)</f>
        <v>0</v>
      </c>
      <c r="AB1789">
        <f>IF(P1789="관급자재대", L1789, 0)</f>
        <v>0</v>
      </c>
      <c r="AC1789">
        <f>IF(P1789="사용자항목1", L1789, 0)</f>
        <v>0</v>
      </c>
      <c r="AD1789">
        <f>IF(P1789="사용자항목2", L1789, 0)</f>
        <v>0</v>
      </c>
      <c r="AE1789">
        <f>IF(P1789="사용자항목3", L1789, 0)</f>
        <v>0</v>
      </c>
      <c r="AF1789">
        <f>IF(P1789="사용자항목4", L1789, 0)</f>
        <v>0</v>
      </c>
      <c r="AG1789">
        <f>IF(P1789="사용자항목5", L1789, 0)</f>
        <v>0</v>
      </c>
      <c r="AH1789">
        <f>IF(P1789="사용자항목6", L1789, 0)</f>
        <v>0</v>
      </c>
      <c r="AI1789">
        <f>IF(P1789="사용자항목7", L1789, 0)</f>
        <v>0</v>
      </c>
      <c r="AJ1789">
        <f>IF(P1789="사용자항목8", L1789, 0)</f>
        <v>0</v>
      </c>
      <c r="AK1789">
        <f>IF(P1789="사용자항목9", L1789, 0)</f>
        <v>0</v>
      </c>
    </row>
    <row r="1790" spans="1:38" ht="30" customHeight="1">
      <c r="A1790" s="31" t="s">
        <v>135</v>
      </c>
      <c r="B1790" s="31" t="s">
        <v>177</v>
      </c>
      <c r="C1790" s="29" t="s">
        <v>134</v>
      </c>
      <c r="D1790" s="8">
        <v>1</v>
      </c>
      <c r="E1790" s="8"/>
      <c r="F1790" s="8"/>
      <c r="G1790" s="8"/>
      <c r="H1790" s="8"/>
      <c r="I1790" s="8"/>
      <c r="J1790" s="8"/>
      <c r="K1790" s="8">
        <f t="shared" si="169"/>
        <v>0</v>
      </c>
      <c r="L1790" s="8">
        <f t="shared" si="169"/>
        <v>0</v>
      </c>
      <c r="M1790" s="9" t="s">
        <v>176</v>
      </c>
      <c r="O1790" t="str">
        <f>""</f>
        <v/>
      </c>
      <c r="P1790" s="1" t="s">
        <v>120</v>
      </c>
      <c r="Q1790">
        <v>1</v>
      </c>
      <c r="R1790">
        <f>IF(P1790="기계경비", J1790, 0)</f>
        <v>0</v>
      </c>
      <c r="S1790">
        <f>IF(P1790="운반비", J1790, 0)</f>
        <v>0</v>
      </c>
      <c r="T1790">
        <f>IF(P1790="작업부산물", F1790, 0)</f>
        <v>0</v>
      </c>
      <c r="U1790">
        <f>IF(P1790="관급", F1790, 0)</f>
        <v>0</v>
      </c>
      <c r="V1790">
        <f>IF(P1790="외주비", J1790, 0)</f>
        <v>0</v>
      </c>
      <c r="W1790">
        <f>IF(P1790="장비비", J1790, 0)</f>
        <v>0</v>
      </c>
      <c r="X1790">
        <f>IF(P1790="폐기물처리비", J1790, 0)</f>
        <v>0</v>
      </c>
      <c r="Y1790">
        <f>IF(P1790="가설비", J1790, 0)</f>
        <v>0</v>
      </c>
      <c r="Z1790">
        <f>IF(P1790="잡비제외분", F1790, 0)</f>
        <v>0</v>
      </c>
      <c r="AA1790">
        <f>IF(P1790="사급자재대", L1790, 0)</f>
        <v>0</v>
      </c>
      <c r="AB1790">
        <f>IF(P1790="관급자재대", L1790, 0)</f>
        <v>0</v>
      </c>
      <c r="AC1790">
        <f>IF(P1790="사용자항목1", L1790, 0)</f>
        <v>0</v>
      </c>
      <c r="AD1790">
        <f>IF(P1790="사용자항목2", L1790, 0)</f>
        <v>0</v>
      </c>
      <c r="AE1790">
        <f>IF(P1790="사용자항목3", L1790, 0)</f>
        <v>0</v>
      </c>
      <c r="AF1790">
        <f>IF(P1790="사용자항목4", L1790, 0)</f>
        <v>0</v>
      </c>
      <c r="AG1790">
        <f>IF(P1790="사용자항목5", L1790, 0)</f>
        <v>0</v>
      </c>
      <c r="AH1790">
        <f>IF(P1790="사용자항목6", L1790, 0)</f>
        <v>0</v>
      </c>
      <c r="AI1790">
        <f>IF(P1790="사용자항목7", L1790, 0)</f>
        <v>0</v>
      </c>
      <c r="AJ1790">
        <f>IF(P1790="사용자항목8", L1790, 0)</f>
        <v>0</v>
      </c>
      <c r="AK1790">
        <f>IF(P1790="사용자항목9", L1790, 0)</f>
        <v>0</v>
      </c>
    </row>
    <row r="1791" spans="1:38" ht="30" customHeight="1">
      <c r="A1791" s="31" t="s">
        <v>136</v>
      </c>
      <c r="B1791" s="31" t="s">
        <v>137</v>
      </c>
      <c r="C1791" s="29" t="s">
        <v>134</v>
      </c>
      <c r="D1791" s="8">
        <v>1</v>
      </c>
      <c r="E1791" s="8"/>
      <c r="F1791" s="8"/>
      <c r="G1791" s="8"/>
      <c r="H1791" s="8"/>
      <c r="I1791" s="8"/>
      <c r="J1791" s="8"/>
      <c r="K1791" s="8">
        <f t="shared" si="169"/>
        <v>0</v>
      </c>
      <c r="L1791" s="8">
        <f t="shared" si="169"/>
        <v>0</v>
      </c>
      <c r="M1791" s="9" t="s">
        <v>138</v>
      </c>
      <c r="O1791" t="str">
        <f>""</f>
        <v/>
      </c>
      <c r="P1791" s="1" t="s">
        <v>120</v>
      </c>
      <c r="Q1791">
        <v>1</v>
      </c>
      <c r="R1791">
        <f>IF(P1791="기계경비", J1791, 0)</f>
        <v>0</v>
      </c>
      <c r="S1791">
        <f>IF(P1791="운반비", J1791, 0)</f>
        <v>0</v>
      </c>
      <c r="T1791">
        <f>IF(P1791="작업부산물", F1791, 0)</f>
        <v>0</v>
      </c>
      <c r="U1791">
        <f>IF(P1791="관급", F1791, 0)</f>
        <v>0</v>
      </c>
      <c r="V1791">
        <f>IF(P1791="외주비", J1791, 0)</f>
        <v>0</v>
      </c>
      <c r="W1791">
        <f>IF(P1791="장비비", J1791, 0)</f>
        <v>0</v>
      </c>
      <c r="X1791">
        <f>IF(P1791="폐기물처리비", J1791, 0)</f>
        <v>0</v>
      </c>
      <c r="Y1791">
        <f>IF(P1791="가설비", J1791, 0)</f>
        <v>0</v>
      </c>
      <c r="Z1791">
        <f>IF(P1791="잡비제외분", F1791, 0)</f>
        <v>0</v>
      </c>
      <c r="AA1791">
        <f>IF(P1791="사급자재대", L1791, 0)</f>
        <v>0</v>
      </c>
      <c r="AB1791">
        <f>IF(P1791="관급자재대", L1791, 0)</f>
        <v>0</v>
      </c>
      <c r="AC1791">
        <f>IF(P1791="사용자항목1", L1791, 0)</f>
        <v>0</v>
      </c>
      <c r="AD1791">
        <f>IF(P1791="사용자항목2", L1791, 0)</f>
        <v>0</v>
      </c>
      <c r="AE1791">
        <f>IF(P1791="사용자항목3", L1791, 0)</f>
        <v>0</v>
      </c>
      <c r="AF1791">
        <f>IF(P1791="사용자항목4", L1791, 0)</f>
        <v>0</v>
      </c>
      <c r="AG1791">
        <f>IF(P1791="사용자항목5", L1791, 0)</f>
        <v>0</v>
      </c>
      <c r="AH1791">
        <f>IF(P1791="사용자항목6", L1791, 0)</f>
        <v>0</v>
      </c>
      <c r="AI1791">
        <f>IF(P1791="사용자항목7", L1791, 0)</f>
        <v>0</v>
      </c>
      <c r="AJ1791">
        <f>IF(P1791="사용자항목8", L1791, 0)</f>
        <v>0</v>
      </c>
      <c r="AK1791">
        <f>IF(P1791="사용자항목9", L1791, 0)</f>
        <v>0</v>
      </c>
    </row>
    <row r="1792" spans="1:38" ht="30" customHeight="1">
      <c r="A1792" s="32"/>
      <c r="B1792" s="32"/>
      <c r="C1792" s="30"/>
      <c r="D1792" s="8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1:38" ht="30" customHeight="1">
      <c r="A1793" s="32"/>
      <c r="B1793" s="32"/>
      <c r="C1793" s="30"/>
      <c r="D1793" s="8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1:38" ht="30" customHeight="1">
      <c r="A1794" s="32"/>
      <c r="B1794" s="32"/>
      <c r="C1794" s="30"/>
      <c r="D1794" s="8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38" ht="30" customHeight="1">
      <c r="A1795" s="32"/>
      <c r="B1795" s="32"/>
      <c r="C1795" s="30"/>
      <c r="D1795" s="8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1:38" ht="30" customHeight="1">
      <c r="A1796" s="32"/>
      <c r="B1796" s="32"/>
      <c r="C1796" s="30"/>
      <c r="D1796" s="8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1:38" ht="30" customHeight="1">
      <c r="A1797" s="32"/>
      <c r="B1797" s="32"/>
      <c r="C1797" s="30"/>
      <c r="D1797" s="8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1:38" ht="30" customHeight="1">
      <c r="A1798" s="32"/>
      <c r="B1798" s="32"/>
      <c r="C1798" s="30"/>
      <c r="D1798" s="8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1:38" ht="30" customHeight="1">
      <c r="A1799" s="32"/>
      <c r="B1799" s="32"/>
      <c r="C1799" s="30"/>
      <c r="D1799" s="8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1:38" ht="30" customHeight="1">
      <c r="A1800" s="32"/>
      <c r="B1800" s="32"/>
      <c r="C1800" s="30"/>
      <c r="D1800" s="8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1:38" ht="30" customHeight="1">
      <c r="A1801" s="32"/>
      <c r="B1801" s="32"/>
      <c r="C1801" s="30"/>
      <c r="D1801" s="8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1:38" ht="30" customHeight="1">
      <c r="A1802" s="32"/>
      <c r="B1802" s="32"/>
      <c r="C1802" s="30"/>
      <c r="D1802" s="8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1:38" ht="30" customHeight="1">
      <c r="A1803" s="32"/>
      <c r="B1803" s="32"/>
      <c r="C1803" s="30"/>
      <c r="D1803" s="8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1:38" ht="30" customHeight="1">
      <c r="A1804" s="32"/>
      <c r="B1804" s="32"/>
      <c r="C1804" s="30"/>
      <c r="D1804" s="8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1:38" ht="30" customHeight="1">
      <c r="A1805" s="32"/>
      <c r="B1805" s="32"/>
      <c r="C1805" s="30"/>
      <c r="D1805" s="8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1:38" ht="30" customHeight="1">
      <c r="A1806" s="32"/>
      <c r="B1806" s="32"/>
      <c r="C1806" s="30"/>
      <c r="D1806" s="8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1:38" ht="30" customHeight="1">
      <c r="A1807" s="32"/>
      <c r="B1807" s="32"/>
      <c r="C1807" s="30"/>
      <c r="D1807" s="8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1:38" ht="30" customHeight="1">
      <c r="A1808" s="11" t="s">
        <v>121</v>
      </c>
      <c r="B1808" s="12"/>
      <c r="C1808" s="13"/>
      <c r="D1808" s="14"/>
      <c r="E1808" s="8"/>
      <c r="F1808" s="14"/>
      <c r="G1808" s="8"/>
      <c r="H1808" s="14"/>
      <c r="I1808" s="8"/>
      <c r="J1808" s="14"/>
      <c r="K1808" s="8"/>
      <c r="L1808" s="14">
        <f>F1808+H1808+J1808</f>
        <v>0</v>
      </c>
      <c r="M1808" s="14"/>
      <c r="R1808">
        <f t="shared" ref="R1808:AL1808" si="170">ROUNDDOWN(SUM(R1788:R1791), 0)</f>
        <v>0</v>
      </c>
      <c r="S1808">
        <f t="shared" si="170"/>
        <v>0</v>
      </c>
      <c r="T1808">
        <f t="shared" si="170"/>
        <v>0</v>
      </c>
      <c r="U1808">
        <f t="shared" si="170"/>
        <v>0</v>
      </c>
      <c r="V1808">
        <f t="shared" si="170"/>
        <v>0</v>
      </c>
      <c r="W1808">
        <f t="shared" si="170"/>
        <v>0</v>
      </c>
      <c r="X1808">
        <f t="shared" si="170"/>
        <v>0</v>
      </c>
      <c r="Y1808">
        <f t="shared" si="170"/>
        <v>0</v>
      </c>
      <c r="Z1808">
        <f t="shared" si="170"/>
        <v>0</v>
      </c>
      <c r="AA1808">
        <f t="shared" si="170"/>
        <v>0</v>
      </c>
      <c r="AB1808">
        <f t="shared" si="170"/>
        <v>0</v>
      </c>
      <c r="AC1808">
        <f t="shared" si="170"/>
        <v>0</v>
      </c>
      <c r="AD1808">
        <f t="shared" si="170"/>
        <v>0</v>
      </c>
      <c r="AE1808">
        <f t="shared" si="170"/>
        <v>0</v>
      </c>
      <c r="AF1808">
        <f t="shared" si="170"/>
        <v>0</v>
      </c>
      <c r="AG1808">
        <f t="shared" si="170"/>
        <v>0</v>
      </c>
      <c r="AH1808">
        <f t="shared" si="170"/>
        <v>0</v>
      </c>
      <c r="AI1808">
        <f t="shared" si="170"/>
        <v>0</v>
      </c>
      <c r="AJ1808">
        <f t="shared" si="170"/>
        <v>0</v>
      </c>
      <c r="AK1808">
        <f t="shared" si="170"/>
        <v>0</v>
      </c>
      <c r="AL1808">
        <f t="shared" si="170"/>
        <v>0</v>
      </c>
    </row>
    <row r="1809" spans="1:37" ht="30" customHeight="1">
      <c r="A1809" s="53" t="s">
        <v>377</v>
      </c>
      <c r="B1809" s="56"/>
      <c r="C1809" s="56"/>
      <c r="D1809" s="56"/>
      <c r="E1809" s="56"/>
      <c r="F1809" s="56"/>
      <c r="G1809" s="56"/>
      <c r="H1809" s="56"/>
      <c r="I1809" s="56"/>
      <c r="J1809" s="56"/>
      <c r="K1809" s="56"/>
      <c r="L1809" s="56"/>
      <c r="M1809" s="57"/>
    </row>
    <row r="1810" spans="1:37" ht="30" customHeight="1">
      <c r="A1810" s="31" t="s">
        <v>131</v>
      </c>
      <c r="B1810" s="31" t="s">
        <v>164</v>
      </c>
      <c r="C1810" s="29" t="s">
        <v>57</v>
      </c>
      <c r="D1810" s="8">
        <v>1</v>
      </c>
      <c r="E1810" s="8"/>
      <c r="F1810" s="8"/>
      <c r="G1810" s="8"/>
      <c r="H1810" s="8"/>
      <c r="I1810" s="8"/>
      <c r="J1810" s="8"/>
      <c r="K1810" s="8">
        <f>E1810+G1810+I1810</f>
        <v>0</v>
      </c>
      <c r="L1810" s="8">
        <f>F1810+H1810+J1810</f>
        <v>0</v>
      </c>
      <c r="M1810" s="9" t="s">
        <v>163</v>
      </c>
      <c r="O1810" t="str">
        <f>""</f>
        <v/>
      </c>
      <c r="P1810" s="1" t="s">
        <v>120</v>
      </c>
      <c r="Q1810">
        <v>1</v>
      </c>
      <c r="R1810">
        <f>IF(P1810="기계경비", J1810, 0)</f>
        <v>0</v>
      </c>
      <c r="S1810">
        <f>IF(P1810="운반비", J1810, 0)</f>
        <v>0</v>
      </c>
      <c r="T1810">
        <f>IF(P1810="작업부산물", F1810, 0)</f>
        <v>0</v>
      </c>
      <c r="U1810">
        <f>IF(P1810="관급", F1810, 0)</f>
        <v>0</v>
      </c>
      <c r="V1810">
        <f>IF(P1810="외주비", J1810, 0)</f>
        <v>0</v>
      </c>
      <c r="W1810">
        <f>IF(P1810="장비비", J1810, 0)</f>
        <v>0</v>
      </c>
      <c r="X1810">
        <f>IF(P1810="폐기물처리비", J1810, 0)</f>
        <v>0</v>
      </c>
      <c r="Y1810">
        <f>IF(P1810="가설비", J1810, 0)</f>
        <v>0</v>
      </c>
      <c r="Z1810">
        <f>IF(P1810="잡비제외분", F1810, 0)</f>
        <v>0</v>
      </c>
      <c r="AA1810">
        <f>IF(P1810="사급자재대", L1810, 0)</f>
        <v>0</v>
      </c>
      <c r="AB1810">
        <f>IF(P1810="관급자재대", L1810, 0)</f>
        <v>0</v>
      </c>
      <c r="AC1810">
        <f>IF(P1810="사용자항목1", L1810, 0)</f>
        <v>0</v>
      </c>
      <c r="AD1810">
        <f>IF(P1810="사용자항목2", L1810, 0)</f>
        <v>0</v>
      </c>
      <c r="AE1810">
        <f>IF(P1810="사용자항목3", L1810, 0)</f>
        <v>0</v>
      </c>
      <c r="AF1810">
        <f>IF(P1810="사용자항목4", L1810, 0)</f>
        <v>0</v>
      </c>
      <c r="AG1810">
        <f>IF(P1810="사용자항목5", L1810, 0)</f>
        <v>0</v>
      </c>
      <c r="AH1810">
        <f>IF(P1810="사용자항목6", L1810, 0)</f>
        <v>0</v>
      </c>
      <c r="AI1810">
        <f>IF(P1810="사용자항목7", L1810, 0)</f>
        <v>0</v>
      </c>
      <c r="AJ1810">
        <f>IF(P1810="사용자항목8", L1810, 0)</f>
        <v>0</v>
      </c>
      <c r="AK1810">
        <f>IF(P1810="사용자항목9", L1810, 0)</f>
        <v>0</v>
      </c>
    </row>
    <row r="1811" spans="1:37" ht="30" customHeight="1">
      <c r="A1811" s="32"/>
      <c r="B1811" s="32"/>
      <c r="C1811" s="30"/>
      <c r="D1811" s="8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1:37" ht="30" customHeight="1">
      <c r="A1812" s="32"/>
      <c r="B1812" s="32"/>
      <c r="C1812" s="30"/>
      <c r="D1812" s="8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1:37" ht="30" customHeight="1">
      <c r="A1813" s="32"/>
      <c r="B1813" s="32"/>
      <c r="C1813" s="30"/>
      <c r="D1813" s="8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1:37" ht="30" customHeight="1">
      <c r="A1814" s="32"/>
      <c r="B1814" s="32"/>
      <c r="C1814" s="30"/>
      <c r="D1814" s="8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37" ht="30" customHeight="1">
      <c r="A1815" s="32"/>
      <c r="B1815" s="32"/>
      <c r="C1815" s="30"/>
      <c r="D1815" s="8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1:37" ht="30" customHeight="1">
      <c r="A1816" s="32"/>
      <c r="B1816" s="32"/>
      <c r="C1816" s="30"/>
      <c r="D1816" s="8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1:37" ht="30" customHeight="1">
      <c r="A1817" s="32"/>
      <c r="B1817" s="32"/>
      <c r="C1817" s="30"/>
      <c r="D1817" s="8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1:37" ht="30" customHeight="1">
      <c r="A1818" s="32"/>
      <c r="B1818" s="32"/>
      <c r="C1818" s="30"/>
      <c r="D1818" s="8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1:37" ht="30" customHeight="1">
      <c r="A1819" s="32"/>
      <c r="B1819" s="32"/>
      <c r="C1819" s="30"/>
      <c r="D1819" s="8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1:37" ht="30" customHeight="1">
      <c r="A1820" s="32"/>
      <c r="B1820" s="32"/>
      <c r="C1820" s="30"/>
      <c r="D1820" s="8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1:37" ht="30" customHeight="1">
      <c r="A1821" s="32"/>
      <c r="B1821" s="32"/>
      <c r="C1821" s="30"/>
      <c r="D1821" s="8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1:37" ht="30" customHeight="1">
      <c r="A1822" s="32"/>
      <c r="B1822" s="32"/>
      <c r="C1822" s="30"/>
      <c r="D1822" s="8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1:37" ht="30" customHeight="1">
      <c r="A1823" s="32"/>
      <c r="B1823" s="32"/>
      <c r="C1823" s="30"/>
      <c r="D1823" s="8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1:37" ht="30" customHeight="1">
      <c r="A1824" s="32"/>
      <c r="B1824" s="32"/>
      <c r="C1824" s="30"/>
      <c r="D1824" s="8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1:38" ht="30" customHeight="1">
      <c r="A1825" s="32"/>
      <c r="B1825" s="32"/>
      <c r="C1825" s="30"/>
      <c r="D1825" s="8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1:38" ht="30" customHeight="1">
      <c r="A1826" s="32"/>
      <c r="B1826" s="32"/>
      <c r="C1826" s="30"/>
      <c r="D1826" s="8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1:38" ht="30" customHeight="1">
      <c r="A1827" s="32"/>
      <c r="B1827" s="32"/>
      <c r="C1827" s="30"/>
      <c r="D1827" s="8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1:38" ht="30" customHeight="1">
      <c r="A1828" s="32"/>
      <c r="B1828" s="32"/>
      <c r="C1828" s="30"/>
      <c r="D1828" s="8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1:38" ht="30" customHeight="1">
      <c r="A1829" s="32"/>
      <c r="B1829" s="32"/>
      <c r="C1829" s="30"/>
      <c r="D1829" s="8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38" ht="30" customHeight="1">
      <c r="A1830" s="11" t="s">
        <v>121</v>
      </c>
      <c r="B1830" s="12"/>
      <c r="C1830" s="13"/>
      <c r="D1830" s="14"/>
      <c r="E1830" s="8"/>
      <c r="F1830" s="14"/>
      <c r="G1830" s="8"/>
      <c r="H1830" s="14"/>
      <c r="I1830" s="8"/>
      <c r="J1830" s="14"/>
      <c r="K1830" s="8"/>
      <c r="L1830" s="14">
        <f>F1830+H1830+J1830</f>
        <v>0</v>
      </c>
      <c r="M1830" s="14"/>
      <c r="R1830">
        <f t="shared" ref="R1830:AL1830" si="171">ROUNDDOWN(SUM(R1810:R1810), 0)</f>
        <v>0</v>
      </c>
      <c r="S1830">
        <f t="shared" si="171"/>
        <v>0</v>
      </c>
      <c r="T1830">
        <f t="shared" si="171"/>
        <v>0</v>
      </c>
      <c r="U1830">
        <f t="shared" si="171"/>
        <v>0</v>
      </c>
      <c r="V1830">
        <f t="shared" si="171"/>
        <v>0</v>
      </c>
      <c r="W1830">
        <f t="shared" si="171"/>
        <v>0</v>
      </c>
      <c r="X1830">
        <f t="shared" si="171"/>
        <v>0</v>
      </c>
      <c r="Y1830">
        <f t="shared" si="171"/>
        <v>0</v>
      </c>
      <c r="Z1830">
        <f t="shared" si="171"/>
        <v>0</v>
      </c>
      <c r="AA1830">
        <f t="shared" si="171"/>
        <v>0</v>
      </c>
      <c r="AB1830">
        <f t="shared" si="171"/>
        <v>0</v>
      </c>
      <c r="AC1830">
        <f t="shared" si="171"/>
        <v>0</v>
      </c>
      <c r="AD1830">
        <f t="shared" si="171"/>
        <v>0</v>
      </c>
      <c r="AE1830">
        <f t="shared" si="171"/>
        <v>0</v>
      </c>
      <c r="AF1830">
        <f t="shared" si="171"/>
        <v>0</v>
      </c>
      <c r="AG1830">
        <f t="shared" si="171"/>
        <v>0</v>
      </c>
      <c r="AH1830">
        <f t="shared" si="171"/>
        <v>0</v>
      </c>
      <c r="AI1830">
        <f t="shared" si="171"/>
        <v>0</v>
      </c>
      <c r="AJ1830">
        <f t="shared" si="171"/>
        <v>0</v>
      </c>
      <c r="AK1830">
        <f t="shared" si="171"/>
        <v>0</v>
      </c>
      <c r="AL1830">
        <f t="shared" si="171"/>
        <v>0</v>
      </c>
    </row>
    <row r="1831" spans="1:38" ht="30" customHeight="1">
      <c r="A1831" s="53" t="s">
        <v>378</v>
      </c>
      <c r="B1831" s="56"/>
      <c r="C1831" s="56"/>
      <c r="D1831" s="56"/>
      <c r="E1831" s="56"/>
      <c r="F1831" s="56"/>
      <c r="G1831" s="56"/>
      <c r="H1831" s="56"/>
      <c r="I1831" s="56"/>
      <c r="J1831" s="56"/>
      <c r="K1831" s="56"/>
      <c r="L1831" s="56"/>
      <c r="M1831" s="57"/>
    </row>
    <row r="1832" spans="1:38" ht="30" customHeight="1">
      <c r="A1832" s="31" t="s">
        <v>192</v>
      </c>
      <c r="B1832" s="31" t="s">
        <v>193</v>
      </c>
      <c r="C1832" s="29" t="s">
        <v>194</v>
      </c>
      <c r="D1832" s="8">
        <v>11</v>
      </c>
      <c r="E1832" s="8"/>
      <c r="F1832" s="8"/>
      <c r="G1832" s="8"/>
      <c r="H1832" s="8"/>
      <c r="I1832" s="8"/>
      <c r="J1832" s="8"/>
      <c r="K1832" s="8">
        <f t="shared" ref="K1832:L1834" si="172">E1832+G1832+I1832</f>
        <v>0</v>
      </c>
      <c r="L1832" s="8">
        <f t="shared" si="172"/>
        <v>0</v>
      </c>
      <c r="M1832" s="9" t="s">
        <v>191</v>
      </c>
      <c r="O1832" t="str">
        <f>""</f>
        <v/>
      </c>
      <c r="P1832" s="1" t="s">
        <v>120</v>
      </c>
      <c r="Q1832">
        <v>1</v>
      </c>
      <c r="R1832">
        <f>IF(P1832="기계경비", J1832, 0)</f>
        <v>0</v>
      </c>
      <c r="S1832">
        <f>IF(P1832="운반비", J1832, 0)</f>
        <v>0</v>
      </c>
      <c r="T1832">
        <f>IF(P1832="작업부산물", F1832, 0)</f>
        <v>0</v>
      </c>
      <c r="U1832">
        <f>IF(P1832="관급", F1832, 0)</f>
        <v>0</v>
      </c>
      <c r="V1832">
        <f>IF(P1832="외주비", J1832, 0)</f>
        <v>0</v>
      </c>
      <c r="W1832">
        <f>IF(P1832="장비비", J1832, 0)</f>
        <v>0</v>
      </c>
      <c r="X1832">
        <f>IF(P1832="폐기물처리비", J1832, 0)</f>
        <v>0</v>
      </c>
      <c r="Y1832">
        <f>IF(P1832="가설비", J1832, 0)</f>
        <v>0</v>
      </c>
      <c r="Z1832">
        <f>IF(P1832="잡비제외분", F1832, 0)</f>
        <v>0</v>
      </c>
      <c r="AA1832">
        <f>IF(P1832="사급자재대", L1832, 0)</f>
        <v>0</v>
      </c>
      <c r="AB1832">
        <f>IF(P1832="관급자재대", L1832, 0)</f>
        <v>0</v>
      </c>
      <c r="AC1832">
        <f>IF(P1832="사용자항목1", L1832, 0)</f>
        <v>0</v>
      </c>
      <c r="AD1832">
        <f>IF(P1832="사용자항목2", L1832, 0)</f>
        <v>0</v>
      </c>
      <c r="AE1832">
        <f>IF(P1832="사용자항목3", L1832, 0)</f>
        <v>0</v>
      </c>
      <c r="AF1832">
        <f>IF(P1832="사용자항목4", L1832, 0)</f>
        <v>0</v>
      </c>
      <c r="AG1832">
        <f>IF(P1832="사용자항목5", L1832, 0)</f>
        <v>0</v>
      </c>
      <c r="AH1832">
        <f>IF(P1832="사용자항목6", L1832, 0)</f>
        <v>0</v>
      </c>
      <c r="AI1832">
        <f>IF(P1832="사용자항목7", L1832, 0)</f>
        <v>0</v>
      </c>
      <c r="AJ1832">
        <f>IF(P1832="사용자항목8", L1832, 0)</f>
        <v>0</v>
      </c>
      <c r="AK1832">
        <f>IF(P1832="사용자항목9", L1832, 0)</f>
        <v>0</v>
      </c>
    </row>
    <row r="1833" spans="1:38" ht="30" customHeight="1">
      <c r="A1833" s="31" t="s">
        <v>196</v>
      </c>
      <c r="B1833" s="31" t="s">
        <v>197</v>
      </c>
      <c r="C1833" s="29" t="s">
        <v>57</v>
      </c>
      <c r="D1833" s="8">
        <v>23</v>
      </c>
      <c r="E1833" s="8"/>
      <c r="F1833" s="8"/>
      <c r="G1833" s="8"/>
      <c r="H1833" s="8"/>
      <c r="I1833" s="8"/>
      <c r="J1833" s="8"/>
      <c r="K1833" s="8">
        <f t="shared" si="172"/>
        <v>0</v>
      </c>
      <c r="L1833" s="8">
        <f t="shared" si="172"/>
        <v>0</v>
      </c>
      <c r="M1833" s="9" t="s">
        <v>195</v>
      </c>
      <c r="O1833" t="str">
        <f>""</f>
        <v/>
      </c>
      <c r="P1833" s="1" t="s">
        <v>120</v>
      </c>
      <c r="Q1833">
        <v>1</v>
      </c>
      <c r="R1833">
        <f>IF(P1833="기계경비", J1833, 0)</f>
        <v>0</v>
      </c>
      <c r="S1833">
        <f>IF(P1833="운반비", J1833, 0)</f>
        <v>0</v>
      </c>
      <c r="T1833">
        <f>IF(P1833="작업부산물", F1833, 0)</f>
        <v>0</v>
      </c>
      <c r="U1833">
        <f>IF(P1833="관급", F1833, 0)</f>
        <v>0</v>
      </c>
      <c r="V1833">
        <f>IF(P1833="외주비", J1833, 0)</f>
        <v>0</v>
      </c>
      <c r="W1833">
        <f>IF(P1833="장비비", J1833, 0)</f>
        <v>0</v>
      </c>
      <c r="X1833">
        <f>IF(P1833="폐기물처리비", J1833, 0)</f>
        <v>0</v>
      </c>
      <c r="Y1833">
        <f>IF(P1833="가설비", J1833, 0)</f>
        <v>0</v>
      </c>
      <c r="Z1833">
        <f>IF(P1833="잡비제외분", F1833, 0)</f>
        <v>0</v>
      </c>
      <c r="AA1833">
        <f>IF(P1833="사급자재대", L1833, 0)</f>
        <v>0</v>
      </c>
      <c r="AB1833">
        <f>IF(P1833="관급자재대", L1833, 0)</f>
        <v>0</v>
      </c>
      <c r="AC1833">
        <f>IF(P1833="사용자항목1", L1833, 0)</f>
        <v>0</v>
      </c>
      <c r="AD1833">
        <f>IF(P1833="사용자항목2", L1833, 0)</f>
        <v>0</v>
      </c>
      <c r="AE1833">
        <f>IF(P1833="사용자항목3", L1833, 0)</f>
        <v>0</v>
      </c>
      <c r="AF1833">
        <f>IF(P1833="사용자항목4", L1833, 0)</f>
        <v>0</v>
      </c>
      <c r="AG1833">
        <f>IF(P1833="사용자항목5", L1833, 0)</f>
        <v>0</v>
      </c>
      <c r="AH1833">
        <f>IF(P1833="사용자항목6", L1833, 0)</f>
        <v>0</v>
      </c>
      <c r="AI1833">
        <f>IF(P1833="사용자항목7", L1833, 0)</f>
        <v>0</v>
      </c>
      <c r="AJ1833">
        <f>IF(P1833="사용자항목8", L1833, 0)</f>
        <v>0</v>
      </c>
      <c r="AK1833">
        <f>IF(P1833="사용자항목9", L1833, 0)</f>
        <v>0</v>
      </c>
    </row>
    <row r="1834" spans="1:38" ht="30" customHeight="1">
      <c r="A1834" s="31" t="s">
        <v>199</v>
      </c>
      <c r="B1834" s="31" t="s">
        <v>200</v>
      </c>
      <c r="C1834" s="29" t="s">
        <v>57</v>
      </c>
      <c r="D1834" s="8">
        <v>23</v>
      </c>
      <c r="E1834" s="8"/>
      <c r="F1834" s="8"/>
      <c r="G1834" s="8"/>
      <c r="H1834" s="8"/>
      <c r="I1834" s="8"/>
      <c r="J1834" s="8"/>
      <c r="K1834" s="8">
        <f t="shared" si="172"/>
        <v>0</v>
      </c>
      <c r="L1834" s="8">
        <f t="shared" si="172"/>
        <v>0</v>
      </c>
      <c r="M1834" s="9" t="s">
        <v>198</v>
      </c>
      <c r="O1834" t="str">
        <f>""</f>
        <v/>
      </c>
      <c r="P1834" s="1" t="s">
        <v>120</v>
      </c>
      <c r="Q1834">
        <v>1</v>
      </c>
      <c r="R1834">
        <f>IF(P1834="기계경비", J1834, 0)</f>
        <v>0</v>
      </c>
      <c r="S1834">
        <f>IF(P1834="운반비", J1834, 0)</f>
        <v>0</v>
      </c>
      <c r="T1834">
        <f>IF(P1834="작업부산물", F1834, 0)</f>
        <v>0</v>
      </c>
      <c r="U1834">
        <f>IF(P1834="관급", F1834, 0)</f>
        <v>0</v>
      </c>
      <c r="V1834">
        <f>IF(P1834="외주비", J1834, 0)</f>
        <v>0</v>
      </c>
      <c r="W1834">
        <f>IF(P1834="장비비", J1834, 0)</f>
        <v>0</v>
      </c>
      <c r="X1834">
        <f>IF(P1834="폐기물처리비", J1834, 0)</f>
        <v>0</v>
      </c>
      <c r="Y1834">
        <f>IF(P1834="가설비", J1834, 0)</f>
        <v>0</v>
      </c>
      <c r="Z1834">
        <f>IF(P1834="잡비제외분", F1834, 0)</f>
        <v>0</v>
      </c>
      <c r="AA1834">
        <f>IF(P1834="사급자재대", L1834, 0)</f>
        <v>0</v>
      </c>
      <c r="AB1834">
        <f>IF(P1834="관급자재대", L1834, 0)</f>
        <v>0</v>
      </c>
      <c r="AC1834">
        <f>IF(P1834="사용자항목1", L1834, 0)</f>
        <v>0</v>
      </c>
      <c r="AD1834">
        <f>IF(P1834="사용자항목2", L1834, 0)</f>
        <v>0</v>
      </c>
      <c r="AE1834">
        <f>IF(P1834="사용자항목3", L1834, 0)</f>
        <v>0</v>
      </c>
      <c r="AF1834">
        <f>IF(P1834="사용자항목4", L1834, 0)</f>
        <v>0</v>
      </c>
      <c r="AG1834">
        <f>IF(P1834="사용자항목5", L1834, 0)</f>
        <v>0</v>
      </c>
      <c r="AH1834">
        <f>IF(P1834="사용자항목6", L1834, 0)</f>
        <v>0</v>
      </c>
      <c r="AI1834">
        <f>IF(P1834="사용자항목7", L1834, 0)</f>
        <v>0</v>
      </c>
      <c r="AJ1834">
        <f>IF(P1834="사용자항목8", L1834, 0)</f>
        <v>0</v>
      </c>
      <c r="AK1834">
        <f>IF(P1834="사용자항목9", L1834, 0)</f>
        <v>0</v>
      </c>
    </row>
    <row r="1835" spans="1:38" ht="30" customHeight="1">
      <c r="A1835" s="32"/>
      <c r="B1835" s="32"/>
      <c r="C1835" s="30"/>
      <c r="D1835" s="8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1:38" ht="30" customHeight="1">
      <c r="A1836" s="32"/>
      <c r="B1836" s="32"/>
      <c r="C1836" s="30"/>
      <c r="D1836" s="8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1:38" ht="30" customHeight="1">
      <c r="A1837" s="32"/>
      <c r="B1837" s="32"/>
      <c r="C1837" s="30"/>
      <c r="D1837" s="8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1:38" ht="30" customHeight="1">
      <c r="A1838" s="32"/>
      <c r="B1838" s="32"/>
      <c r="C1838" s="30"/>
      <c r="D1838" s="8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1:38" ht="30" customHeight="1">
      <c r="A1839" s="32"/>
      <c r="B1839" s="32"/>
      <c r="C1839" s="30"/>
      <c r="D1839" s="8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1:38" ht="30" customHeight="1">
      <c r="A1840" s="32"/>
      <c r="B1840" s="32"/>
      <c r="C1840" s="30"/>
      <c r="D1840" s="8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1:38" ht="30" customHeight="1">
      <c r="A1841" s="32"/>
      <c r="B1841" s="32"/>
      <c r="C1841" s="30"/>
      <c r="D1841" s="8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1:38" ht="30" customHeight="1">
      <c r="A1842" s="32"/>
      <c r="B1842" s="32"/>
      <c r="C1842" s="30"/>
      <c r="D1842" s="8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1:38" ht="30" customHeight="1">
      <c r="A1843" s="32"/>
      <c r="B1843" s="32"/>
      <c r="C1843" s="30"/>
      <c r="D1843" s="8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1:38" ht="30" customHeight="1">
      <c r="A1844" s="32"/>
      <c r="B1844" s="32"/>
      <c r="C1844" s="30"/>
      <c r="D1844" s="8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1:38" ht="30" customHeight="1">
      <c r="A1845" s="32"/>
      <c r="B1845" s="32"/>
      <c r="C1845" s="30"/>
      <c r="D1845" s="8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1:38" ht="30" customHeight="1">
      <c r="A1846" s="32"/>
      <c r="B1846" s="32"/>
      <c r="C1846" s="30"/>
      <c r="D1846" s="8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1:38" ht="30" customHeight="1">
      <c r="A1847" s="32"/>
      <c r="B1847" s="32"/>
      <c r="C1847" s="30"/>
      <c r="D1847" s="8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1:38" ht="30" customHeight="1">
      <c r="A1848" s="32"/>
      <c r="B1848" s="32"/>
      <c r="C1848" s="30"/>
      <c r="D1848" s="8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1:38" ht="30" customHeight="1">
      <c r="A1849" s="32"/>
      <c r="B1849" s="32"/>
      <c r="C1849" s="30"/>
      <c r="D1849" s="8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38" ht="30" customHeight="1">
      <c r="A1850" s="32"/>
      <c r="B1850" s="32"/>
      <c r="C1850" s="30"/>
      <c r="D1850" s="8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1:38" ht="30" customHeight="1">
      <c r="A1851" s="32"/>
      <c r="B1851" s="32"/>
      <c r="C1851" s="30"/>
      <c r="D1851" s="8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1:38" ht="30" customHeight="1">
      <c r="A1852" s="11" t="s">
        <v>121</v>
      </c>
      <c r="B1852" s="12"/>
      <c r="C1852" s="13"/>
      <c r="D1852" s="14"/>
      <c r="E1852" s="8"/>
      <c r="F1852" s="14"/>
      <c r="G1852" s="8"/>
      <c r="H1852" s="14"/>
      <c r="I1852" s="8"/>
      <c r="J1852" s="14"/>
      <c r="K1852" s="8"/>
      <c r="L1852" s="14">
        <f>F1852+H1852+J1852</f>
        <v>0</v>
      </c>
      <c r="M1852" s="14"/>
      <c r="R1852">
        <f t="shared" ref="R1852:AL1852" si="173">ROUNDDOWN(SUM(R1832:R1834), 0)</f>
        <v>0</v>
      </c>
      <c r="S1852">
        <f t="shared" si="173"/>
        <v>0</v>
      </c>
      <c r="T1852">
        <f t="shared" si="173"/>
        <v>0</v>
      </c>
      <c r="U1852">
        <f t="shared" si="173"/>
        <v>0</v>
      </c>
      <c r="V1852">
        <f t="shared" si="173"/>
        <v>0</v>
      </c>
      <c r="W1852">
        <f t="shared" si="173"/>
        <v>0</v>
      </c>
      <c r="X1852">
        <f t="shared" si="173"/>
        <v>0</v>
      </c>
      <c r="Y1852">
        <f t="shared" si="173"/>
        <v>0</v>
      </c>
      <c r="Z1852">
        <f t="shared" si="173"/>
        <v>0</v>
      </c>
      <c r="AA1852">
        <f t="shared" si="173"/>
        <v>0</v>
      </c>
      <c r="AB1852">
        <f t="shared" si="173"/>
        <v>0</v>
      </c>
      <c r="AC1852">
        <f t="shared" si="173"/>
        <v>0</v>
      </c>
      <c r="AD1852">
        <f t="shared" si="173"/>
        <v>0</v>
      </c>
      <c r="AE1852">
        <f t="shared" si="173"/>
        <v>0</v>
      </c>
      <c r="AF1852">
        <f t="shared" si="173"/>
        <v>0</v>
      </c>
      <c r="AG1852">
        <f t="shared" si="173"/>
        <v>0</v>
      </c>
      <c r="AH1852">
        <f t="shared" si="173"/>
        <v>0</v>
      </c>
      <c r="AI1852">
        <f t="shared" si="173"/>
        <v>0</v>
      </c>
      <c r="AJ1852">
        <f t="shared" si="173"/>
        <v>0</v>
      </c>
      <c r="AK1852">
        <f t="shared" si="173"/>
        <v>0</v>
      </c>
      <c r="AL1852">
        <f t="shared" si="173"/>
        <v>0</v>
      </c>
    </row>
    <row r="1853" spans="1:38" ht="30" customHeight="1">
      <c r="A1853" s="53" t="s">
        <v>379</v>
      </c>
      <c r="B1853" s="56"/>
      <c r="C1853" s="56"/>
      <c r="D1853" s="56"/>
      <c r="E1853" s="56"/>
      <c r="F1853" s="56"/>
      <c r="G1853" s="56"/>
      <c r="H1853" s="56"/>
      <c r="I1853" s="56"/>
      <c r="J1853" s="56"/>
      <c r="K1853" s="56"/>
      <c r="L1853" s="56"/>
      <c r="M1853" s="57"/>
    </row>
    <row r="1854" spans="1:38" ht="30" customHeight="1">
      <c r="A1854" s="31" t="s">
        <v>204</v>
      </c>
      <c r="B1854" s="31" t="s">
        <v>205</v>
      </c>
      <c r="C1854" s="29" t="s">
        <v>48</v>
      </c>
      <c r="D1854" s="8">
        <v>32</v>
      </c>
      <c r="E1854" s="8"/>
      <c r="F1854" s="8"/>
      <c r="G1854" s="8"/>
      <c r="H1854" s="8"/>
      <c r="I1854" s="8"/>
      <c r="J1854" s="8"/>
      <c r="K1854" s="8">
        <f t="shared" ref="K1854:L1857" si="174">E1854+G1854+I1854</f>
        <v>0</v>
      </c>
      <c r="L1854" s="8">
        <f t="shared" si="174"/>
        <v>0</v>
      </c>
      <c r="M1854" s="9" t="s">
        <v>203</v>
      </c>
      <c r="O1854" t="str">
        <f>""</f>
        <v/>
      </c>
      <c r="P1854" s="1" t="s">
        <v>120</v>
      </c>
      <c r="Q1854">
        <v>1</v>
      </c>
      <c r="R1854">
        <f>IF(P1854="기계경비", J1854, 0)</f>
        <v>0</v>
      </c>
      <c r="S1854">
        <f>IF(P1854="운반비", J1854, 0)</f>
        <v>0</v>
      </c>
      <c r="T1854">
        <f>IF(P1854="작업부산물", F1854, 0)</f>
        <v>0</v>
      </c>
      <c r="U1854">
        <f>IF(P1854="관급", F1854, 0)</f>
        <v>0</v>
      </c>
      <c r="V1854">
        <f>IF(P1854="외주비", J1854, 0)</f>
        <v>0</v>
      </c>
      <c r="W1854">
        <f>IF(P1854="장비비", J1854, 0)</f>
        <v>0</v>
      </c>
      <c r="X1854">
        <f>IF(P1854="폐기물처리비", J1854, 0)</f>
        <v>0</v>
      </c>
      <c r="Y1854">
        <f>IF(P1854="가설비", J1854, 0)</f>
        <v>0</v>
      </c>
      <c r="Z1854">
        <f>IF(P1854="잡비제외분", F1854, 0)</f>
        <v>0</v>
      </c>
      <c r="AA1854">
        <f>IF(P1854="사급자재대", L1854, 0)</f>
        <v>0</v>
      </c>
      <c r="AB1854">
        <f>IF(P1854="관급자재대", L1854, 0)</f>
        <v>0</v>
      </c>
      <c r="AC1854">
        <f>IF(P1854="사용자항목1", L1854, 0)</f>
        <v>0</v>
      </c>
      <c r="AD1854">
        <f>IF(P1854="사용자항목2", L1854, 0)</f>
        <v>0</v>
      </c>
      <c r="AE1854">
        <f>IF(P1854="사용자항목3", L1854, 0)</f>
        <v>0</v>
      </c>
      <c r="AF1854">
        <f>IF(P1854="사용자항목4", L1854, 0)</f>
        <v>0</v>
      </c>
      <c r="AG1854">
        <f>IF(P1854="사용자항목5", L1854, 0)</f>
        <v>0</v>
      </c>
      <c r="AH1854">
        <f>IF(P1854="사용자항목6", L1854, 0)</f>
        <v>0</v>
      </c>
      <c r="AI1854">
        <f>IF(P1854="사용자항목7", L1854, 0)</f>
        <v>0</v>
      </c>
      <c r="AJ1854">
        <f>IF(P1854="사용자항목8", L1854, 0)</f>
        <v>0</v>
      </c>
      <c r="AK1854">
        <f>IF(P1854="사용자항목9", L1854, 0)</f>
        <v>0</v>
      </c>
    </row>
    <row r="1855" spans="1:38" ht="30" customHeight="1">
      <c r="A1855" s="31" t="s">
        <v>207</v>
      </c>
      <c r="B1855" s="31" t="s">
        <v>208</v>
      </c>
      <c r="C1855" s="29" t="s">
        <v>55</v>
      </c>
      <c r="D1855" s="8">
        <v>4</v>
      </c>
      <c r="E1855" s="8"/>
      <c r="F1855" s="8"/>
      <c r="G1855" s="8"/>
      <c r="H1855" s="8"/>
      <c r="I1855" s="8"/>
      <c r="J1855" s="8"/>
      <c r="K1855" s="8">
        <f t="shared" si="174"/>
        <v>0</v>
      </c>
      <c r="L1855" s="8">
        <f t="shared" si="174"/>
        <v>0</v>
      </c>
      <c r="M1855" s="9" t="s">
        <v>206</v>
      </c>
      <c r="O1855" t="str">
        <f>""</f>
        <v/>
      </c>
      <c r="P1855" s="1" t="s">
        <v>120</v>
      </c>
      <c r="Q1855">
        <v>1</v>
      </c>
      <c r="R1855">
        <f>IF(P1855="기계경비", J1855, 0)</f>
        <v>0</v>
      </c>
      <c r="S1855">
        <f>IF(P1855="운반비", J1855, 0)</f>
        <v>0</v>
      </c>
      <c r="T1855">
        <f>IF(P1855="작업부산물", F1855, 0)</f>
        <v>0</v>
      </c>
      <c r="U1855">
        <f>IF(P1855="관급", F1855, 0)</f>
        <v>0</v>
      </c>
      <c r="V1855">
        <f>IF(P1855="외주비", J1855, 0)</f>
        <v>0</v>
      </c>
      <c r="W1855">
        <f>IF(P1855="장비비", J1855, 0)</f>
        <v>0</v>
      </c>
      <c r="X1855">
        <f>IF(P1855="폐기물처리비", J1855, 0)</f>
        <v>0</v>
      </c>
      <c r="Y1855">
        <f>IF(P1855="가설비", J1855, 0)</f>
        <v>0</v>
      </c>
      <c r="Z1855">
        <f>IF(P1855="잡비제외분", F1855, 0)</f>
        <v>0</v>
      </c>
      <c r="AA1855">
        <f>IF(P1855="사급자재대", L1855, 0)</f>
        <v>0</v>
      </c>
      <c r="AB1855">
        <f>IF(P1855="관급자재대", L1855, 0)</f>
        <v>0</v>
      </c>
      <c r="AC1855">
        <f>IF(P1855="사용자항목1", L1855, 0)</f>
        <v>0</v>
      </c>
      <c r="AD1855">
        <f>IF(P1855="사용자항목2", L1855, 0)</f>
        <v>0</v>
      </c>
      <c r="AE1855">
        <f>IF(P1855="사용자항목3", L1855, 0)</f>
        <v>0</v>
      </c>
      <c r="AF1855">
        <f>IF(P1855="사용자항목4", L1855, 0)</f>
        <v>0</v>
      </c>
      <c r="AG1855">
        <f>IF(P1855="사용자항목5", L1855, 0)</f>
        <v>0</v>
      </c>
      <c r="AH1855">
        <f>IF(P1855="사용자항목6", L1855, 0)</f>
        <v>0</v>
      </c>
      <c r="AI1855">
        <f>IF(P1855="사용자항목7", L1855, 0)</f>
        <v>0</v>
      </c>
      <c r="AJ1855">
        <f>IF(P1855="사용자항목8", L1855, 0)</f>
        <v>0</v>
      </c>
      <c r="AK1855">
        <f>IF(P1855="사용자항목9", L1855, 0)</f>
        <v>0</v>
      </c>
    </row>
    <row r="1856" spans="1:38" ht="30" customHeight="1">
      <c r="A1856" s="31" t="s">
        <v>210</v>
      </c>
      <c r="B1856" s="31" t="s">
        <v>211</v>
      </c>
      <c r="C1856" s="29" t="s">
        <v>57</v>
      </c>
      <c r="D1856" s="8">
        <v>72</v>
      </c>
      <c r="E1856" s="8"/>
      <c r="F1856" s="8"/>
      <c r="G1856" s="8"/>
      <c r="H1856" s="8"/>
      <c r="I1856" s="8"/>
      <c r="J1856" s="8"/>
      <c r="K1856" s="8">
        <f t="shared" si="174"/>
        <v>0</v>
      </c>
      <c r="L1856" s="8">
        <f t="shared" si="174"/>
        <v>0</v>
      </c>
      <c r="M1856" s="9" t="s">
        <v>209</v>
      </c>
      <c r="O1856" t="str">
        <f>""</f>
        <v/>
      </c>
      <c r="P1856" s="1" t="s">
        <v>120</v>
      </c>
      <c r="Q1856">
        <v>1</v>
      </c>
      <c r="R1856">
        <f>IF(P1856="기계경비", J1856, 0)</f>
        <v>0</v>
      </c>
      <c r="S1856">
        <f>IF(P1856="운반비", J1856, 0)</f>
        <v>0</v>
      </c>
      <c r="T1856">
        <f>IF(P1856="작업부산물", F1856, 0)</f>
        <v>0</v>
      </c>
      <c r="U1856">
        <f>IF(P1856="관급", F1856, 0)</f>
        <v>0</v>
      </c>
      <c r="V1856">
        <f>IF(P1856="외주비", J1856, 0)</f>
        <v>0</v>
      </c>
      <c r="W1856">
        <f>IF(P1856="장비비", J1856, 0)</f>
        <v>0</v>
      </c>
      <c r="X1856">
        <f>IF(P1856="폐기물처리비", J1856, 0)</f>
        <v>0</v>
      </c>
      <c r="Y1856">
        <f>IF(P1856="가설비", J1856, 0)</f>
        <v>0</v>
      </c>
      <c r="Z1856">
        <f>IF(P1856="잡비제외분", F1856, 0)</f>
        <v>0</v>
      </c>
      <c r="AA1856">
        <f>IF(P1856="사급자재대", L1856, 0)</f>
        <v>0</v>
      </c>
      <c r="AB1856">
        <f>IF(P1856="관급자재대", L1856, 0)</f>
        <v>0</v>
      </c>
      <c r="AC1856">
        <f>IF(P1856="사용자항목1", L1856, 0)</f>
        <v>0</v>
      </c>
      <c r="AD1856">
        <f>IF(P1856="사용자항목2", L1856, 0)</f>
        <v>0</v>
      </c>
      <c r="AE1856">
        <f>IF(P1856="사용자항목3", L1856, 0)</f>
        <v>0</v>
      </c>
      <c r="AF1856">
        <f>IF(P1856="사용자항목4", L1856, 0)</f>
        <v>0</v>
      </c>
      <c r="AG1856">
        <f>IF(P1856="사용자항목5", L1856, 0)</f>
        <v>0</v>
      </c>
      <c r="AH1856">
        <f>IF(P1856="사용자항목6", L1856, 0)</f>
        <v>0</v>
      </c>
      <c r="AI1856">
        <f>IF(P1856="사용자항목7", L1856, 0)</f>
        <v>0</v>
      </c>
      <c r="AJ1856">
        <f>IF(P1856="사용자항목8", L1856, 0)</f>
        <v>0</v>
      </c>
      <c r="AK1856">
        <f>IF(P1856="사용자항목9", L1856, 0)</f>
        <v>0</v>
      </c>
    </row>
    <row r="1857" spans="1:37" ht="30" customHeight="1">
      <c r="A1857" s="31" t="s">
        <v>213</v>
      </c>
      <c r="B1857" s="31" t="s">
        <v>214</v>
      </c>
      <c r="C1857" s="29" t="s">
        <v>57</v>
      </c>
      <c r="D1857" s="8">
        <v>72</v>
      </c>
      <c r="E1857" s="8"/>
      <c r="F1857" s="8"/>
      <c r="G1857" s="8"/>
      <c r="H1857" s="8"/>
      <c r="I1857" s="8"/>
      <c r="J1857" s="8"/>
      <c r="K1857" s="8">
        <f t="shared" si="174"/>
        <v>0</v>
      </c>
      <c r="L1857" s="8">
        <f t="shared" si="174"/>
        <v>0</v>
      </c>
      <c r="M1857" s="9" t="s">
        <v>212</v>
      </c>
      <c r="O1857" t="str">
        <f>""</f>
        <v/>
      </c>
      <c r="P1857" s="1" t="s">
        <v>120</v>
      </c>
      <c r="Q1857">
        <v>1</v>
      </c>
      <c r="R1857">
        <f>IF(P1857="기계경비", J1857, 0)</f>
        <v>0</v>
      </c>
      <c r="S1857">
        <f>IF(P1857="운반비", J1857, 0)</f>
        <v>0</v>
      </c>
      <c r="T1857">
        <f>IF(P1857="작업부산물", F1857, 0)</f>
        <v>0</v>
      </c>
      <c r="U1857">
        <f>IF(P1857="관급", F1857, 0)</f>
        <v>0</v>
      </c>
      <c r="V1857">
        <f>IF(P1857="외주비", J1857, 0)</f>
        <v>0</v>
      </c>
      <c r="W1857">
        <f>IF(P1857="장비비", J1857, 0)</f>
        <v>0</v>
      </c>
      <c r="X1857">
        <f>IF(P1857="폐기물처리비", J1857, 0)</f>
        <v>0</v>
      </c>
      <c r="Y1857">
        <f>IF(P1857="가설비", J1857, 0)</f>
        <v>0</v>
      </c>
      <c r="Z1857">
        <f>IF(P1857="잡비제외분", F1857, 0)</f>
        <v>0</v>
      </c>
      <c r="AA1857">
        <f>IF(P1857="사급자재대", L1857, 0)</f>
        <v>0</v>
      </c>
      <c r="AB1857">
        <f>IF(P1857="관급자재대", L1857, 0)</f>
        <v>0</v>
      </c>
      <c r="AC1857">
        <f>IF(P1857="사용자항목1", L1857, 0)</f>
        <v>0</v>
      </c>
      <c r="AD1857">
        <f>IF(P1857="사용자항목2", L1857, 0)</f>
        <v>0</v>
      </c>
      <c r="AE1857">
        <f>IF(P1857="사용자항목3", L1857, 0)</f>
        <v>0</v>
      </c>
      <c r="AF1857">
        <f>IF(P1857="사용자항목4", L1857, 0)</f>
        <v>0</v>
      </c>
      <c r="AG1857">
        <f>IF(P1857="사용자항목5", L1857, 0)</f>
        <v>0</v>
      </c>
      <c r="AH1857">
        <f>IF(P1857="사용자항목6", L1857, 0)</f>
        <v>0</v>
      </c>
      <c r="AI1857">
        <f>IF(P1857="사용자항목7", L1857, 0)</f>
        <v>0</v>
      </c>
      <c r="AJ1857">
        <f>IF(P1857="사용자항목8", L1857, 0)</f>
        <v>0</v>
      </c>
      <c r="AK1857">
        <f>IF(P1857="사용자항목9", L1857, 0)</f>
        <v>0</v>
      </c>
    </row>
    <row r="1858" spans="1:37" ht="30" customHeight="1">
      <c r="A1858" s="32"/>
      <c r="B1858" s="32"/>
      <c r="C1858" s="30"/>
      <c r="D1858" s="8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1:37" ht="30" customHeight="1">
      <c r="A1859" s="32"/>
      <c r="B1859" s="32"/>
      <c r="C1859" s="30"/>
      <c r="D1859" s="8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1:37" ht="30" customHeight="1">
      <c r="A1860" s="32"/>
      <c r="B1860" s="32"/>
      <c r="C1860" s="30"/>
      <c r="D1860" s="8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1:37" ht="30" customHeight="1">
      <c r="A1861" s="32"/>
      <c r="B1861" s="32"/>
      <c r="C1861" s="30"/>
      <c r="D1861" s="8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1:37" ht="30" customHeight="1">
      <c r="A1862" s="32"/>
      <c r="B1862" s="32"/>
      <c r="C1862" s="30"/>
      <c r="D1862" s="8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1:37" ht="30" customHeight="1">
      <c r="A1863" s="32"/>
      <c r="B1863" s="32"/>
      <c r="C1863" s="30"/>
      <c r="D1863" s="8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1:37" ht="30" customHeight="1">
      <c r="A1864" s="32"/>
      <c r="B1864" s="32"/>
      <c r="C1864" s="30"/>
      <c r="D1864" s="8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37" ht="30" customHeight="1">
      <c r="A1865" s="32"/>
      <c r="B1865" s="32"/>
      <c r="C1865" s="30"/>
      <c r="D1865" s="8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1:37" ht="30" customHeight="1">
      <c r="A1866" s="32"/>
      <c r="B1866" s="32"/>
      <c r="C1866" s="30"/>
      <c r="D1866" s="8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1:37" ht="30" customHeight="1">
      <c r="A1867" s="32"/>
      <c r="B1867" s="32"/>
      <c r="C1867" s="30"/>
      <c r="D1867" s="8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1:37" ht="30" customHeight="1">
      <c r="A1868" s="32"/>
      <c r="B1868" s="32"/>
      <c r="C1868" s="30"/>
      <c r="D1868" s="8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1:37" ht="30" customHeight="1">
      <c r="A1869" s="32"/>
      <c r="B1869" s="32"/>
      <c r="C1869" s="30"/>
      <c r="D1869" s="8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1:37" ht="30" customHeight="1">
      <c r="A1870" s="32"/>
      <c r="B1870" s="32"/>
      <c r="C1870" s="30"/>
      <c r="D1870" s="8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1:37" ht="30" customHeight="1">
      <c r="A1871" s="32"/>
      <c r="B1871" s="32"/>
      <c r="C1871" s="30"/>
      <c r="D1871" s="8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1:37" ht="30" customHeight="1">
      <c r="A1872" s="32"/>
      <c r="B1872" s="32"/>
      <c r="C1872" s="30"/>
      <c r="D1872" s="8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1:38" ht="30" customHeight="1">
      <c r="A1873" s="32"/>
      <c r="B1873" s="32"/>
      <c r="C1873" s="30"/>
      <c r="D1873" s="8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1:38" ht="30" customHeight="1">
      <c r="A1874" s="11" t="s">
        <v>121</v>
      </c>
      <c r="B1874" s="12"/>
      <c r="C1874" s="13"/>
      <c r="D1874" s="14"/>
      <c r="E1874" s="8"/>
      <c r="F1874" s="14"/>
      <c r="G1874" s="8"/>
      <c r="H1874" s="14"/>
      <c r="I1874" s="8"/>
      <c r="J1874" s="14"/>
      <c r="K1874" s="8"/>
      <c r="L1874" s="14">
        <f>F1874+H1874+J1874</f>
        <v>0</v>
      </c>
      <c r="M1874" s="14"/>
      <c r="R1874">
        <f t="shared" ref="R1874:AL1874" si="175">ROUNDDOWN(SUM(R1854:R1857), 0)</f>
        <v>0</v>
      </c>
      <c r="S1874">
        <f t="shared" si="175"/>
        <v>0</v>
      </c>
      <c r="T1874">
        <f t="shared" si="175"/>
        <v>0</v>
      </c>
      <c r="U1874">
        <f t="shared" si="175"/>
        <v>0</v>
      </c>
      <c r="V1874">
        <f t="shared" si="175"/>
        <v>0</v>
      </c>
      <c r="W1874">
        <f t="shared" si="175"/>
        <v>0</v>
      </c>
      <c r="X1874">
        <f t="shared" si="175"/>
        <v>0</v>
      </c>
      <c r="Y1874">
        <f t="shared" si="175"/>
        <v>0</v>
      </c>
      <c r="Z1874">
        <f t="shared" si="175"/>
        <v>0</v>
      </c>
      <c r="AA1874">
        <f t="shared" si="175"/>
        <v>0</v>
      </c>
      <c r="AB1874">
        <f t="shared" si="175"/>
        <v>0</v>
      </c>
      <c r="AC1874">
        <f t="shared" si="175"/>
        <v>0</v>
      </c>
      <c r="AD1874">
        <f t="shared" si="175"/>
        <v>0</v>
      </c>
      <c r="AE1874">
        <f t="shared" si="175"/>
        <v>0</v>
      </c>
      <c r="AF1874">
        <f t="shared" si="175"/>
        <v>0</v>
      </c>
      <c r="AG1874">
        <f t="shared" si="175"/>
        <v>0</v>
      </c>
      <c r="AH1874">
        <f t="shared" si="175"/>
        <v>0</v>
      </c>
      <c r="AI1874">
        <f t="shared" si="175"/>
        <v>0</v>
      </c>
      <c r="AJ1874">
        <f t="shared" si="175"/>
        <v>0</v>
      </c>
      <c r="AK1874">
        <f t="shared" si="175"/>
        <v>0</v>
      </c>
      <c r="AL1874">
        <f t="shared" si="175"/>
        <v>0</v>
      </c>
    </row>
    <row r="1875" spans="1:38" ht="30" customHeight="1">
      <c r="A1875" s="53" t="s">
        <v>380</v>
      </c>
      <c r="B1875" s="56"/>
      <c r="C1875" s="56"/>
      <c r="D1875" s="56"/>
      <c r="E1875" s="56"/>
      <c r="F1875" s="56"/>
      <c r="G1875" s="56"/>
      <c r="H1875" s="56"/>
      <c r="I1875" s="56"/>
      <c r="J1875" s="56"/>
      <c r="K1875" s="56"/>
      <c r="L1875" s="56"/>
      <c r="M1875" s="57"/>
    </row>
    <row r="1876" spans="1:38" ht="30" customHeight="1">
      <c r="A1876" s="31" t="s">
        <v>219</v>
      </c>
      <c r="B1876" s="31" t="s">
        <v>220</v>
      </c>
      <c r="C1876" s="29" t="s">
        <v>57</v>
      </c>
      <c r="D1876" s="8">
        <v>16</v>
      </c>
      <c r="E1876" s="8"/>
      <c r="F1876" s="8"/>
      <c r="G1876" s="8"/>
      <c r="H1876" s="8"/>
      <c r="I1876" s="8"/>
      <c r="J1876" s="8"/>
      <c r="K1876" s="8">
        <f>E1876+G1876+I1876</f>
        <v>0</v>
      </c>
      <c r="L1876" s="8">
        <f>F1876+H1876+J1876</f>
        <v>0</v>
      </c>
      <c r="M1876" s="9" t="s">
        <v>218</v>
      </c>
      <c r="O1876" t="str">
        <f>""</f>
        <v/>
      </c>
      <c r="P1876" s="1" t="s">
        <v>120</v>
      </c>
      <c r="Q1876">
        <v>1</v>
      </c>
      <c r="R1876">
        <f>IF(P1876="기계경비", J1876, 0)</f>
        <v>0</v>
      </c>
      <c r="S1876">
        <f>IF(P1876="운반비", J1876, 0)</f>
        <v>0</v>
      </c>
      <c r="T1876">
        <f>IF(P1876="작업부산물", F1876, 0)</f>
        <v>0</v>
      </c>
      <c r="U1876">
        <f>IF(P1876="관급", F1876, 0)</f>
        <v>0</v>
      </c>
      <c r="V1876">
        <f>IF(P1876="외주비", J1876, 0)</f>
        <v>0</v>
      </c>
      <c r="W1876">
        <f>IF(P1876="장비비", J1876, 0)</f>
        <v>0</v>
      </c>
      <c r="X1876">
        <f>IF(P1876="폐기물처리비", J1876, 0)</f>
        <v>0</v>
      </c>
      <c r="Y1876">
        <f>IF(P1876="가설비", J1876, 0)</f>
        <v>0</v>
      </c>
      <c r="Z1876">
        <f>IF(P1876="잡비제외분", F1876, 0)</f>
        <v>0</v>
      </c>
      <c r="AA1876">
        <f>IF(P1876="사급자재대", L1876, 0)</f>
        <v>0</v>
      </c>
      <c r="AB1876">
        <f>IF(P1876="관급자재대", L1876, 0)</f>
        <v>0</v>
      </c>
      <c r="AC1876">
        <f>IF(P1876="사용자항목1", L1876, 0)</f>
        <v>0</v>
      </c>
      <c r="AD1876">
        <f>IF(P1876="사용자항목2", L1876, 0)</f>
        <v>0</v>
      </c>
      <c r="AE1876">
        <f>IF(P1876="사용자항목3", L1876, 0)</f>
        <v>0</v>
      </c>
      <c r="AF1876">
        <f>IF(P1876="사용자항목4", L1876, 0)</f>
        <v>0</v>
      </c>
      <c r="AG1876">
        <f>IF(P1876="사용자항목5", L1876, 0)</f>
        <v>0</v>
      </c>
      <c r="AH1876">
        <f>IF(P1876="사용자항목6", L1876, 0)</f>
        <v>0</v>
      </c>
      <c r="AI1876">
        <f>IF(P1876="사용자항목7", L1876, 0)</f>
        <v>0</v>
      </c>
      <c r="AJ1876">
        <f>IF(P1876="사용자항목8", L1876, 0)</f>
        <v>0</v>
      </c>
      <c r="AK1876">
        <f>IF(P1876="사용자항목9", L1876, 0)</f>
        <v>0</v>
      </c>
    </row>
    <row r="1877" spans="1:38" ht="30" customHeight="1">
      <c r="A1877" s="32"/>
      <c r="B1877" s="32"/>
      <c r="C1877" s="30"/>
      <c r="D1877" s="8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1:38" ht="30" customHeight="1">
      <c r="A1878" s="32"/>
      <c r="B1878" s="32"/>
      <c r="C1878" s="30"/>
      <c r="D1878" s="8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1:38" ht="30" customHeight="1">
      <c r="A1879" s="32"/>
      <c r="B1879" s="32"/>
      <c r="C1879" s="30"/>
      <c r="D1879" s="8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1:38" ht="30" customHeight="1">
      <c r="A1880" s="32"/>
      <c r="B1880" s="32"/>
      <c r="C1880" s="30"/>
      <c r="D1880" s="8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1:38" ht="30" customHeight="1">
      <c r="A1881" s="32"/>
      <c r="B1881" s="32"/>
      <c r="C1881" s="30"/>
      <c r="D1881" s="8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1:38" ht="30" customHeight="1">
      <c r="A1882" s="32"/>
      <c r="B1882" s="32"/>
      <c r="C1882" s="30"/>
      <c r="D1882" s="8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1:38" ht="30" customHeight="1">
      <c r="A1883" s="32"/>
      <c r="B1883" s="32"/>
      <c r="C1883" s="30"/>
      <c r="D1883" s="8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1:38" ht="30" customHeight="1">
      <c r="A1884" s="32"/>
      <c r="B1884" s="32"/>
      <c r="C1884" s="30"/>
      <c r="D1884" s="8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1:38" ht="30" customHeight="1">
      <c r="A1885" s="32"/>
      <c r="B1885" s="32"/>
      <c r="C1885" s="30"/>
      <c r="D1885" s="8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1:38" ht="30" customHeight="1">
      <c r="A1886" s="32"/>
      <c r="B1886" s="32"/>
      <c r="C1886" s="30"/>
      <c r="D1886" s="8"/>
      <c r="E1886" s="8"/>
      <c r="F1886" s="8"/>
      <c r="G1886" s="8"/>
      <c r="H1886" s="8"/>
      <c r="I1886" s="8"/>
      <c r="J1886" s="8"/>
      <c r="K1886" s="8"/>
      <c r="L1886" s="8"/>
      <c r="M1886" s="8"/>
    </row>
    <row r="1887" spans="1:38" ht="30" customHeight="1">
      <c r="A1887" s="32"/>
      <c r="B1887" s="32"/>
      <c r="C1887" s="30"/>
      <c r="D1887" s="8"/>
      <c r="E1887" s="8"/>
      <c r="F1887" s="8"/>
      <c r="G1887" s="8"/>
      <c r="H1887" s="8"/>
      <c r="I1887" s="8"/>
      <c r="J1887" s="8"/>
      <c r="K1887" s="8"/>
      <c r="L1887" s="8"/>
      <c r="M1887" s="8"/>
    </row>
    <row r="1888" spans="1:38" ht="30" customHeight="1">
      <c r="A1888" s="32"/>
      <c r="B1888" s="32"/>
      <c r="C1888" s="30"/>
      <c r="D1888" s="8"/>
      <c r="E1888" s="8"/>
      <c r="F1888" s="8"/>
      <c r="G1888" s="8"/>
      <c r="H1888" s="8"/>
      <c r="I1888" s="8"/>
      <c r="J1888" s="8"/>
      <c r="K1888" s="8"/>
      <c r="L1888" s="8"/>
      <c r="M1888" s="8"/>
    </row>
    <row r="1889" spans="1:38" ht="30" customHeight="1">
      <c r="A1889" s="32"/>
      <c r="B1889" s="32"/>
      <c r="C1889" s="30"/>
      <c r="D1889" s="8"/>
      <c r="E1889" s="8"/>
      <c r="F1889" s="8"/>
      <c r="G1889" s="8"/>
      <c r="H1889" s="8"/>
      <c r="I1889" s="8"/>
      <c r="J1889" s="8"/>
      <c r="K1889" s="8"/>
      <c r="L1889" s="8"/>
      <c r="M1889" s="8"/>
    </row>
    <row r="1890" spans="1:38" ht="30" customHeight="1">
      <c r="A1890" s="32"/>
      <c r="B1890" s="32"/>
      <c r="C1890" s="30"/>
      <c r="D1890" s="8"/>
      <c r="E1890" s="8"/>
      <c r="F1890" s="8"/>
      <c r="G1890" s="8"/>
      <c r="H1890" s="8"/>
      <c r="I1890" s="8"/>
      <c r="J1890" s="8"/>
      <c r="K1890" s="8"/>
      <c r="L1890" s="8"/>
      <c r="M1890" s="8"/>
    </row>
    <row r="1891" spans="1:38" ht="30" customHeight="1">
      <c r="A1891" s="32"/>
      <c r="B1891" s="32"/>
      <c r="C1891" s="30"/>
      <c r="D1891" s="8"/>
      <c r="E1891" s="8"/>
      <c r="F1891" s="8"/>
      <c r="G1891" s="8"/>
      <c r="H1891" s="8"/>
      <c r="I1891" s="8"/>
      <c r="J1891" s="8"/>
      <c r="K1891" s="8"/>
      <c r="L1891" s="8"/>
      <c r="M1891" s="8"/>
    </row>
    <row r="1892" spans="1:38" ht="30" customHeight="1">
      <c r="A1892" s="32"/>
      <c r="B1892" s="32"/>
      <c r="C1892" s="30"/>
      <c r="D1892" s="8"/>
      <c r="E1892" s="8"/>
      <c r="F1892" s="8"/>
      <c r="G1892" s="8"/>
      <c r="H1892" s="8"/>
      <c r="I1892" s="8"/>
      <c r="J1892" s="8"/>
      <c r="K1892" s="8"/>
      <c r="L1892" s="8"/>
      <c r="M1892" s="8"/>
    </row>
    <row r="1893" spans="1:38" ht="30" customHeight="1">
      <c r="A1893" s="32"/>
      <c r="B1893" s="32"/>
      <c r="C1893" s="30"/>
      <c r="D1893" s="8"/>
      <c r="E1893" s="8"/>
      <c r="F1893" s="8"/>
      <c r="G1893" s="8"/>
      <c r="H1893" s="8"/>
      <c r="I1893" s="8"/>
      <c r="J1893" s="8"/>
      <c r="K1893" s="8"/>
      <c r="L1893" s="8"/>
      <c r="M1893" s="8"/>
    </row>
    <row r="1894" spans="1:38" ht="30" customHeight="1">
      <c r="A1894" s="32"/>
      <c r="B1894" s="32"/>
      <c r="C1894" s="30"/>
      <c r="D1894" s="8"/>
      <c r="E1894" s="8"/>
      <c r="F1894" s="8"/>
      <c r="G1894" s="8"/>
      <c r="H1894" s="8"/>
      <c r="I1894" s="8"/>
      <c r="J1894" s="8"/>
      <c r="K1894" s="8"/>
      <c r="L1894" s="8"/>
      <c r="M1894" s="8"/>
    </row>
    <row r="1895" spans="1:38" ht="30" customHeight="1">
      <c r="A1895" s="32"/>
      <c r="B1895" s="32"/>
      <c r="C1895" s="30"/>
      <c r="D1895" s="8"/>
      <c r="E1895" s="8"/>
      <c r="F1895" s="8"/>
      <c r="G1895" s="8"/>
      <c r="H1895" s="8"/>
      <c r="I1895" s="8"/>
      <c r="J1895" s="8"/>
      <c r="K1895" s="8"/>
      <c r="L1895" s="8"/>
      <c r="M1895" s="8"/>
    </row>
    <row r="1896" spans="1:38" ht="30" customHeight="1">
      <c r="A1896" s="11" t="s">
        <v>121</v>
      </c>
      <c r="B1896" s="12"/>
      <c r="C1896" s="13"/>
      <c r="D1896" s="14"/>
      <c r="E1896" s="8"/>
      <c r="F1896" s="14"/>
      <c r="G1896" s="8"/>
      <c r="H1896" s="14"/>
      <c r="I1896" s="8"/>
      <c r="J1896" s="14"/>
      <c r="K1896" s="8"/>
      <c r="L1896" s="14">
        <f>F1896+H1896+J1896</f>
        <v>0</v>
      </c>
      <c r="M1896" s="14"/>
      <c r="R1896">
        <f t="shared" ref="R1896:AL1896" si="176">ROUNDDOWN(SUM(R1876:R1876), 0)</f>
        <v>0</v>
      </c>
      <c r="S1896">
        <f t="shared" si="176"/>
        <v>0</v>
      </c>
      <c r="T1896">
        <f t="shared" si="176"/>
        <v>0</v>
      </c>
      <c r="U1896">
        <f t="shared" si="176"/>
        <v>0</v>
      </c>
      <c r="V1896">
        <f t="shared" si="176"/>
        <v>0</v>
      </c>
      <c r="W1896">
        <f t="shared" si="176"/>
        <v>0</v>
      </c>
      <c r="X1896">
        <f t="shared" si="176"/>
        <v>0</v>
      </c>
      <c r="Y1896">
        <f t="shared" si="176"/>
        <v>0</v>
      </c>
      <c r="Z1896">
        <f t="shared" si="176"/>
        <v>0</v>
      </c>
      <c r="AA1896">
        <f t="shared" si="176"/>
        <v>0</v>
      </c>
      <c r="AB1896">
        <f t="shared" si="176"/>
        <v>0</v>
      </c>
      <c r="AC1896">
        <f t="shared" si="176"/>
        <v>0</v>
      </c>
      <c r="AD1896">
        <f t="shared" si="176"/>
        <v>0</v>
      </c>
      <c r="AE1896">
        <f t="shared" si="176"/>
        <v>0</v>
      </c>
      <c r="AF1896">
        <f t="shared" si="176"/>
        <v>0</v>
      </c>
      <c r="AG1896">
        <f t="shared" si="176"/>
        <v>0</v>
      </c>
      <c r="AH1896">
        <f t="shared" si="176"/>
        <v>0</v>
      </c>
      <c r="AI1896">
        <f t="shared" si="176"/>
        <v>0</v>
      </c>
      <c r="AJ1896">
        <f t="shared" si="176"/>
        <v>0</v>
      </c>
      <c r="AK1896">
        <f t="shared" si="176"/>
        <v>0</v>
      </c>
      <c r="AL1896">
        <f t="shared" si="176"/>
        <v>0</v>
      </c>
    </row>
    <row r="1897" spans="1:38" ht="30" customHeight="1">
      <c r="A1897" s="53" t="s">
        <v>381</v>
      </c>
      <c r="B1897" s="56"/>
      <c r="C1897" s="56"/>
      <c r="D1897" s="56"/>
      <c r="E1897" s="56"/>
      <c r="F1897" s="56"/>
      <c r="G1897" s="56"/>
      <c r="H1897" s="56"/>
      <c r="I1897" s="56"/>
      <c r="J1897" s="56"/>
      <c r="K1897" s="56"/>
      <c r="L1897" s="56"/>
      <c r="M1897" s="57"/>
    </row>
    <row r="1898" spans="1:38" ht="30" customHeight="1">
      <c r="A1898" s="31" t="s">
        <v>192</v>
      </c>
      <c r="B1898" s="31" t="s">
        <v>193</v>
      </c>
      <c r="C1898" s="29" t="s">
        <v>194</v>
      </c>
      <c r="D1898" s="8">
        <v>15</v>
      </c>
      <c r="E1898" s="8"/>
      <c r="F1898" s="8"/>
      <c r="G1898" s="8"/>
      <c r="H1898" s="8"/>
      <c r="I1898" s="8"/>
      <c r="J1898" s="8"/>
      <c r="K1898" s="8">
        <f t="shared" ref="K1898:L1900" si="177">E1898+G1898+I1898</f>
        <v>0</v>
      </c>
      <c r="L1898" s="8">
        <f t="shared" si="177"/>
        <v>0</v>
      </c>
      <c r="M1898" s="9" t="s">
        <v>191</v>
      </c>
      <c r="O1898" t="str">
        <f>""</f>
        <v/>
      </c>
      <c r="P1898" s="1" t="s">
        <v>120</v>
      </c>
      <c r="Q1898">
        <v>1</v>
      </c>
      <c r="R1898">
        <f>IF(P1898="기계경비", J1898, 0)</f>
        <v>0</v>
      </c>
      <c r="S1898">
        <f>IF(P1898="운반비", J1898, 0)</f>
        <v>0</v>
      </c>
      <c r="T1898">
        <f>IF(P1898="작업부산물", F1898, 0)</f>
        <v>0</v>
      </c>
      <c r="U1898">
        <f>IF(P1898="관급", F1898, 0)</f>
        <v>0</v>
      </c>
      <c r="V1898">
        <f>IF(P1898="외주비", J1898, 0)</f>
        <v>0</v>
      </c>
      <c r="W1898">
        <f>IF(P1898="장비비", J1898, 0)</f>
        <v>0</v>
      </c>
      <c r="X1898">
        <f>IF(P1898="폐기물처리비", J1898, 0)</f>
        <v>0</v>
      </c>
      <c r="Y1898">
        <f>IF(P1898="가설비", J1898, 0)</f>
        <v>0</v>
      </c>
      <c r="Z1898">
        <f>IF(P1898="잡비제외분", F1898, 0)</f>
        <v>0</v>
      </c>
      <c r="AA1898">
        <f>IF(P1898="사급자재대", L1898, 0)</f>
        <v>0</v>
      </c>
      <c r="AB1898">
        <f>IF(P1898="관급자재대", L1898, 0)</f>
        <v>0</v>
      </c>
      <c r="AC1898">
        <f>IF(P1898="사용자항목1", L1898, 0)</f>
        <v>0</v>
      </c>
      <c r="AD1898">
        <f>IF(P1898="사용자항목2", L1898, 0)</f>
        <v>0</v>
      </c>
      <c r="AE1898">
        <f>IF(P1898="사용자항목3", L1898, 0)</f>
        <v>0</v>
      </c>
      <c r="AF1898">
        <f>IF(P1898="사용자항목4", L1898, 0)</f>
        <v>0</v>
      </c>
      <c r="AG1898">
        <f>IF(P1898="사용자항목5", L1898, 0)</f>
        <v>0</v>
      </c>
      <c r="AH1898">
        <f>IF(P1898="사용자항목6", L1898, 0)</f>
        <v>0</v>
      </c>
      <c r="AI1898">
        <f>IF(P1898="사용자항목7", L1898, 0)</f>
        <v>0</v>
      </c>
      <c r="AJ1898">
        <f>IF(P1898="사용자항목8", L1898, 0)</f>
        <v>0</v>
      </c>
      <c r="AK1898">
        <f>IF(P1898="사용자항목9", L1898, 0)</f>
        <v>0</v>
      </c>
    </row>
    <row r="1899" spans="1:38" ht="30" customHeight="1">
      <c r="A1899" s="31" t="s">
        <v>196</v>
      </c>
      <c r="B1899" s="31" t="s">
        <v>197</v>
      </c>
      <c r="C1899" s="29" t="s">
        <v>57</v>
      </c>
      <c r="D1899" s="8">
        <v>16</v>
      </c>
      <c r="E1899" s="8"/>
      <c r="F1899" s="8"/>
      <c r="G1899" s="8"/>
      <c r="H1899" s="8"/>
      <c r="I1899" s="8"/>
      <c r="J1899" s="8"/>
      <c r="K1899" s="8">
        <f t="shared" si="177"/>
        <v>0</v>
      </c>
      <c r="L1899" s="8">
        <f t="shared" si="177"/>
        <v>0</v>
      </c>
      <c r="M1899" s="9" t="s">
        <v>195</v>
      </c>
      <c r="O1899" t="str">
        <f>""</f>
        <v/>
      </c>
      <c r="P1899" s="1" t="s">
        <v>120</v>
      </c>
      <c r="Q1899">
        <v>1</v>
      </c>
      <c r="R1899">
        <f>IF(P1899="기계경비", J1899, 0)</f>
        <v>0</v>
      </c>
      <c r="S1899">
        <f>IF(P1899="운반비", J1899, 0)</f>
        <v>0</v>
      </c>
      <c r="T1899">
        <f>IF(P1899="작업부산물", F1899, 0)</f>
        <v>0</v>
      </c>
      <c r="U1899">
        <f>IF(P1899="관급", F1899, 0)</f>
        <v>0</v>
      </c>
      <c r="V1899">
        <f>IF(P1899="외주비", J1899, 0)</f>
        <v>0</v>
      </c>
      <c r="W1899">
        <f>IF(P1899="장비비", J1899, 0)</f>
        <v>0</v>
      </c>
      <c r="X1899">
        <f>IF(P1899="폐기물처리비", J1899, 0)</f>
        <v>0</v>
      </c>
      <c r="Y1899">
        <f>IF(P1899="가설비", J1899, 0)</f>
        <v>0</v>
      </c>
      <c r="Z1899">
        <f>IF(P1899="잡비제외분", F1899, 0)</f>
        <v>0</v>
      </c>
      <c r="AA1899">
        <f>IF(P1899="사급자재대", L1899, 0)</f>
        <v>0</v>
      </c>
      <c r="AB1899">
        <f>IF(P1899="관급자재대", L1899, 0)</f>
        <v>0</v>
      </c>
      <c r="AC1899">
        <f>IF(P1899="사용자항목1", L1899, 0)</f>
        <v>0</v>
      </c>
      <c r="AD1899">
        <f>IF(P1899="사용자항목2", L1899, 0)</f>
        <v>0</v>
      </c>
      <c r="AE1899">
        <f>IF(P1899="사용자항목3", L1899, 0)</f>
        <v>0</v>
      </c>
      <c r="AF1899">
        <f>IF(P1899="사용자항목4", L1899, 0)</f>
        <v>0</v>
      </c>
      <c r="AG1899">
        <f>IF(P1899="사용자항목5", L1899, 0)</f>
        <v>0</v>
      </c>
      <c r="AH1899">
        <f>IF(P1899="사용자항목6", L1899, 0)</f>
        <v>0</v>
      </c>
      <c r="AI1899">
        <f>IF(P1899="사용자항목7", L1899, 0)</f>
        <v>0</v>
      </c>
      <c r="AJ1899">
        <f>IF(P1899="사용자항목8", L1899, 0)</f>
        <v>0</v>
      </c>
      <c r="AK1899">
        <f>IF(P1899="사용자항목9", L1899, 0)</f>
        <v>0</v>
      </c>
    </row>
    <row r="1900" spans="1:38" ht="30" customHeight="1">
      <c r="A1900" s="31" t="s">
        <v>199</v>
      </c>
      <c r="B1900" s="31" t="s">
        <v>200</v>
      </c>
      <c r="C1900" s="29" t="s">
        <v>57</v>
      </c>
      <c r="D1900" s="8">
        <v>16</v>
      </c>
      <c r="E1900" s="8"/>
      <c r="F1900" s="8"/>
      <c r="G1900" s="8"/>
      <c r="H1900" s="8"/>
      <c r="I1900" s="8"/>
      <c r="J1900" s="8"/>
      <c r="K1900" s="8">
        <f t="shared" si="177"/>
        <v>0</v>
      </c>
      <c r="L1900" s="8">
        <f t="shared" si="177"/>
        <v>0</v>
      </c>
      <c r="M1900" s="9" t="s">
        <v>198</v>
      </c>
      <c r="O1900" t="str">
        <f>""</f>
        <v/>
      </c>
      <c r="P1900" s="1" t="s">
        <v>120</v>
      </c>
      <c r="Q1900">
        <v>1</v>
      </c>
      <c r="R1900">
        <f>IF(P1900="기계경비", J1900, 0)</f>
        <v>0</v>
      </c>
      <c r="S1900">
        <f>IF(P1900="운반비", J1900, 0)</f>
        <v>0</v>
      </c>
      <c r="T1900">
        <f>IF(P1900="작업부산물", F1900, 0)</f>
        <v>0</v>
      </c>
      <c r="U1900">
        <f>IF(P1900="관급", F1900, 0)</f>
        <v>0</v>
      </c>
      <c r="V1900">
        <f>IF(P1900="외주비", J1900, 0)</f>
        <v>0</v>
      </c>
      <c r="W1900">
        <f>IF(P1900="장비비", J1900, 0)</f>
        <v>0</v>
      </c>
      <c r="X1900">
        <f>IF(P1900="폐기물처리비", J1900, 0)</f>
        <v>0</v>
      </c>
      <c r="Y1900">
        <f>IF(P1900="가설비", J1900, 0)</f>
        <v>0</v>
      </c>
      <c r="Z1900">
        <f>IF(P1900="잡비제외분", F1900, 0)</f>
        <v>0</v>
      </c>
      <c r="AA1900">
        <f>IF(P1900="사급자재대", L1900, 0)</f>
        <v>0</v>
      </c>
      <c r="AB1900">
        <f>IF(P1900="관급자재대", L1900, 0)</f>
        <v>0</v>
      </c>
      <c r="AC1900">
        <f>IF(P1900="사용자항목1", L1900, 0)</f>
        <v>0</v>
      </c>
      <c r="AD1900">
        <f>IF(P1900="사용자항목2", L1900, 0)</f>
        <v>0</v>
      </c>
      <c r="AE1900">
        <f>IF(P1900="사용자항목3", L1900, 0)</f>
        <v>0</v>
      </c>
      <c r="AF1900">
        <f>IF(P1900="사용자항목4", L1900, 0)</f>
        <v>0</v>
      </c>
      <c r="AG1900">
        <f>IF(P1900="사용자항목5", L1900, 0)</f>
        <v>0</v>
      </c>
      <c r="AH1900">
        <f>IF(P1900="사용자항목6", L1900, 0)</f>
        <v>0</v>
      </c>
      <c r="AI1900">
        <f>IF(P1900="사용자항목7", L1900, 0)</f>
        <v>0</v>
      </c>
      <c r="AJ1900">
        <f>IF(P1900="사용자항목8", L1900, 0)</f>
        <v>0</v>
      </c>
      <c r="AK1900">
        <f>IF(P1900="사용자항목9", L1900, 0)</f>
        <v>0</v>
      </c>
    </row>
    <row r="1901" spans="1:38" ht="30" customHeight="1">
      <c r="A1901" s="32"/>
      <c r="B1901" s="32"/>
      <c r="C1901" s="30"/>
      <c r="D1901" s="8"/>
      <c r="E1901" s="8"/>
      <c r="F1901" s="8"/>
      <c r="G1901" s="8"/>
      <c r="H1901" s="8"/>
      <c r="I1901" s="8"/>
      <c r="J1901" s="8"/>
      <c r="K1901" s="8"/>
      <c r="L1901" s="8"/>
      <c r="M1901" s="8"/>
    </row>
    <row r="1902" spans="1:38" ht="30" customHeight="1">
      <c r="A1902" s="32"/>
      <c r="B1902" s="32"/>
      <c r="C1902" s="30"/>
      <c r="D1902" s="8"/>
      <c r="E1902" s="8"/>
      <c r="F1902" s="8"/>
      <c r="G1902" s="8"/>
      <c r="H1902" s="8"/>
      <c r="I1902" s="8"/>
      <c r="J1902" s="8"/>
      <c r="K1902" s="8"/>
      <c r="L1902" s="8"/>
      <c r="M1902" s="8"/>
    </row>
    <row r="1903" spans="1:38" ht="30" customHeight="1">
      <c r="A1903" s="32"/>
      <c r="B1903" s="32"/>
      <c r="C1903" s="30"/>
      <c r="D1903" s="8"/>
      <c r="E1903" s="8"/>
      <c r="F1903" s="8"/>
      <c r="G1903" s="8"/>
      <c r="H1903" s="8"/>
      <c r="I1903" s="8"/>
      <c r="J1903" s="8"/>
      <c r="K1903" s="8"/>
      <c r="L1903" s="8"/>
      <c r="M1903" s="8"/>
    </row>
    <row r="1904" spans="1:38" ht="30" customHeight="1">
      <c r="A1904" s="32"/>
      <c r="B1904" s="32"/>
      <c r="C1904" s="30"/>
      <c r="D1904" s="8"/>
      <c r="E1904" s="8"/>
      <c r="F1904" s="8"/>
      <c r="G1904" s="8"/>
      <c r="H1904" s="8"/>
      <c r="I1904" s="8"/>
      <c r="J1904" s="8"/>
      <c r="K1904" s="8"/>
      <c r="L1904" s="8"/>
      <c r="M1904" s="8"/>
    </row>
    <row r="1905" spans="1:38" ht="30" customHeight="1">
      <c r="A1905" s="32"/>
      <c r="B1905" s="32"/>
      <c r="C1905" s="30"/>
      <c r="D1905" s="8"/>
      <c r="E1905" s="8"/>
      <c r="F1905" s="8"/>
      <c r="G1905" s="8"/>
      <c r="H1905" s="8"/>
      <c r="I1905" s="8"/>
      <c r="J1905" s="8"/>
      <c r="K1905" s="8"/>
      <c r="L1905" s="8"/>
      <c r="M1905" s="8"/>
    </row>
    <row r="1906" spans="1:38" ht="30" customHeight="1">
      <c r="A1906" s="32"/>
      <c r="B1906" s="32"/>
      <c r="C1906" s="30"/>
      <c r="D1906" s="8"/>
      <c r="E1906" s="8"/>
      <c r="F1906" s="8"/>
      <c r="G1906" s="8"/>
      <c r="H1906" s="8"/>
      <c r="I1906" s="8"/>
      <c r="J1906" s="8"/>
      <c r="K1906" s="8"/>
      <c r="L1906" s="8"/>
      <c r="M1906" s="8"/>
    </row>
    <row r="1907" spans="1:38" ht="30" customHeight="1">
      <c r="A1907" s="32"/>
      <c r="B1907" s="32"/>
      <c r="C1907" s="30"/>
      <c r="D1907" s="8"/>
      <c r="E1907" s="8"/>
      <c r="F1907" s="8"/>
      <c r="G1907" s="8"/>
      <c r="H1907" s="8"/>
      <c r="I1907" s="8"/>
      <c r="J1907" s="8"/>
      <c r="K1907" s="8"/>
      <c r="L1907" s="8"/>
      <c r="M1907" s="8"/>
    </row>
    <row r="1908" spans="1:38" ht="30" customHeight="1">
      <c r="A1908" s="32"/>
      <c r="B1908" s="32"/>
      <c r="C1908" s="30"/>
      <c r="D1908" s="8"/>
      <c r="E1908" s="8"/>
      <c r="F1908" s="8"/>
      <c r="G1908" s="8"/>
      <c r="H1908" s="8"/>
      <c r="I1908" s="8"/>
      <c r="J1908" s="8"/>
      <c r="K1908" s="8"/>
      <c r="L1908" s="8"/>
      <c r="M1908" s="8"/>
    </row>
    <row r="1909" spans="1:38" ht="30" customHeight="1">
      <c r="A1909" s="32"/>
      <c r="B1909" s="32"/>
      <c r="C1909" s="30"/>
      <c r="D1909" s="8"/>
      <c r="E1909" s="8"/>
      <c r="F1909" s="8"/>
      <c r="G1909" s="8"/>
      <c r="H1909" s="8"/>
      <c r="I1909" s="8"/>
      <c r="J1909" s="8"/>
      <c r="K1909" s="8"/>
      <c r="L1909" s="8"/>
      <c r="M1909" s="8"/>
    </row>
    <row r="1910" spans="1:38" ht="30" customHeight="1">
      <c r="A1910" s="32"/>
      <c r="B1910" s="32"/>
      <c r="C1910" s="30"/>
      <c r="D1910" s="8"/>
      <c r="E1910" s="8"/>
      <c r="F1910" s="8"/>
      <c r="G1910" s="8"/>
      <c r="H1910" s="8"/>
      <c r="I1910" s="8"/>
      <c r="J1910" s="8"/>
      <c r="K1910" s="8"/>
      <c r="L1910" s="8"/>
      <c r="M1910" s="8"/>
    </row>
    <row r="1911" spans="1:38" ht="30" customHeight="1">
      <c r="A1911" s="32"/>
      <c r="B1911" s="32"/>
      <c r="C1911" s="30"/>
      <c r="D1911" s="8"/>
      <c r="E1911" s="8"/>
      <c r="F1911" s="8"/>
      <c r="G1911" s="8"/>
      <c r="H1911" s="8"/>
      <c r="I1911" s="8"/>
      <c r="J1911" s="8"/>
      <c r="K1911" s="8"/>
      <c r="L1911" s="8"/>
      <c r="M1911" s="8"/>
    </row>
    <row r="1912" spans="1:38" ht="30" customHeight="1">
      <c r="A1912" s="32"/>
      <c r="B1912" s="32"/>
      <c r="C1912" s="30"/>
      <c r="D1912" s="8"/>
      <c r="E1912" s="8"/>
      <c r="F1912" s="8"/>
      <c r="G1912" s="8"/>
      <c r="H1912" s="8"/>
      <c r="I1912" s="8"/>
      <c r="J1912" s="8"/>
      <c r="K1912" s="8"/>
      <c r="L1912" s="8"/>
      <c r="M1912" s="8"/>
    </row>
    <row r="1913" spans="1:38" ht="30" customHeight="1">
      <c r="A1913" s="32"/>
      <c r="B1913" s="32"/>
      <c r="C1913" s="30"/>
      <c r="D1913" s="8"/>
      <c r="E1913" s="8"/>
      <c r="F1913" s="8"/>
      <c r="G1913" s="8"/>
      <c r="H1913" s="8"/>
      <c r="I1913" s="8"/>
      <c r="J1913" s="8"/>
      <c r="K1913" s="8"/>
      <c r="L1913" s="8"/>
      <c r="M1913" s="8"/>
    </row>
    <row r="1914" spans="1:38" ht="30" customHeight="1">
      <c r="A1914" s="32"/>
      <c r="B1914" s="32"/>
      <c r="C1914" s="30"/>
      <c r="D1914" s="8"/>
      <c r="E1914" s="8"/>
      <c r="F1914" s="8"/>
      <c r="G1914" s="8"/>
      <c r="H1914" s="8"/>
      <c r="I1914" s="8"/>
      <c r="J1914" s="8"/>
      <c r="K1914" s="8"/>
      <c r="L1914" s="8"/>
      <c r="M1914" s="8"/>
    </row>
    <row r="1915" spans="1:38" ht="30" customHeight="1">
      <c r="A1915" s="32"/>
      <c r="B1915" s="32"/>
      <c r="C1915" s="30"/>
      <c r="D1915" s="8"/>
      <c r="E1915" s="8"/>
      <c r="F1915" s="8"/>
      <c r="G1915" s="8"/>
      <c r="H1915" s="8"/>
      <c r="I1915" s="8"/>
      <c r="J1915" s="8"/>
      <c r="K1915" s="8"/>
      <c r="L1915" s="8"/>
      <c r="M1915" s="8"/>
    </row>
    <row r="1916" spans="1:38" ht="30" customHeight="1">
      <c r="A1916" s="32"/>
      <c r="B1916" s="32"/>
      <c r="C1916" s="30"/>
      <c r="D1916" s="8"/>
      <c r="E1916" s="8"/>
      <c r="F1916" s="8"/>
      <c r="G1916" s="8"/>
      <c r="H1916" s="8"/>
      <c r="I1916" s="8"/>
      <c r="J1916" s="8"/>
      <c r="K1916" s="8"/>
      <c r="L1916" s="8"/>
      <c r="M1916" s="8"/>
    </row>
    <row r="1917" spans="1:38" ht="30" customHeight="1">
      <c r="A1917" s="32"/>
      <c r="B1917" s="32"/>
      <c r="C1917" s="30"/>
      <c r="D1917" s="8"/>
      <c r="E1917" s="8"/>
      <c r="F1917" s="8"/>
      <c r="G1917" s="8"/>
      <c r="H1917" s="8"/>
      <c r="I1917" s="8"/>
      <c r="J1917" s="8"/>
      <c r="K1917" s="8"/>
      <c r="L1917" s="8"/>
      <c r="M1917" s="8"/>
    </row>
    <row r="1918" spans="1:38" ht="30" customHeight="1">
      <c r="A1918" s="11" t="s">
        <v>121</v>
      </c>
      <c r="B1918" s="12"/>
      <c r="C1918" s="13"/>
      <c r="D1918" s="14"/>
      <c r="E1918" s="8"/>
      <c r="F1918" s="14"/>
      <c r="G1918" s="8"/>
      <c r="H1918" s="14"/>
      <c r="I1918" s="8"/>
      <c r="J1918" s="14"/>
      <c r="K1918" s="8"/>
      <c r="L1918" s="14">
        <f>F1918+H1918+J1918</f>
        <v>0</v>
      </c>
      <c r="M1918" s="14"/>
      <c r="R1918">
        <f t="shared" ref="R1918:AL1918" si="178">ROUNDDOWN(SUM(R1898:R1900), 0)</f>
        <v>0</v>
      </c>
      <c r="S1918">
        <f t="shared" si="178"/>
        <v>0</v>
      </c>
      <c r="T1918">
        <f t="shared" si="178"/>
        <v>0</v>
      </c>
      <c r="U1918">
        <f t="shared" si="178"/>
        <v>0</v>
      </c>
      <c r="V1918">
        <f t="shared" si="178"/>
        <v>0</v>
      </c>
      <c r="W1918">
        <f t="shared" si="178"/>
        <v>0</v>
      </c>
      <c r="X1918">
        <f t="shared" si="178"/>
        <v>0</v>
      </c>
      <c r="Y1918">
        <f t="shared" si="178"/>
        <v>0</v>
      </c>
      <c r="Z1918">
        <f t="shared" si="178"/>
        <v>0</v>
      </c>
      <c r="AA1918">
        <f t="shared" si="178"/>
        <v>0</v>
      </c>
      <c r="AB1918">
        <f t="shared" si="178"/>
        <v>0</v>
      </c>
      <c r="AC1918">
        <f t="shared" si="178"/>
        <v>0</v>
      </c>
      <c r="AD1918">
        <f t="shared" si="178"/>
        <v>0</v>
      </c>
      <c r="AE1918">
        <f t="shared" si="178"/>
        <v>0</v>
      </c>
      <c r="AF1918">
        <f t="shared" si="178"/>
        <v>0</v>
      </c>
      <c r="AG1918">
        <f t="shared" si="178"/>
        <v>0</v>
      </c>
      <c r="AH1918">
        <f t="shared" si="178"/>
        <v>0</v>
      </c>
      <c r="AI1918">
        <f t="shared" si="178"/>
        <v>0</v>
      </c>
      <c r="AJ1918">
        <f t="shared" si="178"/>
        <v>0</v>
      </c>
      <c r="AK1918">
        <f t="shared" si="178"/>
        <v>0</v>
      </c>
      <c r="AL1918">
        <f t="shared" si="178"/>
        <v>0</v>
      </c>
    </row>
    <row r="1919" spans="1:38" ht="30" customHeight="1">
      <c r="A1919" s="53" t="s">
        <v>382</v>
      </c>
      <c r="B1919" s="56"/>
      <c r="C1919" s="56"/>
      <c r="D1919" s="56"/>
      <c r="E1919" s="56"/>
      <c r="F1919" s="56"/>
      <c r="G1919" s="56"/>
      <c r="H1919" s="56"/>
      <c r="I1919" s="56"/>
      <c r="J1919" s="56"/>
      <c r="K1919" s="56"/>
      <c r="L1919" s="56"/>
      <c r="M1919" s="57"/>
    </row>
    <row r="1920" spans="1:38" ht="30" customHeight="1">
      <c r="A1920" s="31" t="s">
        <v>169</v>
      </c>
      <c r="B1920" s="32"/>
      <c r="C1920" s="29" t="s">
        <v>57</v>
      </c>
      <c r="D1920" s="8">
        <v>72</v>
      </c>
      <c r="E1920" s="8"/>
      <c r="F1920" s="8"/>
      <c r="G1920" s="8"/>
      <c r="H1920" s="8"/>
      <c r="I1920" s="8"/>
      <c r="J1920" s="8"/>
      <c r="K1920" s="8">
        <f>E1920+G1920+I1920</f>
        <v>0</v>
      </c>
      <c r="L1920" s="8">
        <f>F1920+H1920+J1920</f>
        <v>0</v>
      </c>
      <c r="M1920" s="9" t="s">
        <v>168</v>
      </c>
      <c r="O1920" t="str">
        <f>""</f>
        <v/>
      </c>
      <c r="P1920" s="1" t="s">
        <v>120</v>
      </c>
      <c r="Q1920">
        <v>1</v>
      </c>
      <c r="R1920">
        <f>IF(P1920="기계경비", J1920, 0)</f>
        <v>0</v>
      </c>
      <c r="S1920">
        <f>IF(P1920="운반비", J1920, 0)</f>
        <v>0</v>
      </c>
      <c r="T1920">
        <f>IF(P1920="작업부산물", F1920, 0)</f>
        <v>0</v>
      </c>
      <c r="U1920">
        <f>IF(P1920="관급", F1920, 0)</f>
        <v>0</v>
      </c>
      <c r="V1920">
        <f>IF(P1920="외주비", J1920, 0)</f>
        <v>0</v>
      </c>
      <c r="W1920">
        <f>IF(P1920="장비비", J1920, 0)</f>
        <v>0</v>
      </c>
      <c r="X1920">
        <f>IF(P1920="폐기물처리비", J1920, 0)</f>
        <v>0</v>
      </c>
      <c r="Y1920">
        <f>IF(P1920="가설비", J1920, 0)</f>
        <v>0</v>
      </c>
      <c r="Z1920">
        <f>IF(P1920="잡비제외분", F1920, 0)</f>
        <v>0</v>
      </c>
      <c r="AA1920">
        <f>IF(P1920="사급자재대", L1920, 0)</f>
        <v>0</v>
      </c>
      <c r="AB1920">
        <f>IF(P1920="관급자재대", L1920, 0)</f>
        <v>0</v>
      </c>
      <c r="AC1920">
        <f>IF(P1920="사용자항목1", L1920, 0)</f>
        <v>0</v>
      </c>
      <c r="AD1920">
        <f>IF(P1920="사용자항목2", L1920, 0)</f>
        <v>0</v>
      </c>
      <c r="AE1920">
        <f>IF(P1920="사용자항목3", L1920, 0)</f>
        <v>0</v>
      </c>
      <c r="AF1920">
        <f>IF(P1920="사용자항목4", L1920, 0)</f>
        <v>0</v>
      </c>
      <c r="AG1920">
        <f>IF(P1920="사용자항목5", L1920, 0)</f>
        <v>0</v>
      </c>
      <c r="AH1920">
        <f>IF(P1920="사용자항목6", L1920, 0)</f>
        <v>0</v>
      </c>
      <c r="AI1920">
        <f>IF(P1920="사용자항목7", L1920, 0)</f>
        <v>0</v>
      </c>
      <c r="AJ1920">
        <f>IF(P1920="사용자항목8", L1920, 0)</f>
        <v>0</v>
      </c>
      <c r="AK1920">
        <f>IF(P1920="사용자항목9", L1920, 0)</f>
        <v>0</v>
      </c>
    </row>
    <row r="1921" spans="1:13" ht="30" customHeight="1">
      <c r="A1921" s="32"/>
      <c r="B1921" s="32"/>
      <c r="C1921" s="30"/>
      <c r="D1921" s="8"/>
      <c r="E1921" s="8"/>
      <c r="F1921" s="8"/>
      <c r="G1921" s="8"/>
      <c r="H1921" s="8"/>
      <c r="I1921" s="8"/>
      <c r="J1921" s="8"/>
      <c r="K1921" s="8"/>
      <c r="L1921" s="8"/>
      <c r="M1921" s="8"/>
    </row>
    <row r="1922" spans="1:13" ht="30" customHeight="1">
      <c r="A1922" s="32"/>
      <c r="B1922" s="32"/>
      <c r="C1922" s="30"/>
      <c r="D1922" s="8"/>
      <c r="E1922" s="8"/>
      <c r="F1922" s="8"/>
      <c r="G1922" s="8"/>
      <c r="H1922" s="8"/>
      <c r="I1922" s="8"/>
      <c r="J1922" s="8"/>
      <c r="K1922" s="8"/>
      <c r="L1922" s="8"/>
      <c r="M1922" s="8"/>
    </row>
    <row r="1923" spans="1:13" ht="30" customHeight="1">
      <c r="A1923" s="32"/>
      <c r="B1923" s="32"/>
      <c r="C1923" s="30"/>
      <c r="D1923" s="8"/>
      <c r="E1923" s="8"/>
      <c r="F1923" s="8"/>
      <c r="G1923" s="8"/>
      <c r="H1923" s="8"/>
      <c r="I1923" s="8"/>
      <c r="J1923" s="8"/>
      <c r="K1923" s="8"/>
      <c r="L1923" s="8"/>
      <c r="M1923" s="8"/>
    </row>
    <row r="1924" spans="1:13" ht="30" customHeight="1">
      <c r="A1924" s="32"/>
      <c r="B1924" s="32"/>
      <c r="C1924" s="30"/>
      <c r="D1924" s="8"/>
      <c r="E1924" s="8"/>
      <c r="F1924" s="8"/>
      <c r="G1924" s="8"/>
      <c r="H1924" s="8"/>
      <c r="I1924" s="8"/>
      <c r="J1924" s="8"/>
      <c r="K1924" s="8"/>
      <c r="L1924" s="8"/>
      <c r="M1924" s="8"/>
    </row>
    <row r="1925" spans="1:13" ht="30" customHeight="1">
      <c r="A1925" s="32"/>
      <c r="B1925" s="32"/>
      <c r="C1925" s="30"/>
      <c r="D1925" s="8"/>
      <c r="E1925" s="8"/>
      <c r="F1925" s="8"/>
      <c r="G1925" s="8"/>
      <c r="H1925" s="8"/>
      <c r="I1925" s="8"/>
      <c r="J1925" s="8"/>
      <c r="K1925" s="8"/>
      <c r="L1925" s="8"/>
      <c r="M1925" s="8"/>
    </row>
    <row r="1926" spans="1:13" ht="30" customHeight="1">
      <c r="A1926" s="32"/>
      <c r="B1926" s="32"/>
      <c r="C1926" s="30"/>
      <c r="D1926" s="8"/>
      <c r="E1926" s="8"/>
      <c r="F1926" s="8"/>
      <c r="G1926" s="8"/>
      <c r="H1926" s="8"/>
      <c r="I1926" s="8"/>
      <c r="J1926" s="8"/>
      <c r="K1926" s="8"/>
      <c r="L1926" s="8"/>
      <c r="M1926" s="8"/>
    </row>
    <row r="1927" spans="1:13" ht="30" customHeight="1">
      <c r="A1927" s="32"/>
      <c r="B1927" s="32"/>
      <c r="C1927" s="30"/>
      <c r="D1927" s="8"/>
      <c r="E1927" s="8"/>
      <c r="F1927" s="8"/>
      <c r="G1927" s="8"/>
      <c r="H1927" s="8"/>
      <c r="I1927" s="8"/>
      <c r="J1927" s="8"/>
      <c r="K1927" s="8"/>
      <c r="L1927" s="8"/>
      <c r="M1927" s="8"/>
    </row>
    <row r="1928" spans="1:13" ht="30" customHeight="1">
      <c r="A1928" s="32"/>
      <c r="B1928" s="32"/>
      <c r="C1928" s="30"/>
      <c r="D1928" s="8"/>
      <c r="E1928" s="8"/>
      <c r="F1928" s="8"/>
      <c r="G1928" s="8"/>
      <c r="H1928" s="8"/>
      <c r="I1928" s="8"/>
      <c r="J1928" s="8"/>
      <c r="K1928" s="8"/>
      <c r="L1928" s="8"/>
      <c r="M1928" s="8"/>
    </row>
    <row r="1929" spans="1:13" ht="30" customHeight="1">
      <c r="A1929" s="32"/>
      <c r="B1929" s="32"/>
      <c r="C1929" s="30"/>
      <c r="D1929" s="8"/>
      <c r="E1929" s="8"/>
      <c r="F1929" s="8"/>
      <c r="G1929" s="8"/>
      <c r="H1929" s="8"/>
      <c r="I1929" s="8"/>
      <c r="J1929" s="8"/>
      <c r="K1929" s="8"/>
      <c r="L1929" s="8"/>
      <c r="M1929" s="8"/>
    </row>
    <row r="1930" spans="1:13" ht="30" customHeight="1">
      <c r="A1930" s="32"/>
      <c r="B1930" s="32"/>
      <c r="C1930" s="30"/>
      <c r="D1930" s="8"/>
      <c r="E1930" s="8"/>
      <c r="F1930" s="8"/>
      <c r="G1930" s="8"/>
      <c r="H1930" s="8"/>
      <c r="I1930" s="8"/>
      <c r="J1930" s="8"/>
      <c r="K1930" s="8"/>
      <c r="L1930" s="8"/>
      <c r="M1930" s="8"/>
    </row>
    <row r="1931" spans="1:13" ht="30" customHeight="1">
      <c r="A1931" s="32"/>
      <c r="B1931" s="32"/>
      <c r="C1931" s="30"/>
      <c r="D1931" s="8"/>
      <c r="E1931" s="8"/>
      <c r="F1931" s="8"/>
      <c r="G1931" s="8"/>
      <c r="H1931" s="8"/>
      <c r="I1931" s="8"/>
      <c r="J1931" s="8"/>
      <c r="K1931" s="8"/>
      <c r="L1931" s="8"/>
      <c r="M1931" s="8"/>
    </row>
    <row r="1932" spans="1:13" ht="30" customHeight="1">
      <c r="A1932" s="32"/>
      <c r="B1932" s="32"/>
      <c r="C1932" s="30"/>
      <c r="D1932" s="8"/>
      <c r="E1932" s="8"/>
      <c r="F1932" s="8"/>
      <c r="G1932" s="8"/>
      <c r="H1932" s="8"/>
      <c r="I1932" s="8"/>
      <c r="J1932" s="8"/>
      <c r="K1932" s="8"/>
      <c r="L1932" s="8"/>
      <c r="M1932" s="8"/>
    </row>
    <row r="1933" spans="1:13" ht="30" customHeight="1">
      <c r="A1933" s="32"/>
      <c r="B1933" s="32"/>
      <c r="C1933" s="30"/>
      <c r="D1933" s="8"/>
      <c r="E1933" s="8"/>
      <c r="F1933" s="8"/>
      <c r="G1933" s="8"/>
      <c r="H1933" s="8"/>
      <c r="I1933" s="8"/>
      <c r="J1933" s="8"/>
      <c r="K1933" s="8"/>
      <c r="L1933" s="8"/>
      <c r="M1933" s="8"/>
    </row>
    <row r="1934" spans="1:13" ht="30" customHeight="1">
      <c r="A1934" s="32"/>
      <c r="B1934" s="32"/>
      <c r="C1934" s="30"/>
      <c r="D1934" s="8"/>
      <c r="E1934" s="8"/>
      <c r="F1934" s="8"/>
      <c r="G1934" s="8"/>
      <c r="H1934" s="8"/>
      <c r="I1934" s="8"/>
      <c r="J1934" s="8"/>
      <c r="K1934" s="8"/>
      <c r="L1934" s="8"/>
      <c r="M1934" s="8"/>
    </row>
    <row r="1935" spans="1:13" ht="30" customHeight="1">
      <c r="A1935" s="32"/>
      <c r="B1935" s="32"/>
      <c r="C1935" s="30"/>
      <c r="D1935" s="8"/>
      <c r="E1935" s="8"/>
      <c r="F1935" s="8"/>
      <c r="G1935" s="8"/>
      <c r="H1935" s="8"/>
      <c r="I1935" s="8"/>
      <c r="J1935" s="8"/>
      <c r="K1935" s="8"/>
      <c r="L1935" s="8"/>
      <c r="M1935" s="8"/>
    </row>
    <row r="1936" spans="1:13" ht="30" customHeight="1">
      <c r="A1936" s="32"/>
      <c r="B1936" s="32"/>
      <c r="C1936" s="30"/>
      <c r="D1936" s="8"/>
      <c r="E1936" s="8"/>
      <c r="F1936" s="8"/>
      <c r="G1936" s="8"/>
      <c r="H1936" s="8"/>
      <c r="I1936" s="8"/>
      <c r="J1936" s="8"/>
      <c r="K1936" s="8"/>
      <c r="L1936" s="8"/>
      <c r="M1936" s="8"/>
    </row>
    <row r="1937" spans="1:38" ht="30" customHeight="1">
      <c r="A1937" s="32"/>
      <c r="B1937" s="32"/>
      <c r="C1937" s="30"/>
      <c r="D1937" s="8"/>
      <c r="E1937" s="8"/>
      <c r="F1937" s="8"/>
      <c r="G1937" s="8"/>
      <c r="H1937" s="8"/>
      <c r="I1937" s="8"/>
      <c r="J1937" s="8"/>
      <c r="K1937" s="8"/>
      <c r="L1937" s="8"/>
      <c r="M1937" s="8"/>
    </row>
    <row r="1938" spans="1:38" ht="30" customHeight="1">
      <c r="A1938" s="32"/>
      <c r="B1938" s="32"/>
      <c r="C1938" s="30"/>
      <c r="D1938" s="8"/>
      <c r="E1938" s="8"/>
      <c r="F1938" s="8"/>
      <c r="G1938" s="8"/>
      <c r="H1938" s="8"/>
      <c r="I1938" s="8"/>
      <c r="J1938" s="8"/>
      <c r="K1938" s="8"/>
      <c r="L1938" s="8"/>
      <c r="M1938" s="8"/>
    </row>
    <row r="1939" spans="1:38" ht="30" customHeight="1">
      <c r="A1939" s="32"/>
      <c r="B1939" s="32"/>
      <c r="C1939" s="30"/>
      <c r="D1939" s="8"/>
      <c r="E1939" s="8"/>
      <c r="F1939" s="8"/>
      <c r="G1939" s="8"/>
      <c r="H1939" s="8"/>
      <c r="I1939" s="8"/>
      <c r="J1939" s="8"/>
      <c r="K1939" s="8"/>
      <c r="L1939" s="8"/>
      <c r="M1939" s="8"/>
    </row>
    <row r="1940" spans="1:38" ht="30" customHeight="1">
      <c r="A1940" s="11" t="s">
        <v>121</v>
      </c>
      <c r="B1940" s="12"/>
      <c r="C1940" s="13"/>
      <c r="D1940" s="14"/>
      <c r="E1940" s="8"/>
      <c r="F1940" s="14"/>
      <c r="G1940" s="8"/>
      <c r="H1940" s="14"/>
      <c r="I1940" s="8"/>
      <c r="J1940" s="14"/>
      <c r="K1940" s="8"/>
      <c r="L1940" s="14">
        <f>F1940+H1940+J1940</f>
        <v>0</v>
      </c>
      <c r="M1940" s="14"/>
      <c r="R1940">
        <f t="shared" ref="R1940:AL1940" si="179">ROUNDDOWN(SUM(R1920:R1920), 0)</f>
        <v>0</v>
      </c>
      <c r="S1940">
        <f t="shared" si="179"/>
        <v>0</v>
      </c>
      <c r="T1940">
        <f t="shared" si="179"/>
        <v>0</v>
      </c>
      <c r="U1940">
        <f t="shared" si="179"/>
        <v>0</v>
      </c>
      <c r="V1940">
        <f t="shared" si="179"/>
        <v>0</v>
      </c>
      <c r="W1940">
        <f t="shared" si="179"/>
        <v>0</v>
      </c>
      <c r="X1940">
        <f t="shared" si="179"/>
        <v>0</v>
      </c>
      <c r="Y1940">
        <f t="shared" si="179"/>
        <v>0</v>
      </c>
      <c r="Z1940">
        <f t="shared" si="179"/>
        <v>0</v>
      </c>
      <c r="AA1940">
        <f t="shared" si="179"/>
        <v>0</v>
      </c>
      <c r="AB1940">
        <f t="shared" si="179"/>
        <v>0</v>
      </c>
      <c r="AC1940">
        <f t="shared" si="179"/>
        <v>0</v>
      </c>
      <c r="AD1940">
        <f t="shared" si="179"/>
        <v>0</v>
      </c>
      <c r="AE1940">
        <f t="shared" si="179"/>
        <v>0</v>
      </c>
      <c r="AF1940">
        <f t="shared" si="179"/>
        <v>0</v>
      </c>
      <c r="AG1940">
        <f t="shared" si="179"/>
        <v>0</v>
      </c>
      <c r="AH1940">
        <f t="shared" si="179"/>
        <v>0</v>
      </c>
      <c r="AI1940">
        <f t="shared" si="179"/>
        <v>0</v>
      </c>
      <c r="AJ1940">
        <f t="shared" si="179"/>
        <v>0</v>
      </c>
      <c r="AK1940">
        <f t="shared" si="179"/>
        <v>0</v>
      </c>
      <c r="AL1940">
        <f t="shared" si="179"/>
        <v>0</v>
      </c>
    </row>
    <row r="1941" spans="1:38" ht="30" customHeight="1">
      <c r="A1941" s="53" t="s">
        <v>383</v>
      </c>
      <c r="B1941" s="56"/>
      <c r="C1941" s="56"/>
      <c r="D1941" s="56"/>
      <c r="E1941" s="56"/>
      <c r="F1941" s="56"/>
      <c r="G1941" s="56"/>
      <c r="H1941" s="56"/>
      <c r="I1941" s="56"/>
      <c r="J1941" s="56"/>
      <c r="K1941" s="56"/>
      <c r="L1941" s="56"/>
      <c r="M1941" s="57"/>
    </row>
    <row r="1942" spans="1:38" ht="30" customHeight="1">
      <c r="A1942" s="31" t="s">
        <v>182</v>
      </c>
      <c r="B1942" s="31" t="s">
        <v>183</v>
      </c>
      <c r="C1942" s="29" t="s">
        <v>57</v>
      </c>
      <c r="D1942" s="8">
        <v>72</v>
      </c>
      <c r="E1942" s="8"/>
      <c r="F1942" s="8"/>
      <c r="G1942" s="8"/>
      <c r="H1942" s="8"/>
      <c r="I1942" s="8"/>
      <c r="J1942" s="8"/>
      <c r="K1942" s="8">
        <f>E1942+G1942+I1942</f>
        <v>0</v>
      </c>
      <c r="L1942" s="8">
        <f>F1942+H1942+J1942</f>
        <v>0</v>
      </c>
      <c r="M1942" s="9" t="s">
        <v>181</v>
      </c>
      <c r="O1942" t="str">
        <f>""</f>
        <v/>
      </c>
      <c r="P1942" s="1" t="s">
        <v>120</v>
      </c>
      <c r="Q1942">
        <v>1</v>
      </c>
      <c r="R1942">
        <f>IF(P1942="기계경비", J1942, 0)</f>
        <v>0</v>
      </c>
      <c r="S1942">
        <f>IF(P1942="운반비", J1942, 0)</f>
        <v>0</v>
      </c>
      <c r="T1942">
        <f>IF(P1942="작업부산물", F1942, 0)</f>
        <v>0</v>
      </c>
      <c r="U1942">
        <f>IF(P1942="관급", F1942, 0)</f>
        <v>0</v>
      </c>
      <c r="V1942">
        <f>IF(P1942="외주비", J1942, 0)</f>
        <v>0</v>
      </c>
      <c r="W1942">
        <f>IF(P1942="장비비", J1942, 0)</f>
        <v>0</v>
      </c>
      <c r="X1942">
        <f>IF(P1942="폐기물처리비", J1942, 0)</f>
        <v>0</v>
      </c>
      <c r="Y1942">
        <f>IF(P1942="가설비", J1942, 0)</f>
        <v>0</v>
      </c>
      <c r="Z1942">
        <f>IF(P1942="잡비제외분", F1942, 0)</f>
        <v>0</v>
      </c>
      <c r="AA1942">
        <f>IF(P1942="사급자재대", L1942, 0)</f>
        <v>0</v>
      </c>
      <c r="AB1942">
        <f>IF(P1942="관급자재대", L1942, 0)</f>
        <v>0</v>
      </c>
      <c r="AC1942">
        <f>IF(P1942="사용자항목1", L1942, 0)</f>
        <v>0</v>
      </c>
      <c r="AD1942">
        <f>IF(P1942="사용자항목2", L1942, 0)</f>
        <v>0</v>
      </c>
      <c r="AE1942">
        <f>IF(P1942="사용자항목3", L1942, 0)</f>
        <v>0</v>
      </c>
      <c r="AF1942">
        <f>IF(P1942="사용자항목4", L1942, 0)</f>
        <v>0</v>
      </c>
      <c r="AG1942">
        <f>IF(P1942="사용자항목5", L1942, 0)</f>
        <v>0</v>
      </c>
      <c r="AH1942">
        <f>IF(P1942="사용자항목6", L1942, 0)</f>
        <v>0</v>
      </c>
      <c r="AI1942">
        <f>IF(P1942="사용자항목7", L1942, 0)</f>
        <v>0</v>
      </c>
      <c r="AJ1942">
        <f>IF(P1942="사용자항목8", L1942, 0)</f>
        <v>0</v>
      </c>
      <c r="AK1942">
        <f>IF(P1942="사용자항목9", L1942, 0)</f>
        <v>0</v>
      </c>
    </row>
    <row r="1943" spans="1:38" ht="30" customHeight="1">
      <c r="A1943" s="31" t="s">
        <v>303</v>
      </c>
      <c r="B1943" s="31" t="s">
        <v>185</v>
      </c>
      <c r="C1943" s="29" t="s">
        <v>57</v>
      </c>
      <c r="D1943" s="8">
        <v>72</v>
      </c>
      <c r="E1943" s="8"/>
      <c r="F1943" s="8"/>
      <c r="G1943" s="8"/>
      <c r="H1943" s="8"/>
      <c r="I1943" s="8"/>
      <c r="J1943" s="8"/>
      <c r="K1943" s="8">
        <f>E1943+G1943+I1943</f>
        <v>0</v>
      </c>
      <c r="L1943" s="8">
        <f>F1943+H1943+J1943</f>
        <v>0</v>
      </c>
      <c r="M1943" s="9" t="s">
        <v>184</v>
      </c>
      <c r="O1943" t="str">
        <f>""</f>
        <v/>
      </c>
      <c r="P1943" s="1" t="s">
        <v>120</v>
      </c>
      <c r="Q1943">
        <v>1</v>
      </c>
      <c r="R1943">
        <f>IF(P1943="기계경비", J1943, 0)</f>
        <v>0</v>
      </c>
      <c r="S1943">
        <f>IF(P1943="운반비", J1943, 0)</f>
        <v>0</v>
      </c>
      <c r="T1943">
        <f>IF(P1943="작업부산물", F1943, 0)</f>
        <v>0</v>
      </c>
      <c r="U1943">
        <f>IF(P1943="관급", F1943, 0)</f>
        <v>0</v>
      </c>
      <c r="V1943">
        <f>IF(P1943="외주비", J1943, 0)</f>
        <v>0</v>
      </c>
      <c r="W1943">
        <f>IF(P1943="장비비", J1943, 0)</f>
        <v>0</v>
      </c>
      <c r="X1943">
        <f>IF(P1943="폐기물처리비", J1943, 0)</f>
        <v>0</v>
      </c>
      <c r="Y1943">
        <f>IF(P1943="가설비", J1943, 0)</f>
        <v>0</v>
      </c>
      <c r="Z1943">
        <f>IF(P1943="잡비제외분", F1943, 0)</f>
        <v>0</v>
      </c>
      <c r="AA1943">
        <f>IF(P1943="사급자재대", L1943, 0)</f>
        <v>0</v>
      </c>
      <c r="AB1943">
        <f>IF(P1943="관급자재대", L1943, 0)</f>
        <v>0</v>
      </c>
      <c r="AC1943">
        <f>IF(P1943="사용자항목1", L1943, 0)</f>
        <v>0</v>
      </c>
      <c r="AD1943">
        <f>IF(P1943="사용자항목2", L1943, 0)</f>
        <v>0</v>
      </c>
      <c r="AE1943">
        <f>IF(P1943="사용자항목3", L1943, 0)</f>
        <v>0</v>
      </c>
      <c r="AF1943">
        <f>IF(P1943="사용자항목4", L1943, 0)</f>
        <v>0</v>
      </c>
      <c r="AG1943">
        <f>IF(P1943="사용자항목5", L1943, 0)</f>
        <v>0</v>
      </c>
      <c r="AH1943">
        <f>IF(P1943="사용자항목6", L1943, 0)</f>
        <v>0</v>
      </c>
      <c r="AI1943">
        <f>IF(P1943="사용자항목7", L1943, 0)</f>
        <v>0</v>
      </c>
      <c r="AJ1943">
        <f>IF(P1943="사용자항목8", L1943, 0)</f>
        <v>0</v>
      </c>
      <c r="AK1943">
        <f>IF(P1943="사용자항목9", L1943, 0)</f>
        <v>0</v>
      </c>
    </row>
    <row r="1944" spans="1:38" ht="30" customHeight="1">
      <c r="A1944" s="32"/>
      <c r="B1944" s="32"/>
      <c r="C1944" s="30"/>
      <c r="D1944" s="8"/>
      <c r="E1944" s="8"/>
      <c r="F1944" s="8"/>
      <c r="G1944" s="8"/>
      <c r="H1944" s="8"/>
      <c r="I1944" s="8"/>
      <c r="J1944" s="8"/>
      <c r="K1944" s="8"/>
      <c r="L1944" s="8"/>
      <c r="M1944" s="8"/>
    </row>
    <row r="1945" spans="1:38" ht="30" customHeight="1">
      <c r="A1945" s="32"/>
      <c r="B1945" s="32"/>
      <c r="C1945" s="30"/>
      <c r="D1945" s="8"/>
      <c r="E1945" s="8"/>
      <c r="F1945" s="8"/>
      <c r="G1945" s="8"/>
      <c r="H1945" s="8"/>
      <c r="I1945" s="8"/>
      <c r="J1945" s="8"/>
      <c r="K1945" s="8"/>
      <c r="L1945" s="8"/>
      <c r="M1945" s="8"/>
    </row>
    <row r="1946" spans="1:38" ht="30" customHeight="1">
      <c r="A1946" s="32"/>
      <c r="B1946" s="32"/>
      <c r="C1946" s="30"/>
      <c r="D1946" s="8"/>
      <c r="E1946" s="8"/>
      <c r="F1946" s="8"/>
      <c r="G1946" s="8"/>
      <c r="H1946" s="8"/>
      <c r="I1946" s="8"/>
      <c r="J1946" s="8"/>
      <c r="K1946" s="8"/>
      <c r="L1946" s="8"/>
      <c r="M1946" s="8"/>
    </row>
    <row r="1947" spans="1:38" ht="30" customHeight="1">
      <c r="A1947" s="32"/>
      <c r="B1947" s="32"/>
      <c r="C1947" s="30"/>
      <c r="D1947" s="8"/>
      <c r="E1947" s="8"/>
      <c r="F1947" s="8"/>
      <c r="G1947" s="8"/>
      <c r="H1947" s="8"/>
      <c r="I1947" s="8"/>
      <c r="J1947" s="8"/>
      <c r="K1947" s="8"/>
      <c r="L1947" s="8"/>
      <c r="M1947" s="8"/>
    </row>
    <row r="1948" spans="1:38" ht="30" customHeight="1">
      <c r="A1948" s="32"/>
      <c r="B1948" s="32"/>
      <c r="C1948" s="30"/>
      <c r="D1948" s="8"/>
      <c r="E1948" s="8"/>
      <c r="F1948" s="8"/>
      <c r="G1948" s="8"/>
      <c r="H1948" s="8"/>
      <c r="I1948" s="8"/>
      <c r="J1948" s="8"/>
      <c r="K1948" s="8"/>
      <c r="L1948" s="8"/>
      <c r="M1948" s="8"/>
    </row>
    <row r="1949" spans="1:38" ht="30" customHeight="1">
      <c r="A1949" s="32"/>
      <c r="B1949" s="32"/>
      <c r="C1949" s="30"/>
      <c r="D1949" s="8"/>
      <c r="E1949" s="8"/>
      <c r="F1949" s="8"/>
      <c r="G1949" s="8"/>
      <c r="H1949" s="8"/>
      <c r="I1949" s="8"/>
      <c r="J1949" s="8"/>
      <c r="K1949" s="8"/>
      <c r="L1949" s="8"/>
      <c r="M1949" s="8"/>
    </row>
    <row r="1950" spans="1:38" ht="30" customHeight="1">
      <c r="A1950" s="32"/>
      <c r="B1950" s="32"/>
      <c r="C1950" s="30"/>
      <c r="D1950" s="8"/>
      <c r="E1950" s="8"/>
      <c r="F1950" s="8"/>
      <c r="G1950" s="8"/>
      <c r="H1950" s="8"/>
      <c r="I1950" s="8"/>
      <c r="J1950" s="8"/>
      <c r="K1950" s="8"/>
      <c r="L1950" s="8"/>
      <c r="M1950" s="8"/>
    </row>
    <row r="1951" spans="1:38" ht="30" customHeight="1">
      <c r="A1951" s="32"/>
      <c r="B1951" s="32"/>
      <c r="C1951" s="30"/>
      <c r="D1951" s="8"/>
      <c r="E1951" s="8"/>
      <c r="F1951" s="8"/>
      <c r="G1951" s="8"/>
      <c r="H1951" s="8"/>
      <c r="I1951" s="8"/>
      <c r="J1951" s="8"/>
      <c r="K1951" s="8"/>
      <c r="L1951" s="8"/>
      <c r="M1951" s="8"/>
    </row>
    <row r="1952" spans="1:38" ht="30" customHeight="1">
      <c r="A1952" s="32"/>
      <c r="B1952" s="32"/>
      <c r="C1952" s="30"/>
      <c r="D1952" s="8"/>
      <c r="E1952" s="8"/>
      <c r="F1952" s="8"/>
      <c r="G1952" s="8"/>
      <c r="H1952" s="8"/>
      <c r="I1952" s="8"/>
      <c r="J1952" s="8"/>
      <c r="K1952" s="8"/>
      <c r="L1952" s="8"/>
      <c r="M1952" s="8"/>
    </row>
    <row r="1953" spans="1:38" ht="30" customHeight="1">
      <c r="A1953" s="32"/>
      <c r="B1953" s="32"/>
      <c r="C1953" s="30"/>
      <c r="D1953" s="8"/>
      <c r="E1953" s="8"/>
      <c r="F1953" s="8"/>
      <c r="G1953" s="8"/>
      <c r="H1953" s="8"/>
      <c r="I1953" s="8"/>
      <c r="J1953" s="8"/>
      <c r="K1953" s="8"/>
      <c r="L1953" s="8"/>
      <c r="M1953" s="8"/>
    </row>
    <row r="1954" spans="1:38" ht="30" customHeight="1">
      <c r="A1954" s="32"/>
      <c r="B1954" s="32"/>
      <c r="C1954" s="30"/>
      <c r="D1954" s="8"/>
      <c r="E1954" s="8"/>
      <c r="F1954" s="8"/>
      <c r="G1954" s="8"/>
      <c r="H1954" s="8"/>
      <c r="I1954" s="8"/>
      <c r="J1954" s="8"/>
      <c r="K1954" s="8"/>
      <c r="L1954" s="8"/>
      <c r="M1954" s="8"/>
    </row>
    <row r="1955" spans="1:38" ht="30" customHeight="1">
      <c r="A1955" s="32"/>
      <c r="B1955" s="32"/>
      <c r="C1955" s="30"/>
      <c r="D1955" s="8"/>
      <c r="E1955" s="8"/>
      <c r="F1955" s="8"/>
      <c r="G1955" s="8"/>
      <c r="H1955" s="8"/>
      <c r="I1955" s="8"/>
      <c r="J1955" s="8"/>
      <c r="K1955" s="8"/>
      <c r="L1955" s="8"/>
      <c r="M1955" s="8"/>
    </row>
    <row r="1956" spans="1:38" ht="30" customHeight="1">
      <c r="A1956" s="32"/>
      <c r="B1956" s="32"/>
      <c r="C1956" s="30"/>
      <c r="D1956" s="8"/>
      <c r="E1956" s="8"/>
      <c r="F1956" s="8"/>
      <c r="G1956" s="8"/>
      <c r="H1956" s="8"/>
      <c r="I1956" s="8"/>
      <c r="J1956" s="8"/>
      <c r="K1956" s="8"/>
      <c r="L1956" s="8"/>
      <c r="M1956" s="8"/>
    </row>
    <row r="1957" spans="1:38" ht="30" customHeight="1">
      <c r="A1957" s="32"/>
      <c r="B1957" s="32"/>
      <c r="C1957" s="30"/>
      <c r="D1957" s="8"/>
      <c r="E1957" s="8"/>
      <c r="F1957" s="8"/>
      <c r="G1957" s="8"/>
      <c r="H1957" s="8"/>
      <c r="I1957" s="8"/>
      <c r="J1957" s="8"/>
      <c r="K1957" s="8"/>
      <c r="L1957" s="8"/>
      <c r="M1957" s="8"/>
    </row>
    <row r="1958" spans="1:38" ht="30" customHeight="1">
      <c r="A1958" s="32"/>
      <c r="B1958" s="32"/>
      <c r="C1958" s="30"/>
      <c r="D1958" s="8"/>
      <c r="E1958" s="8"/>
      <c r="F1958" s="8"/>
      <c r="G1958" s="8"/>
      <c r="H1958" s="8"/>
      <c r="I1958" s="8"/>
      <c r="J1958" s="8"/>
      <c r="K1958" s="8"/>
      <c r="L1958" s="8"/>
      <c r="M1958" s="8"/>
    </row>
    <row r="1959" spans="1:38" ht="30" customHeight="1">
      <c r="A1959" s="32"/>
      <c r="B1959" s="32"/>
      <c r="C1959" s="30"/>
      <c r="D1959" s="8"/>
      <c r="E1959" s="8"/>
      <c r="F1959" s="8"/>
      <c r="G1959" s="8"/>
      <c r="H1959" s="8"/>
      <c r="I1959" s="8"/>
      <c r="J1959" s="8"/>
      <c r="K1959" s="8"/>
      <c r="L1959" s="8"/>
      <c r="M1959" s="8"/>
    </row>
    <row r="1960" spans="1:38" ht="30" customHeight="1">
      <c r="A1960" s="32"/>
      <c r="B1960" s="32"/>
      <c r="C1960" s="30"/>
      <c r="D1960" s="8"/>
      <c r="E1960" s="8"/>
      <c r="F1960" s="8"/>
      <c r="G1960" s="8"/>
      <c r="H1960" s="8"/>
      <c r="I1960" s="8"/>
      <c r="J1960" s="8"/>
      <c r="K1960" s="8"/>
      <c r="L1960" s="8"/>
      <c r="M1960" s="8"/>
    </row>
    <row r="1961" spans="1:38" ht="30" customHeight="1">
      <c r="A1961" s="32"/>
      <c r="B1961" s="32"/>
      <c r="C1961" s="30"/>
      <c r="D1961" s="8"/>
      <c r="E1961" s="8"/>
      <c r="F1961" s="8"/>
      <c r="G1961" s="8"/>
      <c r="H1961" s="8"/>
      <c r="I1961" s="8"/>
      <c r="J1961" s="8"/>
      <c r="K1961" s="8"/>
      <c r="L1961" s="8"/>
      <c r="M1961" s="8"/>
    </row>
    <row r="1962" spans="1:38" ht="30" customHeight="1">
      <c r="A1962" s="11" t="s">
        <v>121</v>
      </c>
      <c r="B1962" s="12"/>
      <c r="C1962" s="13"/>
      <c r="D1962" s="14"/>
      <c r="E1962" s="8"/>
      <c r="F1962" s="14"/>
      <c r="G1962" s="8"/>
      <c r="H1962" s="14"/>
      <c r="I1962" s="8"/>
      <c r="J1962" s="14"/>
      <c r="K1962" s="8"/>
      <c r="L1962" s="14">
        <f>F1962+H1962+J1962</f>
        <v>0</v>
      </c>
      <c r="M1962" s="14"/>
      <c r="R1962">
        <f t="shared" ref="R1962:AL1962" si="180">ROUNDDOWN(SUM(R1942:R1943), 0)</f>
        <v>0</v>
      </c>
      <c r="S1962">
        <f t="shared" si="180"/>
        <v>0</v>
      </c>
      <c r="T1962">
        <f t="shared" si="180"/>
        <v>0</v>
      </c>
      <c r="U1962">
        <f t="shared" si="180"/>
        <v>0</v>
      </c>
      <c r="V1962">
        <f t="shared" si="180"/>
        <v>0</v>
      </c>
      <c r="W1962">
        <f t="shared" si="180"/>
        <v>0</v>
      </c>
      <c r="X1962">
        <f t="shared" si="180"/>
        <v>0</v>
      </c>
      <c r="Y1962">
        <f t="shared" si="180"/>
        <v>0</v>
      </c>
      <c r="Z1962">
        <f t="shared" si="180"/>
        <v>0</v>
      </c>
      <c r="AA1962">
        <f t="shared" si="180"/>
        <v>0</v>
      </c>
      <c r="AB1962">
        <f t="shared" si="180"/>
        <v>0</v>
      </c>
      <c r="AC1962">
        <f t="shared" si="180"/>
        <v>0</v>
      </c>
      <c r="AD1962">
        <f t="shared" si="180"/>
        <v>0</v>
      </c>
      <c r="AE1962">
        <f t="shared" si="180"/>
        <v>0</v>
      </c>
      <c r="AF1962">
        <f t="shared" si="180"/>
        <v>0</v>
      </c>
      <c r="AG1962">
        <f t="shared" si="180"/>
        <v>0</v>
      </c>
      <c r="AH1962">
        <f t="shared" si="180"/>
        <v>0</v>
      </c>
      <c r="AI1962">
        <f t="shared" si="180"/>
        <v>0</v>
      </c>
      <c r="AJ1962">
        <f t="shared" si="180"/>
        <v>0</v>
      </c>
      <c r="AK1962">
        <f t="shared" si="180"/>
        <v>0</v>
      </c>
      <c r="AL1962">
        <f t="shared" si="180"/>
        <v>0</v>
      </c>
    </row>
    <row r="1963" spans="1:38" ht="30" customHeight="1">
      <c r="A1963" s="53" t="s">
        <v>384</v>
      </c>
      <c r="B1963" s="56"/>
      <c r="C1963" s="56"/>
      <c r="D1963" s="56"/>
      <c r="E1963" s="56"/>
      <c r="F1963" s="56"/>
      <c r="G1963" s="56"/>
      <c r="H1963" s="56"/>
      <c r="I1963" s="56"/>
      <c r="J1963" s="56"/>
      <c r="K1963" s="56"/>
      <c r="L1963" s="56"/>
      <c r="M1963" s="57"/>
    </row>
    <row r="1964" spans="1:38" ht="30" customHeight="1">
      <c r="A1964" s="31" t="s">
        <v>100</v>
      </c>
      <c r="B1964" s="31" t="s">
        <v>101</v>
      </c>
      <c r="C1964" s="29" t="s">
        <v>74</v>
      </c>
      <c r="D1964" s="8">
        <v>0.216</v>
      </c>
      <c r="E1964" s="8"/>
      <c r="F1964" s="8"/>
      <c r="G1964" s="8"/>
      <c r="H1964" s="8"/>
      <c r="I1964" s="8"/>
      <c r="J1964" s="8"/>
      <c r="K1964" s="8">
        <f t="shared" ref="K1964:L1966" si="181">E1964+G1964+I1964</f>
        <v>0</v>
      </c>
      <c r="L1964" s="8">
        <f t="shared" si="181"/>
        <v>0</v>
      </c>
      <c r="M1964" s="8"/>
      <c r="O1964" t="str">
        <f>"03"</f>
        <v>03</v>
      </c>
      <c r="P1964" t="s">
        <v>110</v>
      </c>
      <c r="Q1964">
        <v>1</v>
      </c>
      <c r="R1964">
        <f>IF(P1964="기계경비", J1964, 0)</f>
        <v>0</v>
      </c>
      <c r="S1964">
        <f>IF(P1964="운반비", J1964, 0)</f>
        <v>0</v>
      </c>
      <c r="T1964">
        <f>IF(P1964="작업부산물", F1964, 0)</f>
        <v>0</v>
      </c>
      <c r="U1964">
        <f>IF(P1964="관급", F1964, 0)</f>
        <v>0</v>
      </c>
      <c r="V1964">
        <f>IF(P1964="외주비", J1964, 0)</f>
        <v>0</v>
      </c>
      <c r="W1964">
        <f>IF(P1964="장비비", J1964, 0)</f>
        <v>0</v>
      </c>
      <c r="X1964">
        <f>IF(P1964="폐기물처리비", L1964, 0)</f>
        <v>0</v>
      </c>
      <c r="Y1964">
        <f>IF(P1964="가설비", J1964, 0)</f>
        <v>0</v>
      </c>
      <c r="Z1964">
        <f>IF(P1964="잡비제외분", F1964, 0)</f>
        <v>0</v>
      </c>
      <c r="AA1964">
        <f>IF(P1964="사급자재대", L1964, 0)</f>
        <v>0</v>
      </c>
      <c r="AB1964">
        <f>IF(P1964="관급자재대", L1964, 0)</f>
        <v>0</v>
      </c>
      <c r="AC1964">
        <f>IF(P1964="사용자항목1", L1964, 0)</f>
        <v>0</v>
      </c>
      <c r="AD1964">
        <f>IF(P1964="사용자항목2", L1964, 0)</f>
        <v>0</v>
      </c>
      <c r="AE1964">
        <f>IF(P1964="사용자항목3", L1964, 0)</f>
        <v>0</v>
      </c>
      <c r="AF1964">
        <f>IF(P1964="사용자항목4", L1964, 0)</f>
        <v>0</v>
      </c>
      <c r="AG1964">
        <f>IF(P1964="사용자항목5", L1964, 0)</f>
        <v>0</v>
      </c>
      <c r="AH1964">
        <f>IF(P1964="사용자항목6", L1964, 0)</f>
        <v>0</v>
      </c>
      <c r="AI1964">
        <f>IF(P1964="사용자항목7", L1964, 0)</f>
        <v>0</v>
      </c>
      <c r="AJ1964">
        <f>IF(P1964="사용자항목8", L1964, 0)</f>
        <v>0</v>
      </c>
      <c r="AK1964">
        <f>IF(P1964="사용자항목9", L1964, 0)</f>
        <v>0</v>
      </c>
    </row>
    <row r="1965" spans="1:38" ht="30" customHeight="1">
      <c r="A1965" s="31" t="s">
        <v>106</v>
      </c>
      <c r="B1965" s="31" t="s">
        <v>109</v>
      </c>
      <c r="C1965" s="29" t="s">
        <v>74</v>
      </c>
      <c r="D1965" s="8">
        <v>0.216</v>
      </c>
      <c r="E1965" s="8"/>
      <c r="F1965" s="8"/>
      <c r="G1965" s="8"/>
      <c r="H1965" s="8"/>
      <c r="I1965" s="8"/>
      <c r="J1965" s="8"/>
      <c r="K1965" s="8">
        <f t="shared" si="181"/>
        <v>0</v>
      </c>
      <c r="L1965" s="8">
        <f t="shared" si="181"/>
        <v>0</v>
      </c>
      <c r="M1965" s="9" t="s">
        <v>108</v>
      </c>
      <c r="O1965" t="str">
        <f>"03"</f>
        <v>03</v>
      </c>
      <c r="P1965" t="s">
        <v>110</v>
      </c>
      <c r="Q1965">
        <v>1</v>
      </c>
      <c r="R1965">
        <f>IF(P1965="기계경비", J1965, 0)</f>
        <v>0</v>
      </c>
      <c r="S1965">
        <f>IF(P1965="운반비", J1965, 0)</f>
        <v>0</v>
      </c>
      <c r="T1965">
        <f>IF(P1965="작업부산물", F1965, 0)</f>
        <v>0</v>
      </c>
      <c r="U1965">
        <f>IF(P1965="관급", F1965, 0)</f>
        <v>0</v>
      </c>
      <c r="V1965">
        <f>IF(P1965="외주비", J1965, 0)</f>
        <v>0</v>
      </c>
      <c r="W1965">
        <f>IF(P1965="장비비", J1965, 0)</f>
        <v>0</v>
      </c>
      <c r="X1965">
        <f>IF(P1965="폐기물처리비", L1965, 0)</f>
        <v>0</v>
      </c>
      <c r="Y1965">
        <f>IF(P1965="가설비", J1965, 0)</f>
        <v>0</v>
      </c>
      <c r="Z1965">
        <f>IF(P1965="잡비제외분", F1965, 0)</f>
        <v>0</v>
      </c>
      <c r="AA1965">
        <f>IF(P1965="사급자재대", L1965, 0)</f>
        <v>0</v>
      </c>
      <c r="AB1965">
        <f>IF(P1965="관급자재대", L1965, 0)</f>
        <v>0</v>
      </c>
      <c r="AC1965">
        <f>IF(P1965="사용자항목1", L1965, 0)</f>
        <v>0</v>
      </c>
      <c r="AD1965">
        <f>IF(P1965="사용자항목2", L1965, 0)</f>
        <v>0</v>
      </c>
      <c r="AE1965">
        <f>IF(P1965="사용자항목3", L1965, 0)</f>
        <v>0</v>
      </c>
      <c r="AF1965">
        <f>IF(P1965="사용자항목4", L1965, 0)</f>
        <v>0</v>
      </c>
      <c r="AG1965">
        <f>IF(P1965="사용자항목5", L1965, 0)</f>
        <v>0</v>
      </c>
      <c r="AH1965">
        <f>IF(P1965="사용자항목6", L1965, 0)</f>
        <v>0</v>
      </c>
      <c r="AI1965">
        <f>IF(P1965="사용자항목7", L1965, 0)</f>
        <v>0</v>
      </c>
      <c r="AJ1965">
        <f>IF(P1965="사용자항목8", L1965, 0)</f>
        <v>0</v>
      </c>
      <c r="AK1965">
        <f>IF(P1965="사용자항목9", L1965, 0)</f>
        <v>0</v>
      </c>
    </row>
    <row r="1966" spans="1:38" ht="30" customHeight="1">
      <c r="A1966" s="31" t="s">
        <v>110</v>
      </c>
      <c r="B1966" s="31" t="s">
        <v>112</v>
      </c>
      <c r="C1966" s="29" t="s">
        <v>74</v>
      </c>
      <c r="D1966" s="8">
        <v>0.216</v>
      </c>
      <c r="E1966" s="8"/>
      <c r="F1966" s="8"/>
      <c r="G1966" s="8"/>
      <c r="H1966" s="8"/>
      <c r="I1966" s="8"/>
      <c r="J1966" s="8"/>
      <c r="K1966" s="8">
        <f t="shared" si="181"/>
        <v>0</v>
      </c>
      <c r="L1966" s="8">
        <f t="shared" si="181"/>
        <v>0</v>
      </c>
      <c r="M1966" s="9" t="s">
        <v>108</v>
      </c>
      <c r="O1966" t="str">
        <f>"03"</f>
        <v>03</v>
      </c>
      <c r="P1966" t="s">
        <v>110</v>
      </c>
      <c r="Q1966">
        <v>1</v>
      </c>
      <c r="R1966">
        <f>IF(P1966="기계경비", J1966, 0)</f>
        <v>0</v>
      </c>
      <c r="S1966">
        <f>IF(P1966="운반비", J1966, 0)</f>
        <v>0</v>
      </c>
      <c r="T1966">
        <f>IF(P1966="작업부산물", F1966, 0)</f>
        <v>0</v>
      </c>
      <c r="U1966">
        <f>IF(P1966="관급", F1966, 0)</f>
        <v>0</v>
      </c>
      <c r="V1966">
        <f>IF(P1966="외주비", J1966, 0)</f>
        <v>0</v>
      </c>
      <c r="W1966">
        <f>IF(P1966="장비비", J1966, 0)</f>
        <v>0</v>
      </c>
      <c r="X1966">
        <f>IF(P1966="폐기물처리비", L1966, 0)</f>
        <v>0</v>
      </c>
      <c r="Y1966">
        <f>IF(P1966="가설비", J1966, 0)</f>
        <v>0</v>
      </c>
      <c r="Z1966">
        <f>IF(P1966="잡비제외분", F1966, 0)</f>
        <v>0</v>
      </c>
      <c r="AA1966">
        <f>IF(P1966="사급자재대", L1966, 0)</f>
        <v>0</v>
      </c>
      <c r="AB1966">
        <f>IF(P1966="관급자재대", L1966, 0)</f>
        <v>0</v>
      </c>
      <c r="AC1966">
        <f>IF(P1966="사용자항목1", L1966, 0)</f>
        <v>0</v>
      </c>
      <c r="AD1966">
        <f>IF(P1966="사용자항목2", L1966, 0)</f>
        <v>0</v>
      </c>
      <c r="AE1966">
        <f>IF(P1966="사용자항목3", L1966, 0)</f>
        <v>0</v>
      </c>
      <c r="AF1966">
        <f>IF(P1966="사용자항목4", L1966, 0)</f>
        <v>0</v>
      </c>
      <c r="AG1966">
        <f>IF(P1966="사용자항목5", L1966, 0)</f>
        <v>0</v>
      </c>
      <c r="AH1966">
        <f>IF(P1966="사용자항목6", L1966, 0)</f>
        <v>0</v>
      </c>
      <c r="AI1966">
        <f>IF(P1966="사용자항목7", L1966, 0)</f>
        <v>0</v>
      </c>
      <c r="AJ1966">
        <f>IF(P1966="사용자항목8", L1966, 0)</f>
        <v>0</v>
      </c>
      <c r="AK1966">
        <f>IF(P1966="사용자항목9", L1966, 0)</f>
        <v>0</v>
      </c>
    </row>
    <row r="1967" spans="1:38" ht="30" customHeight="1">
      <c r="A1967" s="32"/>
      <c r="B1967" s="32"/>
      <c r="C1967" s="30"/>
      <c r="D1967" s="8"/>
      <c r="E1967" s="8"/>
      <c r="F1967" s="8"/>
      <c r="G1967" s="8"/>
      <c r="H1967" s="8"/>
      <c r="I1967" s="8"/>
      <c r="J1967" s="8"/>
      <c r="K1967" s="8"/>
      <c r="L1967" s="8"/>
      <c r="M1967" s="8"/>
    </row>
    <row r="1968" spans="1:38" ht="30" customHeight="1">
      <c r="A1968" s="32"/>
      <c r="B1968" s="32"/>
      <c r="C1968" s="30"/>
      <c r="D1968" s="8"/>
      <c r="E1968" s="8"/>
      <c r="F1968" s="8"/>
      <c r="G1968" s="8"/>
      <c r="H1968" s="8"/>
      <c r="I1968" s="8"/>
      <c r="J1968" s="8"/>
      <c r="K1968" s="8"/>
      <c r="L1968" s="8"/>
      <c r="M1968" s="8"/>
    </row>
    <row r="1969" spans="1:38" ht="30" customHeight="1">
      <c r="A1969" s="32"/>
      <c r="B1969" s="32"/>
      <c r="C1969" s="30"/>
      <c r="D1969" s="8"/>
      <c r="E1969" s="8"/>
      <c r="F1969" s="8"/>
      <c r="G1969" s="8"/>
      <c r="H1969" s="8"/>
      <c r="I1969" s="8"/>
      <c r="J1969" s="8"/>
      <c r="K1969" s="8"/>
      <c r="L1969" s="8"/>
      <c r="M1969" s="8"/>
    </row>
    <row r="1970" spans="1:38" ht="30" customHeight="1">
      <c r="A1970" s="32"/>
      <c r="B1970" s="32"/>
      <c r="C1970" s="30"/>
      <c r="D1970" s="8"/>
      <c r="E1970" s="8"/>
      <c r="F1970" s="8"/>
      <c r="G1970" s="8"/>
      <c r="H1970" s="8"/>
      <c r="I1970" s="8"/>
      <c r="J1970" s="8"/>
      <c r="K1970" s="8"/>
      <c r="L1970" s="8"/>
      <c r="M1970" s="8"/>
    </row>
    <row r="1971" spans="1:38" ht="30" customHeight="1">
      <c r="A1971" s="32"/>
      <c r="B1971" s="32"/>
      <c r="C1971" s="30"/>
      <c r="D1971" s="8"/>
      <c r="E1971" s="8"/>
      <c r="F1971" s="8"/>
      <c r="G1971" s="8"/>
      <c r="H1971" s="8"/>
      <c r="I1971" s="8"/>
      <c r="J1971" s="8"/>
      <c r="K1971" s="8"/>
      <c r="L1971" s="8"/>
      <c r="M1971" s="8"/>
    </row>
    <row r="1972" spans="1:38" ht="30" customHeight="1">
      <c r="A1972" s="32"/>
      <c r="B1972" s="32"/>
      <c r="C1972" s="30"/>
      <c r="D1972" s="8"/>
      <c r="E1972" s="8"/>
      <c r="F1972" s="8"/>
      <c r="G1972" s="8"/>
      <c r="H1972" s="8"/>
      <c r="I1972" s="8"/>
      <c r="J1972" s="8"/>
      <c r="K1972" s="8"/>
      <c r="L1972" s="8"/>
      <c r="M1972" s="8"/>
    </row>
    <row r="1973" spans="1:38" ht="30" customHeight="1">
      <c r="A1973" s="32"/>
      <c r="B1973" s="32"/>
      <c r="C1973" s="30"/>
      <c r="D1973" s="8"/>
      <c r="E1973" s="8"/>
      <c r="F1973" s="8"/>
      <c r="G1973" s="8"/>
      <c r="H1973" s="8"/>
      <c r="I1973" s="8"/>
      <c r="J1973" s="8"/>
      <c r="K1973" s="8"/>
      <c r="L1973" s="8"/>
      <c r="M1973" s="8"/>
    </row>
    <row r="1974" spans="1:38" ht="30" customHeight="1">
      <c r="A1974" s="32"/>
      <c r="B1974" s="32"/>
      <c r="C1974" s="30"/>
      <c r="D1974" s="8"/>
      <c r="E1974" s="8"/>
      <c r="F1974" s="8"/>
      <c r="G1974" s="8"/>
      <c r="H1974" s="8"/>
      <c r="I1974" s="8"/>
      <c r="J1974" s="8"/>
      <c r="K1974" s="8"/>
      <c r="L1974" s="8"/>
      <c r="M1974" s="8"/>
    </row>
    <row r="1975" spans="1:38" ht="30" customHeight="1">
      <c r="A1975" s="32"/>
      <c r="B1975" s="32"/>
      <c r="C1975" s="30"/>
      <c r="D1975" s="8"/>
      <c r="E1975" s="8"/>
      <c r="F1975" s="8"/>
      <c r="G1975" s="8"/>
      <c r="H1975" s="8"/>
      <c r="I1975" s="8"/>
      <c r="J1975" s="8"/>
      <c r="K1975" s="8"/>
      <c r="L1975" s="8"/>
      <c r="M1975" s="8"/>
    </row>
    <row r="1976" spans="1:38" ht="30" customHeight="1">
      <c r="A1976" s="32"/>
      <c r="B1976" s="32"/>
      <c r="C1976" s="30"/>
      <c r="D1976" s="8"/>
      <c r="E1976" s="8"/>
      <c r="F1976" s="8"/>
      <c r="G1976" s="8"/>
      <c r="H1976" s="8"/>
      <c r="I1976" s="8"/>
      <c r="J1976" s="8"/>
      <c r="K1976" s="8"/>
      <c r="L1976" s="8"/>
      <c r="M1976" s="8"/>
    </row>
    <row r="1977" spans="1:38" ht="30" customHeight="1">
      <c r="A1977" s="32"/>
      <c r="B1977" s="32"/>
      <c r="C1977" s="30"/>
      <c r="D1977" s="8"/>
      <c r="E1977" s="8"/>
      <c r="F1977" s="8"/>
      <c r="G1977" s="8"/>
      <c r="H1977" s="8"/>
      <c r="I1977" s="8"/>
      <c r="J1977" s="8"/>
      <c r="K1977" s="8"/>
      <c r="L1977" s="8"/>
      <c r="M1977" s="8"/>
    </row>
    <row r="1978" spans="1:38" ht="30" customHeight="1">
      <c r="A1978" s="32"/>
      <c r="B1978" s="32"/>
      <c r="C1978" s="30"/>
      <c r="D1978" s="8"/>
      <c r="E1978" s="8"/>
      <c r="F1978" s="8"/>
      <c r="G1978" s="8"/>
      <c r="H1978" s="8"/>
      <c r="I1978" s="8"/>
      <c r="J1978" s="8"/>
      <c r="K1978" s="8"/>
      <c r="L1978" s="8"/>
      <c r="M1978" s="8"/>
    </row>
    <row r="1979" spans="1:38" ht="30" customHeight="1">
      <c r="A1979" s="32"/>
      <c r="B1979" s="32"/>
      <c r="C1979" s="30"/>
      <c r="D1979" s="8"/>
      <c r="E1979" s="8"/>
      <c r="F1979" s="8"/>
      <c r="G1979" s="8"/>
      <c r="H1979" s="8"/>
      <c r="I1979" s="8"/>
      <c r="J1979" s="8"/>
      <c r="K1979" s="8"/>
      <c r="L1979" s="8"/>
      <c r="M1979" s="8"/>
    </row>
    <row r="1980" spans="1:38" ht="30" customHeight="1">
      <c r="A1980" s="32"/>
      <c r="B1980" s="32"/>
      <c r="C1980" s="30"/>
      <c r="D1980" s="8"/>
      <c r="E1980" s="8"/>
      <c r="F1980" s="8"/>
      <c r="G1980" s="8"/>
      <c r="H1980" s="8"/>
      <c r="I1980" s="8"/>
      <c r="J1980" s="8"/>
      <c r="K1980" s="8"/>
      <c r="L1980" s="8"/>
      <c r="M1980" s="8"/>
    </row>
    <row r="1981" spans="1:38" ht="30" customHeight="1">
      <c r="A1981" s="32"/>
      <c r="B1981" s="32"/>
      <c r="C1981" s="30"/>
      <c r="D1981" s="8"/>
      <c r="E1981" s="8"/>
      <c r="F1981" s="8"/>
      <c r="G1981" s="8"/>
      <c r="H1981" s="8"/>
      <c r="I1981" s="8"/>
      <c r="J1981" s="8"/>
      <c r="K1981" s="8"/>
      <c r="L1981" s="8"/>
      <c r="M1981" s="8"/>
    </row>
    <row r="1982" spans="1:38" ht="30" customHeight="1">
      <c r="A1982" s="32"/>
      <c r="B1982" s="32"/>
      <c r="C1982" s="30"/>
      <c r="D1982" s="8"/>
      <c r="E1982" s="8"/>
      <c r="F1982" s="8"/>
      <c r="G1982" s="8"/>
      <c r="H1982" s="8"/>
      <c r="I1982" s="8"/>
      <c r="J1982" s="8"/>
      <c r="K1982" s="8"/>
      <c r="L1982" s="8"/>
      <c r="M1982" s="8"/>
    </row>
    <row r="1983" spans="1:38" ht="30" customHeight="1">
      <c r="A1983" s="32"/>
      <c r="B1983" s="32"/>
      <c r="C1983" s="30"/>
      <c r="D1983" s="8"/>
      <c r="E1983" s="8"/>
      <c r="F1983" s="8"/>
      <c r="G1983" s="8"/>
      <c r="H1983" s="8"/>
      <c r="I1983" s="8"/>
      <c r="J1983" s="8"/>
      <c r="K1983" s="8"/>
      <c r="L1983" s="8"/>
      <c r="M1983" s="8"/>
    </row>
    <row r="1984" spans="1:38" ht="30" customHeight="1">
      <c r="A1984" s="11" t="s">
        <v>121</v>
      </c>
      <c r="B1984" s="12"/>
      <c r="C1984" s="13"/>
      <c r="D1984" s="14"/>
      <c r="E1984" s="8"/>
      <c r="F1984" s="14"/>
      <c r="G1984" s="8"/>
      <c r="H1984" s="14"/>
      <c r="I1984" s="8"/>
      <c r="J1984" s="14"/>
      <c r="K1984" s="8"/>
      <c r="L1984" s="14">
        <f>F1984+H1984+J1984</f>
        <v>0</v>
      </c>
      <c r="M1984" s="14"/>
      <c r="R1984">
        <f t="shared" ref="R1984:AL1984" si="182">ROUNDDOWN(SUM(R1964:R1966), 0)</f>
        <v>0</v>
      </c>
      <c r="S1984">
        <f t="shared" si="182"/>
        <v>0</v>
      </c>
      <c r="T1984">
        <f t="shared" si="182"/>
        <v>0</v>
      </c>
      <c r="U1984">
        <f t="shared" si="182"/>
        <v>0</v>
      </c>
      <c r="V1984">
        <f t="shared" si="182"/>
        <v>0</v>
      </c>
      <c r="W1984">
        <f t="shared" si="182"/>
        <v>0</v>
      </c>
      <c r="X1984">
        <f t="shared" si="182"/>
        <v>0</v>
      </c>
      <c r="Y1984">
        <f t="shared" si="182"/>
        <v>0</v>
      </c>
      <c r="Z1984">
        <f t="shared" si="182"/>
        <v>0</v>
      </c>
      <c r="AA1984">
        <f t="shared" si="182"/>
        <v>0</v>
      </c>
      <c r="AB1984">
        <f t="shared" si="182"/>
        <v>0</v>
      </c>
      <c r="AC1984">
        <f t="shared" si="182"/>
        <v>0</v>
      </c>
      <c r="AD1984">
        <f t="shared" si="182"/>
        <v>0</v>
      </c>
      <c r="AE1984">
        <f t="shared" si="182"/>
        <v>0</v>
      </c>
      <c r="AF1984">
        <f t="shared" si="182"/>
        <v>0</v>
      </c>
      <c r="AG1984">
        <f t="shared" si="182"/>
        <v>0</v>
      </c>
      <c r="AH1984">
        <f t="shared" si="182"/>
        <v>0</v>
      </c>
      <c r="AI1984">
        <f t="shared" si="182"/>
        <v>0</v>
      </c>
      <c r="AJ1984">
        <f t="shared" si="182"/>
        <v>0</v>
      </c>
      <c r="AK1984">
        <f t="shared" si="182"/>
        <v>0</v>
      </c>
      <c r="AL1984">
        <f t="shared" si="182"/>
        <v>0</v>
      </c>
    </row>
    <row r="1985" spans="1:37" ht="30" customHeight="1">
      <c r="A1985" s="53" t="s">
        <v>385</v>
      </c>
      <c r="B1985" s="56"/>
      <c r="C1985" s="56"/>
      <c r="D1985" s="56"/>
      <c r="E1985" s="56"/>
      <c r="F1985" s="56"/>
      <c r="G1985" s="56"/>
      <c r="H1985" s="56"/>
      <c r="I1985" s="56"/>
      <c r="J1985" s="56"/>
      <c r="K1985" s="56"/>
      <c r="L1985" s="56"/>
      <c r="M1985" s="57"/>
    </row>
    <row r="1986" spans="1:37" ht="30" customHeight="1">
      <c r="A1986" s="31" t="s">
        <v>192</v>
      </c>
      <c r="B1986" s="31" t="s">
        <v>193</v>
      </c>
      <c r="C1986" s="29" t="s">
        <v>194</v>
      </c>
      <c r="D1986" s="8">
        <v>9</v>
      </c>
      <c r="E1986" s="8"/>
      <c r="F1986" s="8"/>
      <c r="G1986" s="8"/>
      <c r="H1986" s="8"/>
      <c r="I1986" s="8"/>
      <c r="J1986" s="8"/>
      <c r="K1986" s="8">
        <f t="shared" ref="K1986:L1988" si="183">E1986+G1986+I1986</f>
        <v>0</v>
      </c>
      <c r="L1986" s="8">
        <f t="shared" si="183"/>
        <v>0</v>
      </c>
      <c r="M1986" s="9" t="s">
        <v>191</v>
      </c>
      <c r="O1986" t="str">
        <f>""</f>
        <v/>
      </c>
      <c r="P1986" s="1" t="s">
        <v>120</v>
      </c>
      <c r="Q1986">
        <v>1</v>
      </c>
      <c r="R1986">
        <f>IF(P1986="기계경비", J1986, 0)</f>
        <v>0</v>
      </c>
      <c r="S1986">
        <f>IF(P1986="운반비", J1986, 0)</f>
        <v>0</v>
      </c>
      <c r="T1986">
        <f>IF(P1986="작업부산물", F1986, 0)</f>
        <v>0</v>
      </c>
      <c r="U1986">
        <f>IF(P1986="관급", F1986, 0)</f>
        <v>0</v>
      </c>
      <c r="V1986">
        <f>IF(P1986="외주비", J1986, 0)</f>
        <v>0</v>
      </c>
      <c r="W1986">
        <f>IF(P1986="장비비", J1986, 0)</f>
        <v>0</v>
      </c>
      <c r="X1986">
        <f>IF(P1986="폐기물처리비", J1986, 0)</f>
        <v>0</v>
      </c>
      <c r="Y1986">
        <f>IF(P1986="가설비", J1986, 0)</f>
        <v>0</v>
      </c>
      <c r="Z1986">
        <f>IF(P1986="잡비제외분", F1986, 0)</f>
        <v>0</v>
      </c>
      <c r="AA1986">
        <f>IF(P1986="사급자재대", L1986, 0)</f>
        <v>0</v>
      </c>
      <c r="AB1986">
        <f>IF(P1986="관급자재대", L1986, 0)</f>
        <v>0</v>
      </c>
      <c r="AC1986">
        <f>IF(P1986="사용자항목1", L1986, 0)</f>
        <v>0</v>
      </c>
      <c r="AD1986">
        <f>IF(P1986="사용자항목2", L1986, 0)</f>
        <v>0</v>
      </c>
      <c r="AE1986">
        <f>IF(P1986="사용자항목3", L1986, 0)</f>
        <v>0</v>
      </c>
      <c r="AF1986">
        <f>IF(P1986="사용자항목4", L1986, 0)</f>
        <v>0</v>
      </c>
      <c r="AG1986">
        <f>IF(P1986="사용자항목5", L1986, 0)</f>
        <v>0</v>
      </c>
      <c r="AH1986">
        <f>IF(P1986="사용자항목6", L1986, 0)</f>
        <v>0</v>
      </c>
      <c r="AI1986">
        <f>IF(P1986="사용자항목7", L1986, 0)</f>
        <v>0</v>
      </c>
      <c r="AJ1986">
        <f>IF(P1986="사용자항목8", L1986, 0)</f>
        <v>0</v>
      </c>
      <c r="AK1986">
        <f>IF(P1986="사용자항목9", L1986, 0)</f>
        <v>0</v>
      </c>
    </row>
    <row r="1987" spans="1:37" ht="30" customHeight="1">
      <c r="A1987" s="31" t="s">
        <v>196</v>
      </c>
      <c r="B1987" s="31" t="s">
        <v>197</v>
      </c>
      <c r="C1987" s="29" t="s">
        <v>57</v>
      </c>
      <c r="D1987" s="8">
        <v>32</v>
      </c>
      <c r="E1987" s="8"/>
      <c r="F1987" s="8"/>
      <c r="G1987" s="8"/>
      <c r="H1987" s="8"/>
      <c r="I1987" s="8"/>
      <c r="J1987" s="8"/>
      <c r="K1987" s="8">
        <f t="shared" si="183"/>
        <v>0</v>
      </c>
      <c r="L1987" s="8">
        <f t="shared" si="183"/>
        <v>0</v>
      </c>
      <c r="M1987" s="9" t="s">
        <v>195</v>
      </c>
      <c r="O1987" t="str">
        <f>""</f>
        <v/>
      </c>
      <c r="P1987" s="1" t="s">
        <v>120</v>
      </c>
      <c r="Q1987">
        <v>1</v>
      </c>
      <c r="R1987">
        <f>IF(P1987="기계경비", J1987, 0)</f>
        <v>0</v>
      </c>
      <c r="S1987">
        <f>IF(P1987="운반비", J1987, 0)</f>
        <v>0</v>
      </c>
      <c r="T1987">
        <f>IF(P1987="작업부산물", F1987, 0)</f>
        <v>0</v>
      </c>
      <c r="U1987">
        <f>IF(P1987="관급", F1987, 0)</f>
        <v>0</v>
      </c>
      <c r="V1987">
        <f>IF(P1987="외주비", J1987, 0)</f>
        <v>0</v>
      </c>
      <c r="W1987">
        <f>IF(P1987="장비비", J1987, 0)</f>
        <v>0</v>
      </c>
      <c r="X1987">
        <f>IF(P1987="폐기물처리비", J1987, 0)</f>
        <v>0</v>
      </c>
      <c r="Y1987">
        <f>IF(P1987="가설비", J1987, 0)</f>
        <v>0</v>
      </c>
      <c r="Z1987">
        <f>IF(P1987="잡비제외분", F1987, 0)</f>
        <v>0</v>
      </c>
      <c r="AA1987">
        <f>IF(P1987="사급자재대", L1987, 0)</f>
        <v>0</v>
      </c>
      <c r="AB1987">
        <f>IF(P1987="관급자재대", L1987, 0)</f>
        <v>0</v>
      </c>
      <c r="AC1987">
        <f>IF(P1987="사용자항목1", L1987, 0)</f>
        <v>0</v>
      </c>
      <c r="AD1987">
        <f>IF(P1987="사용자항목2", L1987, 0)</f>
        <v>0</v>
      </c>
      <c r="AE1987">
        <f>IF(P1987="사용자항목3", L1987, 0)</f>
        <v>0</v>
      </c>
      <c r="AF1987">
        <f>IF(P1987="사용자항목4", L1987, 0)</f>
        <v>0</v>
      </c>
      <c r="AG1987">
        <f>IF(P1987="사용자항목5", L1987, 0)</f>
        <v>0</v>
      </c>
      <c r="AH1987">
        <f>IF(P1987="사용자항목6", L1987, 0)</f>
        <v>0</v>
      </c>
      <c r="AI1987">
        <f>IF(P1987="사용자항목7", L1987, 0)</f>
        <v>0</v>
      </c>
      <c r="AJ1987">
        <f>IF(P1987="사용자항목8", L1987, 0)</f>
        <v>0</v>
      </c>
      <c r="AK1987">
        <f>IF(P1987="사용자항목9", L1987, 0)</f>
        <v>0</v>
      </c>
    </row>
    <row r="1988" spans="1:37" ht="30" customHeight="1">
      <c r="A1988" s="31" t="s">
        <v>199</v>
      </c>
      <c r="B1988" s="31" t="s">
        <v>200</v>
      </c>
      <c r="C1988" s="29" t="s">
        <v>57</v>
      </c>
      <c r="D1988" s="8">
        <v>32</v>
      </c>
      <c r="E1988" s="8"/>
      <c r="F1988" s="8"/>
      <c r="G1988" s="8"/>
      <c r="H1988" s="8"/>
      <c r="I1988" s="8"/>
      <c r="J1988" s="8"/>
      <c r="K1988" s="8">
        <f t="shared" si="183"/>
        <v>0</v>
      </c>
      <c r="L1988" s="8">
        <f t="shared" si="183"/>
        <v>0</v>
      </c>
      <c r="M1988" s="9" t="s">
        <v>198</v>
      </c>
      <c r="O1988" t="str">
        <f>""</f>
        <v/>
      </c>
      <c r="P1988" s="1" t="s">
        <v>120</v>
      </c>
      <c r="Q1988">
        <v>1</v>
      </c>
      <c r="R1988">
        <f>IF(P1988="기계경비", J1988, 0)</f>
        <v>0</v>
      </c>
      <c r="S1988">
        <f>IF(P1988="운반비", J1988, 0)</f>
        <v>0</v>
      </c>
      <c r="T1988">
        <f>IF(P1988="작업부산물", F1988, 0)</f>
        <v>0</v>
      </c>
      <c r="U1988">
        <f>IF(P1988="관급", F1988, 0)</f>
        <v>0</v>
      </c>
      <c r="V1988">
        <f>IF(P1988="외주비", J1988, 0)</f>
        <v>0</v>
      </c>
      <c r="W1988">
        <f>IF(P1988="장비비", J1988, 0)</f>
        <v>0</v>
      </c>
      <c r="X1988">
        <f>IF(P1988="폐기물처리비", J1988, 0)</f>
        <v>0</v>
      </c>
      <c r="Y1988">
        <f>IF(P1988="가설비", J1988, 0)</f>
        <v>0</v>
      </c>
      <c r="Z1988">
        <f>IF(P1988="잡비제외분", F1988, 0)</f>
        <v>0</v>
      </c>
      <c r="AA1988">
        <f>IF(P1988="사급자재대", L1988, 0)</f>
        <v>0</v>
      </c>
      <c r="AB1988">
        <f>IF(P1988="관급자재대", L1988, 0)</f>
        <v>0</v>
      </c>
      <c r="AC1988">
        <f>IF(P1988="사용자항목1", L1988, 0)</f>
        <v>0</v>
      </c>
      <c r="AD1988">
        <f>IF(P1988="사용자항목2", L1988, 0)</f>
        <v>0</v>
      </c>
      <c r="AE1988">
        <f>IF(P1988="사용자항목3", L1988, 0)</f>
        <v>0</v>
      </c>
      <c r="AF1988">
        <f>IF(P1988="사용자항목4", L1988, 0)</f>
        <v>0</v>
      </c>
      <c r="AG1988">
        <f>IF(P1988="사용자항목5", L1988, 0)</f>
        <v>0</v>
      </c>
      <c r="AH1988">
        <f>IF(P1988="사용자항목6", L1988, 0)</f>
        <v>0</v>
      </c>
      <c r="AI1988">
        <f>IF(P1988="사용자항목7", L1988, 0)</f>
        <v>0</v>
      </c>
      <c r="AJ1988">
        <f>IF(P1988="사용자항목8", L1988, 0)</f>
        <v>0</v>
      </c>
      <c r="AK1988">
        <f>IF(P1988="사용자항목9", L1988, 0)</f>
        <v>0</v>
      </c>
    </row>
    <row r="1989" spans="1:37" ht="30" customHeight="1">
      <c r="A1989" s="32"/>
      <c r="B1989" s="32"/>
      <c r="C1989" s="30"/>
      <c r="D1989" s="8"/>
      <c r="E1989" s="8"/>
      <c r="F1989" s="8"/>
      <c r="G1989" s="8"/>
      <c r="H1989" s="8"/>
      <c r="I1989" s="8"/>
      <c r="J1989" s="8"/>
      <c r="K1989" s="8"/>
      <c r="L1989" s="8"/>
      <c r="M1989" s="8"/>
    </row>
    <row r="1990" spans="1:37" ht="30" customHeight="1">
      <c r="A1990" s="32"/>
      <c r="B1990" s="32"/>
      <c r="C1990" s="30"/>
      <c r="D1990" s="8"/>
      <c r="E1990" s="8"/>
      <c r="F1990" s="8"/>
      <c r="G1990" s="8"/>
      <c r="H1990" s="8"/>
      <c r="I1990" s="8"/>
      <c r="J1990" s="8"/>
      <c r="K1990" s="8"/>
      <c r="L1990" s="8"/>
      <c r="M1990" s="8"/>
    </row>
    <row r="1991" spans="1:37" ht="30" customHeight="1">
      <c r="A1991" s="32"/>
      <c r="B1991" s="32"/>
      <c r="C1991" s="30"/>
      <c r="D1991" s="8"/>
      <c r="E1991" s="8"/>
      <c r="F1991" s="8"/>
      <c r="G1991" s="8"/>
      <c r="H1991" s="8"/>
      <c r="I1991" s="8"/>
      <c r="J1991" s="8"/>
      <c r="K1991" s="8"/>
      <c r="L1991" s="8"/>
      <c r="M1991" s="8"/>
    </row>
    <row r="1992" spans="1:37" ht="30" customHeight="1">
      <c r="A1992" s="32"/>
      <c r="B1992" s="32"/>
      <c r="C1992" s="30"/>
      <c r="D1992" s="8"/>
      <c r="E1992" s="8"/>
      <c r="F1992" s="8"/>
      <c r="G1992" s="8"/>
      <c r="H1992" s="8"/>
      <c r="I1992" s="8"/>
      <c r="J1992" s="8"/>
      <c r="K1992" s="8"/>
      <c r="L1992" s="8"/>
      <c r="M1992" s="8"/>
    </row>
    <row r="1993" spans="1:37" ht="30" customHeight="1">
      <c r="A1993" s="32"/>
      <c r="B1993" s="32"/>
      <c r="C1993" s="30"/>
      <c r="D1993" s="8"/>
      <c r="E1993" s="8"/>
      <c r="F1993" s="8"/>
      <c r="G1993" s="8"/>
      <c r="H1993" s="8"/>
      <c r="I1993" s="8"/>
      <c r="J1993" s="8"/>
      <c r="K1993" s="8"/>
      <c r="L1993" s="8"/>
      <c r="M1993" s="8"/>
    </row>
    <row r="1994" spans="1:37" ht="30" customHeight="1">
      <c r="A1994" s="32"/>
      <c r="B1994" s="32"/>
      <c r="C1994" s="30"/>
      <c r="D1994" s="8"/>
      <c r="E1994" s="8"/>
      <c r="F1994" s="8"/>
      <c r="G1994" s="8"/>
      <c r="H1994" s="8"/>
      <c r="I1994" s="8"/>
      <c r="J1994" s="8"/>
      <c r="K1994" s="8"/>
      <c r="L1994" s="8"/>
      <c r="M1994" s="8"/>
    </row>
    <row r="1995" spans="1:37" ht="30" customHeight="1">
      <c r="A1995" s="32"/>
      <c r="B1995" s="32"/>
      <c r="C1995" s="30"/>
      <c r="D1995" s="8"/>
      <c r="E1995" s="8"/>
      <c r="F1995" s="8"/>
      <c r="G1995" s="8"/>
      <c r="H1995" s="8"/>
      <c r="I1995" s="8"/>
      <c r="J1995" s="8"/>
      <c r="K1995" s="8"/>
      <c r="L1995" s="8"/>
      <c r="M1995" s="8"/>
    </row>
    <row r="1996" spans="1:37" ht="30" customHeight="1">
      <c r="A1996" s="32"/>
      <c r="B1996" s="32"/>
      <c r="C1996" s="30"/>
      <c r="D1996" s="8"/>
      <c r="E1996" s="8"/>
      <c r="F1996" s="8"/>
      <c r="G1996" s="8"/>
      <c r="H1996" s="8"/>
      <c r="I1996" s="8"/>
      <c r="J1996" s="8"/>
      <c r="K1996" s="8"/>
      <c r="L1996" s="8"/>
      <c r="M1996" s="8"/>
    </row>
    <row r="1997" spans="1:37" ht="30" customHeight="1">
      <c r="A1997" s="32"/>
      <c r="B1997" s="32"/>
      <c r="C1997" s="30"/>
      <c r="D1997" s="8"/>
      <c r="E1997" s="8"/>
      <c r="F1997" s="8"/>
      <c r="G1997" s="8"/>
      <c r="H1997" s="8"/>
      <c r="I1997" s="8"/>
      <c r="J1997" s="8"/>
      <c r="K1997" s="8"/>
      <c r="L1997" s="8"/>
      <c r="M1997" s="8"/>
    </row>
    <row r="1998" spans="1:37" ht="30" customHeight="1">
      <c r="A1998" s="32"/>
      <c r="B1998" s="32"/>
      <c r="C1998" s="30"/>
      <c r="D1998" s="8"/>
      <c r="E1998" s="8"/>
      <c r="F1998" s="8"/>
      <c r="G1998" s="8"/>
      <c r="H1998" s="8"/>
      <c r="I1998" s="8"/>
      <c r="J1998" s="8"/>
      <c r="K1998" s="8"/>
      <c r="L1998" s="8"/>
      <c r="M1998" s="8"/>
    </row>
    <row r="1999" spans="1:37" ht="30" customHeight="1">
      <c r="A1999" s="32"/>
      <c r="B1999" s="32"/>
      <c r="C1999" s="30"/>
      <c r="D1999" s="8"/>
      <c r="E1999" s="8"/>
      <c r="F1999" s="8"/>
      <c r="G1999" s="8"/>
      <c r="H1999" s="8"/>
      <c r="I1999" s="8"/>
      <c r="J1999" s="8"/>
      <c r="K1999" s="8"/>
      <c r="L1999" s="8"/>
      <c r="M1999" s="8"/>
    </row>
    <row r="2000" spans="1:37" ht="30" customHeight="1">
      <c r="A2000" s="32"/>
      <c r="B2000" s="32"/>
      <c r="C2000" s="30"/>
      <c r="D2000" s="8"/>
      <c r="E2000" s="8"/>
      <c r="F2000" s="8"/>
      <c r="G2000" s="8"/>
      <c r="H2000" s="8"/>
      <c r="I2000" s="8"/>
      <c r="J2000" s="8"/>
      <c r="K2000" s="8"/>
      <c r="L2000" s="8"/>
      <c r="M2000" s="8"/>
    </row>
    <row r="2001" spans="1:38" ht="30" customHeight="1">
      <c r="A2001" s="32"/>
      <c r="B2001" s="32"/>
      <c r="C2001" s="30"/>
      <c r="D2001" s="8"/>
      <c r="E2001" s="8"/>
      <c r="F2001" s="8"/>
      <c r="G2001" s="8"/>
      <c r="H2001" s="8"/>
      <c r="I2001" s="8"/>
      <c r="J2001" s="8"/>
      <c r="K2001" s="8"/>
      <c r="L2001" s="8"/>
      <c r="M2001" s="8"/>
    </row>
    <row r="2002" spans="1:38" ht="30" customHeight="1">
      <c r="A2002" s="32"/>
      <c r="B2002" s="32"/>
      <c r="C2002" s="30"/>
      <c r="D2002" s="8"/>
      <c r="E2002" s="8"/>
      <c r="F2002" s="8"/>
      <c r="G2002" s="8"/>
      <c r="H2002" s="8"/>
      <c r="I2002" s="8"/>
      <c r="J2002" s="8"/>
      <c r="K2002" s="8"/>
      <c r="L2002" s="8"/>
      <c r="M2002" s="8"/>
    </row>
    <row r="2003" spans="1:38" ht="30" customHeight="1">
      <c r="A2003" s="32"/>
      <c r="B2003" s="32"/>
      <c r="C2003" s="30"/>
      <c r="D2003" s="8"/>
      <c r="E2003" s="8"/>
      <c r="F2003" s="8"/>
      <c r="G2003" s="8"/>
      <c r="H2003" s="8"/>
      <c r="I2003" s="8"/>
      <c r="J2003" s="8"/>
      <c r="K2003" s="8"/>
      <c r="L2003" s="8"/>
      <c r="M2003" s="8"/>
    </row>
    <row r="2004" spans="1:38" ht="30" customHeight="1">
      <c r="A2004" s="32"/>
      <c r="B2004" s="32"/>
      <c r="C2004" s="30"/>
      <c r="D2004" s="8"/>
      <c r="E2004" s="8"/>
      <c r="F2004" s="8"/>
      <c r="G2004" s="8"/>
      <c r="H2004" s="8"/>
      <c r="I2004" s="8"/>
      <c r="J2004" s="8"/>
      <c r="K2004" s="8"/>
      <c r="L2004" s="8"/>
      <c r="M2004" s="8"/>
    </row>
    <row r="2005" spans="1:38" ht="30" customHeight="1">
      <c r="A2005" s="32"/>
      <c r="B2005" s="32"/>
      <c r="C2005" s="30"/>
      <c r="D2005" s="8"/>
      <c r="E2005" s="8"/>
      <c r="F2005" s="8"/>
      <c r="G2005" s="8"/>
      <c r="H2005" s="8"/>
      <c r="I2005" s="8"/>
      <c r="J2005" s="8"/>
      <c r="K2005" s="8"/>
      <c r="L2005" s="8"/>
      <c r="M2005" s="8"/>
    </row>
    <row r="2006" spans="1:38" ht="30" customHeight="1">
      <c r="A2006" s="11" t="s">
        <v>121</v>
      </c>
      <c r="B2006" s="12"/>
      <c r="C2006" s="13"/>
      <c r="D2006" s="14"/>
      <c r="E2006" s="8"/>
      <c r="F2006" s="14"/>
      <c r="G2006" s="8"/>
      <c r="H2006" s="14"/>
      <c r="I2006" s="8"/>
      <c r="J2006" s="14"/>
      <c r="K2006" s="8"/>
      <c r="L2006" s="14">
        <f>F2006+H2006+J2006</f>
        <v>0</v>
      </c>
      <c r="M2006" s="14"/>
      <c r="R2006">
        <f t="shared" ref="R2006:AL2006" si="184">ROUNDDOWN(SUM(R1986:R1988), 0)</f>
        <v>0</v>
      </c>
      <c r="S2006">
        <f t="shared" si="184"/>
        <v>0</v>
      </c>
      <c r="T2006">
        <f t="shared" si="184"/>
        <v>0</v>
      </c>
      <c r="U2006">
        <f t="shared" si="184"/>
        <v>0</v>
      </c>
      <c r="V2006">
        <f t="shared" si="184"/>
        <v>0</v>
      </c>
      <c r="W2006">
        <f t="shared" si="184"/>
        <v>0</v>
      </c>
      <c r="X2006">
        <f t="shared" si="184"/>
        <v>0</v>
      </c>
      <c r="Y2006">
        <f t="shared" si="184"/>
        <v>0</v>
      </c>
      <c r="Z2006">
        <f t="shared" si="184"/>
        <v>0</v>
      </c>
      <c r="AA2006">
        <f t="shared" si="184"/>
        <v>0</v>
      </c>
      <c r="AB2006">
        <f t="shared" si="184"/>
        <v>0</v>
      </c>
      <c r="AC2006">
        <f t="shared" si="184"/>
        <v>0</v>
      </c>
      <c r="AD2006">
        <f t="shared" si="184"/>
        <v>0</v>
      </c>
      <c r="AE2006">
        <f t="shared" si="184"/>
        <v>0</v>
      </c>
      <c r="AF2006">
        <f t="shared" si="184"/>
        <v>0</v>
      </c>
      <c r="AG2006">
        <f t="shared" si="184"/>
        <v>0</v>
      </c>
      <c r="AH2006">
        <f t="shared" si="184"/>
        <v>0</v>
      </c>
      <c r="AI2006">
        <f t="shared" si="184"/>
        <v>0</v>
      </c>
      <c r="AJ2006">
        <f t="shared" si="184"/>
        <v>0</v>
      </c>
      <c r="AK2006">
        <f t="shared" si="184"/>
        <v>0</v>
      </c>
      <c r="AL2006">
        <f t="shared" si="184"/>
        <v>0</v>
      </c>
    </row>
    <row r="2007" spans="1:38" ht="30" customHeight="1">
      <c r="A2007" s="53" t="s">
        <v>386</v>
      </c>
      <c r="B2007" s="56"/>
      <c r="C2007" s="56"/>
      <c r="D2007" s="56"/>
      <c r="E2007" s="56"/>
      <c r="F2007" s="56"/>
      <c r="G2007" s="56"/>
      <c r="H2007" s="56"/>
      <c r="I2007" s="56"/>
      <c r="J2007" s="56"/>
      <c r="K2007" s="56"/>
      <c r="L2007" s="56"/>
      <c r="M2007" s="57"/>
    </row>
    <row r="2008" spans="1:38" ht="30" customHeight="1">
      <c r="A2008" s="31" t="s">
        <v>125</v>
      </c>
      <c r="B2008" s="31" t="s">
        <v>126</v>
      </c>
      <c r="C2008" s="29" t="s">
        <v>48</v>
      </c>
      <c r="D2008" s="8">
        <v>3</v>
      </c>
      <c r="E2008" s="8"/>
      <c r="F2008" s="8"/>
      <c r="G2008" s="8"/>
      <c r="H2008" s="8"/>
      <c r="I2008" s="8"/>
      <c r="J2008" s="8"/>
      <c r="K2008" s="8">
        <f>E2008+G2008+I2008</f>
        <v>0</v>
      </c>
      <c r="L2008" s="8">
        <f>F2008+H2008+J2008</f>
        <v>0</v>
      </c>
      <c r="M2008" s="9" t="s">
        <v>124</v>
      </c>
      <c r="O2008" t="str">
        <f>""</f>
        <v/>
      </c>
      <c r="P2008" s="1" t="s">
        <v>120</v>
      </c>
      <c r="Q2008">
        <v>1</v>
      </c>
      <c r="R2008">
        <f>IF(P2008="기계경비", J2008, 0)</f>
        <v>0</v>
      </c>
      <c r="S2008">
        <f>IF(P2008="운반비", J2008, 0)</f>
        <v>0</v>
      </c>
      <c r="T2008">
        <f>IF(P2008="작업부산물", F2008, 0)</f>
        <v>0</v>
      </c>
      <c r="U2008">
        <f>IF(P2008="관급", F2008, 0)</f>
        <v>0</v>
      </c>
      <c r="V2008">
        <f>IF(P2008="외주비", J2008, 0)</f>
        <v>0</v>
      </c>
      <c r="W2008">
        <f>IF(P2008="장비비", J2008, 0)</f>
        <v>0</v>
      </c>
      <c r="X2008">
        <f>IF(P2008="폐기물처리비", J2008, 0)</f>
        <v>0</v>
      </c>
      <c r="Y2008">
        <f>IF(P2008="가설비", J2008, 0)</f>
        <v>0</v>
      </c>
      <c r="Z2008">
        <f>IF(P2008="잡비제외분", F2008, 0)</f>
        <v>0</v>
      </c>
      <c r="AA2008">
        <f>IF(P2008="사급자재대", L2008, 0)</f>
        <v>0</v>
      </c>
      <c r="AB2008">
        <f>IF(P2008="관급자재대", L2008, 0)</f>
        <v>0</v>
      </c>
      <c r="AC2008">
        <f>IF(P2008="사용자항목1", L2008, 0)</f>
        <v>0</v>
      </c>
      <c r="AD2008">
        <f>IF(P2008="사용자항목2", L2008, 0)</f>
        <v>0</v>
      </c>
      <c r="AE2008">
        <f>IF(P2008="사용자항목3", L2008, 0)</f>
        <v>0</v>
      </c>
      <c r="AF2008">
        <f>IF(P2008="사용자항목4", L2008, 0)</f>
        <v>0</v>
      </c>
      <c r="AG2008">
        <f>IF(P2008="사용자항목5", L2008, 0)</f>
        <v>0</v>
      </c>
      <c r="AH2008">
        <f>IF(P2008="사용자항목6", L2008, 0)</f>
        <v>0</v>
      </c>
      <c r="AI2008">
        <f>IF(P2008="사용자항목7", L2008, 0)</f>
        <v>0</v>
      </c>
      <c r="AJ2008">
        <f>IF(P2008="사용자항목8", L2008, 0)</f>
        <v>0</v>
      </c>
      <c r="AK2008">
        <f>IF(P2008="사용자항목9", L2008, 0)</f>
        <v>0</v>
      </c>
    </row>
    <row r="2009" spans="1:38" ht="30" customHeight="1">
      <c r="A2009" s="32"/>
      <c r="B2009" s="32"/>
      <c r="C2009" s="30"/>
      <c r="D2009" s="8"/>
      <c r="E2009" s="8"/>
      <c r="F2009" s="8"/>
      <c r="G2009" s="8"/>
      <c r="H2009" s="8"/>
      <c r="I2009" s="8"/>
      <c r="J2009" s="8"/>
      <c r="K2009" s="8"/>
      <c r="L2009" s="8"/>
      <c r="M2009" s="8"/>
    </row>
    <row r="2010" spans="1:38" ht="30" customHeight="1">
      <c r="A2010" s="32"/>
      <c r="B2010" s="32"/>
      <c r="C2010" s="30"/>
      <c r="D2010" s="8"/>
      <c r="E2010" s="8"/>
      <c r="F2010" s="8"/>
      <c r="G2010" s="8"/>
      <c r="H2010" s="8"/>
      <c r="I2010" s="8"/>
      <c r="J2010" s="8"/>
      <c r="K2010" s="8"/>
      <c r="L2010" s="8"/>
      <c r="M2010" s="8"/>
    </row>
    <row r="2011" spans="1:38" ht="30" customHeight="1">
      <c r="A2011" s="32"/>
      <c r="B2011" s="32"/>
      <c r="C2011" s="30"/>
      <c r="D2011" s="8"/>
      <c r="E2011" s="8"/>
      <c r="F2011" s="8"/>
      <c r="G2011" s="8"/>
      <c r="H2011" s="8"/>
      <c r="I2011" s="8"/>
      <c r="J2011" s="8"/>
      <c r="K2011" s="8"/>
      <c r="L2011" s="8"/>
      <c r="M2011" s="8"/>
    </row>
    <row r="2012" spans="1:38" ht="30" customHeight="1">
      <c r="A2012" s="32"/>
      <c r="B2012" s="32"/>
      <c r="C2012" s="30"/>
      <c r="D2012" s="8"/>
      <c r="E2012" s="8"/>
      <c r="F2012" s="8"/>
      <c r="G2012" s="8"/>
      <c r="H2012" s="8"/>
      <c r="I2012" s="8"/>
      <c r="J2012" s="8"/>
      <c r="K2012" s="8"/>
      <c r="L2012" s="8"/>
      <c r="M2012" s="8"/>
    </row>
    <row r="2013" spans="1:38" ht="30" customHeight="1">
      <c r="A2013" s="32"/>
      <c r="B2013" s="32"/>
      <c r="C2013" s="30"/>
      <c r="D2013" s="8"/>
      <c r="E2013" s="8"/>
      <c r="F2013" s="8"/>
      <c r="G2013" s="8"/>
      <c r="H2013" s="8"/>
      <c r="I2013" s="8"/>
      <c r="J2013" s="8"/>
      <c r="K2013" s="8"/>
      <c r="L2013" s="8"/>
      <c r="M2013" s="8"/>
    </row>
    <row r="2014" spans="1:38" ht="30" customHeight="1">
      <c r="A2014" s="32"/>
      <c r="B2014" s="32"/>
      <c r="C2014" s="30"/>
      <c r="D2014" s="8"/>
      <c r="E2014" s="8"/>
      <c r="F2014" s="8"/>
      <c r="G2014" s="8"/>
      <c r="H2014" s="8"/>
      <c r="I2014" s="8"/>
      <c r="J2014" s="8"/>
      <c r="K2014" s="8"/>
      <c r="L2014" s="8"/>
      <c r="M2014" s="8"/>
    </row>
    <row r="2015" spans="1:38" ht="30" customHeight="1">
      <c r="A2015" s="32"/>
      <c r="B2015" s="32"/>
      <c r="C2015" s="30"/>
      <c r="D2015" s="8"/>
      <c r="E2015" s="8"/>
      <c r="F2015" s="8"/>
      <c r="G2015" s="8"/>
      <c r="H2015" s="8"/>
      <c r="I2015" s="8"/>
      <c r="J2015" s="8"/>
      <c r="K2015" s="8"/>
      <c r="L2015" s="8"/>
      <c r="M2015" s="8"/>
    </row>
    <row r="2016" spans="1:38" ht="30" customHeight="1">
      <c r="A2016" s="32"/>
      <c r="B2016" s="32"/>
      <c r="C2016" s="30"/>
      <c r="D2016" s="8"/>
      <c r="E2016" s="8"/>
      <c r="F2016" s="8"/>
      <c r="G2016" s="8"/>
      <c r="H2016" s="8"/>
      <c r="I2016" s="8"/>
      <c r="J2016" s="8"/>
      <c r="K2016" s="8"/>
      <c r="L2016" s="8"/>
      <c r="M2016" s="8"/>
    </row>
    <row r="2017" spans="1:38" ht="30" customHeight="1">
      <c r="A2017" s="32"/>
      <c r="B2017" s="32"/>
      <c r="C2017" s="30"/>
      <c r="D2017" s="8"/>
      <c r="E2017" s="8"/>
      <c r="F2017" s="8"/>
      <c r="G2017" s="8"/>
      <c r="H2017" s="8"/>
      <c r="I2017" s="8"/>
      <c r="J2017" s="8"/>
      <c r="K2017" s="8"/>
      <c r="L2017" s="8"/>
      <c r="M2017" s="8"/>
    </row>
    <row r="2018" spans="1:38" ht="30" customHeight="1">
      <c r="A2018" s="32"/>
      <c r="B2018" s="32"/>
      <c r="C2018" s="30"/>
      <c r="D2018" s="8"/>
      <c r="E2018" s="8"/>
      <c r="F2018" s="8"/>
      <c r="G2018" s="8"/>
      <c r="H2018" s="8"/>
      <c r="I2018" s="8"/>
      <c r="J2018" s="8"/>
      <c r="K2018" s="8"/>
      <c r="L2018" s="8"/>
      <c r="M2018" s="8"/>
    </row>
    <row r="2019" spans="1:38" ht="30" customHeight="1">
      <c r="A2019" s="32"/>
      <c r="B2019" s="32"/>
      <c r="C2019" s="30"/>
      <c r="D2019" s="8"/>
      <c r="E2019" s="8"/>
      <c r="F2019" s="8"/>
      <c r="G2019" s="8"/>
      <c r="H2019" s="8"/>
      <c r="I2019" s="8"/>
      <c r="J2019" s="8"/>
      <c r="K2019" s="8"/>
      <c r="L2019" s="8"/>
      <c r="M2019" s="8"/>
    </row>
    <row r="2020" spans="1:38" ht="30" customHeight="1">
      <c r="A2020" s="32"/>
      <c r="B2020" s="32"/>
      <c r="C2020" s="30"/>
      <c r="D2020" s="8"/>
      <c r="E2020" s="8"/>
      <c r="F2020" s="8"/>
      <c r="G2020" s="8"/>
      <c r="H2020" s="8"/>
      <c r="I2020" s="8"/>
      <c r="J2020" s="8"/>
      <c r="K2020" s="8"/>
      <c r="L2020" s="8"/>
      <c r="M2020" s="8"/>
    </row>
    <row r="2021" spans="1:38" ht="30" customHeight="1">
      <c r="A2021" s="32"/>
      <c r="B2021" s="32"/>
      <c r="C2021" s="30"/>
      <c r="D2021" s="8"/>
      <c r="E2021" s="8"/>
      <c r="F2021" s="8"/>
      <c r="G2021" s="8"/>
      <c r="H2021" s="8"/>
      <c r="I2021" s="8"/>
      <c r="J2021" s="8"/>
      <c r="K2021" s="8"/>
      <c r="L2021" s="8"/>
      <c r="M2021" s="8"/>
    </row>
    <row r="2022" spans="1:38" ht="30" customHeight="1">
      <c r="A2022" s="32"/>
      <c r="B2022" s="32"/>
      <c r="C2022" s="30"/>
      <c r="D2022" s="8"/>
      <c r="E2022" s="8"/>
      <c r="F2022" s="8"/>
      <c r="G2022" s="8"/>
      <c r="H2022" s="8"/>
      <c r="I2022" s="8"/>
      <c r="J2022" s="8"/>
      <c r="K2022" s="8"/>
      <c r="L2022" s="8"/>
      <c r="M2022" s="8"/>
    </row>
    <row r="2023" spans="1:38" ht="30" customHeight="1">
      <c r="A2023" s="32"/>
      <c r="B2023" s="32"/>
      <c r="C2023" s="30"/>
      <c r="D2023" s="8"/>
      <c r="E2023" s="8"/>
      <c r="F2023" s="8"/>
      <c r="G2023" s="8"/>
      <c r="H2023" s="8"/>
      <c r="I2023" s="8"/>
      <c r="J2023" s="8"/>
      <c r="K2023" s="8"/>
      <c r="L2023" s="8"/>
      <c r="M2023" s="8"/>
    </row>
    <row r="2024" spans="1:38" ht="30" customHeight="1">
      <c r="A2024" s="32"/>
      <c r="B2024" s="32"/>
      <c r="C2024" s="30"/>
      <c r="D2024" s="8"/>
      <c r="E2024" s="8"/>
      <c r="F2024" s="8"/>
      <c r="G2024" s="8"/>
      <c r="H2024" s="8"/>
      <c r="I2024" s="8"/>
      <c r="J2024" s="8"/>
      <c r="K2024" s="8"/>
      <c r="L2024" s="8"/>
      <c r="M2024" s="8"/>
    </row>
    <row r="2025" spans="1:38" ht="30" customHeight="1">
      <c r="A2025" s="32"/>
      <c r="B2025" s="32"/>
      <c r="C2025" s="30"/>
      <c r="D2025" s="8"/>
      <c r="E2025" s="8"/>
      <c r="F2025" s="8"/>
      <c r="G2025" s="8"/>
      <c r="H2025" s="8"/>
      <c r="I2025" s="8"/>
      <c r="J2025" s="8"/>
      <c r="K2025" s="8"/>
      <c r="L2025" s="8"/>
      <c r="M2025" s="8"/>
    </row>
    <row r="2026" spans="1:38" ht="30" customHeight="1">
      <c r="A2026" s="32"/>
      <c r="B2026" s="32"/>
      <c r="C2026" s="30"/>
      <c r="D2026" s="8"/>
      <c r="E2026" s="8"/>
      <c r="F2026" s="8"/>
      <c r="G2026" s="8"/>
      <c r="H2026" s="8"/>
      <c r="I2026" s="8"/>
      <c r="J2026" s="8"/>
      <c r="K2026" s="8"/>
      <c r="L2026" s="8"/>
      <c r="M2026" s="8"/>
    </row>
    <row r="2027" spans="1:38" ht="30" customHeight="1">
      <c r="A2027" s="32"/>
      <c r="B2027" s="32"/>
      <c r="C2027" s="30"/>
      <c r="D2027" s="8"/>
      <c r="E2027" s="8"/>
      <c r="F2027" s="8"/>
      <c r="G2027" s="8"/>
      <c r="H2027" s="8"/>
      <c r="I2027" s="8"/>
      <c r="J2027" s="8"/>
      <c r="K2027" s="8"/>
      <c r="L2027" s="8"/>
      <c r="M2027" s="8"/>
    </row>
    <row r="2028" spans="1:38" ht="30" customHeight="1">
      <c r="A2028" s="11" t="s">
        <v>121</v>
      </c>
      <c r="B2028" s="12"/>
      <c r="C2028" s="13"/>
      <c r="D2028" s="14"/>
      <c r="E2028" s="8"/>
      <c r="F2028" s="14"/>
      <c r="G2028" s="8"/>
      <c r="H2028" s="14"/>
      <c r="I2028" s="8"/>
      <c r="J2028" s="14"/>
      <c r="K2028" s="8"/>
      <c r="L2028" s="14">
        <f>F2028+H2028+J2028</f>
        <v>0</v>
      </c>
      <c r="M2028" s="14"/>
      <c r="R2028">
        <f t="shared" ref="R2028:AL2028" si="185">ROUNDDOWN(SUM(R2008:R2008), 0)</f>
        <v>0</v>
      </c>
      <c r="S2028">
        <f t="shared" si="185"/>
        <v>0</v>
      </c>
      <c r="T2028">
        <f t="shared" si="185"/>
        <v>0</v>
      </c>
      <c r="U2028">
        <f t="shared" si="185"/>
        <v>0</v>
      </c>
      <c r="V2028">
        <f t="shared" si="185"/>
        <v>0</v>
      </c>
      <c r="W2028">
        <f t="shared" si="185"/>
        <v>0</v>
      </c>
      <c r="X2028">
        <f t="shared" si="185"/>
        <v>0</v>
      </c>
      <c r="Y2028">
        <f t="shared" si="185"/>
        <v>0</v>
      </c>
      <c r="Z2028">
        <f t="shared" si="185"/>
        <v>0</v>
      </c>
      <c r="AA2028">
        <f t="shared" si="185"/>
        <v>0</v>
      </c>
      <c r="AB2028">
        <f t="shared" si="185"/>
        <v>0</v>
      </c>
      <c r="AC2028">
        <f t="shared" si="185"/>
        <v>0</v>
      </c>
      <c r="AD2028">
        <f t="shared" si="185"/>
        <v>0</v>
      </c>
      <c r="AE2028">
        <f t="shared" si="185"/>
        <v>0</v>
      </c>
      <c r="AF2028">
        <f t="shared" si="185"/>
        <v>0</v>
      </c>
      <c r="AG2028">
        <f t="shared" si="185"/>
        <v>0</v>
      </c>
      <c r="AH2028">
        <f t="shared" si="185"/>
        <v>0</v>
      </c>
      <c r="AI2028">
        <f t="shared" si="185"/>
        <v>0</v>
      </c>
      <c r="AJ2028">
        <f t="shared" si="185"/>
        <v>0</v>
      </c>
      <c r="AK2028">
        <f t="shared" si="185"/>
        <v>0</v>
      </c>
      <c r="AL2028">
        <f t="shared" si="185"/>
        <v>0</v>
      </c>
    </row>
    <row r="2029" spans="1:38" ht="30" customHeight="1">
      <c r="A2029" s="53" t="s">
        <v>387</v>
      </c>
      <c r="B2029" s="56"/>
      <c r="C2029" s="56"/>
      <c r="D2029" s="56"/>
      <c r="E2029" s="56"/>
      <c r="F2029" s="56"/>
      <c r="G2029" s="56"/>
      <c r="H2029" s="56"/>
      <c r="I2029" s="56"/>
      <c r="J2029" s="56"/>
      <c r="K2029" s="56"/>
      <c r="L2029" s="56"/>
      <c r="M2029" s="57"/>
    </row>
    <row r="2030" spans="1:38" ht="30" customHeight="1">
      <c r="A2030" s="31" t="s">
        <v>166</v>
      </c>
      <c r="B2030" s="31" t="s">
        <v>167</v>
      </c>
      <c r="C2030" s="29" t="s">
        <v>134</v>
      </c>
      <c r="D2030" s="8">
        <v>1</v>
      </c>
      <c r="E2030" s="8"/>
      <c r="F2030" s="8"/>
      <c r="G2030" s="8"/>
      <c r="H2030" s="8"/>
      <c r="I2030" s="8"/>
      <c r="J2030" s="8"/>
      <c r="K2030" s="8">
        <f t="shared" ref="K2030:L2032" si="186">E2030+G2030+I2030</f>
        <v>0</v>
      </c>
      <c r="L2030" s="8">
        <f t="shared" si="186"/>
        <v>0</v>
      </c>
      <c r="M2030" s="9" t="s">
        <v>165</v>
      </c>
      <c r="O2030" t="str">
        <f>""</f>
        <v/>
      </c>
      <c r="P2030" s="1" t="s">
        <v>120</v>
      </c>
      <c r="Q2030">
        <v>1</v>
      </c>
      <c r="R2030">
        <f>IF(P2030="기계경비", J2030, 0)</f>
        <v>0</v>
      </c>
      <c r="S2030">
        <f>IF(P2030="운반비", J2030, 0)</f>
        <v>0</v>
      </c>
      <c r="T2030">
        <f>IF(P2030="작업부산물", F2030, 0)</f>
        <v>0</v>
      </c>
      <c r="U2030">
        <f>IF(P2030="관급", F2030, 0)</f>
        <v>0</v>
      </c>
      <c r="V2030">
        <f>IF(P2030="외주비", J2030, 0)</f>
        <v>0</v>
      </c>
      <c r="W2030">
        <f>IF(P2030="장비비", J2030, 0)</f>
        <v>0</v>
      </c>
      <c r="X2030">
        <f>IF(P2030="폐기물처리비", J2030, 0)</f>
        <v>0</v>
      </c>
      <c r="Y2030">
        <f>IF(P2030="가설비", J2030, 0)</f>
        <v>0</v>
      </c>
      <c r="Z2030">
        <f>IF(P2030="잡비제외분", F2030, 0)</f>
        <v>0</v>
      </c>
      <c r="AA2030">
        <f>IF(P2030="사급자재대", L2030, 0)</f>
        <v>0</v>
      </c>
      <c r="AB2030">
        <f>IF(P2030="관급자재대", L2030, 0)</f>
        <v>0</v>
      </c>
      <c r="AC2030">
        <f>IF(P2030="사용자항목1", L2030, 0)</f>
        <v>0</v>
      </c>
      <c r="AD2030">
        <f>IF(P2030="사용자항목2", L2030, 0)</f>
        <v>0</v>
      </c>
      <c r="AE2030">
        <f>IF(P2030="사용자항목3", L2030, 0)</f>
        <v>0</v>
      </c>
      <c r="AF2030">
        <f>IF(P2030="사용자항목4", L2030, 0)</f>
        <v>0</v>
      </c>
      <c r="AG2030">
        <f>IF(P2030="사용자항목5", L2030, 0)</f>
        <v>0</v>
      </c>
      <c r="AH2030">
        <f>IF(P2030="사용자항목6", L2030, 0)</f>
        <v>0</v>
      </c>
      <c r="AI2030">
        <f>IF(P2030="사용자항목7", L2030, 0)</f>
        <v>0</v>
      </c>
      <c r="AJ2030">
        <f>IF(P2030="사용자항목8", L2030, 0)</f>
        <v>0</v>
      </c>
      <c r="AK2030">
        <f>IF(P2030="사용자항목9", L2030, 0)</f>
        <v>0</v>
      </c>
    </row>
    <row r="2031" spans="1:38" ht="30" customHeight="1">
      <c r="A2031" s="31" t="s">
        <v>169</v>
      </c>
      <c r="B2031" s="32"/>
      <c r="C2031" s="29" t="s">
        <v>57</v>
      </c>
      <c r="D2031" s="8">
        <v>38</v>
      </c>
      <c r="E2031" s="8"/>
      <c r="F2031" s="8"/>
      <c r="G2031" s="8"/>
      <c r="H2031" s="8"/>
      <c r="I2031" s="8"/>
      <c r="J2031" s="8"/>
      <c r="K2031" s="8">
        <f t="shared" si="186"/>
        <v>0</v>
      </c>
      <c r="L2031" s="8">
        <f t="shared" si="186"/>
        <v>0</v>
      </c>
      <c r="M2031" s="9" t="s">
        <v>168</v>
      </c>
      <c r="O2031" t="str">
        <f>""</f>
        <v/>
      </c>
      <c r="P2031" s="1" t="s">
        <v>120</v>
      </c>
      <c r="Q2031">
        <v>1</v>
      </c>
      <c r="R2031">
        <f>IF(P2031="기계경비", J2031, 0)</f>
        <v>0</v>
      </c>
      <c r="S2031">
        <f>IF(P2031="운반비", J2031, 0)</f>
        <v>0</v>
      </c>
      <c r="T2031">
        <f>IF(P2031="작업부산물", F2031, 0)</f>
        <v>0</v>
      </c>
      <c r="U2031">
        <f>IF(P2031="관급", F2031, 0)</f>
        <v>0</v>
      </c>
      <c r="V2031">
        <f>IF(P2031="외주비", J2031, 0)</f>
        <v>0</v>
      </c>
      <c r="W2031">
        <f>IF(P2031="장비비", J2031, 0)</f>
        <v>0</v>
      </c>
      <c r="X2031">
        <f>IF(P2031="폐기물처리비", J2031, 0)</f>
        <v>0</v>
      </c>
      <c r="Y2031">
        <f>IF(P2031="가설비", J2031, 0)</f>
        <v>0</v>
      </c>
      <c r="Z2031">
        <f>IF(P2031="잡비제외분", F2031, 0)</f>
        <v>0</v>
      </c>
      <c r="AA2031">
        <f>IF(P2031="사급자재대", L2031, 0)</f>
        <v>0</v>
      </c>
      <c r="AB2031">
        <f>IF(P2031="관급자재대", L2031, 0)</f>
        <v>0</v>
      </c>
      <c r="AC2031">
        <f>IF(P2031="사용자항목1", L2031, 0)</f>
        <v>0</v>
      </c>
      <c r="AD2031">
        <f>IF(P2031="사용자항목2", L2031, 0)</f>
        <v>0</v>
      </c>
      <c r="AE2031">
        <f>IF(P2031="사용자항목3", L2031, 0)</f>
        <v>0</v>
      </c>
      <c r="AF2031">
        <f>IF(P2031="사용자항목4", L2031, 0)</f>
        <v>0</v>
      </c>
      <c r="AG2031">
        <f>IF(P2031="사용자항목5", L2031, 0)</f>
        <v>0</v>
      </c>
      <c r="AH2031">
        <f>IF(P2031="사용자항목6", L2031, 0)</f>
        <v>0</v>
      </c>
      <c r="AI2031">
        <f>IF(P2031="사용자항목7", L2031, 0)</f>
        <v>0</v>
      </c>
      <c r="AJ2031">
        <f>IF(P2031="사용자항목8", L2031, 0)</f>
        <v>0</v>
      </c>
      <c r="AK2031">
        <f>IF(P2031="사용자항목9", L2031, 0)</f>
        <v>0</v>
      </c>
    </row>
    <row r="2032" spans="1:38" ht="30" customHeight="1">
      <c r="A2032" s="31" t="s">
        <v>50</v>
      </c>
      <c r="B2032" s="31" t="s">
        <v>51</v>
      </c>
      <c r="C2032" s="29" t="s">
        <v>52</v>
      </c>
      <c r="D2032" s="8">
        <v>80.3</v>
      </c>
      <c r="E2032" s="8"/>
      <c r="F2032" s="8"/>
      <c r="G2032" s="8"/>
      <c r="H2032" s="8"/>
      <c r="I2032" s="8"/>
      <c r="J2032" s="8"/>
      <c r="K2032" s="8">
        <f t="shared" si="186"/>
        <v>0</v>
      </c>
      <c r="L2032" s="8">
        <f t="shared" si="186"/>
        <v>0</v>
      </c>
      <c r="M2032" s="9" t="s">
        <v>49</v>
      </c>
      <c r="O2032" t="str">
        <f>"01"</f>
        <v>01</v>
      </c>
      <c r="P2032" s="1" t="s">
        <v>120</v>
      </c>
      <c r="Q2032">
        <v>1</v>
      </c>
      <c r="R2032">
        <f>IF(P2032="기계경비", J2032, 0)</f>
        <v>0</v>
      </c>
      <c r="S2032">
        <f>IF(P2032="운반비", J2032, 0)</f>
        <v>0</v>
      </c>
      <c r="T2032">
        <f>IF(P2032="작업부산물", F2032, 0)</f>
        <v>0</v>
      </c>
      <c r="U2032">
        <f>IF(P2032="관급", F2032, 0)</f>
        <v>0</v>
      </c>
      <c r="V2032">
        <f>IF(P2032="외주비", J2032, 0)</f>
        <v>0</v>
      </c>
      <c r="W2032">
        <f>IF(P2032="장비비", J2032, 0)</f>
        <v>0</v>
      </c>
      <c r="X2032">
        <f>IF(P2032="폐기물처리비", J2032, 0)</f>
        <v>0</v>
      </c>
      <c r="Y2032">
        <f>IF(P2032="가설비", J2032, 0)</f>
        <v>0</v>
      </c>
      <c r="Z2032">
        <f>IF(P2032="잡비제외분", F2032, 0)</f>
        <v>0</v>
      </c>
      <c r="AA2032">
        <f>IF(P2032="사급자재대", L2032, 0)</f>
        <v>0</v>
      </c>
      <c r="AB2032">
        <f>IF(P2032="관급자재대", L2032, 0)</f>
        <v>0</v>
      </c>
      <c r="AC2032">
        <f>IF(P2032="사용자항목1", L2032, 0)</f>
        <v>0</v>
      </c>
      <c r="AD2032">
        <f>IF(P2032="사용자항목2", L2032, 0)</f>
        <v>0</v>
      </c>
      <c r="AE2032">
        <f>IF(P2032="사용자항목3", L2032, 0)</f>
        <v>0</v>
      </c>
      <c r="AF2032">
        <f>IF(P2032="사용자항목4", L2032, 0)</f>
        <v>0</v>
      </c>
      <c r="AG2032">
        <f>IF(P2032="사용자항목5", L2032, 0)</f>
        <v>0</v>
      </c>
      <c r="AH2032">
        <f>IF(P2032="사용자항목6", L2032, 0)</f>
        <v>0</v>
      </c>
      <c r="AI2032">
        <f>IF(P2032="사용자항목7", L2032, 0)</f>
        <v>0</v>
      </c>
      <c r="AJ2032">
        <f>IF(P2032="사용자항목8", L2032, 0)</f>
        <v>0</v>
      </c>
      <c r="AK2032">
        <f>IF(P2032="사용자항목9", L2032, 0)</f>
        <v>0</v>
      </c>
    </row>
    <row r="2033" spans="1:13" ht="30" customHeight="1">
      <c r="A2033" s="32"/>
      <c r="B2033" s="32"/>
      <c r="C2033" s="30"/>
      <c r="D2033" s="8"/>
      <c r="E2033" s="8"/>
      <c r="F2033" s="8"/>
      <c r="G2033" s="8"/>
      <c r="H2033" s="8"/>
      <c r="I2033" s="8"/>
      <c r="J2033" s="8"/>
      <c r="K2033" s="8"/>
      <c r="L2033" s="8"/>
      <c r="M2033" s="8"/>
    </row>
    <row r="2034" spans="1:13" ht="30" customHeight="1">
      <c r="A2034" s="32"/>
      <c r="B2034" s="32"/>
      <c r="C2034" s="30"/>
      <c r="D2034" s="8"/>
      <c r="E2034" s="8"/>
      <c r="F2034" s="8"/>
      <c r="G2034" s="8"/>
      <c r="H2034" s="8"/>
      <c r="I2034" s="8"/>
      <c r="J2034" s="8"/>
      <c r="K2034" s="8"/>
      <c r="L2034" s="8"/>
      <c r="M2034" s="8"/>
    </row>
    <row r="2035" spans="1:13" ht="30" customHeight="1">
      <c r="A2035" s="32"/>
      <c r="B2035" s="32"/>
      <c r="C2035" s="30"/>
      <c r="D2035" s="8"/>
      <c r="E2035" s="8"/>
      <c r="F2035" s="8"/>
      <c r="G2035" s="8"/>
      <c r="H2035" s="8"/>
      <c r="I2035" s="8"/>
      <c r="J2035" s="8"/>
      <c r="K2035" s="8"/>
      <c r="L2035" s="8"/>
      <c r="M2035" s="8"/>
    </row>
    <row r="2036" spans="1:13" ht="30" customHeight="1">
      <c r="A2036" s="32"/>
      <c r="B2036" s="32"/>
      <c r="C2036" s="30"/>
      <c r="D2036" s="8"/>
      <c r="E2036" s="8"/>
      <c r="F2036" s="8"/>
      <c r="G2036" s="8"/>
      <c r="H2036" s="8"/>
      <c r="I2036" s="8"/>
      <c r="J2036" s="8"/>
      <c r="K2036" s="8"/>
      <c r="L2036" s="8"/>
      <c r="M2036" s="8"/>
    </row>
    <row r="2037" spans="1:13" ht="30" customHeight="1">
      <c r="A2037" s="32"/>
      <c r="B2037" s="32"/>
      <c r="C2037" s="30"/>
      <c r="D2037" s="8"/>
      <c r="E2037" s="8"/>
      <c r="F2037" s="8"/>
      <c r="G2037" s="8"/>
      <c r="H2037" s="8"/>
      <c r="I2037" s="8"/>
      <c r="J2037" s="8"/>
      <c r="K2037" s="8"/>
      <c r="L2037" s="8"/>
      <c r="M2037" s="8"/>
    </row>
    <row r="2038" spans="1:13" ht="30" customHeight="1">
      <c r="A2038" s="32"/>
      <c r="B2038" s="32"/>
      <c r="C2038" s="30"/>
      <c r="D2038" s="8"/>
      <c r="E2038" s="8"/>
      <c r="F2038" s="8"/>
      <c r="G2038" s="8"/>
      <c r="H2038" s="8"/>
      <c r="I2038" s="8"/>
      <c r="J2038" s="8"/>
      <c r="K2038" s="8"/>
      <c r="L2038" s="8"/>
      <c r="M2038" s="8"/>
    </row>
    <row r="2039" spans="1:13" ht="30" customHeight="1">
      <c r="A2039" s="32"/>
      <c r="B2039" s="32"/>
      <c r="C2039" s="30"/>
      <c r="D2039" s="8"/>
      <c r="E2039" s="8"/>
      <c r="F2039" s="8"/>
      <c r="G2039" s="8"/>
      <c r="H2039" s="8"/>
      <c r="I2039" s="8"/>
      <c r="J2039" s="8"/>
      <c r="K2039" s="8"/>
      <c r="L2039" s="8"/>
      <c r="M2039" s="8"/>
    </row>
    <row r="2040" spans="1:13" ht="30" customHeight="1">
      <c r="A2040" s="32"/>
      <c r="B2040" s="32"/>
      <c r="C2040" s="30"/>
      <c r="D2040" s="8"/>
      <c r="E2040" s="8"/>
      <c r="F2040" s="8"/>
      <c r="G2040" s="8"/>
      <c r="H2040" s="8"/>
      <c r="I2040" s="8"/>
      <c r="J2040" s="8"/>
      <c r="K2040" s="8"/>
      <c r="L2040" s="8"/>
      <c r="M2040" s="8"/>
    </row>
    <row r="2041" spans="1:13" ht="30" customHeight="1">
      <c r="A2041" s="32"/>
      <c r="B2041" s="32"/>
      <c r="C2041" s="30"/>
      <c r="D2041" s="8"/>
      <c r="E2041" s="8"/>
      <c r="F2041" s="8"/>
      <c r="G2041" s="8"/>
      <c r="H2041" s="8"/>
      <c r="I2041" s="8"/>
      <c r="J2041" s="8"/>
      <c r="K2041" s="8"/>
      <c r="L2041" s="8"/>
      <c r="M2041" s="8"/>
    </row>
    <row r="2042" spans="1:13" ht="30" customHeight="1">
      <c r="A2042" s="32"/>
      <c r="B2042" s="32"/>
      <c r="C2042" s="30"/>
      <c r="D2042" s="8"/>
      <c r="E2042" s="8"/>
      <c r="F2042" s="8"/>
      <c r="G2042" s="8"/>
      <c r="H2042" s="8"/>
      <c r="I2042" s="8"/>
      <c r="J2042" s="8"/>
      <c r="K2042" s="8"/>
      <c r="L2042" s="8"/>
      <c r="M2042" s="8"/>
    </row>
    <row r="2043" spans="1:13" ht="30" customHeight="1">
      <c r="A2043" s="32"/>
      <c r="B2043" s="32"/>
      <c r="C2043" s="30"/>
      <c r="D2043" s="8"/>
      <c r="E2043" s="8"/>
      <c r="F2043" s="8"/>
      <c r="G2043" s="8"/>
      <c r="H2043" s="8"/>
      <c r="I2043" s="8"/>
      <c r="J2043" s="8"/>
      <c r="K2043" s="8"/>
      <c r="L2043" s="8"/>
      <c r="M2043" s="8"/>
    </row>
    <row r="2044" spans="1:13" ht="30" customHeight="1">
      <c r="A2044" s="32"/>
      <c r="B2044" s="32"/>
      <c r="C2044" s="30"/>
      <c r="D2044" s="8"/>
      <c r="E2044" s="8"/>
      <c r="F2044" s="8"/>
      <c r="G2044" s="8"/>
      <c r="H2044" s="8"/>
      <c r="I2044" s="8"/>
      <c r="J2044" s="8"/>
      <c r="K2044" s="8"/>
      <c r="L2044" s="8"/>
      <c r="M2044" s="8"/>
    </row>
    <row r="2045" spans="1:13" ht="30" customHeight="1">
      <c r="A2045" s="32"/>
      <c r="B2045" s="32"/>
      <c r="C2045" s="30"/>
      <c r="D2045" s="8"/>
      <c r="E2045" s="8"/>
      <c r="F2045" s="8"/>
      <c r="G2045" s="8"/>
      <c r="H2045" s="8"/>
      <c r="I2045" s="8"/>
      <c r="J2045" s="8"/>
      <c r="K2045" s="8"/>
      <c r="L2045" s="8"/>
      <c r="M2045" s="8"/>
    </row>
    <row r="2046" spans="1:13" ht="30" customHeight="1">
      <c r="A2046" s="32"/>
      <c r="B2046" s="32"/>
      <c r="C2046" s="30"/>
      <c r="D2046" s="8"/>
      <c r="E2046" s="8"/>
      <c r="F2046" s="8"/>
      <c r="G2046" s="8"/>
      <c r="H2046" s="8"/>
      <c r="I2046" s="8"/>
      <c r="J2046" s="8"/>
      <c r="K2046" s="8"/>
      <c r="L2046" s="8"/>
      <c r="M2046" s="8"/>
    </row>
    <row r="2047" spans="1:13" ht="30" customHeight="1">
      <c r="A2047" s="32"/>
      <c r="B2047" s="32"/>
      <c r="C2047" s="30"/>
      <c r="D2047" s="8"/>
      <c r="E2047" s="8"/>
      <c r="F2047" s="8"/>
      <c r="G2047" s="8"/>
      <c r="H2047" s="8"/>
      <c r="I2047" s="8"/>
      <c r="J2047" s="8"/>
      <c r="K2047" s="8"/>
      <c r="L2047" s="8"/>
      <c r="M2047" s="8"/>
    </row>
    <row r="2048" spans="1:13" ht="30" customHeight="1">
      <c r="A2048" s="32"/>
      <c r="B2048" s="32"/>
      <c r="C2048" s="30"/>
      <c r="D2048" s="8"/>
      <c r="E2048" s="8"/>
      <c r="F2048" s="8"/>
      <c r="G2048" s="8"/>
      <c r="H2048" s="8"/>
      <c r="I2048" s="8"/>
      <c r="J2048" s="8"/>
      <c r="K2048" s="8"/>
      <c r="L2048" s="8"/>
      <c r="M2048" s="8"/>
    </row>
    <row r="2049" spans="1:38" ht="30" customHeight="1">
      <c r="A2049" s="32"/>
      <c r="B2049" s="32"/>
      <c r="C2049" s="30"/>
      <c r="D2049" s="8"/>
      <c r="E2049" s="8"/>
      <c r="F2049" s="8"/>
      <c r="G2049" s="8"/>
      <c r="H2049" s="8"/>
      <c r="I2049" s="8"/>
      <c r="J2049" s="8"/>
      <c r="K2049" s="8"/>
      <c r="L2049" s="8"/>
      <c r="M2049" s="8"/>
    </row>
    <row r="2050" spans="1:38" ht="30" customHeight="1">
      <c r="A2050" s="11" t="s">
        <v>121</v>
      </c>
      <c r="B2050" s="12"/>
      <c r="C2050" s="13"/>
      <c r="D2050" s="14"/>
      <c r="E2050" s="8"/>
      <c r="F2050" s="14"/>
      <c r="G2050" s="8"/>
      <c r="H2050" s="14"/>
      <c r="I2050" s="8"/>
      <c r="J2050" s="14"/>
      <c r="K2050" s="8"/>
      <c r="L2050" s="14">
        <f>F2050+H2050+J2050</f>
        <v>0</v>
      </c>
      <c r="M2050" s="14"/>
      <c r="R2050">
        <f t="shared" ref="R2050:AL2050" si="187">ROUNDDOWN(SUM(R2030:R2032), 0)</f>
        <v>0</v>
      </c>
      <c r="S2050">
        <f t="shared" si="187"/>
        <v>0</v>
      </c>
      <c r="T2050">
        <f t="shared" si="187"/>
        <v>0</v>
      </c>
      <c r="U2050">
        <f t="shared" si="187"/>
        <v>0</v>
      </c>
      <c r="V2050">
        <f t="shared" si="187"/>
        <v>0</v>
      </c>
      <c r="W2050">
        <f t="shared" si="187"/>
        <v>0</v>
      </c>
      <c r="X2050">
        <f t="shared" si="187"/>
        <v>0</v>
      </c>
      <c r="Y2050">
        <f t="shared" si="187"/>
        <v>0</v>
      </c>
      <c r="Z2050">
        <f t="shared" si="187"/>
        <v>0</v>
      </c>
      <c r="AA2050">
        <f t="shared" si="187"/>
        <v>0</v>
      </c>
      <c r="AB2050">
        <f t="shared" si="187"/>
        <v>0</v>
      </c>
      <c r="AC2050">
        <f t="shared" si="187"/>
        <v>0</v>
      </c>
      <c r="AD2050">
        <f t="shared" si="187"/>
        <v>0</v>
      </c>
      <c r="AE2050">
        <f t="shared" si="187"/>
        <v>0</v>
      </c>
      <c r="AF2050">
        <f t="shared" si="187"/>
        <v>0</v>
      </c>
      <c r="AG2050">
        <f t="shared" si="187"/>
        <v>0</v>
      </c>
      <c r="AH2050">
        <f t="shared" si="187"/>
        <v>0</v>
      </c>
      <c r="AI2050">
        <f t="shared" si="187"/>
        <v>0</v>
      </c>
      <c r="AJ2050">
        <f t="shared" si="187"/>
        <v>0</v>
      </c>
      <c r="AK2050">
        <f t="shared" si="187"/>
        <v>0</v>
      </c>
      <c r="AL2050">
        <f t="shared" si="187"/>
        <v>0</v>
      </c>
    </row>
    <row r="2051" spans="1:38" ht="30" customHeight="1">
      <c r="A2051" s="53" t="s">
        <v>388</v>
      </c>
      <c r="B2051" s="56"/>
      <c r="C2051" s="56"/>
      <c r="D2051" s="56"/>
      <c r="E2051" s="56"/>
      <c r="F2051" s="56"/>
      <c r="G2051" s="56"/>
      <c r="H2051" s="56"/>
      <c r="I2051" s="56"/>
      <c r="J2051" s="56"/>
      <c r="K2051" s="56"/>
      <c r="L2051" s="56"/>
      <c r="M2051" s="57"/>
    </row>
    <row r="2052" spans="1:38" ht="30" customHeight="1">
      <c r="A2052" s="31" t="s">
        <v>174</v>
      </c>
      <c r="B2052" s="31" t="s">
        <v>175</v>
      </c>
      <c r="C2052" s="29" t="s">
        <v>57</v>
      </c>
      <c r="D2052" s="8">
        <v>3</v>
      </c>
      <c r="E2052" s="8"/>
      <c r="F2052" s="8"/>
      <c r="G2052" s="8"/>
      <c r="H2052" s="8"/>
      <c r="I2052" s="8"/>
      <c r="J2052" s="8"/>
      <c r="K2052" s="8">
        <f t="shared" ref="K2052:L2055" si="188">E2052+G2052+I2052</f>
        <v>0</v>
      </c>
      <c r="L2052" s="8">
        <f t="shared" si="188"/>
        <v>0</v>
      </c>
      <c r="M2052" s="9" t="s">
        <v>173</v>
      </c>
      <c r="O2052" t="str">
        <f>""</f>
        <v/>
      </c>
      <c r="P2052" s="1" t="s">
        <v>120</v>
      </c>
      <c r="Q2052">
        <v>1</v>
      </c>
      <c r="R2052">
        <f>IF(P2052="기계경비", J2052, 0)</f>
        <v>0</v>
      </c>
      <c r="S2052">
        <f>IF(P2052="운반비", J2052, 0)</f>
        <v>0</v>
      </c>
      <c r="T2052">
        <f>IF(P2052="작업부산물", F2052, 0)</f>
        <v>0</v>
      </c>
      <c r="U2052">
        <f>IF(P2052="관급", F2052, 0)</f>
        <v>0</v>
      </c>
      <c r="V2052">
        <f>IF(P2052="외주비", J2052, 0)</f>
        <v>0</v>
      </c>
      <c r="W2052">
        <f>IF(P2052="장비비", J2052, 0)</f>
        <v>0</v>
      </c>
      <c r="X2052">
        <f>IF(P2052="폐기물처리비", J2052, 0)</f>
        <v>0</v>
      </c>
      <c r="Y2052">
        <f>IF(P2052="가설비", J2052, 0)</f>
        <v>0</v>
      </c>
      <c r="Z2052">
        <f>IF(P2052="잡비제외분", F2052, 0)</f>
        <v>0</v>
      </c>
      <c r="AA2052">
        <f>IF(P2052="사급자재대", L2052, 0)</f>
        <v>0</v>
      </c>
      <c r="AB2052">
        <f>IF(P2052="관급자재대", L2052, 0)</f>
        <v>0</v>
      </c>
      <c r="AC2052">
        <f>IF(P2052="사용자항목1", L2052, 0)</f>
        <v>0</v>
      </c>
      <c r="AD2052">
        <f>IF(P2052="사용자항목2", L2052, 0)</f>
        <v>0</v>
      </c>
      <c r="AE2052">
        <f>IF(P2052="사용자항목3", L2052, 0)</f>
        <v>0</v>
      </c>
      <c r="AF2052">
        <f>IF(P2052="사용자항목4", L2052, 0)</f>
        <v>0</v>
      </c>
      <c r="AG2052">
        <f>IF(P2052="사용자항목5", L2052, 0)</f>
        <v>0</v>
      </c>
      <c r="AH2052">
        <f>IF(P2052="사용자항목6", L2052, 0)</f>
        <v>0</v>
      </c>
      <c r="AI2052">
        <f>IF(P2052="사용자항목7", L2052, 0)</f>
        <v>0</v>
      </c>
      <c r="AJ2052">
        <f>IF(P2052="사용자항목8", L2052, 0)</f>
        <v>0</v>
      </c>
      <c r="AK2052">
        <f>IF(P2052="사용자항목9", L2052, 0)</f>
        <v>0</v>
      </c>
    </row>
    <row r="2053" spans="1:38" ht="30" customHeight="1">
      <c r="A2053" s="31" t="s">
        <v>79</v>
      </c>
      <c r="B2053" s="31" t="s">
        <v>80</v>
      </c>
      <c r="C2053" s="29" t="s">
        <v>58</v>
      </c>
      <c r="D2053" s="8">
        <v>2</v>
      </c>
      <c r="E2053" s="8"/>
      <c r="F2053" s="8"/>
      <c r="G2053" s="8"/>
      <c r="H2053" s="8"/>
      <c r="I2053" s="8"/>
      <c r="J2053" s="8"/>
      <c r="K2053" s="8">
        <f t="shared" si="188"/>
        <v>0</v>
      </c>
      <c r="L2053" s="8">
        <f t="shared" si="188"/>
        <v>0</v>
      </c>
      <c r="M2053" s="8"/>
      <c r="O2053" t="str">
        <f>"01"</f>
        <v>01</v>
      </c>
      <c r="P2053" s="1" t="s">
        <v>120</v>
      </c>
      <c r="Q2053">
        <v>1</v>
      </c>
      <c r="R2053">
        <f>IF(P2053="기계경비", J2053, 0)</f>
        <v>0</v>
      </c>
      <c r="S2053">
        <f>IF(P2053="운반비", J2053, 0)</f>
        <v>0</v>
      </c>
      <c r="T2053">
        <f>IF(P2053="작업부산물", F2053, 0)</f>
        <v>0</v>
      </c>
      <c r="U2053">
        <f>IF(P2053="관급", F2053, 0)</f>
        <v>0</v>
      </c>
      <c r="V2053">
        <f>IF(P2053="외주비", J2053, 0)</f>
        <v>0</v>
      </c>
      <c r="W2053">
        <f>IF(P2053="장비비", J2053, 0)</f>
        <v>0</v>
      </c>
      <c r="X2053">
        <f>IF(P2053="폐기물처리비", J2053, 0)</f>
        <v>0</v>
      </c>
      <c r="Y2053">
        <f>IF(P2053="가설비", J2053, 0)</f>
        <v>0</v>
      </c>
      <c r="Z2053">
        <f>IF(P2053="잡비제외분", F2053, 0)</f>
        <v>0</v>
      </c>
      <c r="AA2053">
        <f>IF(P2053="사급자재대", L2053, 0)</f>
        <v>0</v>
      </c>
      <c r="AB2053">
        <f>IF(P2053="관급자재대", L2053, 0)</f>
        <v>0</v>
      </c>
      <c r="AC2053">
        <f>IF(P2053="사용자항목1", L2053, 0)</f>
        <v>0</v>
      </c>
      <c r="AD2053">
        <f>IF(P2053="사용자항목2", L2053, 0)</f>
        <v>0</v>
      </c>
      <c r="AE2053">
        <f>IF(P2053="사용자항목3", L2053, 0)</f>
        <v>0</v>
      </c>
      <c r="AF2053">
        <f>IF(P2053="사용자항목4", L2053, 0)</f>
        <v>0</v>
      </c>
      <c r="AG2053">
        <f>IF(P2053="사용자항목5", L2053, 0)</f>
        <v>0</v>
      </c>
      <c r="AH2053">
        <f>IF(P2053="사용자항목6", L2053, 0)</f>
        <v>0</v>
      </c>
      <c r="AI2053">
        <f>IF(P2053="사용자항목7", L2053, 0)</f>
        <v>0</v>
      </c>
      <c r="AJ2053">
        <f>IF(P2053="사용자항목8", L2053, 0)</f>
        <v>0</v>
      </c>
      <c r="AK2053">
        <f>IF(P2053="사용자항목9", L2053, 0)</f>
        <v>0</v>
      </c>
    </row>
    <row r="2054" spans="1:38" ht="30" customHeight="1">
      <c r="A2054" s="31" t="s">
        <v>135</v>
      </c>
      <c r="B2054" s="31" t="s">
        <v>177</v>
      </c>
      <c r="C2054" s="29" t="s">
        <v>134</v>
      </c>
      <c r="D2054" s="8">
        <v>1</v>
      </c>
      <c r="E2054" s="8"/>
      <c r="F2054" s="8"/>
      <c r="G2054" s="8"/>
      <c r="H2054" s="8"/>
      <c r="I2054" s="8"/>
      <c r="J2054" s="8"/>
      <c r="K2054" s="8">
        <f t="shared" si="188"/>
        <v>0</v>
      </c>
      <c r="L2054" s="8">
        <f t="shared" si="188"/>
        <v>0</v>
      </c>
      <c r="M2054" s="9" t="s">
        <v>176</v>
      </c>
      <c r="O2054" t="str">
        <f>""</f>
        <v/>
      </c>
      <c r="P2054" s="1" t="s">
        <v>120</v>
      </c>
      <c r="Q2054">
        <v>1</v>
      </c>
      <c r="R2054">
        <f>IF(P2054="기계경비", J2054, 0)</f>
        <v>0</v>
      </c>
      <c r="S2054">
        <f>IF(P2054="운반비", J2054, 0)</f>
        <v>0</v>
      </c>
      <c r="T2054">
        <f>IF(P2054="작업부산물", F2054, 0)</f>
        <v>0</v>
      </c>
      <c r="U2054">
        <f>IF(P2054="관급", F2054, 0)</f>
        <v>0</v>
      </c>
      <c r="V2054">
        <f>IF(P2054="외주비", J2054, 0)</f>
        <v>0</v>
      </c>
      <c r="W2054">
        <f>IF(P2054="장비비", J2054, 0)</f>
        <v>0</v>
      </c>
      <c r="X2054">
        <f>IF(P2054="폐기물처리비", J2054, 0)</f>
        <v>0</v>
      </c>
      <c r="Y2054">
        <f>IF(P2054="가설비", J2054, 0)</f>
        <v>0</v>
      </c>
      <c r="Z2054">
        <f>IF(P2054="잡비제외분", F2054, 0)</f>
        <v>0</v>
      </c>
      <c r="AA2054">
        <f>IF(P2054="사급자재대", L2054, 0)</f>
        <v>0</v>
      </c>
      <c r="AB2054">
        <f>IF(P2054="관급자재대", L2054, 0)</f>
        <v>0</v>
      </c>
      <c r="AC2054">
        <f>IF(P2054="사용자항목1", L2054, 0)</f>
        <v>0</v>
      </c>
      <c r="AD2054">
        <f>IF(P2054="사용자항목2", L2054, 0)</f>
        <v>0</v>
      </c>
      <c r="AE2054">
        <f>IF(P2054="사용자항목3", L2054, 0)</f>
        <v>0</v>
      </c>
      <c r="AF2054">
        <f>IF(P2054="사용자항목4", L2054, 0)</f>
        <v>0</v>
      </c>
      <c r="AG2054">
        <f>IF(P2054="사용자항목5", L2054, 0)</f>
        <v>0</v>
      </c>
      <c r="AH2054">
        <f>IF(P2054="사용자항목6", L2054, 0)</f>
        <v>0</v>
      </c>
      <c r="AI2054">
        <f>IF(P2054="사용자항목7", L2054, 0)</f>
        <v>0</v>
      </c>
      <c r="AJ2054">
        <f>IF(P2054="사용자항목8", L2054, 0)</f>
        <v>0</v>
      </c>
      <c r="AK2054">
        <f>IF(P2054="사용자항목9", L2054, 0)</f>
        <v>0</v>
      </c>
    </row>
    <row r="2055" spans="1:38" ht="30" customHeight="1">
      <c r="A2055" s="31" t="s">
        <v>136</v>
      </c>
      <c r="B2055" s="31" t="s">
        <v>137</v>
      </c>
      <c r="C2055" s="29" t="s">
        <v>134</v>
      </c>
      <c r="D2055" s="8">
        <v>1</v>
      </c>
      <c r="E2055" s="8"/>
      <c r="F2055" s="8"/>
      <c r="G2055" s="8"/>
      <c r="H2055" s="8"/>
      <c r="I2055" s="8"/>
      <c r="J2055" s="8"/>
      <c r="K2055" s="8">
        <f t="shared" si="188"/>
        <v>0</v>
      </c>
      <c r="L2055" s="8">
        <f t="shared" si="188"/>
        <v>0</v>
      </c>
      <c r="M2055" s="9" t="s">
        <v>138</v>
      </c>
      <c r="O2055" t="str">
        <f>""</f>
        <v/>
      </c>
      <c r="P2055" s="1" t="s">
        <v>120</v>
      </c>
      <c r="Q2055">
        <v>1</v>
      </c>
      <c r="R2055">
        <f>IF(P2055="기계경비", J2055, 0)</f>
        <v>0</v>
      </c>
      <c r="S2055">
        <f>IF(P2055="운반비", J2055, 0)</f>
        <v>0</v>
      </c>
      <c r="T2055">
        <f>IF(P2055="작업부산물", F2055, 0)</f>
        <v>0</v>
      </c>
      <c r="U2055">
        <f>IF(P2055="관급", F2055, 0)</f>
        <v>0</v>
      </c>
      <c r="V2055">
        <f>IF(P2055="외주비", J2055, 0)</f>
        <v>0</v>
      </c>
      <c r="W2055">
        <f>IF(P2055="장비비", J2055, 0)</f>
        <v>0</v>
      </c>
      <c r="X2055">
        <f>IF(P2055="폐기물처리비", J2055, 0)</f>
        <v>0</v>
      </c>
      <c r="Y2055">
        <f>IF(P2055="가설비", J2055, 0)</f>
        <v>0</v>
      </c>
      <c r="Z2055">
        <f>IF(P2055="잡비제외분", F2055, 0)</f>
        <v>0</v>
      </c>
      <c r="AA2055">
        <f>IF(P2055="사급자재대", L2055, 0)</f>
        <v>0</v>
      </c>
      <c r="AB2055">
        <f>IF(P2055="관급자재대", L2055, 0)</f>
        <v>0</v>
      </c>
      <c r="AC2055">
        <f>IF(P2055="사용자항목1", L2055, 0)</f>
        <v>0</v>
      </c>
      <c r="AD2055">
        <f>IF(P2055="사용자항목2", L2055, 0)</f>
        <v>0</v>
      </c>
      <c r="AE2055">
        <f>IF(P2055="사용자항목3", L2055, 0)</f>
        <v>0</v>
      </c>
      <c r="AF2055">
        <f>IF(P2055="사용자항목4", L2055, 0)</f>
        <v>0</v>
      </c>
      <c r="AG2055">
        <f>IF(P2055="사용자항목5", L2055, 0)</f>
        <v>0</v>
      </c>
      <c r="AH2055">
        <f>IF(P2055="사용자항목6", L2055, 0)</f>
        <v>0</v>
      </c>
      <c r="AI2055">
        <f>IF(P2055="사용자항목7", L2055, 0)</f>
        <v>0</v>
      </c>
      <c r="AJ2055">
        <f>IF(P2055="사용자항목8", L2055, 0)</f>
        <v>0</v>
      </c>
      <c r="AK2055">
        <f>IF(P2055="사용자항목9", L2055, 0)</f>
        <v>0</v>
      </c>
    </row>
    <row r="2056" spans="1:38" ht="30" customHeight="1">
      <c r="A2056" s="32"/>
      <c r="B2056" s="32"/>
      <c r="C2056" s="30"/>
      <c r="D2056" s="8"/>
      <c r="E2056" s="8"/>
      <c r="F2056" s="8"/>
      <c r="G2056" s="8"/>
      <c r="H2056" s="8"/>
      <c r="I2056" s="8"/>
      <c r="J2056" s="8"/>
      <c r="K2056" s="8"/>
      <c r="L2056" s="8"/>
      <c r="M2056" s="8"/>
    </row>
    <row r="2057" spans="1:38" ht="30" customHeight="1">
      <c r="A2057" s="32"/>
      <c r="B2057" s="32"/>
      <c r="C2057" s="30"/>
      <c r="D2057" s="8"/>
      <c r="E2057" s="8"/>
      <c r="F2057" s="8"/>
      <c r="G2057" s="8"/>
      <c r="H2057" s="8"/>
      <c r="I2057" s="8"/>
      <c r="J2057" s="8"/>
      <c r="K2057" s="8"/>
      <c r="L2057" s="8"/>
      <c r="M2057" s="8"/>
    </row>
    <row r="2058" spans="1:38" ht="30" customHeight="1">
      <c r="A2058" s="32"/>
      <c r="B2058" s="32"/>
      <c r="C2058" s="30"/>
      <c r="D2058" s="8"/>
      <c r="E2058" s="8"/>
      <c r="F2058" s="8"/>
      <c r="G2058" s="8"/>
      <c r="H2058" s="8"/>
      <c r="I2058" s="8"/>
      <c r="J2058" s="8"/>
      <c r="K2058" s="8"/>
      <c r="L2058" s="8"/>
      <c r="M2058" s="8"/>
    </row>
    <row r="2059" spans="1:38" ht="30" customHeight="1">
      <c r="A2059" s="32"/>
      <c r="B2059" s="32"/>
      <c r="C2059" s="30"/>
      <c r="D2059" s="8"/>
      <c r="E2059" s="8"/>
      <c r="F2059" s="8"/>
      <c r="G2059" s="8"/>
      <c r="H2059" s="8"/>
      <c r="I2059" s="8"/>
      <c r="J2059" s="8"/>
      <c r="K2059" s="8"/>
      <c r="L2059" s="8"/>
      <c r="M2059" s="8"/>
    </row>
    <row r="2060" spans="1:38" ht="30" customHeight="1">
      <c r="A2060" s="32"/>
      <c r="B2060" s="32"/>
      <c r="C2060" s="30"/>
      <c r="D2060" s="8"/>
      <c r="E2060" s="8"/>
      <c r="F2060" s="8"/>
      <c r="G2060" s="8"/>
      <c r="H2060" s="8"/>
      <c r="I2060" s="8"/>
      <c r="J2060" s="8"/>
      <c r="K2060" s="8"/>
      <c r="L2060" s="8"/>
      <c r="M2060" s="8"/>
    </row>
    <row r="2061" spans="1:38" ht="30" customHeight="1">
      <c r="A2061" s="32"/>
      <c r="B2061" s="32"/>
      <c r="C2061" s="30"/>
      <c r="D2061" s="8"/>
      <c r="E2061" s="8"/>
      <c r="F2061" s="8"/>
      <c r="G2061" s="8"/>
      <c r="H2061" s="8"/>
      <c r="I2061" s="8"/>
      <c r="J2061" s="8"/>
      <c r="K2061" s="8"/>
      <c r="L2061" s="8"/>
      <c r="M2061" s="8"/>
    </row>
    <row r="2062" spans="1:38" ht="30" customHeight="1">
      <c r="A2062" s="32"/>
      <c r="B2062" s="32"/>
      <c r="C2062" s="30"/>
      <c r="D2062" s="8"/>
      <c r="E2062" s="8"/>
      <c r="F2062" s="8"/>
      <c r="G2062" s="8"/>
      <c r="H2062" s="8"/>
      <c r="I2062" s="8"/>
      <c r="J2062" s="8"/>
      <c r="K2062" s="8"/>
      <c r="L2062" s="8"/>
      <c r="M2062" s="8"/>
    </row>
    <row r="2063" spans="1:38" ht="30" customHeight="1">
      <c r="A2063" s="32"/>
      <c r="B2063" s="32"/>
      <c r="C2063" s="30"/>
      <c r="D2063" s="8"/>
      <c r="E2063" s="8"/>
      <c r="F2063" s="8"/>
      <c r="G2063" s="8"/>
      <c r="H2063" s="8"/>
      <c r="I2063" s="8"/>
      <c r="J2063" s="8"/>
      <c r="K2063" s="8"/>
      <c r="L2063" s="8"/>
      <c r="M2063" s="8"/>
    </row>
    <row r="2064" spans="1:38" ht="30" customHeight="1">
      <c r="A2064" s="32"/>
      <c r="B2064" s="32"/>
      <c r="C2064" s="30"/>
      <c r="D2064" s="8"/>
      <c r="E2064" s="8"/>
      <c r="F2064" s="8"/>
      <c r="G2064" s="8"/>
      <c r="H2064" s="8"/>
      <c r="I2064" s="8"/>
      <c r="J2064" s="8"/>
      <c r="K2064" s="8"/>
      <c r="L2064" s="8"/>
      <c r="M2064" s="8"/>
    </row>
    <row r="2065" spans="1:38" ht="30" customHeight="1">
      <c r="A2065" s="32"/>
      <c r="B2065" s="32"/>
      <c r="C2065" s="30"/>
      <c r="D2065" s="8"/>
      <c r="E2065" s="8"/>
      <c r="F2065" s="8"/>
      <c r="G2065" s="8"/>
      <c r="H2065" s="8"/>
      <c r="I2065" s="8"/>
      <c r="J2065" s="8"/>
      <c r="K2065" s="8"/>
      <c r="L2065" s="8"/>
      <c r="M2065" s="8"/>
    </row>
    <row r="2066" spans="1:38" ht="30" customHeight="1">
      <c r="A2066" s="32"/>
      <c r="B2066" s="32"/>
      <c r="C2066" s="30"/>
      <c r="D2066" s="8"/>
      <c r="E2066" s="8"/>
      <c r="F2066" s="8"/>
      <c r="G2066" s="8"/>
      <c r="H2066" s="8"/>
      <c r="I2066" s="8"/>
      <c r="J2066" s="8"/>
      <c r="K2066" s="8"/>
      <c r="L2066" s="8"/>
      <c r="M2066" s="8"/>
    </row>
    <row r="2067" spans="1:38" ht="30" customHeight="1">
      <c r="A2067" s="32"/>
      <c r="B2067" s="32"/>
      <c r="C2067" s="30"/>
      <c r="D2067" s="8"/>
      <c r="E2067" s="8"/>
      <c r="F2067" s="8"/>
      <c r="G2067" s="8"/>
      <c r="H2067" s="8"/>
      <c r="I2067" s="8"/>
      <c r="J2067" s="8"/>
      <c r="K2067" s="8"/>
      <c r="L2067" s="8"/>
      <c r="M2067" s="8"/>
    </row>
    <row r="2068" spans="1:38" ht="30" customHeight="1">
      <c r="A2068" s="32"/>
      <c r="B2068" s="32"/>
      <c r="C2068" s="30"/>
      <c r="D2068" s="8"/>
      <c r="E2068" s="8"/>
      <c r="F2068" s="8"/>
      <c r="G2068" s="8"/>
      <c r="H2068" s="8"/>
      <c r="I2068" s="8"/>
      <c r="J2068" s="8"/>
      <c r="K2068" s="8"/>
      <c r="L2068" s="8"/>
      <c r="M2068" s="8"/>
    </row>
    <row r="2069" spans="1:38" ht="30" customHeight="1">
      <c r="A2069" s="32"/>
      <c r="B2069" s="32"/>
      <c r="C2069" s="30"/>
      <c r="D2069" s="8"/>
      <c r="E2069" s="8"/>
      <c r="F2069" s="8"/>
      <c r="G2069" s="8"/>
      <c r="H2069" s="8"/>
      <c r="I2069" s="8"/>
      <c r="J2069" s="8"/>
      <c r="K2069" s="8"/>
      <c r="L2069" s="8"/>
      <c r="M2069" s="8"/>
    </row>
    <row r="2070" spans="1:38" ht="30" customHeight="1">
      <c r="A2070" s="32"/>
      <c r="B2070" s="32"/>
      <c r="C2070" s="30"/>
      <c r="D2070" s="8"/>
      <c r="E2070" s="8"/>
      <c r="F2070" s="8"/>
      <c r="G2070" s="8"/>
      <c r="H2070" s="8"/>
      <c r="I2070" s="8"/>
      <c r="J2070" s="8"/>
      <c r="K2070" s="8"/>
      <c r="L2070" s="8"/>
      <c r="M2070" s="8"/>
    </row>
    <row r="2071" spans="1:38" ht="30" customHeight="1">
      <c r="A2071" s="32"/>
      <c r="B2071" s="32"/>
      <c r="C2071" s="30"/>
      <c r="D2071" s="8"/>
      <c r="E2071" s="8"/>
      <c r="F2071" s="8"/>
      <c r="G2071" s="8"/>
      <c r="H2071" s="8"/>
      <c r="I2071" s="8"/>
      <c r="J2071" s="8"/>
      <c r="K2071" s="8"/>
      <c r="L2071" s="8"/>
      <c r="M2071" s="8"/>
    </row>
    <row r="2072" spans="1:38" ht="30" customHeight="1">
      <c r="A2072" s="11" t="s">
        <v>121</v>
      </c>
      <c r="B2072" s="12"/>
      <c r="C2072" s="13"/>
      <c r="D2072" s="14"/>
      <c r="E2072" s="8"/>
      <c r="F2072" s="14"/>
      <c r="G2072" s="8"/>
      <c r="H2072" s="14"/>
      <c r="I2072" s="8"/>
      <c r="J2072" s="14"/>
      <c r="K2072" s="8"/>
      <c r="L2072" s="14">
        <f>F2072+H2072+J2072</f>
        <v>0</v>
      </c>
      <c r="M2072" s="14"/>
      <c r="R2072">
        <f t="shared" ref="R2072:AL2072" si="189">ROUNDDOWN(SUM(R2052:R2055), 0)</f>
        <v>0</v>
      </c>
      <c r="S2072">
        <f t="shared" si="189"/>
        <v>0</v>
      </c>
      <c r="T2072">
        <f t="shared" si="189"/>
        <v>0</v>
      </c>
      <c r="U2072">
        <f t="shared" si="189"/>
        <v>0</v>
      </c>
      <c r="V2072">
        <f t="shared" si="189"/>
        <v>0</v>
      </c>
      <c r="W2072">
        <f t="shared" si="189"/>
        <v>0</v>
      </c>
      <c r="X2072">
        <f t="shared" si="189"/>
        <v>0</v>
      </c>
      <c r="Y2072">
        <f t="shared" si="189"/>
        <v>0</v>
      </c>
      <c r="Z2072">
        <f t="shared" si="189"/>
        <v>0</v>
      </c>
      <c r="AA2072">
        <f t="shared" si="189"/>
        <v>0</v>
      </c>
      <c r="AB2072">
        <f t="shared" si="189"/>
        <v>0</v>
      </c>
      <c r="AC2072">
        <f t="shared" si="189"/>
        <v>0</v>
      </c>
      <c r="AD2072">
        <f t="shared" si="189"/>
        <v>0</v>
      </c>
      <c r="AE2072">
        <f t="shared" si="189"/>
        <v>0</v>
      </c>
      <c r="AF2072">
        <f t="shared" si="189"/>
        <v>0</v>
      </c>
      <c r="AG2072">
        <f t="shared" si="189"/>
        <v>0</v>
      </c>
      <c r="AH2072">
        <f t="shared" si="189"/>
        <v>0</v>
      </c>
      <c r="AI2072">
        <f t="shared" si="189"/>
        <v>0</v>
      </c>
      <c r="AJ2072">
        <f t="shared" si="189"/>
        <v>0</v>
      </c>
      <c r="AK2072">
        <f t="shared" si="189"/>
        <v>0</v>
      </c>
      <c r="AL2072">
        <f t="shared" si="189"/>
        <v>0</v>
      </c>
    </row>
    <row r="2073" spans="1:38" ht="30" customHeight="1">
      <c r="A2073" s="53" t="s">
        <v>389</v>
      </c>
      <c r="B2073" s="56"/>
      <c r="C2073" s="56"/>
      <c r="D2073" s="56"/>
      <c r="E2073" s="56"/>
      <c r="F2073" s="56"/>
      <c r="G2073" s="56"/>
      <c r="H2073" s="56"/>
      <c r="I2073" s="56"/>
      <c r="J2073" s="56"/>
      <c r="K2073" s="56"/>
      <c r="L2073" s="56"/>
      <c r="M2073" s="57"/>
    </row>
    <row r="2074" spans="1:38" ht="30" customHeight="1">
      <c r="A2074" s="31" t="s">
        <v>182</v>
      </c>
      <c r="B2074" s="31" t="s">
        <v>183</v>
      </c>
      <c r="C2074" s="29" t="s">
        <v>57</v>
      </c>
      <c r="D2074" s="8">
        <v>38</v>
      </c>
      <c r="E2074" s="8"/>
      <c r="F2074" s="8"/>
      <c r="G2074" s="8"/>
      <c r="H2074" s="8"/>
      <c r="I2074" s="8"/>
      <c r="J2074" s="8"/>
      <c r="K2074" s="8">
        <f>E2074+G2074+I2074</f>
        <v>0</v>
      </c>
      <c r="L2074" s="8">
        <f>F2074+H2074+J2074</f>
        <v>0</v>
      </c>
      <c r="M2074" s="9" t="s">
        <v>181</v>
      </c>
      <c r="O2074" t="str">
        <f>""</f>
        <v/>
      </c>
      <c r="P2074" s="1" t="s">
        <v>120</v>
      </c>
      <c r="Q2074">
        <v>1</v>
      </c>
      <c r="R2074">
        <f>IF(P2074="기계경비", J2074, 0)</f>
        <v>0</v>
      </c>
      <c r="S2074">
        <f>IF(P2074="운반비", J2074, 0)</f>
        <v>0</v>
      </c>
      <c r="T2074">
        <f>IF(P2074="작업부산물", F2074, 0)</f>
        <v>0</v>
      </c>
      <c r="U2074">
        <f>IF(P2074="관급", F2074, 0)</f>
        <v>0</v>
      </c>
      <c r="V2074">
        <f>IF(P2074="외주비", J2074, 0)</f>
        <v>0</v>
      </c>
      <c r="W2074">
        <f>IF(P2074="장비비", J2074, 0)</f>
        <v>0</v>
      </c>
      <c r="X2074">
        <f>IF(P2074="폐기물처리비", J2074, 0)</f>
        <v>0</v>
      </c>
      <c r="Y2074">
        <f>IF(P2074="가설비", J2074, 0)</f>
        <v>0</v>
      </c>
      <c r="Z2074">
        <f>IF(P2074="잡비제외분", F2074, 0)</f>
        <v>0</v>
      </c>
      <c r="AA2074">
        <f>IF(P2074="사급자재대", L2074, 0)</f>
        <v>0</v>
      </c>
      <c r="AB2074">
        <f>IF(P2074="관급자재대", L2074, 0)</f>
        <v>0</v>
      </c>
      <c r="AC2074">
        <f>IF(P2074="사용자항목1", L2074, 0)</f>
        <v>0</v>
      </c>
      <c r="AD2074">
        <f>IF(P2074="사용자항목2", L2074, 0)</f>
        <v>0</v>
      </c>
      <c r="AE2074">
        <f>IF(P2074="사용자항목3", L2074, 0)</f>
        <v>0</v>
      </c>
      <c r="AF2074">
        <f>IF(P2074="사용자항목4", L2074, 0)</f>
        <v>0</v>
      </c>
      <c r="AG2074">
        <f>IF(P2074="사용자항목5", L2074, 0)</f>
        <v>0</v>
      </c>
      <c r="AH2074">
        <f>IF(P2074="사용자항목6", L2074, 0)</f>
        <v>0</v>
      </c>
      <c r="AI2074">
        <f>IF(P2074="사용자항목7", L2074, 0)</f>
        <v>0</v>
      </c>
      <c r="AJ2074">
        <f>IF(P2074="사용자항목8", L2074, 0)</f>
        <v>0</v>
      </c>
      <c r="AK2074">
        <f>IF(P2074="사용자항목9", L2074, 0)</f>
        <v>0</v>
      </c>
    </row>
    <row r="2075" spans="1:38" ht="30" customHeight="1">
      <c r="A2075" s="31" t="s">
        <v>303</v>
      </c>
      <c r="B2075" s="31" t="s">
        <v>185</v>
      </c>
      <c r="C2075" s="29" t="s">
        <v>57</v>
      </c>
      <c r="D2075" s="8">
        <v>38</v>
      </c>
      <c r="E2075" s="8"/>
      <c r="F2075" s="8"/>
      <c r="G2075" s="8"/>
      <c r="H2075" s="8"/>
      <c r="I2075" s="8"/>
      <c r="J2075" s="8"/>
      <c r="K2075" s="8">
        <f>E2075+G2075+I2075</f>
        <v>0</v>
      </c>
      <c r="L2075" s="8">
        <f>F2075+H2075+J2075</f>
        <v>0</v>
      </c>
      <c r="M2075" s="9" t="s">
        <v>184</v>
      </c>
      <c r="O2075" t="str">
        <f>""</f>
        <v/>
      </c>
      <c r="P2075" s="1" t="s">
        <v>120</v>
      </c>
      <c r="Q2075">
        <v>1</v>
      </c>
      <c r="R2075">
        <f>IF(P2075="기계경비", J2075, 0)</f>
        <v>0</v>
      </c>
      <c r="S2075">
        <f>IF(P2075="운반비", J2075, 0)</f>
        <v>0</v>
      </c>
      <c r="T2075">
        <f>IF(P2075="작업부산물", F2075, 0)</f>
        <v>0</v>
      </c>
      <c r="U2075">
        <f>IF(P2075="관급", F2075, 0)</f>
        <v>0</v>
      </c>
      <c r="V2075">
        <f>IF(P2075="외주비", J2075, 0)</f>
        <v>0</v>
      </c>
      <c r="W2075">
        <f>IF(P2075="장비비", J2075, 0)</f>
        <v>0</v>
      </c>
      <c r="X2075">
        <f>IF(P2075="폐기물처리비", J2075, 0)</f>
        <v>0</v>
      </c>
      <c r="Y2075">
        <f>IF(P2075="가설비", J2075, 0)</f>
        <v>0</v>
      </c>
      <c r="Z2075">
        <f>IF(P2075="잡비제외분", F2075, 0)</f>
        <v>0</v>
      </c>
      <c r="AA2075">
        <f>IF(P2075="사급자재대", L2075, 0)</f>
        <v>0</v>
      </c>
      <c r="AB2075">
        <f>IF(P2075="관급자재대", L2075, 0)</f>
        <v>0</v>
      </c>
      <c r="AC2075">
        <f>IF(P2075="사용자항목1", L2075, 0)</f>
        <v>0</v>
      </c>
      <c r="AD2075">
        <f>IF(P2075="사용자항목2", L2075, 0)</f>
        <v>0</v>
      </c>
      <c r="AE2075">
        <f>IF(P2075="사용자항목3", L2075, 0)</f>
        <v>0</v>
      </c>
      <c r="AF2075">
        <f>IF(P2075="사용자항목4", L2075, 0)</f>
        <v>0</v>
      </c>
      <c r="AG2075">
        <f>IF(P2075="사용자항목5", L2075, 0)</f>
        <v>0</v>
      </c>
      <c r="AH2075">
        <f>IF(P2075="사용자항목6", L2075, 0)</f>
        <v>0</v>
      </c>
      <c r="AI2075">
        <f>IF(P2075="사용자항목7", L2075, 0)</f>
        <v>0</v>
      </c>
      <c r="AJ2075">
        <f>IF(P2075="사용자항목8", L2075, 0)</f>
        <v>0</v>
      </c>
      <c r="AK2075">
        <f>IF(P2075="사용자항목9", L2075, 0)</f>
        <v>0</v>
      </c>
    </row>
    <row r="2076" spans="1:38" ht="30" customHeight="1">
      <c r="A2076" s="32"/>
      <c r="B2076" s="32"/>
      <c r="C2076" s="30"/>
      <c r="D2076" s="8"/>
      <c r="E2076" s="8"/>
      <c r="F2076" s="8"/>
      <c r="G2076" s="8"/>
      <c r="H2076" s="8"/>
      <c r="I2076" s="8"/>
      <c r="J2076" s="8"/>
      <c r="K2076" s="8"/>
      <c r="L2076" s="8"/>
      <c r="M2076" s="8"/>
    </row>
    <row r="2077" spans="1:38" ht="30" customHeight="1">
      <c r="A2077" s="32"/>
      <c r="B2077" s="32"/>
      <c r="C2077" s="30"/>
      <c r="D2077" s="8"/>
      <c r="E2077" s="8"/>
      <c r="F2077" s="8"/>
      <c r="G2077" s="8"/>
      <c r="H2077" s="8"/>
      <c r="I2077" s="8"/>
      <c r="J2077" s="8"/>
      <c r="K2077" s="8"/>
      <c r="L2077" s="8"/>
      <c r="M2077" s="8"/>
    </row>
    <row r="2078" spans="1:38" ht="30" customHeight="1">
      <c r="A2078" s="32"/>
      <c r="B2078" s="32"/>
      <c r="C2078" s="30"/>
      <c r="D2078" s="8"/>
      <c r="E2078" s="8"/>
      <c r="F2078" s="8"/>
      <c r="G2078" s="8"/>
      <c r="H2078" s="8"/>
      <c r="I2078" s="8"/>
      <c r="J2078" s="8"/>
      <c r="K2078" s="8"/>
      <c r="L2078" s="8"/>
      <c r="M2078" s="8"/>
    </row>
    <row r="2079" spans="1:38" ht="30" customHeight="1">
      <c r="A2079" s="32"/>
      <c r="B2079" s="32"/>
      <c r="C2079" s="30"/>
      <c r="D2079" s="8"/>
      <c r="E2079" s="8"/>
      <c r="F2079" s="8"/>
      <c r="G2079" s="8"/>
      <c r="H2079" s="8"/>
      <c r="I2079" s="8"/>
      <c r="J2079" s="8"/>
      <c r="K2079" s="8"/>
      <c r="L2079" s="8"/>
      <c r="M2079" s="8"/>
    </row>
    <row r="2080" spans="1:38" ht="30" customHeight="1">
      <c r="A2080" s="32"/>
      <c r="B2080" s="32"/>
      <c r="C2080" s="30"/>
      <c r="D2080" s="8"/>
      <c r="E2080" s="8"/>
      <c r="F2080" s="8"/>
      <c r="G2080" s="8"/>
      <c r="H2080" s="8"/>
      <c r="I2080" s="8"/>
      <c r="J2080" s="8"/>
      <c r="K2080" s="8"/>
      <c r="L2080" s="8"/>
      <c r="M2080" s="8"/>
    </row>
    <row r="2081" spans="1:38" ht="30" customHeight="1">
      <c r="A2081" s="32"/>
      <c r="B2081" s="32"/>
      <c r="C2081" s="30"/>
      <c r="D2081" s="8"/>
      <c r="E2081" s="8"/>
      <c r="F2081" s="8"/>
      <c r="G2081" s="8"/>
      <c r="H2081" s="8"/>
      <c r="I2081" s="8"/>
      <c r="J2081" s="8"/>
      <c r="K2081" s="8"/>
      <c r="L2081" s="8"/>
      <c r="M2081" s="8"/>
    </row>
    <row r="2082" spans="1:38" ht="30" customHeight="1">
      <c r="A2082" s="32"/>
      <c r="B2082" s="32"/>
      <c r="C2082" s="30"/>
      <c r="D2082" s="8"/>
      <c r="E2082" s="8"/>
      <c r="F2082" s="8"/>
      <c r="G2082" s="8"/>
      <c r="H2082" s="8"/>
      <c r="I2082" s="8"/>
      <c r="J2082" s="8"/>
      <c r="K2082" s="8"/>
      <c r="L2082" s="8"/>
      <c r="M2082" s="8"/>
    </row>
    <row r="2083" spans="1:38" ht="30" customHeight="1">
      <c r="A2083" s="32"/>
      <c r="B2083" s="32"/>
      <c r="C2083" s="30"/>
      <c r="D2083" s="8"/>
      <c r="E2083" s="8"/>
      <c r="F2083" s="8"/>
      <c r="G2083" s="8"/>
      <c r="H2083" s="8"/>
      <c r="I2083" s="8"/>
      <c r="J2083" s="8"/>
      <c r="K2083" s="8"/>
      <c r="L2083" s="8"/>
      <c r="M2083" s="8"/>
    </row>
    <row r="2084" spans="1:38" ht="30" customHeight="1">
      <c r="A2084" s="32"/>
      <c r="B2084" s="32"/>
      <c r="C2084" s="30"/>
      <c r="D2084" s="8"/>
      <c r="E2084" s="8"/>
      <c r="F2084" s="8"/>
      <c r="G2084" s="8"/>
      <c r="H2084" s="8"/>
      <c r="I2084" s="8"/>
      <c r="J2084" s="8"/>
      <c r="K2084" s="8"/>
      <c r="L2084" s="8"/>
      <c r="M2084" s="8"/>
    </row>
    <row r="2085" spans="1:38" ht="30" customHeight="1">
      <c r="A2085" s="32"/>
      <c r="B2085" s="32"/>
      <c r="C2085" s="30"/>
      <c r="D2085" s="8"/>
      <c r="E2085" s="8"/>
      <c r="F2085" s="8"/>
      <c r="G2085" s="8"/>
      <c r="H2085" s="8"/>
      <c r="I2085" s="8"/>
      <c r="J2085" s="8"/>
      <c r="K2085" s="8"/>
      <c r="L2085" s="8"/>
      <c r="M2085" s="8"/>
    </row>
    <row r="2086" spans="1:38" ht="30" customHeight="1">
      <c r="A2086" s="32"/>
      <c r="B2086" s="32"/>
      <c r="C2086" s="30"/>
      <c r="D2086" s="8"/>
      <c r="E2086" s="8"/>
      <c r="F2086" s="8"/>
      <c r="G2086" s="8"/>
      <c r="H2086" s="8"/>
      <c r="I2086" s="8"/>
      <c r="J2086" s="8"/>
      <c r="K2086" s="8"/>
      <c r="L2086" s="8"/>
      <c r="M2086" s="8"/>
    </row>
    <row r="2087" spans="1:38" ht="30" customHeight="1">
      <c r="A2087" s="32"/>
      <c r="B2087" s="32"/>
      <c r="C2087" s="30"/>
      <c r="D2087" s="8"/>
      <c r="E2087" s="8"/>
      <c r="F2087" s="8"/>
      <c r="G2087" s="8"/>
      <c r="H2087" s="8"/>
      <c r="I2087" s="8"/>
      <c r="J2087" s="8"/>
      <c r="K2087" s="8"/>
      <c r="L2087" s="8"/>
      <c r="M2087" s="8"/>
    </row>
    <row r="2088" spans="1:38" ht="30" customHeight="1">
      <c r="A2088" s="32"/>
      <c r="B2088" s="32"/>
      <c r="C2088" s="30"/>
      <c r="D2088" s="8"/>
      <c r="E2088" s="8"/>
      <c r="F2088" s="8"/>
      <c r="G2088" s="8"/>
      <c r="H2088" s="8"/>
      <c r="I2088" s="8"/>
      <c r="J2088" s="8"/>
      <c r="K2088" s="8"/>
      <c r="L2088" s="8"/>
      <c r="M2088" s="8"/>
    </row>
    <row r="2089" spans="1:38" ht="30" customHeight="1">
      <c r="A2089" s="32"/>
      <c r="B2089" s="32"/>
      <c r="C2089" s="30"/>
      <c r="D2089" s="8"/>
      <c r="E2089" s="8"/>
      <c r="F2089" s="8"/>
      <c r="G2089" s="8"/>
      <c r="H2089" s="8"/>
      <c r="I2089" s="8"/>
      <c r="J2089" s="8"/>
      <c r="K2089" s="8"/>
      <c r="L2089" s="8"/>
      <c r="M2089" s="8"/>
    </row>
    <row r="2090" spans="1:38" ht="30" customHeight="1">
      <c r="A2090" s="32"/>
      <c r="B2090" s="32"/>
      <c r="C2090" s="30"/>
      <c r="D2090" s="8"/>
      <c r="E2090" s="8"/>
      <c r="F2090" s="8"/>
      <c r="G2090" s="8"/>
      <c r="H2090" s="8"/>
      <c r="I2090" s="8"/>
      <c r="J2090" s="8"/>
      <c r="K2090" s="8"/>
      <c r="L2090" s="8"/>
      <c r="M2090" s="8"/>
    </row>
    <row r="2091" spans="1:38" ht="30" customHeight="1">
      <c r="A2091" s="32"/>
      <c r="B2091" s="32"/>
      <c r="C2091" s="30"/>
      <c r="D2091" s="8"/>
      <c r="E2091" s="8"/>
      <c r="F2091" s="8"/>
      <c r="G2091" s="8"/>
      <c r="H2091" s="8"/>
      <c r="I2091" s="8"/>
      <c r="J2091" s="8"/>
      <c r="K2091" s="8"/>
      <c r="L2091" s="8"/>
      <c r="M2091" s="8"/>
    </row>
    <row r="2092" spans="1:38" ht="30" customHeight="1">
      <c r="A2092" s="32"/>
      <c r="B2092" s="32"/>
      <c r="C2092" s="30"/>
      <c r="D2092" s="8"/>
      <c r="E2092" s="8"/>
      <c r="F2092" s="8"/>
      <c r="G2092" s="8"/>
      <c r="H2092" s="8"/>
      <c r="I2092" s="8"/>
      <c r="J2092" s="8"/>
      <c r="K2092" s="8"/>
      <c r="L2092" s="8"/>
      <c r="M2092" s="8"/>
    </row>
    <row r="2093" spans="1:38" ht="30" customHeight="1">
      <c r="A2093" s="32"/>
      <c r="B2093" s="32"/>
      <c r="C2093" s="30"/>
      <c r="D2093" s="8"/>
      <c r="E2093" s="8"/>
      <c r="F2093" s="8"/>
      <c r="G2093" s="8"/>
      <c r="H2093" s="8"/>
      <c r="I2093" s="8"/>
      <c r="J2093" s="8"/>
      <c r="K2093" s="8"/>
      <c r="L2093" s="8"/>
      <c r="M2093" s="8"/>
    </row>
    <row r="2094" spans="1:38" ht="30" customHeight="1">
      <c r="A2094" s="11" t="s">
        <v>121</v>
      </c>
      <c r="B2094" s="12"/>
      <c r="C2094" s="13"/>
      <c r="D2094" s="14"/>
      <c r="E2094" s="8"/>
      <c r="F2094" s="14"/>
      <c r="G2094" s="8"/>
      <c r="H2094" s="14"/>
      <c r="I2094" s="8"/>
      <c r="J2094" s="14"/>
      <c r="K2094" s="8"/>
      <c r="L2094" s="14">
        <f>F2094+H2094+J2094</f>
        <v>0</v>
      </c>
      <c r="M2094" s="14"/>
      <c r="R2094">
        <f t="shared" ref="R2094:AL2094" si="190">ROUNDDOWN(SUM(R2074:R2075), 0)</f>
        <v>0</v>
      </c>
      <c r="S2094">
        <f t="shared" si="190"/>
        <v>0</v>
      </c>
      <c r="T2094">
        <f t="shared" si="190"/>
        <v>0</v>
      </c>
      <c r="U2094">
        <f t="shared" si="190"/>
        <v>0</v>
      </c>
      <c r="V2094">
        <f t="shared" si="190"/>
        <v>0</v>
      </c>
      <c r="W2094">
        <f t="shared" si="190"/>
        <v>0</v>
      </c>
      <c r="X2094">
        <f t="shared" si="190"/>
        <v>0</v>
      </c>
      <c r="Y2094">
        <f t="shared" si="190"/>
        <v>0</v>
      </c>
      <c r="Z2094">
        <f t="shared" si="190"/>
        <v>0</v>
      </c>
      <c r="AA2094">
        <f t="shared" si="190"/>
        <v>0</v>
      </c>
      <c r="AB2094">
        <f t="shared" si="190"/>
        <v>0</v>
      </c>
      <c r="AC2094">
        <f t="shared" si="190"/>
        <v>0</v>
      </c>
      <c r="AD2094">
        <f t="shared" si="190"/>
        <v>0</v>
      </c>
      <c r="AE2094">
        <f t="shared" si="190"/>
        <v>0</v>
      </c>
      <c r="AF2094">
        <f t="shared" si="190"/>
        <v>0</v>
      </c>
      <c r="AG2094">
        <f t="shared" si="190"/>
        <v>0</v>
      </c>
      <c r="AH2094">
        <f t="shared" si="190"/>
        <v>0</v>
      </c>
      <c r="AI2094">
        <f t="shared" si="190"/>
        <v>0</v>
      </c>
      <c r="AJ2094">
        <f t="shared" si="190"/>
        <v>0</v>
      </c>
      <c r="AK2094">
        <f t="shared" si="190"/>
        <v>0</v>
      </c>
      <c r="AL2094">
        <f t="shared" si="190"/>
        <v>0</v>
      </c>
    </row>
    <row r="2095" spans="1:38" ht="30" customHeight="1">
      <c r="A2095" s="53" t="s">
        <v>390</v>
      </c>
      <c r="B2095" s="56"/>
      <c r="C2095" s="56"/>
      <c r="D2095" s="56"/>
      <c r="E2095" s="56"/>
      <c r="F2095" s="56"/>
      <c r="G2095" s="56"/>
      <c r="H2095" s="56"/>
      <c r="I2095" s="56"/>
      <c r="J2095" s="56"/>
      <c r="K2095" s="56"/>
      <c r="L2095" s="56"/>
      <c r="M2095" s="57"/>
    </row>
    <row r="2096" spans="1:38" ht="30" customHeight="1">
      <c r="A2096" s="31" t="s">
        <v>131</v>
      </c>
      <c r="B2096" s="31" t="s">
        <v>164</v>
      </c>
      <c r="C2096" s="29" t="s">
        <v>57</v>
      </c>
      <c r="D2096" s="8">
        <v>1</v>
      </c>
      <c r="E2096" s="8"/>
      <c r="F2096" s="8"/>
      <c r="G2096" s="8"/>
      <c r="H2096" s="8"/>
      <c r="I2096" s="8"/>
      <c r="J2096" s="8"/>
      <c r="K2096" s="8">
        <f>E2096+G2096+I2096</f>
        <v>0</v>
      </c>
      <c r="L2096" s="8">
        <f>F2096+H2096+J2096</f>
        <v>0</v>
      </c>
      <c r="M2096" s="9" t="s">
        <v>163</v>
      </c>
      <c r="O2096" t="str">
        <f>""</f>
        <v/>
      </c>
      <c r="P2096" s="1" t="s">
        <v>120</v>
      </c>
      <c r="Q2096">
        <v>1</v>
      </c>
      <c r="R2096">
        <f>IF(P2096="기계경비", J2096, 0)</f>
        <v>0</v>
      </c>
      <c r="S2096">
        <f>IF(P2096="운반비", J2096, 0)</f>
        <v>0</v>
      </c>
      <c r="T2096">
        <f>IF(P2096="작업부산물", F2096, 0)</f>
        <v>0</v>
      </c>
      <c r="U2096">
        <f>IF(P2096="관급", F2096, 0)</f>
        <v>0</v>
      </c>
      <c r="V2096">
        <f>IF(P2096="외주비", J2096, 0)</f>
        <v>0</v>
      </c>
      <c r="W2096">
        <f>IF(P2096="장비비", J2096, 0)</f>
        <v>0</v>
      </c>
      <c r="X2096">
        <f>IF(P2096="폐기물처리비", J2096, 0)</f>
        <v>0</v>
      </c>
      <c r="Y2096">
        <f>IF(P2096="가설비", J2096, 0)</f>
        <v>0</v>
      </c>
      <c r="Z2096">
        <f>IF(P2096="잡비제외분", F2096, 0)</f>
        <v>0</v>
      </c>
      <c r="AA2096">
        <f>IF(P2096="사급자재대", L2096, 0)</f>
        <v>0</v>
      </c>
      <c r="AB2096">
        <f>IF(P2096="관급자재대", L2096, 0)</f>
        <v>0</v>
      </c>
      <c r="AC2096">
        <f>IF(P2096="사용자항목1", L2096, 0)</f>
        <v>0</v>
      </c>
      <c r="AD2096">
        <f>IF(P2096="사용자항목2", L2096, 0)</f>
        <v>0</v>
      </c>
      <c r="AE2096">
        <f>IF(P2096="사용자항목3", L2096, 0)</f>
        <v>0</v>
      </c>
      <c r="AF2096">
        <f>IF(P2096="사용자항목4", L2096, 0)</f>
        <v>0</v>
      </c>
      <c r="AG2096">
        <f>IF(P2096="사용자항목5", L2096, 0)</f>
        <v>0</v>
      </c>
      <c r="AH2096">
        <f>IF(P2096="사용자항목6", L2096, 0)</f>
        <v>0</v>
      </c>
      <c r="AI2096">
        <f>IF(P2096="사용자항목7", L2096, 0)</f>
        <v>0</v>
      </c>
      <c r="AJ2096">
        <f>IF(P2096="사용자항목8", L2096, 0)</f>
        <v>0</v>
      </c>
      <c r="AK2096">
        <f>IF(P2096="사용자항목9", L2096, 0)</f>
        <v>0</v>
      </c>
    </row>
    <row r="2097" spans="1:13" ht="30" customHeight="1">
      <c r="A2097" s="32"/>
      <c r="B2097" s="32"/>
      <c r="C2097" s="30"/>
      <c r="D2097" s="8"/>
      <c r="E2097" s="8"/>
      <c r="F2097" s="8"/>
      <c r="G2097" s="8"/>
      <c r="H2097" s="8"/>
      <c r="I2097" s="8"/>
      <c r="J2097" s="8"/>
      <c r="K2097" s="8"/>
      <c r="L2097" s="8"/>
      <c r="M2097" s="8"/>
    </row>
    <row r="2098" spans="1:13" ht="30" customHeight="1">
      <c r="A2098" s="32"/>
      <c r="B2098" s="32"/>
      <c r="C2098" s="30"/>
      <c r="D2098" s="8"/>
      <c r="E2098" s="8"/>
      <c r="F2098" s="8"/>
      <c r="G2098" s="8"/>
      <c r="H2098" s="8"/>
      <c r="I2098" s="8"/>
      <c r="J2098" s="8"/>
      <c r="K2098" s="8"/>
      <c r="L2098" s="8"/>
      <c r="M2098" s="8"/>
    </row>
    <row r="2099" spans="1:13" ht="30" customHeight="1">
      <c r="A2099" s="32"/>
      <c r="B2099" s="32"/>
      <c r="C2099" s="30"/>
      <c r="D2099" s="8"/>
      <c r="E2099" s="8"/>
      <c r="F2099" s="8"/>
      <c r="G2099" s="8"/>
      <c r="H2099" s="8"/>
      <c r="I2099" s="8"/>
      <c r="J2099" s="8"/>
      <c r="K2099" s="8"/>
      <c r="L2099" s="8"/>
      <c r="M2099" s="8"/>
    </row>
    <row r="2100" spans="1:13" ht="30" customHeight="1">
      <c r="A2100" s="32"/>
      <c r="B2100" s="32"/>
      <c r="C2100" s="30"/>
      <c r="D2100" s="8"/>
      <c r="E2100" s="8"/>
      <c r="F2100" s="8"/>
      <c r="G2100" s="8"/>
      <c r="H2100" s="8"/>
      <c r="I2100" s="8"/>
      <c r="J2100" s="8"/>
      <c r="K2100" s="8"/>
      <c r="L2100" s="8"/>
      <c r="M2100" s="8"/>
    </row>
    <row r="2101" spans="1:13" ht="30" customHeight="1">
      <c r="A2101" s="32"/>
      <c r="B2101" s="32"/>
      <c r="C2101" s="30"/>
      <c r="D2101" s="8"/>
      <c r="E2101" s="8"/>
      <c r="F2101" s="8"/>
      <c r="G2101" s="8"/>
      <c r="H2101" s="8"/>
      <c r="I2101" s="8"/>
      <c r="J2101" s="8"/>
      <c r="K2101" s="8"/>
      <c r="L2101" s="8"/>
      <c r="M2101" s="8"/>
    </row>
    <row r="2102" spans="1:13" ht="30" customHeight="1">
      <c r="A2102" s="32"/>
      <c r="B2102" s="32"/>
      <c r="C2102" s="30"/>
      <c r="D2102" s="8"/>
      <c r="E2102" s="8"/>
      <c r="F2102" s="8"/>
      <c r="G2102" s="8"/>
      <c r="H2102" s="8"/>
      <c r="I2102" s="8"/>
      <c r="J2102" s="8"/>
      <c r="K2102" s="8"/>
      <c r="L2102" s="8"/>
      <c r="M2102" s="8"/>
    </row>
    <row r="2103" spans="1:13" ht="30" customHeight="1">
      <c r="A2103" s="32"/>
      <c r="B2103" s="32"/>
      <c r="C2103" s="30"/>
      <c r="D2103" s="8"/>
      <c r="E2103" s="8"/>
      <c r="F2103" s="8"/>
      <c r="G2103" s="8"/>
      <c r="H2103" s="8"/>
      <c r="I2103" s="8"/>
      <c r="J2103" s="8"/>
      <c r="K2103" s="8"/>
      <c r="L2103" s="8"/>
      <c r="M2103" s="8"/>
    </row>
    <row r="2104" spans="1:13" ht="30" customHeight="1">
      <c r="A2104" s="32"/>
      <c r="B2104" s="32"/>
      <c r="C2104" s="30"/>
      <c r="D2104" s="8"/>
      <c r="E2104" s="8"/>
      <c r="F2104" s="8"/>
      <c r="G2104" s="8"/>
      <c r="H2104" s="8"/>
      <c r="I2104" s="8"/>
      <c r="J2104" s="8"/>
      <c r="K2104" s="8"/>
      <c r="L2104" s="8"/>
      <c r="M2104" s="8"/>
    </row>
    <row r="2105" spans="1:13" ht="30" customHeight="1">
      <c r="A2105" s="32"/>
      <c r="B2105" s="32"/>
      <c r="C2105" s="30"/>
      <c r="D2105" s="8"/>
      <c r="E2105" s="8"/>
      <c r="F2105" s="8"/>
      <c r="G2105" s="8"/>
      <c r="H2105" s="8"/>
      <c r="I2105" s="8"/>
      <c r="J2105" s="8"/>
      <c r="K2105" s="8"/>
      <c r="L2105" s="8"/>
      <c r="M2105" s="8"/>
    </row>
    <row r="2106" spans="1:13" ht="30" customHeight="1">
      <c r="A2106" s="32"/>
      <c r="B2106" s="32"/>
      <c r="C2106" s="30"/>
      <c r="D2106" s="8"/>
      <c r="E2106" s="8"/>
      <c r="F2106" s="8"/>
      <c r="G2106" s="8"/>
      <c r="H2106" s="8"/>
      <c r="I2106" s="8"/>
      <c r="J2106" s="8"/>
      <c r="K2106" s="8"/>
      <c r="L2106" s="8"/>
      <c r="M2106" s="8"/>
    </row>
    <row r="2107" spans="1:13" ht="30" customHeight="1">
      <c r="A2107" s="32"/>
      <c r="B2107" s="32"/>
      <c r="C2107" s="30"/>
      <c r="D2107" s="8"/>
      <c r="E2107" s="8"/>
      <c r="F2107" s="8"/>
      <c r="G2107" s="8"/>
      <c r="H2107" s="8"/>
      <c r="I2107" s="8"/>
      <c r="J2107" s="8"/>
      <c r="K2107" s="8"/>
      <c r="L2107" s="8"/>
      <c r="M2107" s="8"/>
    </row>
    <row r="2108" spans="1:13" ht="30" customHeight="1">
      <c r="A2108" s="32"/>
      <c r="B2108" s="32"/>
      <c r="C2108" s="30"/>
      <c r="D2108" s="8"/>
      <c r="E2108" s="8"/>
      <c r="F2108" s="8"/>
      <c r="G2108" s="8"/>
      <c r="H2108" s="8"/>
      <c r="I2108" s="8"/>
      <c r="J2108" s="8"/>
      <c r="K2108" s="8"/>
      <c r="L2108" s="8"/>
      <c r="M2108" s="8"/>
    </row>
    <row r="2109" spans="1:13" ht="30" customHeight="1">
      <c r="A2109" s="32"/>
      <c r="B2109" s="32"/>
      <c r="C2109" s="30"/>
      <c r="D2109" s="8"/>
      <c r="E2109" s="8"/>
      <c r="F2109" s="8"/>
      <c r="G2109" s="8"/>
      <c r="H2109" s="8"/>
      <c r="I2109" s="8"/>
      <c r="J2109" s="8"/>
      <c r="K2109" s="8"/>
      <c r="L2109" s="8"/>
      <c r="M2109" s="8"/>
    </row>
    <row r="2110" spans="1:13" ht="30" customHeight="1">
      <c r="A2110" s="32"/>
      <c r="B2110" s="32"/>
      <c r="C2110" s="30"/>
      <c r="D2110" s="8"/>
      <c r="E2110" s="8"/>
      <c r="F2110" s="8"/>
      <c r="G2110" s="8"/>
      <c r="H2110" s="8"/>
      <c r="I2110" s="8"/>
      <c r="J2110" s="8"/>
      <c r="K2110" s="8"/>
      <c r="L2110" s="8"/>
      <c r="M2110" s="8"/>
    </row>
    <row r="2111" spans="1:13" ht="30" customHeight="1">
      <c r="A2111" s="32"/>
      <c r="B2111" s="32"/>
      <c r="C2111" s="30"/>
      <c r="D2111" s="8"/>
      <c r="E2111" s="8"/>
      <c r="F2111" s="8"/>
      <c r="G2111" s="8"/>
      <c r="H2111" s="8"/>
      <c r="I2111" s="8"/>
      <c r="J2111" s="8"/>
      <c r="K2111" s="8"/>
      <c r="L2111" s="8"/>
      <c r="M2111" s="8"/>
    </row>
    <row r="2112" spans="1:13" ht="30" customHeight="1">
      <c r="A2112" s="32"/>
      <c r="B2112" s="32"/>
      <c r="C2112" s="30"/>
      <c r="D2112" s="8"/>
      <c r="E2112" s="8"/>
      <c r="F2112" s="8"/>
      <c r="G2112" s="8"/>
      <c r="H2112" s="8"/>
      <c r="I2112" s="8"/>
      <c r="J2112" s="8"/>
      <c r="K2112" s="8"/>
      <c r="L2112" s="8"/>
      <c r="M2112" s="8"/>
    </row>
    <row r="2113" spans="1:38" ht="30" customHeight="1">
      <c r="A2113" s="32"/>
      <c r="B2113" s="32"/>
      <c r="C2113" s="30"/>
      <c r="D2113" s="8"/>
      <c r="E2113" s="8"/>
      <c r="F2113" s="8"/>
      <c r="G2113" s="8"/>
      <c r="H2113" s="8"/>
      <c r="I2113" s="8"/>
      <c r="J2113" s="8"/>
      <c r="K2113" s="8"/>
      <c r="L2113" s="8"/>
      <c r="M2113" s="8"/>
    </row>
    <row r="2114" spans="1:38" ht="30" customHeight="1">
      <c r="A2114" s="32"/>
      <c r="B2114" s="32"/>
      <c r="C2114" s="30"/>
      <c r="D2114" s="8"/>
      <c r="E2114" s="8"/>
      <c r="F2114" s="8"/>
      <c r="G2114" s="8"/>
      <c r="H2114" s="8"/>
      <c r="I2114" s="8"/>
      <c r="J2114" s="8"/>
      <c r="K2114" s="8"/>
      <c r="L2114" s="8"/>
      <c r="M2114" s="8"/>
    </row>
    <row r="2115" spans="1:38" ht="30" customHeight="1">
      <c r="A2115" s="32"/>
      <c r="B2115" s="32"/>
      <c r="C2115" s="30"/>
      <c r="D2115" s="8"/>
      <c r="E2115" s="8"/>
      <c r="F2115" s="8"/>
      <c r="G2115" s="8"/>
      <c r="H2115" s="8"/>
      <c r="I2115" s="8"/>
      <c r="J2115" s="8"/>
      <c r="K2115" s="8"/>
      <c r="L2115" s="8"/>
      <c r="M2115" s="8"/>
    </row>
    <row r="2116" spans="1:38" ht="30" customHeight="1">
      <c r="A2116" s="11" t="s">
        <v>121</v>
      </c>
      <c r="B2116" s="12"/>
      <c r="C2116" s="13"/>
      <c r="D2116" s="14"/>
      <c r="E2116" s="8"/>
      <c r="F2116" s="14"/>
      <c r="G2116" s="8"/>
      <c r="H2116" s="14"/>
      <c r="I2116" s="8"/>
      <c r="J2116" s="14"/>
      <c r="K2116" s="8"/>
      <c r="L2116" s="14">
        <f>F2116+H2116+J2116</f>
        <v>0</v>
      </c>
      <c r="M2116" s="14"/>
      <c r="R2116">
        <f t="shared" ref="R2116:AL2116" si="191">ROUNDDOWN(SUM(R2096:R2096), 0)</f>
        <v>0</v>
      </c>
      <c r="S2116">
        <f t="shared" si="191"/>
        <v>0</v>
      </c>
      <c r="T2116">
        <f t="shared" si="191"/>
        <v>0</v>
      </c>
      <c r="U2116">
        <f t="shared" si="191"/>
        <v>0</v>
      </c>
      <c r="V2116">
        <f t="shared" si="191"/>
        <v>0</v>
      </c>
      <c r="W2116">
        <f t="shared" si="191"/>
        <v>0</v>
      </c>
      <c r="X2116">
        <f t="shared" si="191"/>
        <v>0</v>
      </c>
      <c r="Y2116">
        <f t="shared" si="191"/>
        <v>0</v>
      </c>
      <c r="Z2116">
        <f t="shared" si="191"/>
        <v>0</v>
      </c>
      <c r="AA2116">
        <f t="shared" si="191"/>
        <v>0</v>
      </c>
      <c r="AB2116">
        <f t="shared" si="191"/>
        <v>0</v>
      </c>
      <c r="AC2116">
        <f t="shared" si="191"/>
        <v>0</v>
      </c>
      <c r="AD2116">
        <f t="shared" si="191"/>
        <v>0</v>
      </c>
      <c r="AE2116">
        <f t="shared" si="191"/>
        <v>0</v>
      </c>
      <c r="AF2116">
        <f t="shared" si="191"/>
        <v>0</v>
      </c>
      <c r="AG2116">
        <f t="shared" si="191"/>
        <v>0</v>
      </c>
      <c r="AH2116">
        <f t="shared" si="191"/>
        <v>0</v>
      </c>
      <c r="AI2116">
        <f t="shared" si="191"/>
        <v>0</v>
      </c>
      <c r="AJ2116">
        <f t="shared" si="191"/>
        <v>0</v>
      </c>
      <c r="AK2116">
        <f t="shared" si="191"/>
        <v>0</v>
      </c>
      <c r="AL2116">
        <f t="shared" si="191"/>
        <v>0</v>
      </c>
    </row>
    <row r="2117" spans="1:38" ht="30" customHeight="1">
      <c r="A2117" s="53" t="s">
        <v>391</v>
      </c>
      <c r="B2117" s="56"/>
      <c r="C2117" s="56"/>
      <c r="D2117" s="56"/>
      <c r="E2117" s="56"/>
      <c r="F2117" s="56"/>
      <c r="G2117" s="56"/>
      <c r="H2117" s="56"/>
      <c r="I2117" s="56"/>
      <c r="J2117" s="56"/>
      <c r="K2117" s="56"/>
      <c r="L2117" s="56"/>
      <c r="M2117" s="57"/>
    </row>
    <row r="2118" spans="1:38" ht="30" customHeight="1">
      <c r="A2118" s="31" t="s">
        <v>192</v>
      </c>
      <c r="B2118" s="31" t="s">
        <v>193</v>
      </c>
      <c r="C2118" s="29" t="s">
        <v>194</v>
      </c>
      <c r="D2118" s="8">
        <v>26</v>
      </c>
      <c r="E2118" s="8"/>
      <c r="F2118" s="8"/>
      <c r="G2118" s="8"/>
      <c r="H2118" s="8"/>
      <c r="I2118" s="8"/>
      <c r="J2118" s="8"/>
      <c r="K2118" s="8">
        <f t="shared" ref="K2118:L2120" si="192">E2118+G2118+I2118</f>
        <v>0</v>
      </c>
      <c r="L2118" s="8">
        <f t="shared" si="192"/>
        <v>0</v>
      </c>
      <c r="M2118" s="9" t="s">
        <v>191</v>
      </c>
      <c r="O2118" t="str">
        <f>""</f>
        <v/>
      </c>
      <c r="P2118" s="1" t="s">
        <v>120</v>
      </c>
      <c r="Q2118">
        <v>1</v>
      </c>
      <c r="R2118">
        <f>IF(P2118="기계경비", J2118, 0)</f>
        <v>0</v>
      </c>
      <c r="S2118">
        <f>IF(P2118="운반비", J2118, 0)</f>
        <v>0</v>
      </c>
      <c r="T2118">
        <f>IF(P2118="작업부산물", F2118, 0)</f>
        <v>0</v>
      </c>
      <c r="U2118">
        <f>IF(P2118="관급", F2118, 0)</f>
        <v>0</v>
      </c>
      <c r="V2118">
        <f>IF(P2118="외주비", J2118, 0)</f>
        <v>0</v>
      </c>
      <c r="W2118">
        <f>IF(P2118="장비비", J2118, 0)</f>
        <v>0</v>
      </c>
      <c r="X2118">
        <f>IF(P2118="폐기물처리비", J2118, 0)</f>
        <v>0</v>
      </c>
      <c r="Y2118">
        <f>IF(P2118="가설비", J2118, 0)</f>
        <v>0</v>
      </c>
      <c r="Z2118">
        <f>IF(P2118="잡비제외분", F2118, 0)</f>
        <v>0</v>
      </c>
      <c r="AA2118">
        <f>IF(P2118="사급자재대", L2118, 0)</f>
        <v>0</v>
      </c>
      <c r="AB2118">
        <f>IF(P2118="관급자재대", L2118, 0)</f>
        <v>0</v>
      </c>
      <c r="AC2118">
        <f>IF(P2118="사용자항목1", L2118, 0)</f>
        <v>0</v>
      </c>
      <c r="AD2118">
        <f>IF(P2118="사용자항목2", L2118, 0)</f>
        <v>0</v>
      </c>
      <c r="AE2118">
        <f>IF(P2118="사용자항목3", L2118, 0)</f>
        <v>0</v>
      </c>
      <c r="AF2118">
        <f>IF(P2118="사용자항목4", L2118, 0)</f>
        <v>0</v>
      </c>
      <c r="AG2118">
        <f>IF(P2118="사용자항목5", L2118, 0)</f>
        <v>0</v>
      </c>
      <c r="AH2118">
        <f>IF(P2118="사용자항목6", L2118, 0)</f>
        <v>0</v>
      </c>
      <c r="AI2118">
        <f>IF(P2118="사용자항목7", L2118, 0)</f>
        <v>0</v>
      </c>
      <c r="AJ2118">
        <f>IF(P2118="사용자항목8", L2118, 0)</f>
        <v>0</v>
      </c>
      <c r="AK2118">
        <f>IF(P2118="사용자항목9", L2118, 0)</f>
        <v>0</v>
      </c>
    </row>
    <row r="2119" spans="1:38" ht="30" customHeight="1">
      <c r="A2119" s="31" t="s">
        <v>196</v>
      </c>
      <c r="B2119" s="31" t="s">
        <v>197</v>
      </c>
      <c r="C2119" s="29" t="s">
        <v>57</v>
      </c>
      <c r="D2119" s="8">
        <v>78</v>
      </c>
      <c r="E2119" s="8"/>
      <c r="F2119" s="8"/>
      <c r="G2119" s="8"/>
      <c r="H2119" s="8"/>
      <c r="I2119" s="8"/>
      <c r="J2119" s="8"/>
      <c r="K2119" s="8">
        <f t="shared" si="192"/>
        <v>0</v>
      </c>
      <c r="L2119" s="8">
        <f t="shared" si="192"/>
        <v>0</v>
      </c>
      <c r="M2119" s="9" t="s">
        <v>195</v>
      </c>
      <c r="O2119" t="str">
        <f>""</f>
        <v/>
      </c>
      <c r="P2119" s="1" t="s">
        <v>120</v>
      </c>
      <c r="Q2119">
        <v>1</v>
      </c>
      <c r="R2119">
        <f>IF(P2119="기계경비", J2119, 0)</f>
        <v>0</v>
      </c>
      <c r="S2119">
        <f>IF(P2119="운반비", J2119, 0)</f>
        <v>0</v>
      </c>
      <c r="T2119">
        <f>IF(P2119="작업부산물", F2119, 0)</f>
        <v>0</v>
      </c>
      <c r="U2119">
        <f>IF(P2119="관급", F2119, 0)</f>
        <v>0</v>
      </c>
      <c r="V2119">
        <f>IF(P2119="외주비", J2119, 0)</f>
        <v>0</v>
      </c>
      <c r="W2119">
        <f>IF(P2119="장비비", J2119, 0)</f>
        <v>0</v>
      </c>
      <c r="X2119">
        <f>IF(P2119="폐기물처리비", J2119, 0)</f>
        <v>0</v>
      </c>
      <c r="Y2119">
        <f>IF(P2119="가설비", J2119, 0)</f>
        <v>0</v>
      </c>
      <c r="Z2119">
        <f>IF(P2119="잡비제외분", F2119, 0)</f>
        <v>0</v>
      </c>
      <c r="AA2119">
        <f>IF(P2119="사급자재대", L2119, 0)</f>
        <v>0</v>
      </c>
      <c r="AB2119">
        <f>IF(P2119="관급자재대", L2119, 0)</f>
        <v>0</v>
      </c>
      <c r="AC2119">
        <f>IF(P2119="사용자항목1", L2119, 0)</f>
        <v>0</v>
      </c>
      <c r="AD2119">
        <f>IF(P2119="사용자항목2", L2119, 0)</f>
        <v>0</v>
      </c>
      <c r="AE2119">
        <f>IF(P2119="사용자항목3", L2119, 0)</f>
        <v>0</v>
      </c>
      <c r="AF2119">
        <f>IF(P2119="사용자항목4", L2119, 0)</f>
        <v>0</v>
      </c>
      <c r="AG2119">
        <f>IF(P2119="사용자항목5", L2119, 0)</f>
        <v>0</v>
      </c>
      <c r="AH2119">
        <f>IF(P2119="사용자항목6", L2119, 0)</f>
        <v>0</v>
      </c>
      <c r="AI2119">
        <f>IF(P2119="사용자항목7", L2119, 0)</f>
        <v>0</v>
      </c>
      <c r="AJ2119">
        <f>IF(P2119="사용자항목8", L2119, 0)</f>
        <v>0</v>
      </c>
      <c r="AK2119">
        <f>IF(P2119="사용자항목9", L2119, 0)</f>
        <v>0</v>
      </c>
    </row>
    <row r="2120" spans="1:38" ht="30" customHeight="1">
      <c r="A2120" s="31" t="s">
        <v>199</v>
      </c>
      <c r="B2120" s="31" t="s">
        <v>200</v>
      </c>
      <c r="C2120" s="29" t="s">
        <v>57</v>
      </c>
      <c r="D2120" s="8">
        <v>78</v>
      </c>
      <c r="E2120" s="8"/>
      <c r="F2120" s="8"/>
      <c r="G2120" s="8"/>
      <c r="H2120" s="8"/>
      <c r="I2120" s="8"/>
      <c r="J2120" s="8"/>
      <c r="K2120" s="8">
        <f t="shared" si="192"/>
        <v>0</v>
      </c>
      <c r="L2120" s="8">
        <f t="shared" si="192"/>
        <v>0</v>
      </c>
      <c r="M2120" s="9" t="s">
        <v>198</v>
      </c>
      <c r="O2120" t="str">
        <f>""</f>
        <v/>
      </c>
      <c r="P2120" s="1" t="s">
        <v>120</v>
      </c>
      <c r="Q2120">
        <v>1</v>
      </c>
      <c r="R2120">
        <f>IF(P2120="기계경비", J2120, 0)</f>
        <v>0</v>
      </c>
      <c r="S2120">
        <f>IF(P2120="운반비", J2120, 0)</f>
        <v>0</v>
      </c>
      <c r="T2120">
        <f>IF(P2120="작업부산물", F2120, 0)</f>
        <v>0</v>
      </c>
      <c r="U2120">
        <f>IF(P2120="관급", F2120, 0)</f>
        <v>0</v>
      </c>
      <c r="V2120">
        <f>IF(P2120="외주비", J2120, 0)</f>
        <v>0</v>
      </c>
      <c r="W2120">
        <f>IF(P2120="장비비", J2120, 0)</f>
        <v>0</v>
      </c>
      <c r="X2120">
        <f>IF(P2120="폐기물처리비", J2120, 0)</f>
        <v>0</v>
      </c>
      <c r="Y2120">
        <f>IF(P2120="가설비", J2120, 0)</f>
        <v>0</v>
      </c>
      <c r="Z2120">
        <f>IF(P2120="잡비제외분", F2120, 0)</f>
        <v>0</v>
      </c>
      <c r="AA2120">
        <f>IF(P2120="사급자재대", L2120, 0)</f>
        <v>0</v>
      </c>
      <c r="AB2120">
        <f>IF(P2120="관급자재대", L2120, 0)</f>
        <v>0</v>
      </c>
      <c r="AC2120">
        <f>IF(P2120="사용자항목1", L2120, 0)</f>
        <v>0</v>
      </c>
      <c r="AD2120">
        <f>IF(P2120="사용자항목2", L2120, 0)</f>
        <v>0</v>
      </c>
      <c r="AE2120">
        <f>IF(P2120="사용자항목3", L2120, 0)</f>
        <v>0</v>
      </c>
      <c r="AF2120">
        <f>IF(P2120="사용자항목4", L2120, 0)</f>
        <v>0</v>
      </c>
      <c r="AG2120">
        <f>IF(P2120="사용자항목5", L2120, 0)</f>
        <v>0</v>
      </c>
      <c r="AH2120">
        <f>IF(P2120="사용자항목6", L2120, 0)</f>
        <v>0</v>
      </c>
      <c r="AI2120">
        <f>IF(P2120="사용자항목7", L2120, 0)</f>
        <v>0</v>
      </c>
      <c r="AJ2120">
        <f>IF(P2120="사용자항목8", L2120, 0)</f>
        <v>0</v>
      </c>
      <c r="AK2120">
        <f>IF(P2120="사용자항목9", L2120, 0)</f>
        <v>0</v>
      </c>
    </row>
    <row r="2121" spans="1:38" ht="30" customHeight="1">
      <c r="A2121" s="32"/>
      <c r="B2121" s="32"/>
      <c r="C2121" s="30"/>
      <c r="D2121" s="8"/>
      <c r="E2121" s="8"/>
      <c r="F2121" s="8"/>
      <c r="G2121" s="8"/>
      <c r="H2121" s="8"/>
      <c r="I2121" s="8"/>
      <c r="J2121" s="8"/>
      <c r="K2121" s="8"/>
      <c r="L2121" s="8"/>
      <c r="M2121" s="8"/>
    </row>
    <row r="2122" spans="1:38" ht="30" customHeight="1">
      <c r="A2122" s="32"/>
      <c r="B2122" s="32"/>
      <c r="C2122" s="30"/>
      <c r="D2122" s="8"/>
      <c r="E2122" s="8"/>
      <c r="F2122" s="8"/>
      <c r="G2122" s="8"/>
      <c r="H2122" s="8"/>
      <c r="I2122" s="8"/>
      <c r="J2122" s="8"/>
      <c r="K2122" s="8"/>
      <c r="L2122" s="8"/>
      <c r="M2122" s="8"/>
    </row>
    <row r="2123" spans="1:38" ht="30" customHeight="1">
      <c r="A2123" s="32"/>
      <c r="B2123" s="32"/>
      <c r="C2123" s="30"/>
      <c r="D2123" s="8"/>
      <c r="E2123" s="8"/>
      <c r="F2123" s="8"/>
      <c r="G2123" s="8"/>
      <c r="H2123" s="8"/>
      <c r="I2123" s="8"/>
      <c r="J2123" s="8"/>
      <c r="K2123" s="8"/>
      <c r="L2123" s="8"/>
      <c r="M2123" s="8"/>
    </row>
    <row r="2124" spans="1:38" ht="30" customHeight="1">
      <c r="A2124" s="32"/>
      <c r="B2124" s="32"/>
      <c r="C2124" s="30"/>
      <c r="D2124" s="8"/>
      <c r="E2124" s="8"/>
      <c r="F2124" s="8"/>
      <c r="G2124" s="8"/>
      <c r="H2124" s="8"/>
      <c r="I2124" s="8"/>
      <c r="J2124" s="8"/>
      <c r="K2124" s="8"/>
      <c r="L2124" s="8"/>
      <c r="M2124" s="8"/>
    </row>
    <row r="2125" spans="1:38" ht="30" customHeight="1">
      <c r="A2125" s="32"/>
      <c r="B2125" s="32"/>
      <c r="C2125" s="30"/>
      <c r="D2125" s="8"/>
      <c r="E2125" s="8"/>
      <c r="F2125" s="8"/>
      <c r="G2125" s="8"/>
      <c r="H2125" s="8"/>
      <c r="I2125" s="8"/>
      <c r="J2125" s="8"/>
      <c r="K2125" s="8"/>
      <c r="L2125" s="8"/>
      <c r="M2125" s="8"/>
    </row>
    <row r="2126" spans="1:38" ht="30" customHeight="1">
      <c r="A2126" s="32"/>
      <c r="B2126" s="32"/>
      <c r="C2126" s="30"/>
      <c r="D2126" s="8"/>
      <c r="E2126" s="8"/>
      <c r="F2126" s="8"/>
      <c r="G2126" s="8"/>
      <c r="H2126" s="8"/>
      <c r="I2126" s="8"/>
      <c r="J2126" s="8"/>
      <c r="K2126" s="8"/>
      <c r="L2126" s="8"/>
      <c r="M2126" s="8"/>
    </row>
    <row r="2127" spans="1:38" ht="30" customHeight="1">
      <c r="A2127" s="32"/>
      <c r="B2127" s="32"/>
      <c r="C2127" s="30"/>
      <c r="D2127" s="8"/>
      <c r="E2127" s="8"/>
      <c r="F2127" s="8"/>
      <c r="G2127" s="8"/>
      <c r="H2127" s="8"/>
      <c r="I2127" s="8"/>
      <c r="J2127" s="8"/>
      <c r="K2127" s="8"/>
      <c r="L2127" s="8"/>
      <c r="M2127" s="8"/>
    </row>
    <row r="2128" spans="1:38" ht="30" customHeight="1">
      <c r="A2128" s="32"/>
      <c r="B2128" s="32"/>
      <c r="C2128" s="30"/>
      <c r="D2128" s="8"/>
      <c r="E2128" s="8"/>
      <c r="F2128" s="8"/>
      <c r="G2128" s="8"/>
      <c r="H2128" s="8"/>
      <c r="I2128" s="8"/>
      <c r="J2128" s="8"/>
      <c r="K2128" s="8"/>
      <c r="L2128" s="8"/>
      <c r="M2128" s="8"/>
    </row>
    <row r="2129" spans="1:38" ht="30" customHeight="1">
      <c r="A2129" s="32"/>
      <c r="B2129" s="32"/>
      <c r="C2129" s="30"/>
      <c r="D2129" s="8"/>
      <c r="E2129" s="8"/>
      <c r="F2129" s="8"/>
      <c r="G2129" s="8"/>
      <c r="H2129" s="8"/>
      <c r="I2129" s="8"/>
      <c r="J2129" s="8"/>
      <c r="K2129" s="8"/>
      <c r="L2129" s="8"/>
      <c r="M2129" s="8"/>
    </row>
    <row r="2130" spans="1:38" ht="30" customHeight="1">
      <c r="A2130" s="32"/>
      <c r="B2130" s="32"/>
      <c r="C2130" s="30"/>
      <c r="D2130" s="8"/>
      <c r="E2130" s="8"/>
      <c r="F2130" s="8"/>
      <c r="G2130" s="8"/>
      <c r="H2130" s="8"/>
      <c r="I2130" s="8"/>
      <c r="J2130" s="8"/>
      <c r="K2130" s="8"/>
      <c r="L2130" s="8"/>
      <c r="M2130" s="8"/>
    </row>
    <row r="2131" spans="1:38" ht="30" customHeight="1">
      <c r="A2131" s="32"/>
      <c r="B2131" s="32"/>
      <c r="C2131" s="30"/>
      <c r="D2131" s="8"/>
      <c r="E2131" s="8"/>
      <c r="F2131" s="8"/>
      <c r="G2131" s="8"/>
      <c r="H2131" s="8"/>
      <c r="I2131" s="8"/>
      <c r="J2131" s="8"/>
      <c r="K2131" s="8"/>
      <c r="L2131" s="8"/>
      <c r="M2131" s="8"/>
    </row>
    <row r="2132" spans="1:38" ht="30" customHeight="1">
      <c r="A2132" s="32"/>
      <c r="B2132" s="32"/>
      <c r="C2132" s="30"/>
      <c r="D2132" s="8"/>
      <c r="E2132" s="8"/>
      <c r="F2132" s="8"/>
      <c r="G2132" s="8"/>
      <c r="H2132" s="8"/>
      <c r="I2132" s="8"/>
      <c r="J2132" s="8"/>
      <c r="K2132" s="8"/>
      <c r="L2132" s="8"/>
      <c r="M2132" s="8"/>
    </row>
    <row r="2133" spans="1:38" ht="30" customHeight="1">
      <c r="A2133" s="32"/>
      <c r="B2133" s="32"/>
      <c r="C2133" s="30"/>
      <c r="D2133" s="8"/>
      <c r="E2133" s="8"/>
      <c r="F2133" s="8"/>
      <c r="G2133" s="8"/>
      <c r="H2133" s="8"/>
      <c r="I2133" s="8"/>
      <c r="J2133" s="8"/>
      <c r="K2133" s="8"/>
      <c r="L2133" s="8"/>
      <c r="M2133" s="8"/>
    </row>
    <row r="2134" spans="1:38" ht="30" customHeight="1">
      <c r="A2134" s="32"/>
      <c r="B2134" s="32"/>
      <c r="C2134" s="30"/>
      <c r="D2134" s="8"/>
      <c r="E2134" s="8"/>
      <c r="F2134" s="8"/>
      <c r="G2134" s="8"/>
      <c r="H2134" s="8"/>
      <c r="I2134" s="8"/>
      <c r="J2134" s="8"/>
      <c r="K2134" s="8"/>
      <c r="L2134" s="8"/>
      <c r="M2134" s="8"/>
    </row>
    <row r="2135" spans="1:38" ht="30" customHeight="1">
      <c r="A2135" s="32"/>
      <c r="B2135" s="32"/>
      <c r="C2135" s="30"/>
      <c r="D2135" s="8"/>
      <c r="E2135" s="8"/>
      <c r="F2135" s="8"/>
      <c r="G2135" s="8"/>
      <c r="H2135" s="8"/>
      <c r="I2135" s="8"/>
      <c r="J2135" s="8"/>
      <c r="K2135" s="8"/>
      <c r="L2135" s="8"/>
      <c r="M2135" s="8"/>
    </row>
    <row r="2136" spans="1:38" ht="30" customHeight="1">
      <c r="A2136" s="32"/>
      <c r="B2136" s="32"/>
      <c r="C2136" s="30"/>
      <c r="D2136" s="8"/>
      <c r="E2136" s="8"/>
      <c r="F2136" s="8"/>
      <c r="G2136" s="8"/>
      <c r="H2136" s="8"/>
      <c r="I2136" s="8"/>
      <c r="J2136" s="8"/>
      <c r="K2136" s="8"/>
      <c r="L2136" s="8"/>
      <c r="M2136" s="8"/>
    </row>
    <row r="2137" spans="1:38" ht="30" customHeight="1">
      <c r="A2137" s="32"/>
      <c r="B2137" s="32"/>
      <c r="C2137" s="30"/>
      <c r="D2137" s="8"/>
      <c r="E2137" s="8"/>
      <c r="F2137" s="8"/>
      <c r="G2137" s="8"/>
      <c r="H2137" s="8"/>
      <c r="I2137" s="8"/>
      <c r="J2137" s="8"/>
      <c r="K2137" s="8"/>
      <c r="L2137" s="8"/>
      <c r="M2137" s="8"/>
    </row>
    <row r="2138" spans="1:38" ht="30" customHeight="1">
      <c r="A2138" s="11" t="s">
        <v>121</v>
      </c>
      <c r="B2138" s="12"/>
      <c r="C2138" s="13"/>
      <c r="D2138" s="14"/>
      <c r="E2138" s="8"/>
      <c r="F2138" s="14"/>
      <c r="G2138" s="8"/>
      <c r="H2138" s="14"/>
      <c r="I2138" s="8"/>
      <c r="J2138" s="14"/>
      <c r="K2138" s="8"/>
      <c r="L2138" s="14">
        <f>F2138+H2138+J2138</f>
        <v>0</v>
      </c>
      <c r="M2138" s="14"/>
      <c r="R2138">
        <f t="shared" ref="R2138:AL2138" si="193">ROUNDDOWN(SUM(R2118:R2120), 0)</f>
        <v>0</v>
      </c>
      <c r="S2138">
        <f t="shared" si="193"/>
        <v>0</v>
      </c>
      <c r="T2138">
        <f t="shared" si="193"/>
        <v>0</v>
      </c>
      <c r="U2138">
        <f t="shared" si="193"/>
        <v>0</v>
      </c>
      <c r="V2138">
        <f t="shared" si="193"/>
        <v>0</v>
      </c>
      <c r="W2138">
        <f t="shared" si="193"/>
        <v>0</v>
      </c>
      <c r="X2138">
        <f t="shared" si="193"/>
        <v>0</v>
      </c>
      <c r="Y2138">
        <f t="shared" si="193"/>
        <v>0</v>
      </c>
      <c r="Z2138">
        <f t="shared" si="193"/>
        <v>0</v>
      </c>
      <c r="AA2138">
        <f t="shared" si="193"/>
        <v>0</v>
      </c>
      <c r="AB2138">
        <f t="shared" si="193"/>
        <v>0</v>
      </c>
      <c r="AC2138">
        <f t="shared" si="193"/>
        <v>0</v>
      </c>
      <c r="AD2138">
        <f t="shared" si="193"/>
        <v>0</v>
      </c>
      <c r="AE2138">
        <f t="shared" si="193"/>
        <v>0</v>
      </c>
      <c r="AF2138">
        <f t="shared" si="193"/>
        <v>0</v>
      </c>
      <c r="AG2138">
        <f t="shared" si="193"/>
        <v>0</v>
      </c>
      <c r="AH2138">
        <f t="shared" si="193"/>
        <v>0</v>
      </c>
      <c r="AI2138">
        <f t="shared" si="193"/>
        <v>0</v>
      </c>
      <c r="AJ2138">
        <f t="shared" si="193"/>
        <v>0</v>
      </c>
      <c r="AK2138">
        <f t="shared" si="193"/>
        <v>0</v>
      </c>
      <c r="AL2138">
        <f t="shared" si="193"/>
        <v>0</v>
      </c>
    </row>
    <row r="2139" spans="1:38" ht="30" customHeight="1">
      <c r="A2139" s="53" t="s">
        <v>392</v>
      </c>
      <c r="B2139" s="56"/>
      <c r="C2139" s="56"/>
      <c r="D2139" s="56"/>
      <c r="E2139" s="56"/>
      <c r="F2139" s="56"/>
      <c r="G2139" s="56"/>
      <c r="H2139" s="56"/>
      <c r="I2139" s="56"/>
      <c r="J2139" s="56"/>
      <c r="K2139" s="56"/>
      <c r="L2139" s="56"/>
      <c r="M2139" s="57"/>
    </row>
    <row r="2140" spans="1:38" ht="30" customHeight="1">
      <c r="A2140" s="31" t="s">
        <v>204</v>
      </c>
      <c r="B2140" s="31" t="s">
        <v>205</v>
      </c>
      <c r="C2140" s="29" t="s">
        <v>48</v>
      </c>
      <c r="D2140" s="8">
        <v>39</v>
      </c>
      <c r="E2140" s="8"/>
      <c r="F2140" s="8"/>
      <c r="G2140" s="8"/>
      <c r="H2140" s="8"/>
      <c r="I2140" s="8"/>
      <c r="J2140" s="8"/>
      <c r="K2140" s="8">
        <f t="shared" ref="K2140:L2143" si="194">E2140+G2140+I2140</f>
        <v>0</v>
      </c>
      <c r="L2140" s="8">
        <f t="shared" si="194"/>
        <v>0</v>
      </c>
      <c r="M2140" s="9" t="s">
        <v>203</v>
      </c>
      <c r="O2140" t="str">
        <f>""</f>
        <v/>
      </c>
      <c r="P2140" s="1" t="s">
        <v>120</v>
      </c>
      <c r="Q2140">
        <v>1</v>
      </c>
      <c r="R2140">
        <f>IF(P2140="기계경비", J2140, 0)</f>
        <v>0</v>
      </c>
      <c r="S2140">
        <f>IF(P2140="운반비", J2140, 0)</f>
        <v>0</v>
      </c>
      <c r="T2140">
        <f>IF(P2140="작업부산물", F2140, 0)</f>
        <v>0</v>
      </c>
      <c r="U2140">
        <f>IF(P2140="관급", F2140, 0)</f>
        <v>0</v>
      </c>
      <c r="V2140">
        <f>IF(P2140="외주비", J2140, 0)</f>
        <v>0</v>
      </c>
      <c r="W2140">
        <f>IF(P2140="장비비", J2140, 0)</f>
        <v>0</v>
      </c>
      <c r="X2140">
        <f>IF(P2140="폐기물처리비", J2140, 0)</f>
        <v>0</v>
      </c>
      <c r="Y2140">
        <f>IF(P2140="가설비", J2140, 0)</f>
        <v>0</v>
      </c>
      <c r="Z2140">
        <f>IF(P2140="잡비제외분", F2140, 0)</f>
        <v>0</v>
      </c>
      <c r="AA2140">
        <f>IF(P2140="사급자재대", L2140, 0)</f>
        <v>0</v>
      </c>
      <c r="AB2140">
        <f>IF(P2140="관급자재대", L2140, 0)</f>
        <v>0</v>
      </c>
      <c r="AC2140">
        <f>IF(P2140="사용자항목1", L2140, 0)</f>
        <v>0</v>
      </c>
      <c r="AD2140">
        <f>IF(P2140="사용자항목2", L2140, 0)</f>
        <v>0</v>
      </c>
      <c r="AE2140">
        <f>IF(P2140="사용자항목3", L2140, 0)</f>
        <v>0</v>
      </c>
      <c r="AF2140">
        <f>IF(P2140="사용자항목4", L2140, 0)</f>
        <v>0</v>
      </c>
      <c r="AG2140">
        <f>IF(P2140="사용자항목5", L2140, 0)</f>
        <v>0</v>
      </c>
      <c r="AH2140">
        <f>IF(P2140="사용자항목6", L2140, 0)</f>
        <v>0</v>
      </c>
      <c r="AI2140">
        <f>IF(P2140="사용자항목7", L2140, 0)</f>
        <v>0</v>
      </c>
      <c r="AJ2140">
        <f>IF(P2140="사용자항목8", L2140, 0)</f>
        <v>0</v>
      </c>
      <c r="AK2140">
        <f>IF(P2140="사용자항목9", L2140, 0)</f>
        <v>0</v>
      </c>
    </row>
    <row r="2141" spans="1:38" ht="30" customHeight="1">
      <c r="A2141" s="31" t="s">
        <v>207</v>
      </c>
      <c r="B2141" s="31" t="s">
        <v>208</v>
      </c>
      <c r="C2141" s="29" t="s">
        <v>55</v>
      </c>
      <c r="D2141" s="8">
        <v>5</v>
      </c>
      <c r="E2141" s="8"/>
      <c r="F2141" s="8"/>
      <c r="G2141" s="8"/>
      <c r="H2141" s="8"/>
      <c r="I2141" s="8"/>
      <c r="J2141" s="8"/>
      <c r="K2141" s="8">
        <f t="shared" si="194"/>
        <v>0</v>
      </c>
      <c r="L2141" s="8">
        <f t="shared" si="194"/>
        <v>0</v>
      </c>
      <c r="M2141" s="9" t="s">
        <v>206</v>
      </c>
      <c r="O2141" t="str">
        <f>""</f>
        <v/>
      </c>
      <c r="P2141" s="1" t="s">
        <v>120</v>
      </c>
      <c r="Q2141">
        <v>1</v>
      </c>
      <c r="R2141">
        <f>IF(P2141="기계경비", J2141, 0)</f>
        <v>0</v>
      </c>
      <c r="S2141">
        <f>IF(P2141="운반비", J2141, 0)</f>
        <v>0</v>
      </c>
      <c r="T2141">
        <f>IF(P2141="작업부산물", F2141, 0)</f>
        <v>0</v>
      </c>
      <c r="U2141">
        <f>IF(P2141="관급", F2141, 0)</f>
        <v>0</v>
      </c>
      <c r="V2141">
        <f>IF(P2141="외주비", J2141, 0)</f>
        <v>0</v>
      </c>
      <c r="W2141">
        <f>IF(P2141="장비비", J2141, 0)</f>
        <v>0</v>
      </c>
      <c r="X2141">
        <f>IF(P2141="폐기물처리비", J2141, 0)</f>
        <v>0</v>
      </c>
      <c r="Y2141">
        <f>IF(P2141="가설비", J2141, 0)</f>
        <v>0</v>
      </c>
      <c r="Z2141">
        <f>IF(P2141="잡비제외분", F2141, 0)</f>
        <v>0</v>
      </c>
      <c r="AA2141">
        <f>IF(P2141="사급자재대", L2141, 0)</f>
        <v>0</v>
      </c>
      <c r="AB2141">
        <f>IF(P2141="관급자재대", L2141, 0)</f>
        <v>0</v>
      </c>
      <c r="AC2141">
        <f>IF(P2141="사용자항목1", L2141, 0)</f>
        <v>0</v>
      </c>
      <c r="AD2141">
        <f>IF(P2141="사용자항목2", L2141, 0)</f>
        <v>0</v>
      </c>
      <c r="AE2141">
        <f>IF(P2141="사용자항목3", L2141, 0)</f>
        <v>0</v>
      </c>
      <c r="AF2141">
        <f>IF(P2141="사용자항목4", L2141, 0)</f>
        <v>0</v>
      </c>
      <c r="AG2141">
        <f>IF(P2141="사용자항목5", L2141, 0)</f>
        <v>0</v>
      </c>
      <c r="AH2141">
        <f>IF(P2141="사용자항목6", L2141, 0)</f>
        <v>0</v>
      </c>
      <c r="AI2141">
        <f>IF(P2141="사용자항목7", L2141, 0)</f>
        <v>0</v>
      </c>
      <c r="AJ2141">
        <f>IF(P2141="사용자항목8", L2141, 0)</f>
        <v>0</v>
      </c>
      <c r="AK2141">
        <f>IF(P2141="사용자항목9", L2141, 0)</f>
        <v>0</v>
      </c>
    </row>
    <row r="2142" spans="1:38" ht="30" customHeight="1">
      <c r="A2142" s="31" t="s">
        <v>210</v>
      </c>
      <c r="B2142" s="31" t="s">
        <v>211</v>
      </c>
      <c r="C2142" s="29" t="s">
        <v>57</v>
      </c>
      <c r="D2142" s="8">
        <v>86</v>
      </c>
      <c r="E2142" s="8"/>
      <c r="F2142" s="8"/>
      <c r="G2142" s="8"/>
      <c r="H2142" s="8"/>
      <c r="I2142" s="8"/>
      <c r="J2142" s="8"/>
      <c r="K2142" s="8">
        <f t="shared" si="194"/>
        <v>0</v>
      </c>
      <c r="L2142" s="8">
        <f t="shared" si="194"/>
        <v>0</v>
      </c>
      <c r="M2142" s="9" t="s">
        <v>209</v>
      </c>
      <c r="O2142" t="str">
        <f>""</f>
        <v/>
      </c>
      <c r="P2142" s="1" t="s">
        <v>120</v>
      </c>
      <c r="Q2142">
        <v>1</v>
      </c>
      <c r="R2142">
        <f>IF(P2142="기계경비", J2142, 0)</f>
        <v>0</v>
      </c>
      <c r="S2142">
        <f>IF(P2142="운반비", J2142, 0)</f>
        <v>0</v>
      </c>
      <c r="T2142">
        <f>IF(P2142="작업부산물", F2142, 0)</f>
        <v>0</v>
      </c>
      <c r="U2142">
        <f>IF(P2142="관급", F2142, 0)</f>
        <v>0</v>
      </c>
      <c r="V2142">
        <f>IF(P2142="외주비", J2142, 0)</f>
        <v>0</v>
      </c>
      <c r="W2142">
        <f>IF(P2142="장비비", J2142, 0)</f>
        <v>0</v>
      </c>
      <c r="X2142">
        <f>IF(P2142="폐기물처리비", J2142, 0)</f>
        <v>0</v>
      </c>
      <c r="Y2142">
        <f>IF(P2142="가설비", J2142, 0)</f>
        <v>0</v>
      </c>
      <c r="Z2142">
        <f>IF(P2142="잡비제외분", F2142, 0)</f>
        <v>0</v>
      </c>
      <c r="AA2142">
        <f>IF(P2142="사급자재대", L2142, 0)</f>
        <v>0</v>
      </c>
      <c r="AB2142">
        <f>IF(P2142="관급자재대", L2142, 0)</f>
        <v>0</v>
      </c>
      <c r="AC2142">
        <f>IF(P2142="사용자항목1", L2142, 0)</f>
        <v>0</v>
      </c>
      <c r="AD2142">
        <f>IF(P2142="사용자항목2", L2142, 0)</f>
        <v>0</v>
      </c>
      <c r="AE2142">
        <f>IF(P2142="사용자항목3", L2142, 0)</f>
        <v>0</v>
      </c>
      <c r="AF2142">
        <f>IF(P2142="사용자항목4", L2142, 0)</f>
        <v>0</v>
      </c>
      <c r="AG2142">
        <f>IF(P2142="사용자항목5", L2142, 0)</f>
        <v>0</v>
      </c>
      <c r="AH2142">
        <f>IF(P2142="사용자항목6", L2142, 0)</f>
        <v>0</v>
      </c>
      <c r="AI2142">
        <f>IF(P2142="사용자항목7", L2142, 0)</f>
        <v>0</v>
      </c>
      <c r="AJ2142">
        <f>IF(P2142="사용자항목8", L2142, 0)</f>
        <v>0</v>
      </c>
      <c r="AK2142">
        <f>IF(P2142="사용자항목9", L2142, 0)</f>
        <v>0</v>
      </c>
    </row>
    <row r="2143" spans="1:38" ht="30" customHeight="1">
      <c r="A2143" s="31" t="s">
        <v>213</v>
      </c>
      <c r="B2143" s="31" t="s">
        <v>214</v>
      </c>
      <c r="C2143" s="29" t="s">
        <v>57</v>
      </c>
      <c r="D2143" s="8">
        <v>86</v>
      </c>
      <c r="E2143" s="8"/>
      <c r="F2143" s="8"/>
      <c r="G2143" s="8"/>
      <c r="H2143" s="8"/>
      <c r="I2143" s="8"/>
      <c r="J2143" s="8"/>
      <c r="K2143" s="8">
        <f t="shared" si="194"/>
        <v>0</v>
      </c>
      <c r="L2143" s="8">
        <f t="shared" si="194"/>
        <v>0</v>
      </c>
      <c r="M2143" s="9" t="s">
        <v>212</v>
      </c>
      <c r="O2143" t="str">
        <f>""</f>
        <v/>
      </c>
      <c r="P2143" s="1" t="s">
        <v>120</v>
      </c>
      <c r="Q2143">
        <v>1</v>
      </c>
      <c r="R2143">
        <f>IF(P2143="기계경비", J2143, 0)</f>
        <v>0</v>
      </c>
      <c r="S2143">
        <f>IF(P2143="운반비", J2143, 0)</f>
        <v>0</v>
      </c>
      <c r="T2143">
        <f>IF(P2143="작업부산물", F2143, 0)</f>
        <v>0</v>
      </c>
      <c r="U2143">
        <f>IF(P2143="관급", F2143, 0)</f>
        <v>0</v>
      </c>
      <c r="V2143">
        <f>IF(P2143="외주비", J2143, 0)</f>
        <v>0</v>
      </c>
      <c r="W2143">
        <f>IF(P2143="장비비", J2143, 0)</f>
        <v>0</v>
      </c>
      <c r="X2143">
        <f>IF(P2143="폐기물처리비", J2143, 0)</f>
        <v>0</v>
      </c>
      <c r="Y2143">
        <f>IF(P2143="가설비", J2143, 0)</f>
        <v>0</v>
      </c>
      <c r="Z2143">
        <f>IF(P2143="잡비제외분", F2143, 0)</f>
        <v>0</v>
      </c>
      <c r="AA2143">
        <f>IF(P2143="사급자재대", L2143, 0)</f>
        <v>0</v>
      </c>
      <c r="AB2143">
        <f>IF(P2143="관급자재대", L2143, 0)</f>
        <v>0</v>
      </c>
      <c r="AC2143">
        <f>IF(P2143="사용자항목1", L2143, 0)</f>
        <v>0</v>
      </c>
      <c r="AD2143">
        <f>IF(P2143="사용자항목2", L2143, 0)</f>
        <v>0</v>
      </c>
      <c r="AE2143">
        <f>IF(P2143="사용자항목3", L2143, 0)</f>
        <v>0</v>
      </c>
      <c r="AF2143">
        <f>IF(P2143="사용자항목4", L2143, 0)</f>
        <v>0</v>
      </c>
      <c r="AG2143">
        <f>IF(P2143="사용자항목5", L2143, 0)</f>
        <v>0</v>
      </c>
      <c r="AH2143">
        <f>IF(P2143="사용자항목6", L2143, 0)</f>
        <v>0</v>
      </c>
      <c r="AI2143">
        <f>IF(P2143="사용자항목7", L2143, 0)</f>
        <v>0</v>
      </c>
      <c r="AJ2143">
        <f>IF(P2143="사용자항목8", L2143, 0)</f>
        <v>0</v>
      </c>
      <c r="AK2143">
        <f>IF(P2143="사용자항목9", L2143, 0)</f>
        <v>0</v>
      </c>
    </row>
    <row r="2144" spans="1:38" ht="30" customHeight="1">
      <c r="A2144" s="32"/>
      <c r="B2144" s="32"/>
      <c r="C2144" s="30"/>
      <c r="D2144" s="8"/>
      <c r="E2144" s="8"/>
      <c r="F2144" s="8"/>
      <c r="G2144" s="8"/>
      <c r="H2144" s="8"/>
      <c r="I2144" s="8"/>
      <c r="J2144" s="8"/>
      <c r="K2144" s="8"/>
      <c r="L2144" s="8"/>
      <c r="M2144" s="8"/>
    </row>
    <row r="2145" spans="1:38" ht="30" customHeight="1">
      <c r="A2145" s="32"/>
      <c r="B2145" s="32"/>
      <c r="C2145" s="30"/>
      <c r="D2145" s="8"/>
      <c r="E2145" s="8"/>
      <c r="F2145" s="8"/>
      <c r="G2145" s="8"/>
      <c r="H2145" s="8"/>
      <c r="I2145" s="8"/>
      <c r="J2145" s="8"/>
      <c r="K2145" s="8"/>
      <c r="L2145" s="8"/>
      <c r="M2145" s="8"/>
    </row>
    <row r="2146" spans="1:38" ht="30" customHeight="1">
      <c r="A2146" s="32"/>
      <c r="B2146" s="32"/>
      <c r="C2146" s="30"/>
      <c r="D2146" s="8"/>
      <c r="E2146" s="8"/>
      <c r="F2146" s="8"/>
      <c r="G2146" s="8"/>
      <c r="H2146" s="8"/>
      <c r="I2146" s="8"/>
      <c r="J2146" s="8"/>
      <c r="K2146" s="8"/>
      <c r="L2146" s="8"/>
      <c r="M2146" s="8"/>
    </row>
    <row r="2147" spans="1:38" ht="30" customHeight="1">
      <c r="A2147" s="32"/>
      <c r="B2147" s="32"/>
      <c r="C2147" s="30"/>
      <c r="D2147" s="8"/>
      <c r="E2147" s="8"/>
      <c r="F2147" s="8"/>
      <c r="G2147" s="8"/>
      <c r="H2147" s="8"/>
      <c r="I2147" s="8"/>
      <c r="J2147" s="8"/>
      <c r="K2147" s="8"/>
      <c r="L2147" s="8"/>
      <c r="M2147" s="8"/>
    </row>
    <row r="2148" spans="1:38" ht="30" customHeight="1">
      <c r="A2148" s="32"/>
      <c r="B2148" s="32"/>
      <c r="C2148" s="30"/>
      <c r="D2148" s="8"/>
      <c r="E2148" s="8"/>
      <c r="F2148" s="8"/>
      <c r="G2148" s="8"/>
      <c r="H2148" s="8"/>
      <c r="I2148" s="8"/>
      <c r="J2148" s="8"/>
      <c r="K2148" s="8"/>
      <c r="L2148" s="8"/>
      <c r="M2148" s="8"/>
    </row>
    <row r="2149" spans="1:38" ht="30" customHeight="1">
      <c r="A2149" s="32"/>
      <c r="B2149" s="32"/>
      <c r="C2149" s="30"/>
      <c r="D2149" s="8"/>
      <c r="E2149" s="8"/>
      <c r="F2149" s="8"/>
      <c r="G2149" s="8"/>
      <c r="H2149" s="8"/>
      <c r="I2149" s="8"/>
      <c r="J2149" s="8"/>
      <c r="K2149" s="8"/>
      <c r="L2149" s="8"/>
      <c r="M2149" s="8"/>
    </row>
    <row r="2150" spans="1:38" ht="30" customHeight="1">
      <c r="A2150" s="32"/>
      <c r="B2150" s="32"/>
      <c r="C2150" s="30"/>
      <c r="D2150" s="8"/>
      <c r="E2150" s="8"/>
      <c r="F2150" s="8"/>
      <c r="G2150" s="8"/>
      <c r="H2150" s="8"/>
      <c r="I2150" s="8"/>
      <c r="J2150" s="8"/>
      <c r="K2150" s="8"/>
      <c r="L2150" s="8"/>
      <c r="M2150" s="8"/>
    </row>
    <row r="2151" spans="1:38" ht="30" customHeight="1">
      <c r="A2151" s="32"/>
      <c r="B2151" s="32"/>
      <c r="C2151" s="30"/>
      <c r="D2151" s="8"/>
      <c r="E2151" s="8"/>
      <c r="F2151" s="8"/>
      <c r="G2151" s="8"/>
      <c r="H2151" s="8"/>
      <c r="I2151" s="8"/>
      <c r="J2151" s="8"/>
      <c r="K2151" s="8"/>
      <c r="L2151" s="8"/>
      <c r="M2151" s="8"/>
    </row>
    <row r="2152" spans="1:38" ht="30" customHeight="1">
      <c r="A2152" s="32"/>
      <c r="B2152" s="32"/>
      <c r="C2152" s="30"/>
      <c r="D2152" s="8"/>
      <c r="E2152" s="8"/>
      <c r="F2152" s="8"/>
      <c r="G2152" s="8"/>
      <c r="H2152" s="8"/>
      <c r="I2152" s="8"/>
      <c r="J2152" s="8"/>
      <c r="K2152" s="8"/>
      <c r="L2152" s="8"/>
      <c r="M2152" s="8"/>
    </row>
    <row r="2153" spans="1:38" ht="30" customHeight="1">
      <c r="A2153" s="32"/>
      <c r="B2153" s="32"/>
      <c r="C2153" s="30"/>
      <c r="D2153" s="8"/>
      <c r="E2153" s="8"/>
      <c r="F2153" s="8"/>
      <c r="G2153" s="8"/>
      <c r="H2153" s="8"/>
      <c r="I2153" s="8"/>
      <c r="J2153" s="8"/>
      <c r="K2153" s="8"/>
      <c r="L2153" s="8"/>
      <c r="M2153" s="8"/>
    </row>
    <row r="2154" spans="1:38" ht="30" customHeight="1">
      <c r="A2154" s="32"/>
      <c r="B2154" s="32"/>
      <c r="C2154" s="30"/>
      <c r="D2154" s="8"/>
      <c r="E2154" s="8"/>
      <c r="F2154" s="8"/>
      <c r="G2154" s="8"/>
      <c r="H2154" s="8"/>
      <c r="I2154" s="8"/>
      <c r="J2154" s="8"/>
      <c r="K2154" s="8"/>
      <c r="L2154" s="8"/>
      <c r="M2154" s="8"/>
    </row>
    <row r="2155" spans="1:38" ht="30" customHeight="1">
      <c r="A2155" s="32"/>
      <c r="B2155" s="32"/>
      <c r="C2155" s="30"/>
      <c r="D2155" s="8"/>
      <c r="E2155" s="8"/>
      <c r="F2155" s="8"/>
      <c r="G2155" s="8"/>
      <c r="H2155" s="8"/>
      <c r="I2155" s="8"/>
      <c r="J2155" s="8"/>
      <c r="K2155" s="8"/>
      <c r="L2155" s="8"/>
      <c r="M2155" s="8"/>
    </row>
    <row r="2156" spans="1:38" ht="30" customHeight="1">
      <c r="A2156" s="32"/>
      <c r="B2156" s="32"/>
      <c r="C2156" s="30"/>
      <c r="D2156" s="8"/>
      <c r="E2156" s="8"/>
      <c r="F2156" s="8"/>
      <c r="G2156" s="8"/>
      <c r="H2156" s="8"/>
      <c r="I2156" s="8"/>
      <c r="J2156" s="8"/>
      <c r="K2156" s="8"/>
      <c r="L2156" s="8"/>
      <c r="M2156" s="8"/>
    </row>
    <row r="2157" spans="1:38" ht="30" customHeight="1">
      <c r="A2157" s="32"/>
      <c r="B2157" s="32"/>
      <c r="C2157" s="30"/>
      <c r="D2157" s="8"/>
      <c r="E2157" s="8"/>
      <c r="F2157" s="8"/>
      <c r="G2157" s="8"/>
      <c r="H2157" s="8"/>
      <c r="I2157" s="8"/>
      <c r="J2157" s="8"/>
      <c r="K2157" s="8"/>
      <c r="L2157" s="8"/>
      <c r="M2157" s="8"/>
    </row>
    <row r="2158" spans="1:38" ht="30" customHeight="1">
      <c r="A2158" s="32"/>
      <c r="B2158" s="32"/>
      <c r="C2158" s="30"/>
      <c r="D2158" s="8"/>
      <c r="E2158" s="8"/>
      <c r="F2158" s="8"/>
      <c r="G2158" s="8"/>
      <c r="H2158" s="8"/>
      <c r="I2158" s="8"/>
      <c r="J2158" s="8"/>
      <c r="K2158" s="8"/>
      <c r="L2158" s="8"/>
      <c r="M2158" s="8"/>
    </row>
    <row r="2159" spans="1:38" ht="30" customHeight="1">
      <c r="A2159" s="32"/>
      <c r="B2159" s="32"/>
      <c r="C2159" s="30"/>
      <c r="D2159" s="8"/>
      <c r="E2159" s="8"/>
      <c r="F2159" s="8"/>
      <c r="G2159" s="8"/>
      <c r="H2159" s="8"/>
      <c r="I2159" s="8"/>
      <c r="J2159" s="8"/>
      <c r="K2159" s="8"/>
      <c r="L2159" s="8"/>
      <c r="M2159" s="8"/>
    </row>
    <row r="2160" spans="1:38" ht="30" customHeight="1">
      <c r="A2160" s="11" t="s">
        <v>121</v>
      </c>
      <c r="B2160" s="12"/>
      <c r="C2160" s="13"/>
      <c r="D2160" s="14"/>
      <c r="E2160" s="8"/>
      <c r="F2160" s="14"/>
      <c r="G2160" s="8"/>
      <c r="H2160" s="14"/>
      <c r="I2160" s="8"/>
      <c r="J2160" s="14"/>
      <c r="K2160" s="8"/>
      <c r="L2160" s="14">
        <f>F2160+H2160+J2160</f>
        <v>0</v>
      </c>
      <c r="M2160" s="14"/>
      <c r="R2160">
        <f t="shared" ref="R2160:AL2160" si="195">ROUNDDOWN(SUM(R2140:R2143), 0)</f>
        <v>0</v>
      </c>
      <c r="S2160">
        <f t="shared" si="195"/>
        <v>0</v>
      </c>
      <c r="T2160">
        <f t="shared" si="195"/>
        <v>0</v>
      </c>
      <c r="U2160">
        <f t="shared" si="195"/>
        <v>0</v>
      </c>
      <c r="V2160">
        <f t="shared" si="195"/>
        <v>0</v>
      </c>
      <c r="W2160">
        <f t="shared" si="195"/>
        <v>0</v>
      </c>
      <c r="X2160">
        <f t="shared" si="195"/>
        <v>0</v>
      </c>
      <c r="Y2160">
        <f t="shared" si="195"/>
        <v>0</v>
      </c>
      <c r="Z2160">
        <f t="shared" si="195"/>
        <v>0</v>
      </c>
      <c r="AA2160">
        <f t="shared" si="195"/>
        <v>0</v>
      </c>
      <c r="AB2160">
        <f t="shared" si="195"/>
        <v>0</v>
      </c>
      <c r="AC2160">
        <f t="shared" si="195"/>
        <v>0</v>
      </c>
      <c r="AD2160">
        <f t="shared" si="195"/>
        <v>0</v>
      </c>
      <c r="AE2160">
        <f t="shared" si="195"/>
        <v>0</v>
      </c>
      <c r="AF2160">
        <f t="shared" si="195"/>
        <v>0</v>
      </c>
      <c r="AG2160">
        <f t="shared" si="195"/>
        <v>0</v>
      </c>
      <c r="AH2160">
        <f t="shared" si="195"/>
        <v>0</v>
      </c>
      <c r="AI2160">
        <f t="shared" si="195"/>
        <v>0</v>
      </c>
      <c r="AJ2160">
        <f t="shared" si="195"/>
        <v>0</v>
      </c>
      <c r="AK2160">
        <f t="shared" si="195"/>
        <v>0</v>
      </c>
      <c r="AL2160">
        <f t="shared" si="195"/>
        <v>0</v>
      </c>
    </row>
    <row r="2161" spans="1:37" ht="30" customHeight="1">
      <c r="A2161" s="53" t="s">
        <v>393</v>
      </c>
      <c r="B2161" s="56"/>
      <c r="C2161" s="56"/>
      <c r="D2161" s="56"/>
      <c r="E2161" s="56"/>
      <c r="F2161" s="56"/>
      <c r="G2161" s="56"/>
      <c r="H2161" s="56"/>
      <c r="I2161" s="56"/>
      <c r="J2161" s="56"/>
      <c r="K2161" s="56"/>
      <c r="L2161" s="56"/>
      <c r="M2161" s="57"/>
    </row>
    <row r="2162" spans="1:37" ht="30" customHeight="1">
      <c r="A2162" s="31" t="s">
        <v>100</v>
      </c>
      <c r="B2162" s="31" t="s">
        <v>101</v>
      </c>
      <c r="C2162" s="29" t="s">
        <v>74</v>
      </c>
      <c r="D2162" s="8">
        <v>0.114</v>
      </c>
      <c r="E2162" s="8"/>
      <c r="F2162" s="8"/>
      <c r="G2162" s="8"/>
      <c r="H2162" s="8"/>
      <c r="I2162" s="8"/>
      <c r="J2162" s="8"/>
      <c r="K2162" s="8">
        <f t="shared" ref="K2162:L2164" si="196">E2162+G2162+I2162</f>
        <v>0</v>
      </c>
      <c r="L2162" s="8">
        <f t="shared" si="196"/>
        <v>0</v>
      </c>
      <c r="M2162" s="8"/>
      <c r="O2162" t="str">
        <f>"03"</f>
        <v>03</v>
      </c>
      <c r="P2162" t="s">
        <v>110</v>
      </c>
      <c r="Q2162">
        <v>1</v>
      </c>
      <c r="R2162">
        <f>IF(P2162="기계경비", J2162, 0)</f>
        <v>0</v>
      </c>
      <c r="S2162">
        <f>IF(P2162="운반비", J2162, 0)</f>
        <v>0</v>
      </c>
      <c r="T2162">
        <f>IF(P2162="작업부산물", F2162, 0)</f>
        <v>0</v>
      </c>
      <c r="U2162">
        <f>IF(P2162="관급", F2162, 0)</f>
        <v>0</v>
      </c>
      <c r="V2162">
        <f>IF(P2162="외주비", J2162, 0)</f>
        <v>0</v>
      </c>
      <c r="W2162">
        <f>IF(P2162="장비비", J2162, 0)</f>
        <v>0</v>
      </c>
      <c r="X2162">
        <f>IF(P2162="폐기물처리비", L2162, 0)</f>
        <v>0</v>
      </c>
      <c r="Y2162">
        <f>IF(P2162="가설비", J2162, 0)</f>
        <v>0</v>
      </c>
      <c r="Z2162">
        <f>IF(P2162="잡비제외분", F2162, 0)</f>
        <v>0</v>
      </c>
      <c r="AA2162">
        <f>IF(P2162="사급자재대", L2162, 0)</f>
        <v>0</v>
      </c>
      <c r="AB2162">
        <f>IF(P2162="관급자재대", L2162, 0)</f>
        <v>0</v>
      </c>
      <c r="AC2162">
        <f>IF(P2162="사용자항목1", L2162, 0)</f>
        <v>0</v>
      </c>
      <c r="AD2162">
        <f>IF(P2162="사용자항목2", L2162, 0)</f>
        <v>0</v>
      </c>
      <c r="AE2162">
        <f>IF(P2162="사용자항목3", L2162, 0)</f>
        <v>0</v>
      </c>
      <c r="AF2162">
        <f>IF(P2162="사용자항목4", L2162, 0)</f>
        <v>0</v>
      </c>
      <c r="AG2162">
        <f>IF(P2162="사용자항목5", L2162, 0)</f>
        <v>0</v>
      </c>
      <c r="AH2162">
        <f>IF(P2162="사용자항목6", L2162, 0)</f>
        <v>0</v>
      </c>
      <c r="AI2162">
        <f>IF(P2162="사용자항목7", L2162, 0)</f>
        <v>0</v>
      </c>
      <c r="AJ2162">
        <f>IF(P2162="사용자항목8", L2162, 0)</f>
        <v>0</v>
      </c>
      <c r="AK2162">
        <f>IF(P2162="사용자항목9", L2162, 0)</f>
        <v>0</v>
      </c>
    </row>
    <row r="2163" spans="1:37" ht="30" customHeight="1">
      <c r="A2163" s="31" t="s">
        <v>106</v>
      </c>
      <c r="B2163" s="31" t="s">
        <v>109</v>
      </c>
      <c r="C2163" s="29" t="s">
        <v>74</v>
      </c>
      <c r="D2163" s="8">
        <v>0.114</v>
      </c>
      <c r="E2163" s="8"/>
      <c r="F2163" s="8"/>
      <c r="G2163" s="8"/>
      <c r="H2163" s="8"/>
      <c r="I2163" s="8"/>
      <c r="J2163" s="8"/>
      <c r="K2163" s="8">
        <f t="shared" si="196"/>
        <v>0</v>
      </c>
      <c r="L2163" s="8">
        <f t="shared" si="196"/>
        <v>0</v>
      </c>
      <c r="M2163" s="9" t="s">
        <v>108</v>
      </c>
      <c r="O2163" t="str">
        <f>"03"</f>
        <v>03</v>
      </c>
      <c r="P2163" t="s">
        <v>110</v>
      </c>
      <c r="Q2163">
        <v>1</v>
      </c>
      <c r="R2163">
        <f>IF(P2163="기계경비", J2163, 0)</f>
        <v>0</v>
      </c>
      <c r="S2163">
        <f>IF(P2163="운반비", J2163, 0)</f>
        <v>0</v>
      </c>
      <c r="T2163">
        <f>IF(P2163="작업부산물", F2163, 0)</f>
        <v>0</v>
      </c>
      <c r="U2163">
        <f>IF(P2163="관급", F2163, 0)</f>
        <v>0</v>
      </c>
      <c r="V2163">
        <f>IF(P2163="외주비", J2163, 0)</f>
        <v>0</v>
      </c>
      <c r="W2163">
        <f>IF(P2163="장비비", J2163, 0)</f>
        <v>0</v>
      </c>
      <c r="X2163">
        <f>IF(P2163="폐기물처리비", L2163, 0)</f>
        <v>0</v>
      </c>
      <c r="Y2163">
        <f>IF(P2163="가설비", J2163, 0)</f>
        <v>0</v>
      </c>
      <c r="Z2163">
        <f>IF(P2163="잡비제외분", F2163, 0)</f>
        <v>0</v>
      </c>
      <c r="AA2163">
        <f>IF(P2163="사급자재대", L2163, 0)</f>
        <v>0</v>
      </c>
      <c r="AB2163">
        <f>IF(P2163="관급자재대", L2163, 0)</f>
        <v>0</v>
      </c>
      <c r="AC2163">
        <f>IF(P2163="사용자항목1", L2163, 0)</f>
        <v>0</v>
      </c>
      <c r="AD2163">
        <f>IF(P2163="사용자항목2", L2163, 0)</f>
        <v>0</v>
      </c>
      <c r="AE2163">
        <f>IF(P2163="사용자항목3", L2163, 0)</f>
        <v>0</v>
      </c>
      <c r="AF2163">
        <f>IF(P2163="사용자항목4", L2163, 0)</f>
        <v>0</v>
      </c>
      <c r="AG2163">
        <f>IF(P2163="사용자항목5", L2163, 0)</f>
        <v>0</v>
      </c>
      <c r="AH2163">
        <f>IF(P2163="사용자항목6", L2163, 0)</f>
        <v>0</v>
      </c>
      <c r="AI2163">
        <f>IF(P2163="사용자항목7", L2163, 0)</f>
        <v>0</v>
      </c>
      <c r="AJ2163">
        <f>IF(P2163="사용자항목8", L2163, 0)</f>
        <v>0</v>
      </c>
      <c r="AK2163">
        <f>IF(P2163="사용자항목9", L2163, 0)</f>
        <v>0</v>
      </c>
    </row>
    <row r="2164" spans="1:37" ht="30" customHeight="1">
      <c r="A2164" s="31" t="s">
        <v>110</v>
      </c>
      <c r="B2164" s="31" t="s">
        <v>112</v>
      </c>
      <c r="C2164" s="29" t="s">
        <v>74</v>
      </c>
      <c r="D2164" s="8">
        <v>0.114</v>
      </c>
      <c r="E2164" s="8"/>
      <c r="F2164" s="8"/>
      <c r="G2164" s="8"/>
      <c r="H2164" s="8"/>
      <c r="I2164" s="8"/>
      <c r="J2164" s="8"/>
      <c r="K2164" s="8">
        <f t="shared" si="196"/>
        <v>0</v>
      </c>
      <c r="L2164" s="8">
        <f t="shared" si="196"/>
        <v>0</v>
      </c>
      <c r="M2164" s="9" t="s">
        <v>108</v>
      </c>
      <c r="O2164" t="str">
        <f>"03"</f>
        <v>03</v>
      </c>
      <c r="P2164" t="s">
        <v>110</v>
      </c>
      <c r="Q2164">
        <v>1</v>
      </c>
      <c r="R2164">
        <f>IF(P2164="기계경비", J2164, 0)</f>
        <v>0</v>
      </c>
      <c r="S2164">
        <f>IF(P2164="운반비", J2164, 0)</f>
        <v>0</v>
      </c>
      <c r="T2164">
        <f>IF(P2164="작업부산물", F2164, 0)</f>
        <v>0</v>
      </c>
      <c r="U2164">
        <f>IF(P2164="관급", F2164, 0)</f>
        <v>0</v>
      </c>
      <c r="V2164">
        <f>IF(P2164="외주비", J2164, 0)</f>
        <v>0</v>
      </c>
      <c r="W2164">
        <f>IF(P2164="장비비", J2164, 0)</f>
        <v>0</v>
      </c>
      <c r="X2164">
        <f>IF(P2164="폐기물처리비", L2164, 0)</f>
        <v>0</v>
      </c>
      <c r="Y2164">
        <f>IF(P2164="가설비", J2164, 0)</f>
        <v>0</v>
      </c>
      <c r="Z2164">
        <f>IF(P2164="잡비제외분", F2164, 0)</f>
        <v>0</v>
      </c>
      <c r="AA2164">
        <f>IF(P2164="사급자재대", L2164, 0)</f>
        <v>0</v>
      </c>
      <c r="AB2164">
        <f>IF(P2164="관급자재대", L2164, 0)</f>
        <v>0</v>
      </c>
      <c r="AC2164">
        <f>IF(P2164="사용자항목1", L2164, 0)</f>
        <v>0</v>
      </c>
      <c r="AD2164">
        <f>IF(P2164="사용자항목2", L2164, 0)</f>
        <v>0</v>
      </c>
      <c r="AE2164">
        <f>IF(P2164="사용자항목3", L2164, 0)</f>
        <v>0</v>
      </c>
      <c r="AF2164">
        <f>IF(P2164="사용자항목4", L2164, 0)</f>
        <v>0</v>
      </c>
      <c r="AG2164">
        <f>IF(P2164="사용자항목5", L2164, 0)</f>
        <v>0</v>
      </c>
      <c r="AH2164">
        <f>IF(P2164="사용자항목6", L2164, 0)</f>
        <v>0</v>
      </c>
      <c r="AI2164">
        <f>IF(P2164="사용자항목7", L2164, 0)</f>
        <v>0</v>
      </c>
      <c r="AJ2164">
        <f>IF(P2164="사용자항목8", L2164, 0)</f>
        <v>0</v>
      </c>
      <c r="AK2164">
        <f>IF(P2164="사용자항목9", L2164, 0)</f>
        <v>0</v>
      </c>
    </row>
    <row r="2165" spans="1:37" ht="30" customHeight="1">
      <c r="A2165" s="32"/>
      <c r="B2165" s="32"/>
      <c r="C2165" s="30"/>
      <c r="D2165" s="8"/>
      <c r="E2165" s="8"/>
      <c r="F2165" s="8"/>
      <c r="G2165" s="8"/>
      <c r="H2165" s="8"/>
      <c r="I2165" s="8"/>
      <c r="J2165" s="8"/>
      <c r="K2165" s="8"/>
      <c r="L2165" s="8"/>
      <c r="M2165" s="8"/>
    </row>
    <row r="2166" spans="1:37" ht="30" customHeight="1">
      <c r="A2166" s="32"/>
      <c r="B2166" s="32"/>
      <c r="C2166" s="30"/>
      <c r="D2166" s="8"/>
      <c r="E2166" s="8"/>
      <c r="F2166" s="8"/>
      <c r="G2166" s="8"/>
      <c r="H2166" s="8"/>
      <c r="I2166" s="8"/>
      <c r="J2166" s="8"/>
      <c r="K2166" s="8"/>
      <c r="L2166" s="8"/>
      <c r="M2166" s="8"/>
    </row>
    <row r="2167" spans="1:37" ht="30" customHeight="1">
      <c r="A2167" s="32"/>
      <c r="B2167" s="32"/>
      <c r="C2167" s="30"/>
      <c r="D2167" s="8"/>
      <c r="E2167" s="8"/>
      <c r="F2167" s="8"/>
      <c r="G2167" s="8"/>
      <c r="H2167" s="8"/>
      <c r="I2167" s="8"/>
      <c r="J2167" s="8"/>
      <c r="K2167" s="8"/>
      <c r="L2167" s="8"/>
      <c r="M2167" s="8"/>
    </row>
    <row r="2168" spans="1:37" ht="30" customHeight="1">
      <c r="A2168" s="32"/>
      <c r="B2168" s="32"/>
      <c r="C2168" s="30"/>
      <c r="D2168" s="8"/>
      <c r="E2168" s="8"/>
      <c r="F2168" s="8"/>
      <c r="G2168" s="8"/>
      <c r="H2168" s="8"/>
      <c r="I2168" s="8"/>
      <c r="J2168" s="8"/>
      <c r="K2168" s="8"/>
      <c r="L2168" s="8"/>
      <c r="M2168" s="8"/>
    </row>
    <row r="2169" spans="1:37" ht="30" customHeight="1">
      <c r="A2169" s="32"/>
      <c r="B2169" s="32"/>
      <c r="C2169" s="30"/>
      <c r="D2169" s="8"/>
      <c r="E2169" s="8"/>
      <c r="F2169" s="8"/>
      <c r="G2169" s="8"/>
      <c r="H2169" s="8"/>
      <c r="I2169" s="8"/>
      <c r="J2169" s="8"/>
      <c r="K2169" s="8"/>
      <c r="L2169" s="8"/>
      <c r="M2169" s="8"/>
    </row>
    <row r="2170" spans="1:37" ht="30" customHeight="1">
      <c r="A2170" s="32"/>
      <c r="B2170" s="32"/>
      <c r="C2170" s="30"/>
      <c r="D2170" s="8"/>
      <c r="E2170" s="8"/>
      <c r="F2170" s="8"/>
      <c r="G2170" s="8"/>
      <c r="H2170" s="8"/>
      <c r="I2170" s="8"/>
      <c r="J2170" s="8"/>
      <c r="K2170" s="8"/>
      <c r="L2170" s="8"/>
      <c r="M2170" s="8"/>
    </row>
    <row r="2171" spans="1:37" ht="30" customHeight="1">
      <c r="A2171" s="32"/>
      <c r="B2171" s="32"/>
      <c r="C2171" s="30"/>
      <c r="D2171" s="8"/>
      <c r="E2171" s="8"/>
      <c r="F2171" s="8"/>
      <c r="G2171" s="8"/>
      <c r="H2171" s="8"/>
      <c r="I2171" s="8"/>
      <c r="J2171" s="8"/>
      <c r="K2171" s="8"/>
      <c r="L2171" s="8"/>
      <c r="M2171" s="8"/>
    </row>
    <row r="2172" spans="1:37" ht="30" customHeight="1">
      <c r="A2172" s="32"/>
      <c r="B2172" s="32"/>
      <c r="C2172" s="30"/>
      <c r="D2172" s="8"/>
      <c r="E2172" s="8"/>
      <c r="F2172" s="8"/>
      <c r="G2172" s="8"/>
      <c r="H2172" s="8"/>
      <c r="I2172" s="8"/>
      <c r="J2172" s="8"/>
      <c r="K2172" s="8"/>
      <c r="L2172" s="8"/>
      <c r="M2172" s="8"/>
    </row>
    <row r="2173" spans="1:37" ht="30" customHeight="1">
      <c r="A2173" s="32"/>
      <c r="B2173" s="32"/>
      <c r="C2173" s="30"/>
      <c r="D2173" s="8"/>
      <c r="E2173" s="8"/>
      <c r="F2173" s="8"/>
      <c r="G2173" s="8"/>
      <c r="H2173" s="8"/>
      <c r="I2173" s="8"/>
      <c r="J2173" s="8"/>
      <c r="K2173" s="8"/>
      <c r="L2173" s="8"/>
      <c r="M2173" s="8"/>
    </row>
    <row r="2174" spans="1:37" ht="30" customHeight="1">
      <c r="A2174" s="32"/>
      <c r="B2174" s="32"/>
      <c r="C2174" s="30"/>
      <c r="D2174" s="8"/>
      <c r="E2174" s="8"/>
      <c r="F2174" s="8"/>
      <c r="G2174" s="8"/>
      <c r="H2174" s="8"/>
      <c r="I2174" s="8"/>
      <c r="J2174" s="8"/>
      <c r="K2174" s="8"/>
      <c r="L2174" s="8"/>
      <c r="M2174" s="8"/>
    </row>
    <row r="2175" spans="1:37" ht="30" customHeight="1">
      <c r="A2175" s="32"/>
      <c r="B2175" s="32"/>
      <c r="C2175" s="30"/>
      <c r="D2175" s="8"/>
      <c r="E2175" s="8"/>
      <c r="F2175" s="8"/>
      <c r="G2175" s="8"/>
      <c r="H2175" s="8"/>
      <c r="I2175" s="8"/>
      <c r="J2175" s="8"/>
      <c r="K2175" s="8"/>
      <c r="L2175" s="8"/>
      <c r="M2175" s="8"/>
    </row>
    <row r="2176" spans="1:37" ht="30" customHeight="1">
      <c r="A2176" s="32"/>
      <c r="B2176" s="32"/>
      <c r="C2176" s="30"/>
      <c r="D2176" s="8"/>
      <c r="E2176" s="8"/>
      <c r="F2176" s="8"/>
      <c r="G2176" s="8"/>
      <c r="H2176" s="8"/>
      <c r="I2176" s="8"/>
      <c r="J2176" s="8"/>
      <c r="K2176" s="8"/>
      <c r="L2176" s="8"/>
      <c r="M2176" s="8"/>
    </row>
    <row r="2177" spans="1:38" ht="30" customHeight="1">
      <c r="A2177" s="32"/>
      <c r="B2177" s="32"/>
      <c r="C2177" s="30"/>
      <c r="D2177" s="8"/>
      <c r="E2177" s="8"/>
      <c r="F2177" s="8"/>
      <c r="G2177" s="8"/>
      <c r="H2177" s="8"/>
      <c r="I2177" s="8"/>
      <c r="J2177" s="8"/>
      <c r="K2177" s="8"/>
      <c r="L2177" s="8"/>
      <c r="M2177" s="8"/>
    </row>
    <row r="2178" spans="1:38" ht="30" customHeight="1">
      <c r="A2178" s="32"/>
      <c r="B2178" s="32"/>
      <c r="C2178" s="30"/>
      <c r="D2178" s="8"/>
      <c r="E2178" s="8"/>
      <c r="F2178" s="8"/>
      <c r="G2178" s="8"/>
      <c r="H2178" s="8"/>
      <c r="I2178" s="8"/>
      <c r="J2178" s="8"/>
      <c r="K2178" s="8"/>
      <c r="L2178" s="8"/>
      <c r="M2178" s="8"/>
    </row>
    <row r="2179" spans="1:38" ht="30" customHeight="1">
      <c r="A2179" s="32"/>
      <c r="B2179" s="32"/>
      <c r="C2179" s="30"/>
      <c r="D2179" s="8"/>
      <c r="E2179" s="8"/>
      <c r="F2179" s="8"/>
      <c r="G2179" s="8"/>
      <c r="H2179" s="8"/>
      <c r="I2179" s="8"/>
      <c r="J2179" s="8"/>
      <c r="K2179" s="8"/>
      <c r="L2179" s="8"/>
      <c r="M2179" s="8"/>
    </row>
    <row r="2180" spans="1:38" ht="30" customHeight="1">
      <c r="A2180" s="32"/>
      <c r="B2180" s="32"/>
      <c r="C2180" s="30"/>
      <c r="D2180" s="8"/>
      <c r="E2180" s="8"/>
      <c r="F2180" s="8"/>
      <c r="G2180" s="8"/>
      <c r="H2180" s="8"/>
      <c r="I2180" s="8"/>
      <c r="J2180" s="8"/>
      <c r="K2180" s="8"/>
      <c r="L2180" s="8"/>
      <c r="M2180" s="8"/>
    </row>
    <row r="2181" spans="1:38" ht="30" customHeight="1">
      <c r="A2181" s="32"/>
      <c r="B2181" s="32"/>
      <c r="C2181" s="30"/>
      <c r="D2181" s="8"/>
      <c r="E2181" s="8"/>
      <c r="F2181" s="8"/>
      <c r="G2181" s="8"/>
      <c r="H2181" s="8"/>
      <c r="I2181" s="8"/>
      <c r="J2181" s="8"/>
      <c r="K2181" s="8"/>
      <c r="L2181" s="8"/>
      <c r="M2181" s="8"/>
    </row>
    <row r="2182" spans="1:38" ht="30" customHeight="1">
      <c r="A2182" s="11" t="s">
        <v>121</v>
      </c>
      <c r="B2182" s="12"/>
      <c r="C2182" s="13"/>
      <c r="D2182" s="14"/>
      <c r="E2182" s="8"/>
      <c r="F2182" s="14"/>
      <c r="G2182" s="8"/>
      <c r="H2182" s="14"/>
      <c r="I2182" s="8"/>
      <c r="J2182" s="14"/>
      <c r="K2182" s="8"/>
      <c r="L2182" s="14">
        <f>F2182+H2182+J2182</f>
        <v>0</v>
      </c>
      <c r="M2182" s="14"/>
      <c r="R2182">
        <f t="shared" ref="R2182:AL2182" si="197">ROUNDDOWN(SUM(R2162:R2164), 0)</f>
        <v>0</v>
      </c>
      <c r="S2182">
        <f t="shared" si="197"/>
        <v>0</v>
      </c>
      <c r="T2182">
        <f t="shared" si="197"/>
        <v>0</v>
      </c>
      <c r="U2182">
        <f t="shared" si="197"/>
        <v>0</v>
      </c>
      <c r="V2182">
        <f t="shared" si="197"/>
        <v>0</v>
      </c>
      <c r="W2182">
        <f t="shared" si="197"/>
        <v>0</v>
      </c>
      <c r="X2182">
        <f t="shared" si="197"/>
        <v>0</v>
      </c>
      <c r="Y2182">
        <f t="shared" si="197"/>
        <v>0</v>
      </c>
      <c r="Z2182">
        <f t="shared" si="197"/>
        <v>0</v>
      </c>
      <c r="AA2182">
        <f t="shared" si="197"/>
        <v>0</v>
      </c>
      <c r="AB2182">
        <f t="shared" si="197"/>
        <v>0</v>
      </c>
      <c r="AC2182">
        <f t="shared" si="197"/>
        <v>0</v>
      </c>
      <c r="AD2182">
        <f t="shared" si="197"/>
        <v>0</v>
      </c>
      <c r="AE2182">
        <f t="shared" si="197"/>
        <v>0</v>
      </c>
      <c r="AF2182">
        <f t="shared" si="197"/>
        <v>0</v>
      </c>
      <c r="AG2182">
        <f t="shared" si="197"/>
        <v>0</v>
      </c>
      <c r="AH2182">
        <f t="shared" si="197"/>
        <v>0</v>
      </c>
      <c r="AI2182">
        <f t="shared" si="197"/>
        <v>0</v>
      </c>
      <c r="AJ2182">
        <f t="shared" si="197"/>
        <v>0</v>
      </c>
      <c r="AK2182">
        <f t="shared" si="197"/>
        <v>0</v>
      </c>
      <c r="AL2182">
        <f t="shared" si="197"/>
        <v>0</v>
      </c>
    </row>
    <row r="2183" spans="1:38" ht="30" customHeight="1">
      <c r="A2183" s="53" t="s">
        <v>394</v>
      </c>
      <c r="B2183" s="56"/>
      <c r="C2183" s="56"/>
      <c r="D2183" s="56"/>
      <c r="E2183" s="56"/>
      <c r="F2183" s="56"/>
      <c r="G2183" s="56"/>
      <c r="H2183" s="56"/>
      <c r="I2183" s="56"/>
      <c r="J2183" s="56"/>
      <c r="K2183" s="56"/>
      <c r="L2183" s="56"/>
      <c r="M2183" s="57"/>
    </row>
    <row r="2184" spans="1:38" ht="30" customHeight="1">
      <c r="A2184" s="31" t="s">
        <v>166</v>
      </c>
      <c r="B2184" s="31" t="s">
        <v>167</v>
      </c>
      <c r="C2184" s="29" t="s">
        <v>134</v>
      </c>
      <c r="D2184" s="8">
        <v>1</v>
      </c>
      <c r="E2184" s="8"/>
      <c r="F2184" s="8"/>
      <c r="G2184" s="8"/>
      <c r="H2184" s="8"/>
      <c r="I2184" s="8"/>
      <c r="J2184" s="8"/>
      <c r="K2184" s="8">
        <f t="shared" ref="K2184:L2187" si="198">E2184+G2184+I2184</f>
        <v>0</v>
      </c>
      <c r="L2184" s="8">
        <f t="shared" si="198"/>
        <v>0</v>
      </c>
      <c r="M2184" s="9" t="s">
        <v>165</v>
      </c>
      <c r="O2184" t="str">
        <f>""</f>
        <v/>
      </c>
      <c r="P2184" s="1" t="s">
        <v>120</v>
      </c>
      <c r="Q2184">
        <v>1</v>
      </c>
      <c r="R2184">
        <f>IF(P2184="기계경비", J2184, 0)</f>
        <v>0</v>
      </c>
      <c r="S2184">
        <f>IF(P2184="운반비", J2184, 0)</f>
        <v>0</v>
      </c>
      <c r="T2184">
        <f>IF(P2184="작업부산물", F2184, 0)</f>
        <v>0</v>
      </c>
      <c r="U2184">
        <f>IF(P2184="관급", F2184, 0)</f>
        <v>0</v>
      </c>
      <c r="V2184">
        <f>IF(P2184="외주비", J2184, 0)</f>
        <v>0</v>
      </c>
      <c r="W2184">
        <f>IF(P2184="장비비", J2184, 0)</f>
        <v>0</v>
      </c>
      <c r="X2184">
        <f>IF(P2184="폐기물처리비", J2184, 0)</f>
        <v>0</v>
      </c>
      <c r="Y2184">
        <f>IF(P2184="가설비", J2184, 0)</f>
        <v>0</v>
      </c>
      <c r="Z2184">
        <f>IF(P2184="잡비제외분", F2184, 0)</f>
        <v>0</v>
      </c>
      <c r="AA2184">
        <f>IF(P2184="사급자재대", L2184, 0)</f>
        <v>0</v>
      </c>
      <c r="AB2184">
        <f>IF(P2184="관급자재대", L2184, 0)</f>
        <v>0</v>
      </c>
      <c r="AC2184">
        <f>IF(P2184="사용자항목1", L2184, 0)</f>
        <v>0</v>
      </c>
      <c r="AD2184">
        <f>IF(P2184="사용자항목2", L2184, 0)</f>
        <v>0</v>
      </c>
      <c r="AE2184">
        <f>IF(P2184="사용자항목3", L2184, 0)</f>
        <v>0</v>
      </c>
      <c r="AF2184">
        <f>IF(P2184="사용자항목4", L2184, 0)</f>
        <v>0</v>
      </c>
      <c r="AG2184">
        <f>IF(P2184="사용자항목5", L2184, 0)</f>
        <v>0</v>
      </c>
      <c r="AH2184">
        <f>IF(P2184="사용자항목6", L2184, 0)</f>
        <v>0</v>
      </c>
      <c r="AI2184">
        <f>IF(P2184="사용자항목7", L2184, 0)</f>
        <v>0</v>
      </c>
      <c r="AJ2184">
        <f>IF(P2184="사용자항목8", L2184, 0)</f>
        <v>0</v>
      </c>
      <c r="AK2184">
        <f>IF(P2184="사용자항목9", L2184, 0)</f>
        <v>0</v>
      </c>
    </row>
    <row r="2185" spans="1:38" ht="30" customHeight="1">
      <c r="A2185" s="31" t="s">
        <v>169</v>
      </c>
      <c r="B2185" s="32"/>
      <c r="C2185" s="29" t="s">
        <v>57</v>
      </c>
      <c r="D2185" s="8">
        <v>76</v>
      </c>
      <c r="E2185" s="8"/>
      <c r="F2185" s="8"/>
      <c r="G2185" s="8"/>
      <c r="H2185" s="8"/>
      <c r="I2185" s="8"/>
      <c r="J2185" s="8"/>
      <c r="K2185" s="8">
        <f t="shared" si="198"/>
        <v>0</v>
      </c>
      <c r="L2185" s="8">
        <f t="shared" si="198"/>
        <v>0</v>
      </c>
      <c r="M2185" s="9" t="s">
        <v>168</v>
      </c>
      <c r="O2185" t="str">
        <f>""</f>
        <v/>
      </c>
      <c r="P2185" s="1" t="s">
        <v>120</v>
      </c>
      <c r="Q2185">
        <v>1</v>
      </c>
      <c r="R2185">
        <f>IF(P2185="기계경비", J2185, 0)</f>
        <v>0</v>
      </c>
      <c r="S2185">
        <f>IF(P2185="운반비", J2185, 0)</f>
        <v>0</v>
      </c>
      <c r="T2185">
        <f>IF(P2185="작업부산물", F2185, 0)</f>
        <v>0</v>
      </c>
      <c r="U2185">
        <f>IF(P2185="관급", F2185, 0)</f>
        <v>0</v>
      </c>
      <c r="V2185">
        <f>IF(P2185="외주비", J2185, 0)</f>
        <v>0</v>
      </c>
      <c r="W2185">
        <f>IF(P2185="장비비", J2185, 0)</f>
        <v>0</v>
      </c>
      <c r="X2185">
        <f>IF(P2185="폐기물처리비", J2185, 0)</f>
        <v>0</v>
      </c>
      <c r="Y2185">
        <f>IF(P2185="가설비", J2185, 0)</f>
        <v>0</v>
      </c>
      <c r="Z2185">
        <f>IF(P2185="잡비제외분", F2185, 0)</f>
        <v>0</v>
      </c>
      <c r="AA2185">
        <f>IF(P2185="사급자재대", L2185, 0)</f>
        <v>0</v>
      </c>
      <c r="AB2185">
        <f>IF(P2185="관급자재대", L2185, 0)</f>
        <v>0</v>
      </c>
      <c r="AC2185">
        <f>IF(P2185="사용자항목1", L2185, 0)</f>
        <v>0</v>
      </c>
      <c r="AD2185">
        <f>IF(P2185="사용자항목2", L2185, 0)</f>
        <v>0</v>
      </c>
      <c r="AE2185">
        <f>IF(P2185="사용자항목3", L2185, 0)</f>
        <v>0</v>
      </c>
      <c r="AF2185">
        <f>IF(P2185="사용자항목4", L2185, 0)</f>
        <v>0</v>
      </c>
      <c r="AG2185">
        <f>IF(P2185="사용자항목5", L2185, 0)</f>
        <v>0</v>
      </c>
      <c r="AH2185">
        <f>IF(P2185="사용자항목6", L2185, 0)</f>
        <v>0</v>
      </c>
      <c r="AI2185">
        <f>IF(P2185="사용자항목7", L2185, 0)</f>
        <v>0</v>
      </c>
      <c r="AJ2185">
        <f>IF(P2185="사용자항목8", L2185, 0)</f>
        <v>0</v>
      </c>
      <c r="AK2185">
        <f>IF(P2185="사용자항목9", L2185, 0)</f>
        <v>0</v>
      </c>
    </row>
    <row r="2186" spans="1:38" ht="30" customHeight="1">
      <c r="A2186" s="31" t="s">
        <v>222</v>
      </c>
      <c r="B2186" s="31" t="s">
        <v>223</v>
      </c>
      <c r="C2186" s="29" t="s">
        <v>47</v>
      </c>
      <c r="D2186" s="8">
        <v>0.4</v>
      </c>
      <c r="E2186" s="8"/>
      <c r="F2186" s="8"/>
      <c r="G2186" s="8"/>
      <c r="H2186" s="8"/>
      <c r="I2186" s="8"/>
      <c r="J2186" s="8"/>
      <c r="K2186" s="8">
        <f t="shared" si="198"/>
        <v>0</v>
      </c>
      <c r="L2186" s="8">
        <f t="shared" si="198"/>
        <v>0</v>
      </c>
      <c r="M2186" s="9" t="s">
        <v>221</v>
      </c>
      <c r="O2186" t="str">
        <f>""</f>
        <v/>
      </c>
      <c r="P2186" s="1" t="s">
        <v>120</v>
      </c>
      <c r="Q2186">
        <v>1</v>
      </c>
      <c r="R2186">
        <f>IF(P2186="기계경비", J2186, 0)</f>
        <v>0</v>
      </c>
      <c r="S2186">
        <f>IF(P2186="운반비", J2186, 0)</f>
        <v>0</v>
      </c>
      <c r="T2186">
        <f>IF(P2186="작업부산물", F2186, 0)</f>
        <v>0</v>
      </c>
      <c r="U2186">
        <f>IF(P2186="관급", F2186, 0)</f>
        <v>0</v>
      </c>
      <c r="V2186">
        <f>IF(P2186="외주비", J2186, 0)</f>
        <v>0</v>
      </c>
      <c r="W2186">
        <f>IF(P2186="장비비", J2186, 0)</f>
        <v>0</v>
      </c>
      <c r="X2186">
        <f>IF(P2186="폐기물처리비", J2186, 0)</f>
        <v>0</v>
      </c>
      <c r="Y2186">
        <f>IF(P2186="가설비", J2186, 0)</f>
        <v>0</v>
      </c>
      <c r="Z2186">
        <f>IF(P2186="잡비제외분", F2186, 0)</f>
        <v>0</v>
      </c>
      <c r="AA2186">
        <f>IF(P2186="사급자재대", L2186, 0)</f>
        <v>0</v>
      </c>
      <c r="AB2186">
        <f>IF(P2186="관급자재대", L2186, 0)</f>
        <v>0</v>
      </c>
      <c r="AC2186">
        <f>IF(P2186="사용자항목1", L2186, 0)</f>
        <v>0</v>
      </c>
      <c r="AD2186">
        <f>IF(P2186="사용자항목2", L2186, 0)</f>
        <v>0</v>
      </c>
      <c r="AE2186">
        <f>IF(P2186="사용자항목3", L2186, 0)</f>
        <v>0</v>
      </c>
      <c r="AF2186">
        <f>IF(P2186="사용자항목4", L2186, 0)</f>
        <v>0</v>
      </c>
      <c r="AG2186">
        <f>IF(P2186="사용자항목5", L2186, 0)</f>
        <v>0</v>
      </c>
      <c r="AH2186">
        <f>IF(P2186="사용자항목6", L2186, 0)</f>
        <v>0</v>
      </c>
      <c r="AI2186">
        <f>IF(P2186="사용자항목7", L2186, 0)</f>
        <v>0</v>
      </c>
      <c r="AJ2186">
        <f>IF(P2186="사용자항목8", L2186, 0)</f>
        <v>0</v>
      </c>
      <c r="AK2186">
        <f>IF(P2186="사용자항목9", L2186, 0)</f>
        <v>0</v>
      </c>
    </row>
    <row r="2187" spans="1:38" ht="30" customHeight="1">
      <c r="A2187" s="31" t="s">
        <v>50</v>
      </c>
      <c r="B2187" s="31" t="s">
        <v>53</v>
      </c>
      <c r="C2187" s="29" t="s">
        <v>52</v>
      </c>
      <c r="D2187" s="8">
        <v>83.7</v>
      </c>
      <c r="E2187" s="8"/>
      <c r="F2187" s="8"/>
      <c r="G2187" s="8"/>
      <c r="H2187" s="8"/>
      <c r="I2187" s="8"/>
      <c r="J2187" s="8"/>
      <c r="K2187" s="8">
        <f t="shared" si="198"/>
        <v>0</v>
      </c>
      <c r="L2187" s="8">
        <f t="shared" si="198"/>
        <v>0</v>
      </c>
      <c r="M2187" s="8"/>
      <c r="O2187" t="str">
        <f>"01"</f>
        <v>01</v>
      </c>
      <c r="P2187" s="1" t="s">
        <v>120</v>
      </c>
      <c r="Q2187">
        <v>1</v>
      </c>
      <c r="R2187">
        <f>IF(P2187="기계경비", J2187, 0)</f>
        <v>0</v>
      </c>
      <c r="S2187">
        <f>IF(P2187="운반비", J2187, 0)</f>
        <v>0</v>
      </c>
      <c r="T2187">
        <f>IF(P2187="작업부산물", F2187, 0)</f>
        <v>0</v>
      </c>
      <c r="U2187">
        <f>IF(P2187="관급", F2187, 0)</f>
        <v>0</v>
      </c>
      <c r="V2187">
        <f>IF(P2187="외주비", J2187, 0)</f>
        <v>0</v>
      </c>
      <c r="W2187">
        <f>IF(P2187="장비비", J2187, 0)</f>
        <v>0</v>
      </c>
      <c r="X2187">
        <f>IF(P2187="폐기물처리비", J2187, 0)</f>
        <v>0</v>
      </c>
      <c r="Y2187">
        <f>IF(P2187="가설비", J2187, 0)</f>
        <v>0</v>
      </c>
      <c r="Z2187">
        <f>IF(P2187="잡비제외분", F2187, 0)</f>
        <v>0</v>
      </c>
      <c r="AA2187">
        <f>IF(P2187="사급자재대", L2187, 0)</f>
        <v>0</v>
      </c>
      <c r="AB2187">
        <f>IF(P2187="관급자재대", L2187, 0)</f>
        <v>0</v>
      </c>
      <c r="AC2187">
        <f>IF(P2187="사용자항목1", L2187, 0)</f>
        <v>0</v>
      </c>
      <c r="AD2187">
        <f>IF(P2187="사용자항목2", L2187, 0)</f>
        <v>0</v>
      </c>
      <c r="AE2187">
        <f>IF(P2187="사용자항목3", L2187, 0)</f>
        <v>0</v>
      </c>
      <c r="AF2187">
        <f>IF(P2187="사용자항목4", L2187, 0)</f>
        <v>0</v>
      </c>
      <c r="AG2187">
        <f>IF(P2187="사용자항목5", L2187, 0)</f>
        <v>0</v>
      </c>
      <c r="AH2187">
        <f>IF(P2187="사용자항목6", L2187, 0)</f>
        <v>0</v>
      </c>
      <c r="AI2187">
        <f>IF(P2187="사용자항목7", L2187, 0)</f>
        <v>0</v>
      </c>
      <c r="AJ2187">
        <f>IF(P2187="사용자항목8", L2187, 0)</f>
        <v>0</v>
      </c>
      <c r="AK2187">
        <f>IF(P2187="사용자항목9", L2187, 0)</f>
        <v>0</v>
      </c>
    </row>
    <row r="2188" spans="1:38" ht="30" customHeight="1">
      <c r="A2188" s="32"/>
      <c r="B2188" s="32"/>
      <c r="C2188" s="30"/>
      <c r="D2188" s="8"/>
      <c r="E2188" s="8"/>
      <c r="F2188" s="8"/>
      <c r="G2188" s="8"/>
      <c r="H2188" s="8"/>
      <c r="I2188" s="8"/>
      <c r="J2188" s="8"/>
      <c r="K2188" s="8"/>
      <c r="L2188" s="8"/>
      <c r="M2188" s="8"/>
    </row>
    <row r="2189" spans="1:38" ht="30" customHeight="1">
      <c r="A2189" s="32"/>
      <c r="B2189" s="32"/>
      <c r="C2189" s="30"/>
      <c r="D2189" s="8"/>
      <c r="E2189" s="8"/>
      <c r="F2189" s="8"/>
      <c r="G2189" s="8"/>
      <c r="H2189" s="8"/>
      <c r="I2189" s="8"/>
      <c r="J2189" s="8"/>
      <c r="K2189" s="8"/>
      <c r="L2189" s="8"/>
      <c r="M2189" s="8"/>
    </row>
    <row r="2190" spans="1:38" ht="30" customHeight="1">
      <c r="A2190" s="32"/>
      <c r="B2190" s="32"/>
      <c r="C2190" s="30"/>
      <c r="D2190" s="8"/>
      <c r="E2190" s="8"/>
      <c r="F2190" s="8"/>
      <c r="G2190" s="8"/>
      <c r="H2190" s="8"/>
      <c r="I2190" s="8"/>
      <c r="J2190" s="8"/>
      <c r="K2190" s="8"/>
      <c r="L2190" s="8"/>
      <c r="M2190" s="8"/>
    </row>
    <row r="2191" spans="1:38" ht="30" customHeight="1">
      <c r="A2191" s="32"/>
      <c r="B2191" s="32"/>
      <c r="C2191" s="30"/>
      <c r="D2191" s="8"/>
      <c r="E2191" s="8"/>
      <c r="F2191" s="8"/>
      <c r="G2191" s="8"/>
      <c r="H2191" s="8"/>
      <c r="I2191" s="8"/>
      <c r="J2191" s="8"/>
      <c r="K2191" s="8"/>
      <c r="L2191" s="8"/>
      <c r="M2191" s="8"/>
    </row>
    <row r="2192" spans="1:38" ht="30" customHeight="1">
      <c r="A2192" s="32"/>
      <c r="B2192" s="32"/>
      <c r="C2192" s="30"/>
      <c r="D2192" s="8"/>
      <c r="E2192" s="8"/>
      <c r="F2192" s="8"/>
      <c r="G2192" s="8"/>
      <c r="H2192" s="8"/>
      <c r="I2192" s="8"/>
      <c r="J2192" s="8"/>
      <c r="K2192" s="8"/>
      <c r="L2192" s="8"/>
      <c r="M2192" s="8"/>
    </row>
    <row r="2193" spans="1:38" ht="30" customHeight="1">
      <c r="A2193" s="32"/>
      <c r="B2193" s="32"/>
      <c r="C2193" s="30"/>
      <c r="D2193" s="8"/>
      <c r="E2193" s="8"/>
      <c r="F2193" s="8"/>
      <c r="G2193" s="8"/>
      <c r="H2193" s="8"/>
      <c r="I2193" s="8"/>
      <c r="J2193" s="8"/>
      <c r="K2193" s="8"/>
      <c r="L2193" s="8"/>
      <c r="M2193" s="8"/>
    </row>
    <row r="2194" spans="1:38" ht="30" customHeight="1">
      <c r="A2194" s="32"/>
      <c r="B2194" s="32"/>
      <c r="C2194" s="30"/>
      <c r="D2194" s="8"/>
      <c r="E2194" s="8"/>
      <c r="F2194" s="8"/>
      <c r="G2194" s="8"/>
      <c r="H2194" s="8"/>
      <c r="I2194" s="8"/>
      <c r="J2194" s="8"/>
      <c r="K2194" s="8"/>
      <c r="L2194" s="8"/>
      <c r="M2194" s="8"/>
    </row>
    <row r="2195" spans="1:38" ht="30" customHeight="1">
      <c r="A2195" s="32"/>
      <c r="B2195" s="32"/>
      <c r="C2195" s="30"/>
      <c r="D2195" s="8"/>
      <c r="E2195" s="8"/>
      <c r="F2195" s="8"/>
      <c r="G2195" s="8"/>
      <c r="H2195" s="8"/>
      <c r="I2195" s="8"/>
      <c r="J2195" s="8"/>
      <c r="K2195" s="8"/>
      <c r="L2195" s="8"/>
      <c r="M2195" s="8"/>
    </row>
    <row r="2196" spans="1:38" ht="30" customHeight="1">
      <c r="A2196" s="32"/>
      <c r="B2196" s="32"/>
      <c r="C2196" s="30"/>
      <c r="D2196" s="8"/>
      <c r="E2196" s="8"/>
      <c r="F2196" s="8"/>
      <c r="G2196" s="8"/>
      <c r="H2196" s="8"/>
      <c r="I2196" s="8"/>
      <c r="J2196" s="8"/>
      <c r="K2196" s="8"/>
      <c r="L2196" s="8"/>
      <c r="M2196" s="8"/>
    </row>
    <row r="2197" spans="1:38" ht="30" customHeight="1">
      <c r="A2197" s="32"/>
      <c r="B2197" s="32"/>
      <c r="C2197" s="30"/>
      <c r="D2197" s="8"/>
      <c r="E2197" s="8"/>
      <c r="F2197" s="8"/>
      <c r="G2197" s="8"/>
      <c r="H2197" s="8"/>
      <c r="I2197" s="8"/>
      <c r="J2197" s="8"/>
      <c r="K2197" s="8"/>
      <c r="L2197" s="8"/>
      <c r="M2197" s="8"/>
    </row>
    <row r="2198" spans="1:38" ht="30" customHeight="1">
      <c r="A2198" s="32"/>
      <c r="B2198" s="32"/>
      <c r="C2198" s="30"/>
      <c r="D2198" s="8"/>
      <c r="E2198" s="8"/>
      <c r="F2198" s="8"/>
      <c r="G2198" s="8"/>
      <c r="H2198" s="8"/>
      <c r="I2198" s="8"/>
      <c r="J2198" s="8"/>
      <c r="K2198" s="8"/>
      <c r="L2198" s="8"/>
      <c r="M2198" s="8"/>
    </row>
    <row r="2199" spans="1:38" ht="30" customHeight="1">
      <c r="A2199" s="32"/>
      <c r="B2199" s="32"/>
      <c r="C2199" s="30"/>
      <c r="D2199" s="8"/>
      <c r="E2199" s="8"/>
      <c r="F2199" s="8"/>
      <c r="G2199" s="8"/>
      <c r="H2199" s="8"/>
      <c r="I2199" s="8"/>
      <c r="J2199" s="8"/>
      <c r="K2199" s="8"/>
      <c r="L2199" s="8"/>
      <c r="M2199" s="8"/>
    </row>
    <row r="2200" spans="1:38" ht="30" customHeight="1">
      <c r="A2200" s="32"/>
      <c r="B2200" s="32"/>
      <c r="C2200" s="30"/>
      <c r="D2200" s="8"/>
      <c r="E2200" s="8"/>
      <c r="F2200" s="8"/>
      <c r="G2200" s="8"/>
      <c r="H2200" s="8"/>
      <c r="I2200" s="8"/>
      <c r="J2200" s="8"/>
      <c r="K2200" s="8"/>
      <c r="L2200" s="8"/>
      <c r="M2200" s="8"/>
    </row>
    <row r="2201" spans="1:38" ht="30" customHeight="1">
      <c r="A2201" s="32"/>
      <c r="B2201" s="32"/>
      <c r="C2201" s="30"/>
      <c r="D2201" s="8"/>
      <c r="E2201" s="8"/>
      <c r="F2201" s="8"/>
      <c r="G2201" s="8"/>
      <c r="H2201" s="8"/>
      <c r="I2201" s="8"/>
      <c r="J2201" s="8"/>
      <c r="K2201" s="8"/>
      <c r="L2201" s="8"/>
      <c r="M2201" s="8"/>
    </row>
    <row r="2202" spans="1:38" ht="30" customHeight="1">
      <c r="A2202" s="32"/>
      <c r="B2202" s="32"/>
      <c r="C2202" s="30"/>
      <c r="D2202" s="8"/>
      <c r="E2202" s="8"/>
      <c r="F2202" s="8"/>
      <c r="G2202" s="8"/>
      <c r="H2202" s="8"/>
      <c r="I2202" s="8"/>
      <c r="J2202" s="8"/>
      <c r="K2202" s="8"/>
      <c r="L2202" s="8"/>
      <c r="M2202" s="8"/>
    </row>
    <row r="2203" spans="1:38" ht="30" customHeight="1">
      <c r="A2203" s="32"/>
      <c r="B2203" s="32"/>
      <c r="C2203" s="30"/>
      <c r="D2203" s="8"/>
      <c r="E2203" s="8"/>
      <c r="F2203" s="8"/>
      <c r="G2203" s="8"/>
      <c r="H2203" s="8"/>
      <c r="I2203" s="8"/>
      <c r="J2203" s="8"/>
      <c r="K2203" s="8"/>
      <c r="L2203" s="8"/>
      <c r="M2203" s="8"/>
    </row>
    <row r="2204" spans="1:38" ht="30" customHeight="1">
      <c r="A2204" s="11" t="s">
        <v>121</v>
      </c>
      <c r="B2204" s="12"/>
      <c r="C2204" s="13"/>
      <c r="D2204" s="14"/>
      <c r="E2204" s="8"/>
      <c r="F2204" s="14"/>
      <c r="G2204" s="8"/>
      <c r="H2204" s="14"/>
      <c r="I2204" s="8"/>
      <c r="J2204" s="14"/>
      <c r="K2204" s="8"/>
      <c r="L2204" s="14">
        <f>F2204+H2204+J2204</f>
        <v>0</v>
      </c>
      <c r="M2204" s="14"/>
      <c r="R2204">
        <f t="shared" ref="R2204:AL2204" si="199">ROUNDDOWN(SUM(R2184:R2187), 0)</f>
        <v>0</v>
      </c>
      <c r="S2204">
        <f t="shared" si="199"/>
        <v>0</v>
      </c>
      <c r="T2204">
        <f t="shared" si="199"/>
        <v>0</v>
      </c>
      <c r="U2204">
        <f t="shared" si="199"/>
        <v>0</v>
      </c>
      <c r="V2204">
        <f t="shared" si="199"/>
        <v>0</v>
      </c>
      <c r="W2204">
        <f t="shared" si="199"/>
        <v>0</v>
      </c>
      <c r="X2204">
        <f t="shared" si="199"/>
        <v>0</v>
      </c>
      <c r="Y2204">
        <f t="shared" si="199"/>
        <v>0</v>
      </c>
      <c r="Z2204">
        <f t="shared" si="199"/>
        <v>0</v>
      </c>
      <c r="AA2204">
        <f t="shared" si="199"/>
        <v>0</v>
      </c>
      <c r="AB2204">
        <f t="shared" si="199"/>
        <v>0</v>
      </c>
      <c r="AC2204">
        <f t="shared" si="199"/>
        <v>0</v>
      </c>
      <c r="AD2204">
        <f t="shared" si="199"/>
        <v>0</v>
      </c>
      <c r="AE2204">
        <f t="shared" si="199"/>
        <v>0</v>
      </c>
      <c r="AF2204">
        <f t="shared" si="199"/>
        <v>0</v>
      </c>
      <c r="AG2204">
        <f t="shared" si="199"/>
        <v>0</v>
      </c>
      <c r="AH2204">
        <f t="shared" si="199"/>
        <v>0</v>
      </c>
      <c r="AI2204">
        <f t="shared" si="199"/>
        <v>0</v>
      </c>
      <c r="AJ2204">
        <f t="shared" si="199"/>
        <v>0</v>
      </c>
      <c r="AK2204">
        <f t="shared" si="199"/>
        <v>0</v>
      </c>
      <c r="AL2204">
        <f t="shared" si="199"/>
        <v>0</v>
      </c>
    </row>
    <row r="2205" spans="1:38" ht="30" customHeight="1">
      <c r="A2205" s="53" t="s">
        <v>395</v>
      </c>
      <c r="B2205" s="56"/>
      <c r="C2205" s="56"/>
      <c r="D2205" s="56"/>
      <c r="E2205" s="56"/>
      <c r="F2205" s="56"/>
      <c r="G2205" s="56"/>
      <c r="H2205" s="56"/>
      <c r="I2205" s="56"/>
      <c r="J2205" s="56"/>
      <c r="K2205" s="56"/>
      <c r="L2205" s="56"/>
      <c r="M2205" s="57"/>
    </row>
    <row r="2206" spans="1:38" ht="30" customHeight="1">
      <c r="A2206" s="31" t="s">
        <v>174</v>
      </c>
      <c r="B2206" s="31" t="s">
        <v>175</v>
      </c>
      <c r="C2206" s="29" t="s">
        <v>57</v>
      </c>
      <c r="D2206" s="8">
        <v>3</v>
      </c>
      <c r="E2206" s="8"/>
      <c r="F2206" s="8"/>
      <c r="G2206" s="8"/>
      <c r="H2206" s="8"/>
      <c r="I2206" s="8"/>
      <c r="J2206" s="8"/>
      <c r="K2206" s="8">
        <f t="shared" ref="K2206:L2211" si="200">E2206+G2206+I2206</f>
        <v>0</v>
      </c>
      <c r="L2206" s="8">
        <f t="shared" si="200"/>
        <v>0</v>
      </c>
      <c r="M2206" s="9" t="s">
        <v>173</v>
      </c>
      <c r="O2206" t="str">
        <f>""</f>
        <v/>
      </c>
      <c r="P2206" s="1" t="s">
        <v>120</v>
      </c>
      <c r="Q2206">
        <v>1</v>
      </c>
      <c r="R2206">
        <f t="shared" ref="R2206:R2211" si="201">IF(P2206="기계경비", J2206, 0)</f>
        <v>0</v>
      </c>
      <c r="S2206">
        <f t="shared" ref="S2206:S2211" si="202">IF(P2206="운반비", J2206, 0)</f>
        <v>0</v>
      </c>
      <c r="T2206">
        <f t="shared" ref="T2206:T2211" si="203">IF(P2206="작업부산물", F2206, 0)</f>
        <v>0</v>
      </c>
      <c r="U2206">
        <f t="shared" ref="U2206:U2211" si="204">IF(P2206="관급", F2206, 0)</f>
        <v>0</v>
      </c>
      <c r="V2206">
        <f t="shared" ref="V2206:V2211" si="205">IF(P2206="외주비", J2206, 0)</f>
        <v>0</v>
      </c>
      <c r="W2206">
        <f t="shared" ref="W2206:W2211" si="206">IF(P2206="장비비", J2206, 0)</f>
        <v>0</v>
      </c>
      <c r="X2206">
        <f t="shared" ref="X2206:X2211" si="207">IF(P2206="폐기물처리비", J2206, 0)</f>
        <v>0</v>
      </c>
      <c r="Y2206">
        <f t="shared" ref="Y2206:Y2211" si="208">IF(P2206="가설비", J2206, 0)</f>
        <v>0</v>
      </c>
      <c r="Z2206">
        <f t="shared" ref="Z2206:Z2211" si="209">IF(P2206="잡비제외분", F2206, 0)</f>
        <v>0</v>
      </c>
      <c r="AA2206">
        <f t="shared" ref="AA2206:AA2211" si="210">IF(P2206="사급자재대", L2206, 0)</f>
        <v>0</v>
      </c>
      <c r="AB2206">
        <f t="shared" ref="AB2206:AB2211" si="211">IF(P2206="관급자재대", L2206, 0)</f>
        <v>0</v>
      </c>
      <c r="AC2206">
        <f t="shared" ref="AC2206:AC2211" si="212">IF(P2206="사용자항목1", L2206, 0)</f>
        <v>0</v>
      </c>
      <c r="AD2206">
        <f t="shared" ref="AD2206:AD2211" si="213">IF(P2206="사용자항목2", L2206, 0)</f>
        <v>0</v>
      </c>
      <c r="AE2206">
        <f t="shared" ref="AE2206:AE2211" si="214">IF(P2206="사용자항목3", L2206, 0)</f>
        <v>0</v>
      </c>
      <c r="AF2206">
        <f t="shared" ref="AF2206:AF2211" si="215">IF(P2206="사용자항목4", L2206, 0)</f>
        <v>0</v>
      </c>
      <c r="AG2206">
        <f t="shared" ref="AG2206:AG2211" si="216">IF(P2206="사용자항목5", L2206, 0)</f>
        <v>0</v>
      </c>
      <c r="AH2206">
        <f t="shared" ref="AH2206:AH2211" si="217">IF(P2206="사용자항목6", L2206, 0)</f>
        <v>0</v>
      </c>
      <c r="AI2206">
        <f t="shared" ref="AI2206:AI2211" si="218">IF(P2206="사용자항목7", L2206, 0)</f>
        <v>0</v>
      </c>
      <c r="AJ2206">
        <f t="shared" ref="AJ2206:AJ2211" si="219">IF(P2206="사용자항목8", L2206, 0)</f>
        <v>0</v>
      </c>
      <c r="AK2206">
        <f t="shared" ref="AK2206:AK2211" si="220">IF(P2206="사용자항목9", L2206, 0)</f>
        <v>0</v>
      </c>
    </row>
    <row r="2207" spans="1:38" ht="30" customHeight="1">
      <c r="A2207" s="31" t="s">
        <v>79</v>
      </c>
      <c r="B2207" s="31" t="s">
        <v>80</v>
      </c>
      <c r="C2207" s="29" t="s">
        <v>58</v>
      </c>
      <c r="D2207" s="8">
        <v>2</v>
      </c>
      <c r="E2207" s="8"/>
      <c r="F2207" s="8"/>
      <c r="G2207" s="8"/>
      <c r="H2207" s="8"/>
      <c r="I2207" s="8"/>
      <c r="J2207" s="8"/>
      <c r="K2207" s="8">
        <f t="shared" si="200"/>
        <v>0</v>
      </c>
      <c r="L2207" s="8">
        <f t="shared" si="200"/>
        <v>0</v>
      </c>
      <c r="M2207" s="8"/>
      <c r="O2207" t="str">
        <f>"01"</f>
        <v>01</v>
      </c>
      <c r="P2207" s="1" t="s">
        <v>120</v>
      </c>
      <c r="Q2207">
        <v>1</v>
      </c>
      <c r="R2207">
        <f t="shared" si="201"/>
        <v>0</v>
      </c>
      <c r="S2207">
        <f t="shared" si="202"/>
        <v>0</v>
      </c>
      <c r="T2207">
        <f t="shared" si="203"/>
        <v>0</v>
      </c>
      <c r="U2207">
        <f t="shared" si="204"/>
        <v>0</v>
      </c>
      <c r="V2207">
        <f t="shared" si="205"/>
        <v>0</v>
      </c>
      <c r="W2207">
        <f t="shared" si="206"/>
        <v>0</v>
      </c>
      <c r="X2207">
        <f t="shared" si="207"/>
        <v>0</v>
      </c>
      <c r="Y2207">
        <f t="shared" si="208"/>
        <v>0</v>
      </c>
      <c r="Z2207">
        <f t="shared" si="209"/>
        <v>0</v>
      </c>
      <c r="AA2207">
        <f t="shared" si="210"/>
        <v>0</v>
      </c>
      <c r="AB2207">
        <f t="shared" si="211"/>
        <v>0</v>
      </c>
      <c r="AC2207">
        <f t="shared" si="212"/>
        <v>0</v>
      </c>
      <c r="AD2207">
        <f t="shared" si="213"/>
        <v>0</v>
      </c>
      <c r="AE2207">
        <f t="shared" si="214"/>
        <v>0</v>
      </c>
      <c r="AF2207">
        <f t="shared" si="215"/>
        <v>0</v>
      </c>
      <c r="AG2207">
        <f t="shared" si="216"/>
        <v>0</v>
      </c>
      <c r="AH2207">
        <f t="shared" si="217"/>
        <v>0</v>
      </c>
      <c r="AI2207">
        <f t="shared" si="218"/>
        <v>0</v>
      </c>
      <c r="AJ2207">
        <f t="shared" si="219"/>
        <v>0</v>
      </c>
      <c r="AK2207">
        <f t="shared" si="220"/>
        <v>0</v>
      </c>
    </row>
    <row r="2208" spans="1:38" ht="30" customHeight="1">
      <c r="A2208" s="31" t="s">
        <v>135</v>
      </c>
      <c r="B2208" s="31" t="s">
        <v>177</v>
      </c>
      <c r="C2208" s="29" t="s">
        <v>134</v>
      </c>
      <c r="D2208" s="8">
        <v>1</v>
      </c>
      <c r="E2208" s="8"/>
      <c r="F2208" s="8"/>
      <c r="G2208" s="8"/>
      <c r="H2208" s="8"/>
      <c r="I2208" s="8"/>
      <c r="J2208" s="8"/>
      <c r="K2208" s="8">
        <f t="shared" si="200"/>
        <v>0</v>
      </c>
      <c r="L2208" s="8">
        <f t="shared" si="200"/>
        <v>0</v>
      </c>
      <c r="M2208" s="9" t="s">
        <v>176</v>
      </c>
      <c r="O2208" t="str">
        <f>""</f>
        <v/>
      </c>
      <c r="P2208" s="1" t="s">
        <v>120</v>
      </c>
      <c r="Q2208">
        <v>1</v>
      </c>
      <c r="R2208">
        <f t="shared" si="201"/>
        <v>0</v>
      </c>
      <c r="S2208">
        <f t="shared" si="202"/>
        <v>0</v>
      </c>
      <c r="T2208">
        <f t="shared" si="203"/>
        <v>0</v>
      </c>
      <c r="U2208">
        <f t="shared" si="204"/>
        <v>0</v>
      </c>
      <c r="V2208">
        <f t="shared" si="205"/>
        <v>0</v>
      </c>
      <c r="W2208">
        <f t="shared" si="206"/>
        <v>0</v>
      </c>
      <c r="X2208">
        <f t="shared" si="207"/>
        <v>0</v>
      </c>
      <c r="Y2208">
        <f t="shared" si="208"/>
        <v>0</v>
      </c>
      <c r="Z2208">
        <f t="shared" si="209"/>
        <v>0</v>
      </c>
      <c r="AA2208">
        <f t="shared" si="210"/>
        <v>0</v>
      </c>
      <c r="AB2208">
        <f t="shared" si="211"/>
        <v>0</v>
      </c>
      <c r="AC2208">
        <f t="shared" si="212"/>
        <v>0</v>
      </c>
      <c r="AD2208">
        <f t="shared" si="213"/>
        <v>0</v>
      </c>
      <c r="AE2208">
        <f t="shared" si="214"/>
        <v>0</v>
      </c>
      <c r="AF2208">
        <f t="shared" si="215"/>
        <v>0</v>
      </c>
      <c r="AG2208">
        <f t="shared" si="216"/>
        <v>0</v>
      </c>
      <c r="AH2208">
        <f t="shared" si="217"/>
        <v>0</v>
      </c>
      <c r="AI2208">
        <f t="shared" si="218"/>
        <v>0</v>
      </c>
      <c r="AJ2208">
        <f t="shared" si="219"/>
        <v>0</v>
      </c>
      <c r="AK2208">
        <f t="shared" si="220"/>
        <v>0</v>
      </c>
    </row>
    <row r="2209" spans="1:37" ht="30" customHeight="1">
      <c r="A2209" s="31" t="s">
        <v>136</v>
      </c>
      <c r="B2209" s="31" t="s">
        <v>137</v>
      </c>
      <c r="C2209" s="29" t="s">
        <v>134</v>
      </c>
      <c r="D2209" s="8">
        <v>1</v>
      </c>
      <c r="E2209" s="8"/>
      <c r="F2209" s="8"/>
      <c r="G2209" s="8"/>
      <c r="H2209" s="8"/>
      <c r="I2209" s="8"/>
      <c r="J2209" s="8"/>
      <c r="K2209" s="8">
        <f t="shared" si="200"/>
        <v>0</v>
      </c>
      <c r="L2209" s="8">
        <f t="shared" si="200"/>
        <v>0</v>
      </c>
      <c r="M2209" s="9" t="s">
        <v>138</v>
      </c>
      <c r="O2209" t="str">
        <f>""</f>
        <v/>
      </c>
      <c r="P2209" s="1" t="s">
        <v>120</v>
      </c>
      <c r="Q2209">
        <v>1</v>
      </c>
      <c r="R2209">
        <f t="shared" si="201"/>
        <v>0</v>
      </c>
      <c r="S2209">
        <f t="shared" si="202"/>
        <v>0</v>
      </c>
      <c r="T2209">
        <f t="shared" si="203"/>
        <v>0</v>
      </c>
      <c r="U2209">
        <f t="shared" si="204"/>
        <v>0</v>
      </c>
      <c r="V2209">
        <f t="shared" si="205"/>
        <v>0</v>
      </c>
      <c r="W2209">
        <f t="shared" si="206"/>
        <v>0</v>
      </c>
      <c r="X2209">
        <f t="shared" si="207"/>
        <v>0</v>
      </c>
      <c r="Y2209">
        <f t="shared" si="208"/>
        <v>0</v>
      </c>
      <c r="Z2209">
        <f t="shared" si="209"/>
        <v>0</v>
      </c>
      <c r="AA2209">
        <f t="shared" si="210"/>
        <v>0</v>
      </c>
      <c r="AB2209">
        <f t="shared" si="211"/>
        <v>0</v>
      </c>
      <c r="AC2209">
        <f t="shared" si="212"/>
        <v>0</v>
      </c>
      <c r="AD2209">
        <f t="shared" si="213"/>
        <v>0</v>
      </c>
      <c r="AE2209">
        <f t="shared" si="214"/>
        <v>0</v>
      </c>
      <c r="AF2209">
        <f t="shared" si="215"/>
        <v>0</v>
      </c>
      <c r="AG2209">
        <f t="shared" si="216"/>
        <v>0</v>
      </c>
      <c r="AH2209">
        <f t="shared" si="217"/>
        <v>0</v>
      </c>
      <c r="AI2209">
        <f t="shared" si="218"/>
        <v>0</v>
      </c>
      <c r="AJ2209">
        <f t="shared" si="219"/>
        <v>0</v>
      </c>
      <c r="AK2209">
        <f t="shared" si="220"/>
        <v>0</v>
      </c>
    </row>
    <row r="2210" spans="1:37" ht="30" customHeight="1">
      <c r="A2210" s="31" t="s">
        <v>229</v>
      </c>
      <c r="B2210" s="31" t="s">
        <v>230</v>
      </c>
      <c r="C2210" s="29" t="s">
        <v>48</v>
      </c>
      <c r="D2210" s="8">
        <v>2</v>
      </c>
      <c r="E2210" s="8"/>
      <c r="F2210" s="8"/>
      <c r="G2210" s="8"/>
      <c r="H2210" s="8"/>
      <c r="I2210" s="8"/>
      <c r="J2210" s="8"/>
      <c r="K2210" s="8">
        <f t="shared" si="200"/>
        <v>0</v>
      </c>
      <c r="L2210" s="8">
        <f t="shared" si="200"/>
        <v>0</v>
      </c>
      <c r="M2210" s="9" t="s">
        <v>228</v>
      </c>
      <c r="O2210" t="str">
        <f>""</f>
        <v/>
      </c>
      <c r="P2210" s="1" t="s">
        <v>120</v>
      </c>
      <c r="Q2210">
        <v>1</v>
      </c>
      <c r="R2210">
        <f t="shared" si="201"/>
        <v>0</v>
      </c>
      <c r="S2210">
        <f t="shared" si="202"/>
        <v>0</v>
      </c>
      <c r="T2210">
        <f t="shared" si="203"/>
        <v>0</v>
      </c>
      <c r="U2210">
        <f t="shared" si="204"/>
        <v>0</v>
      </c>
      <c r="V2210">
        <f t="shared" si="205"/>
        <v>0</v>
      </c>
      <c r="W2210">
        <f t="shared" si="206"/>
        <v>0</v>
      </c>
      <c r="X2210">
        <f t="shared" si="207"/>
        <v>0</v>
      </c>
      <c r="Y2210">
        <f t="shared" si="208"/>
        <v>0</v>
      </c>
      <c r="Z2210">
        <f t="shared" si="209"/>
        <v>0</v>
      </c>
      <c r="AA2210">
        <f t="shared" si="210"/>
        <v>0</v>
      </c>
      <c r="AB2210">
        <f t="shared" si="211"/>
        <v>0</v>
      </c>
      <c r="AC2210">
        <f t="shared" si="212"/>
        <v>0</v>
      </c>
      <c r="AD2210">
        <f t="shared" si="213"/>
        <v>0</v>
      </c>
      <c r="AE2210">
        <f t="shared" si="214"/>
        <v>0</v>
      </c>
      <c r="AF2210">
        <f t="shared" si="215"/>
        <v>0</v>
      </c>
      <c r="AG2210">
        <f t="shared" si="216"/>
        <v>0</v>
      </c>
      <c r="AH2210">
        <f t="shared" si="217"/>
        <v>0</v>
      </c>
      <c r="AI2210">
        <f t="shared" si="218"/>
        <v>0</v>
      </c>
      <c r="AJ2210">
        <f t="shared" si="219"/>
        <v>0</v>
      </c>
      <c r="AK2210">
        <f t="shared" si="220"/>
        <v>0</v>
      </c>
    </row>
    <row r="2211" spans="1:37" ht="30" customHeight="1">
      <c r="A2211" s="31" t="s">
        <v>179</v>
      </c>
      <c r="B2211" s="31" t="s">
        <v>180</v>
      </c>
      <c r="C2211" s="29" t="s">
        <v>57</v>
      </c>
      <c r="D2211" s="8">
        <v>9</v>
      </c>
      <c r="E2211" s="8"/>
      <c r="F2211" s="8"/>
      <c r="G2211" s="8"/>
      <c r="H2211" s="8"/>
      <c r="I2211" s="8"/>
      <c r="J2211" s="8"/>
      <c r="K2211" s="8">
        <f t="shared" si="200"/>
        <v>0</v>
      </c>
      <c r="L2211" s="8">
        <f t="shared" si="200"/>
        <v>0</v>
      </c>
      <c r="M2211" s="9" t="s">
        <v>178</v>
      </c>
      <c r="O2211" t="str">
        <f>""</f>
        <v/>
      </c>
      <c r="P2211" s="1" t="s">
        <v>120</v>
      </c>
      <c r="Q2211">
        <v>1</v>
      </c>
      <c r="R2211">
        <f t="shared" si="201"/>
        <v>0</v>
      </c>
      <c r="S2211">
        <f t="shared" si="202"/>
        <v>0</v>
      </c>
      <c r="T2211">
        <f t="shared" si="203"/>
        <v>0</v>
      </c>
      <c r="U2211">
        <f t="shared" si="204"/>
        <v>0</v>
      </c>
      <c r="V2211">
        <f t="shared" si="205"/>
        <v>0</v>
      </c>
      <c r="W2211">
        <f t="shared" si="206"/>
        <v>0</v>
      </c>
      <c r="X2211">
        <f t="shared" si="207"/>
        <v>0</v>
      </c>
      <c r="Y2211">
        <f t="shared" si="208"/>
        <v>0</v>
      </c>
      <c r="Z2211">
        <f t="shared" si="209"/>
        <v>0</v>
      </c>
      <c r="AA2211">
        <f t="shared" si="210"/>
        <v>0</v>
      </c>
      <c r="AB2211">
        <f t="shared" si="211"/>
        <v>0</v>
      </c>
      <c r="AC2211">
        <f t="shared" si="212"/>
        <v>0</v>
      </c>
      <c r="AD2211">
        <f t="shared" si="213"/>
        <v>0</v>
      </c>
      <c r="AE2211">
        <f t="shared" si="214"/>
        <v>0</v>
      </c>
      <c r="AF2211">
        <f t="shared" si="215"/>
        <v>0</v>
      </c>
      <c r="AG2211">
        <f t="shared" si="216"/>
        <v>0</v>
      </c>
      <c r="AH2211">
        <f t="shared" si="217"/>
        <v>0</v>
      </c>
      <c r="AI2211">
        <f t="shared" si="218"/>
        <v>0</v>
      </c>
      <c r="AJ2211">
        <f t="shared" si="219"/>
        <v>0</v>
      </c>
      <c r="AK2211">
        <f t="shared" si="220"/>
        <v>0</v>
      </c>
    </row>
    <row r="2212" spans="1:37" ht="30" customHeight="1">
      <c r="A2212" s="32"/>
      <c r="B2212" s="32"/>
      <c r="C2212" s="30"/>
      <c r="D2212" s="8"/>
      <c r="E2212" s="8"/>
      <c r="F2212" s="8"/>
      <c r="G2212" s="8"/>
      <c r="H2212" s="8"/>
      <c r="I2212" s="8"/>
      <c r="J2212" s="8"/>
      <c r="K2212" s="8"/>
      <c r="L2212" s="8"/>
      <c r="M2212" s="8"/>
    </row>
    <row r="2213" spans="1:37" ht="30" customHeight="1">
      <c r="A2213" s="32"/>
      <c r="B2213" s="32"/>
      <c r="C2213" s="30"/>
      <c r="D2213" s="8"/>
      <c r="E2213" s="8"/>
      <c r="F2213" s="8"/>
      <c r="G2213" s="8"/>
      <c r="H2213" s="8"/>
      <c r="I2213" s="8"/>
      <c r="J2213" s="8"/>
      <c r="K2213" s="8"/>
      <c r="L2213" s="8"/>
      <c r="M2213" s="8"/>
    </row>
    <row r="2214" spans="1:37" ht="30" customHeight="1">
      <c r="A2214" s="32"/>
      <c r="B2214" s="32"/>
      <c r="C2214" s="30"/>
      <c r="D2214" s="8"/>
      <c r="E2214" s="8"/>
      <c r="F2214" s="8"/>
      <c r="G2214" s="8"/>
      <c r="H2214" s="8"/>
      <c r="I2214" s="8"/>
      <c r="J2214" s="8"/>
      <c r="K2214" s="8"/>
      <c r="L2214" s="8"/>
      <c r="M2214" s="8"/>
    </row>
    <row r="2215" spans="1:37" ht="30" customHeight="1">
      <c r="A2215" s="32"/>
      <c r="B2215" s="32"/>
      <c r="C2215" s="30"/>
      <c r="D2215" s="8"/>
      <c r="E2215" s="8"/>
      <c r="F2215" s="8"/>
      <c r="G2215" s="8"/>
      <c r="H2215" s="8"/>
      <c r="I2215" s="8"/>
      <c r="J2215" s="8"/>
      <c r="K2215" s="8"/>
      <c r="L2215" s="8"/>
      <c r="M2215" s="8"/>
    </row>
    <row r="2216" spans="1:37" ht="30" customHeight="1">
      <c r="A2216" s="32"/>
      <c r="B2216" s="32"/>
      <c r="C2216" s="30"/>
      <c r="D2216" s="8"/>
      <c r="E2216" s="8"/>
      <c r="F2216" s="8"/>
      <c r="G2216" s="8"/>
      <c r="H2216" s="8"/>
      <c r="I2216" s="8"/>
      <c r="J2216" s="8"/>
      <c r="K2216" s="8"/>
      <c r="L2216" s="8"/>
      <c r="M2216" s="8"/>
    </row>
    <row r="2217" spans="1:37" ht="30" customHeight="1">
      <c r="A2217" s="32"/>
      <c r="B2217" s="32"/>
      <c r="C2217" s="30"/>
      <c r="D2217" s="8"/>
      <c r="E2217" s="8"/>
      <c r="F2217" s="8"/>
      <c r="G2217" s="8"/>
      <c r="H2217" s="8"/>
      <c r="I2217" s="8"/>
      <c r="J2217" s="8"/>
      <c r="K2217" s="8"/>
      <c r="L2217" s="8"/>
      <c r="M2217" s="8"/>
    </row>
    <row r="2218" spans="1:37" ht="30" customHeight="1">
      <c r="A2218" s="32"/>
      <c r="B2218" s="32"/>
      <c r="C2218" s="30"/>
      <c r="D2218" s="8"/>
      <c r="E2218" s="8"/>
      <c r="F2218" s="8"/>
      <c r="G2218" s="8"/>
      <c r="H2218" s="8"/>
      <c r="I2218" s="8"/>
      <c r="J2218" s="8"/>
      <c r="K2218" s="8"/>
      <c r="L2218" s="8"/>
      <c r="M2218" s="8"/>
    </row>
    <row r="2219" spans="1:37" ht="30" customHeight="1">
      <c r="A2219" s="32"/>
      <c r="B2219" s="32"/>
      <c r="C2219" s="30"/>
      <c r="D2219" s="8"/>
      <c r="E2219" s="8"/>
      <c r="F2219" s="8"/>
      <c r="G2219" s="8"/>
      <c r="H2219" s="8"/>
      <c r="I2219" s="8"/>
      <c r="J2219" s="8"/>
      <c r="K2219" s="8"/>
      <c r="L2219" s="8"/>
      <c r="M2219" s="8"/>
    </row>
    <row r="2220" spans="1:37" ht="30" customHeight="1">
      <c r="A2220" s="32"/>
      <c r="B2220" s="32"/>
      <c r="C2220" s="30"/>
      <c r="D2220" s="8"/>
      <c r="E2220" s="8"/>
      <c r="F2220" s="8"/>
      <c r="G2220" s="8"/>
      <c r="H2220" s="8"/>
      <c r="I2220" s="8"/>
      <c r="J2220" s="8"/>
      <c r="K2220" s="8"/>
      <c r="L2220" s="8"/>
      <c r="M2220" s="8"/>
    </row>
    <row r="2221" spans="1:37" ht="30" customHeight="1">
      <c r="A2221" s="32"/>
      <c r="B2221" s="32"/>
      <c r="C2221" s="30"/>
      <c r="D2221" s="8"/>
      <c r="E2221" s="8"/>
      <c r="F2221" s="8"/>
      <c r="G2221" s="8"/>
      <c r="H2221" s="8"/>
      <c r="I2221" s="8"/>
      <c r="J2221" s="8"/>
      <c r="K2221" s="8"/>
      <c r="L2221" s="8"/>
      <c r="M2221" s="8"/>
    </row>
    <row r="2222" spans="1:37" ht="30" customHeight="1">
      <c r="A2222" s="32"/>
      <c r="B2222" s="32"/>
      <c r="C2222" s="30"/>
      <c r="D2222" s="8"/>
      <c r="E2222" s="8"/>
      <c r="F2222" s="8"/>
      <c r="G2222" s="8"/>
      <c r="H2222" s="8"/>
      <c r="I2222" s="8"/>
      <c r="J2222" s="8"/>
      <c r="K2222" s="8"/>
      <c r="L2222" s="8"/>
      <c r="M2222" s="8"/>
    </row>
    <row r="2223" spans="1:37" ht="30" customHeight="1">
      <c r="A2223" s="32"/>
      <c r="B2223" s="32"/>
      <c r="C2223" s="30"/>
      <c r="D2223" s="8"/>
      <c r="E2223" s="8"/>
      <c r="F2223" s="8"/>
      <c r="G2223" s="8"/>
      <c r="H2223" s="8"/>
      <c r="I2223" s="8"/>
      <c r="J2223" s="8"/>
      <c r="K2223" s="8"/>
      <c r="L2223" s="8"/>
      <c r="M2223" s="8"/>
    </row>
    <row r="2224" spans="1:37" ht="30" customHeight="1">
      <c r="A2224" s="32"/>
      <c r="B2224" s="32"/>
      <c r="C2224" s="30"/>
      <c r="D2224" s="8"/>
      <c r="E2224" s="8"/>
      <c r="F2224" s="8"/>
      <c r="G2224" s="8"/>
      <c r="H2224" s="8"/>
      <c r="I2224" s="8"/>
      <c r="J2224" s="8"/>
      <c r="K2224" s="8"/>
      <c r="L2224" s="8"/>
      <c r="M2224" s="8"/>
    </row>
    <row r="2225" spans="1:38" ht="30" customHeight="1">
      <c r="A2225" s="32"/>
      <c r="B2225" s="32"/>
      <c r="C2225" s="30"/>
      <c r="D2225" s="8"/>
      <c r="E2225" s="8"/>
      <c r="F2225" s="8"/>
      <c r="G2225" s="8"/>
      <c r="H2225" s="8"/>
      <c r="I2225" s="8"/>
      <c r="J2225" s="8"/>
      <c r="K2225" s="8"/>
      <c r="L2225" s="8"/>
      <c r="M2225" s="8"/>
    </row>
    <row r="2226" spans="1:38" ht="30" customHeight="1">
      <c r="A2226" s="11" t="s">
        <v>121</v>
      </c>
      <c r="B2226" s="12"/>
      <c r="C2226" s="13"/>
      <c r="D2226" s="14"/>
      <c r="E2226" s="8"/>
      <c r="F2226" s="14"/>
      <c r="G2226" s="8"/>
      <c r="H2226" s="14"/>
      <c r="I2226" s="8"/>
      <c r="J2226" s="14"/>
      <c r="K2226" s="8"/>
      <c r="L2226" s="14">
        <f>F2226+H2226+J2226</f>
        <v>0</v>
      </c>
      <c r="M2226" s="14"/>
      <c r="R2226">
        <f t="shared" ref="R2226:AL2226" si="221">ROUNDDOWN(SUM(R2206:R2211), 0)</f>
        <v>0</v>
      </c>
      <c r="S2226">
        <f t="shared" si="221"/>
        <v>0</v>
      </c>
      <c r="T2226">
        <f t="shared" si="221"/>
        <v>0</v>
      </c>
      <c r="U2226">
        <f t="shared" si="221"/>
        <v>0</v>
      </c>
      <c r="V2226">
        <f t="shared" si="221"/>
        <v>0</v>
      </c>
      <c r="W2226">
        <f t="shared" si="221"/>
        <v>0</v>
      </c>
      <c r="X2226">
        <f t="shared" si="221"/>
        <v>0</v>
      </c>
      <c r="Y2226">
        <f t="shared" si="221"/>
        <v>0</v>
      </c>
      <c r="Z2226">
        <f t="shared" si="221"/>
        <v>0</v>
      </c>
      <c r="AA2226">
        <f t="shared" si="221"/>
        <v>0</v>
      </c>
      <c r="AB2226">
        <f t="shared" si="221"/>
        <v>0</v>
      </c>
      <c r="AC2226">
        <f t="shared" si="221"/>
        <v>0</v>
      </c>
      <c r="AD2226">
        <f t="shared" si="221"/>
        <v>0</v>
      </c>
      <c r="AE2226">
        <f t="shared" si="221"/>
        <v>0</v>
      </c>
      <c r="AF2226">
        <f t="shared" si="221"/>
        <v>0</v>
      </c>
      <c r="AG2226">
        <f t="shared" si="221"/>
        <v>0</v>
      </c>
      <c r="AH2226">
        <f t="shared" si="221"/>
        <v>0</v>
      </c>
      <c r="AI2226">
        <f t="shared" si="221"/>
        <v>0</v>
      </c>
      <c r="AJ2226">
        <f t="shared" si="221"/>
        <v>0</v>
      </c>
      <c r="AK2226">
        <f t="shared" si="221"/>
        <v>0</v>
      </c>
      <c r="AL2226">
        <f t="shared" si="221"/>
        <v>0</v>
      </c>
    </row>
    <row r="2227" spans="1:38" ht="30" customHeight="1">
      <c r="A2227" s="53" t="s">
        <v>396</v>
      </c>
      <c r="B2227" s="56"/>
      <c r="C2227" s="56"/>
      <c r="D2227" s="56"/>
      <c r="E2227" s="56"/>
      <c r="F2227" s="56"/>
      <c r="G2227" s="56"/>
      <c r="H2227" s="56"/>
      <c r="I2227" s="56"/>
      <c r="J2227" s="56"/>
      <c r="K2227" s="56"/>
      <c r="L2227" s="56"/>
      <c r="M2227" s="57"/>
    </row>
    <row r="2228" spans="1:38" ht="30" customHeight="1">
      <c r="A2228" s="31" t="s">
        <v>182</v>
      </c>
      <c r="B2228" s="31" t="s">
        <v>183</v>
      </c>
      <c r="C2228" s="29" t="s">
        <v>57</v>
      </c>
      <c r="D2228" s="8">
        <v>76</v>
      </c>
      <c r="E2228" s="8"/>
      <c r="F2228" s="8"/>
      <c r="G2228" s="8"/>
      <c r="H2228" s="8"/>
      <c r="I2228" s="8"/>
      <c r="J2228" s="8"/>
      <c r="K2228" s="8">
        <f>E2228+G2228+I2228</f>
        <v>0</v>
      </c>
      <c r="L2228" s="8">
        <f>F2228+H2228+J2228</f>
        <v>0</v>
      </c>
      <c r="M2228" s="9" t="s">
        <v>181</v>
      </c>
      <c r="O2228" t="str">
        <f>""</f>
        <v/>
      </c>
      <c r="P2228" s="1" t="s">
        <v>120</v>
      </c>
      <c r="Q2228">
        <v>1</v>
      </c>
      <c r="R2228">
        <f>IF(P2228="기계경비", J2228, 0)</f>
        <v>0</v>
      </c>
      <c r="S2228">
        <f>IF(P2228="운반비", J2228, 0)</f>
        <v>0</v>
      </c>
      <c r="T2228">
        <f>IF(P2228="작업부산물", F2228, 0)</f>
        <v>0</v>
      </c>
      <c r="U2228">
        <f>IF(P2228="관급", F2228, 0)</f>
        <v>0</v>
      </c>
      <c r="V2228">
        <f>IF(P2228="외주비", J2228, 0)</f>
        <v>0</v>
      </c>
      <c r="W2228">
        <f>IF(P2228="장비비", J2228, 0)</f>
        <v>0</v>
      </c>
      <c r="X2228">
        <f>IF(P2228="폐기물처리비", J2228, 0)</f>
        <v>0</v>
      </c>
      <c r="Y2228">
        <f>IF(P2228="가설비", J2228, 0)</f>
        <v>0</v>
      </c>
      <c r="Z2228">
        <f>IF(P2228="잡비제외분", F2228, 0)</f>
        <v>0</v>
      </c>
      <c r="AA2228">
        <f>IF(P2228="사급자재대", L2228, 0)</f>
        <v>0</v>
      </c>
      <c r="AB2228">
        <f>IF(P2228="관급자재대", L2228, 0)</f>
        <v>0</v>
      </c>
      <c r="AC2228">
        <f>IF(P2228="사용자항목1", L2228, 0)</f>
        <v>0</v>
      </c>
      <c r="AD2228">
        <f>IF(P2228="사용자항목2", L2228, 0)</f>
        <v>0</v>
      </c>
      <c r="AE2228">
        <f>IF(P2228="사용자항목3", L2228, 0)</f>
        <v>0</v>
      </c>
      <c r="AF2228">
        <f>IF(P2228="사용자항목4", L2228, 0)</f>
        <v>0</v>
      </c>
      <c r="AG2228">
        <f>IF(P2228="사용자항목5", L2228, 0)</f>
        <v>0</v>
      </c>
      <c r="AH2228">
        <f>IF(P2228="사용자항목6", L2228, 0)</f>
        <v>0</v>
      </c>
      <c r="AI2228">
        <f>IF(P2228="사용자항목7", L2228, 0)</f>
        <v>0</v>
      </c>
      <c r="AJ2228">
        <f>IF(P2228="사용자항목8", L2228, 0)</f>
        <v>0</v>
      </c>
      <c r="AK2228">
        <f>IF(P2228="사용자항목9", L2228, 0)</f>
        <v>0</v>
      </c>
    </row>
    <row r="2229" spans="1:38" ht="30" customHeight="1">
      <c r="A2229" s="31" t="s">
        <v>303</v>
      </c>
      <c r="B2229" s="31" t="s">
        <v>185</v>
      </c>
      <c r="C2229" s="29" t="s">
        <v>57</v>
      </c>
      <c r="D2229" s="8">
        <v>76</v>
      </c>
      <c r="E2229" s="8"/>
      <c r="F2229" s="8"/>
      <c r="G2229" s="8"/>
      <c r="H2229" s="8"/>
      <c r="I2229" s="8"/>
      <c r="J2229" s="8"/>
      <c r="K2229" s="8">
        <f>E2229+G2229+I2229</f>
        <v>0</v>
      </c>
      <c r="L2229" s="8">
        <f>F2229+H2229+J2229</f>
        <v>0</v>
      </c>
      <c r="M2229" s="9" t="s">
        <v>184</v>
      </c>
      <c r="O2229" t="str">
        <f>""</f>
        <v/>
      </c>
      <c r="P2229" s="1" t="s">
        <v>120</v>
      </c>
      <c r="Q2229">
        <v>1</v>
      </c>
      <c r="R2229">
        <f>IF(P2229="기계경비", J2229, 0)</f>
        <v>0</v>
      </c>
      <c r="S2229">
        <f>IF(P2229="운반비", J2229, 0)</f>
        <v>0</v>
      </c>
      <c r="T2229">
        <f>IF(P2229="작업부산물", F2229, 0)</f>
        <v>0</v>
      </c>
      <c r="U2229">
        <f>IF(P2229="관급", F2229, 0)</f>
        <v>0</v>
      </c>
      <c r="V2229">
        <f>IF(P2229="외주비", J2229, 0)</f>
        <v>0</v>
      </c>
      <c r="W2229">
        <f>IF(P2229="장비비", J2229, 0)</f>
        <v>0</v>
      </c>
      <c r="X2229">
        <f>IF(P2229="폐기물처리비", J2229, 0)</f>
        <v>0</v>
      </c>
      <c r="Y2229">
        <f>IF(P2229="가설비", J2229, 0)</f>
        <v>0</v>
      </c>
      <c r="Z2229">
        <f>IF(P2229="잡비제외분", F2229, 0)</f>
        <v>0</v>
      </c>
      <c r="AA2229">
        <f>IF(P2229="사급자재대", L2229, 0)</f>
        <v>0</v>
      </c>
      <c r="AB2229">
        <f>IF(P2229="관급자재대", L2229, 0)</f>
        <v>0</v>
      </c>
      <c r="AC2229">
        <f>IF(P2229="사용자항목1", L2229, 0)</f>
        <v>0</v>
      </c>
      <c r="AD2229">
        <f>IF(P2229="사용자항목2", L2229, 0)</f>
        <v>0</v>
      </c>
      <c r="AE2229">
        <f>IF(P2229="사용자항목3", L2229, 0)</f>
        <v>0</v>
      </c>
      <c r="AF2229">
        <f>IF(P2229="사용자항목4", L2229, 0)</f>
        <v>0</v>
      </c>
      <c r="AG2229">
        <f>IF(P2229="사용자항목5", L2229, 0)</f>
        <v>0</v>
      </c>
      <c r="AH2229">
        <f>IF(P2229="사용자항목6", L2229, 0)</f>
        <v>0</v>
      </c>
      <c r="AI2229">
        <f>IF(P2229="사용자항목7", L2229, 0)</f>
        <v>0</v>
      </c>
      <c r="AJ2229">
        <f>IF(P2229="사용자항목8", L2229, 0)</f>
        <v>0</v>
      </c>
      <c r="AK2229">
        <f>IF(P2229="사용자항목9", L2229, 0)</f>
        <v>0</v>
      </c>
    </row>
    <row r="2230" spans="1:38" ht="30" customHeight="1">
      <c r="A2230" s="32"/>
      <c r="B2230" s="32"/>
      <c r="C2230" s="30"/>
      <c r="D2230" s="8"/>
      <c r="E2230" s="8"/>
      <c r="F2230" s="8"/>
      <c r="G2230" s="8"/>
      <c r="H2230" s="8"/>
      <c r="I2230" s="8"/>
      <c r="J2230" s="8"/>
      <c r="K2230" s="8"/>
      <c r="L2230" s="8"/>
      <c r="M2230" s="8"/>
    </row>
    <row r="2231" spans="1:38" ht="30" customHeight="1">
      <c r="A2231" s="32"/>
      <c r="B2231" s="32"/>
      <c r="C2231" s="30"/>
      <c r="D2231" s="8"/>
      <c r="E2231" s="8"/>
      <c r="F2231" s="8"/>
      <c r="G2231" s="8"/>
      <c r="H2231" s="8"/>
      <c r="I2231" s="8"/>
      <c r="J2231" s="8"/>
      <c r="K2231" s="8"/>
      <c r="L2231" s="8"/>
      <c r="M2231" s="8"/>
    </row>
    <row r="2232" spans="1:38" ht="30" customHeight="1">
      <c r="A2232" s="32"/>
      <c r="B2232" s="32"/>
      <c r="C2232" s="30"/>
      <c r="D2232" s="8"/>
      <c r="E2232" s="8"/>
      <c r="F2232" s="8"/>
      <c r="G2232" s="8"/>
      <c r="H2232" s="8"/>
      <c r="I2232" s="8"/>
      <c r="J2232" s="8"/>
      <c r="K2232" s="8"/>
      <c r="L2232" s="8"/>
      <c r="M2232" s="8"/>
    </row>
    <row r="2233" spans="1:38" ht="30" customHeight="1">
      <c r="A2233" s="32"/>
      <c r="B2233" s="32"/>
      <c r="C2233" s="30"/>
      <c r="D2233" s="8"/>
      <c r="E2233" s="8"/>
      <c r="F2233" s="8"/>
      <c r="G2233" s="8"/>
      <c r="H2233" s="8"/>
      <c r="I2233" s="8"/>
      <c r="J2233" s="8"/>
      <c r="K2233" s="8"/>
      <c r="L2233" s="8"/>
      <c r="M2233" s="8"/>
    </row>
    <row r="2234" spans="1:38" ht="30" customHeight="1">
      <c r="A2234" s="32"/>
      <c r="B2234" s="32"/>
      <c r="C2234" s="30"/>
      <c r="D2234" s="8"/>
      <c r="E2234" s="8"/>
      <c r="F2234" s="8"/>
      <c r="G2234" s="8"/>
      <c r="H2234" s="8"/>
      <c r="I2234" s="8"/>
      <c r="J2234" s="8"/>
      <c r="K2234" s="8"/>
      <c r="L2234" s="8"/>
      <c r="M2234" s="8"/>
    </row>
    <row r="2235" spans="1:38" ht="30" customHeight="1">
      <c r="A2235" s="32"/>
      <c r="B2235" s="32"/>
      <c r="C2235" s="30"/>
      <c r="D2235" s="8"/>
      <c r="E2235" s="8"/>
      <c r="F2235" s="8"/>
      <c r="G2235" s="8"/>
      <c r="H2235" s="8"/>
      <c r="I2235" s="8"/>
      <c r="J2235" s="8"/>
      <c r="K2235" s="8"/>
      <c r="L2235" s="8"/>
      <c r="M2235" s="8"/>
    </row>
    <row r="2236" spans="1:38" ht="30" customHeight="1">
      <c r="A2236" s="32"/>
      <c r="B2236" s="32"/>
      <c r="C2236" s="30"/>
      <c r="D2236" s="8"/>
      <c r="E2236" s="8"/>
      <c r="F2236" s="8"/>
      <c r="G2236" s="8"/>
      <c r="H2236" s="8"/>
      <c r="I2236" s="8"/>
      <c r="J2236" s="8"/>
      <c r="K2236" s="8"/>
      <c r="L2236" s="8"/>
      <c r="M2236" s="8"/>
    </row>
    <row r="2237" spans="1:38" ht="30" customHeight="1">
      <c r="A2237" s="32"/>
      <c r="B2237" s="32"/>
      <c r="C2237" s="30"/>
      <c r="D2237" s="8"/>
      <c r="E2237" s="8"/>
      <c r="F2237" s="8"/>
      <c r="G2237" s="8"/>
      <c r="H2237" s="8"/>
      <c r="I2237" s="8"/>
      <c r="J2237" s="8"/>
      <c r="K2237" s="8"/>
      <c r="L2237" s="8"/>
      <c r="M2237" s="8"/>
    </row>
    <row r="2238" spans="1:38" ht="30" customHeight="1">
      <c r="A2238" s="32"/>
      <c r="B2238" s="32"/>
      <c r="C2238" s="30"/>
      <c r="D2238" s="8"/>
      <c r="E2238" s="8"/>
      <c r="F2238" s="8"/>
      <c r="G2238" s="8"/>
      <c r="H2238" s="8"/>
      <c r="I2238" s="8"/>
      <c r="J2238" s="8"/>
      <c r="K2238" s="8"/>
      <c r="L2238" s="8"/>
      <c r="M2238" s="8"/>
    </row>
    <row r="2239" spans="1:38" ht="30" customHeight="1">
      <c r="A2239" s="32"/>
      <c r="B2239" s="32"/>
      <c r="C2239" s="30"/>
      <c r="D2239" s="8"/>
      <c r="E2239" s="8"/>
      <c r="F2239" s="8"/>
      <c r="G2239" s="8"/>
      <c r="H2239" s="8"/>
      <c r="I2239" s="8"/>
      <c r="J2239" s="8"/>
      <c r="K2239" s="8"/>
      <c r="L2239" s="8"/>
      <c r="M2239" s="8"/>
    </row>
    <row r="2240" spans="1:38" ht="30" customHeight="1">
      <c r="A2240" s="32"/>
      <c r="B2240" s="32"/>
      <c r="C2240" s="30"/>
      <c r="D2240" s="8"/>
      <c r="E2240" s="8"/>
      <c r="F2240" s="8"/>
      <c r="G2240" s="8"/>
      <c r="H2240" s="8"/>
      <c r="I2240" s="8"/>
      <c r="J2240" s="8"/>
      <c r="K2240" s="8"/>
      <c r="L2240" s="8"/>
      <c r="M2240" s="8"/>
    </row>
    <row r="2241" spans="1:38" ht="30" customHeight="1">
      <c r="A2241" s="32"/>
      <c r="B2241" s="32"/>
      <c r="C2241" s="30"/>
      <c r="D2241" s="8"/>
      <c r="E2241" s="8"/>
      <c r="F2241" s="8"/>
      <c r="G2241" s="8"/>
      <c r="H2241" s="8"/>
      <c r="I2241" s="8"/>
      <c r="J2241" s="8"/>
      <c r="K2241" s="8"/>
      <c r="L2241" s="8"/>
      <c r="M2241" s="8"/>
    </row>
    <row r="2242" spans="1:38" ht="30" customHeight="1">
      <c r="A2242" s="32"/>
      <c r="B2242" s="32"/>
      <c r="C2242" s="30"/>
      <c r="D2242" s="8"/>
      <c r="E2242" s="8"/>
      <c r="F2242" s="8"/>
      <c r="G2242" s="8"/>
      <c r="H2242" s="8"/>
      <c r="I2242" s="8"/>
      <c r="J2242" s="8"/>
      <c r="K2242" s="8"/>
      <c r="L2242" s="8"/>
      <c r="M2242" s="8"/>
    </row>
    <row r="2243" spans="1:38" ht="30" customHeight="1">
      <c r="A2243" s="32"/>
      <c r="B2243" s="32"/>
      <c r="C2243" s="30"/>
      <c r="D2243" s="8"/>
      <c r="E2243" s="8"/>
      <c r="F2243" s="8"/>
      <c r="G2243" s="8"/>
      <c r="H2243" s="8"/>
      <c r="I2243" s="8"/>
      <c r="J2243" s="8"/>
      <c r="K2243" s="8"/>
      <c r="L2243" s="8"/>
      <c r="M2243" s="8"/>
    </row>
    <row r="2244" spans="1:38" ht="30" customHeight="1">
      <c r="A2244" s="32"/>
      <c r="B2244" s="32"/>
      <c r="C2244" s="30"/>
      <c r="D2244" s="8"/>
      <c r="E2244" s="8"/>
      <c r="F2244" s="8"/>
      <c r="G2244" s="8"/>
      <c r="H2244" s="8"/>
      <c r="I2244" s="8"/>
      <c r="J2244" s="8"/>
      <c r="K2244" s="8"/>
      <c r="L2244" s="8"/>
      <c r="M2244" s="8"/>
    </row>
    <row r="2245" spans="1:38" ht="30" customHeight="1">
      <c r="A2245" s="32"/>
      <c r="B2245" s="32"/>
      <c r="C2245" s="30"/>
      <c r="D2245" s="8"/>
      <c r="E2245" s="8"/>
      <c r="F2245" s="8"/>
      <c r="G2245" s="8"/>
      <c r="H2245" s="8"/>
      <c r="I2245" s="8"/>
      <c r="J2245" s="8"/>
      <c r="K2245" s="8"/>
      <c r="L2245" s="8"/>
      <c r="M2245" s="8"/>
    </row>
    <row r="2246" spans="1:38" ht="30" customHeight="1">
      <c r="A2246" s="32"/>
      <c r="B2246" s="32"/>
      <c r="C2246" s="30"/>
      <c r="D2246" s="8"/>
      <c r="E2246" s="8"/>
      <c r="F2246" s="8"/>
      <c r="G2246" s="8"/>
      <c r="H2246" s="8"/>
      <c r="I2246" s="8"/>
      <c r="J2246" s="8"/>
      <c r="K2246" s="8"/>
      <c r="L2246" s="8"/>
      <c r="M2246" s="8"/>
    </row>
    <row r="2247" spans="1:38" ht="30" customHeight="1">
      <c r="A2247" s="32"/>
      <c r="B2247" s="32"/>
      <c r="C2247" s="30"/>
      <c r="D2247" s="8"/>
      <c r="E2247" s="8"/>
      <c r="F2247" s="8"/>
      <c r="G2247" s="8"/>
      <c r="H2247" s="8"/>
      <c r="I2247" s="8"/>
      <c r="J2247" s="8"/>
      <c r="K2247" s="8"/>
      <c r="L2247" s="8"/>
      <c r="M2247" s="8"/>
    </row>
    <row r="2248" spans="1:38" ht="30" customHeight="1">
      <c r="A2248" s="11" t="s">
        <v>121</v>
      </c>
      <c r="B2248" s="12"/>
      <c r="C2248" s="13"/>
      <c r="D2248" s="14"/>
      <c r="E2248" s="8"/>
      <c r="F2248" s="14"/>
      <c r="G2248" s="8"/>
      <c r="H2248" s="14"/>
      <c r="I2248" s="8"/>
      <c r="J2248" s="14"/>
      <c r="K2248" s="8"/>
      <c r="L2248" s="14">
        <f>F2248+H2248+J2248</f>
        <v>0</v>
      </c>
      <c r="M2248" s="14"/>
      <c r="R2248">
        <f t="shared" ref="R2248:AL2248" si="222">ROUNDDOWN(SUM(R2228:R2229), 0)</f>
        <v>0</v>
      </c>
      <c r="S2248">
        <f t="shared" si="222"/>
        <v>0</v>
      </c>
      <c r="T2248">
        <f t="shared" si="222"/>
        <v>0</v>
      </c>
      <c r="U2248">
        <f t="shared" si="222"/>
        <v>0</v>
      </c>
      <c r="V2248">
        <f t="shared" si="222"/>
        <v>0</v>
      </c>
      <c r="W2248">
        <f t="shared" si="222"/>
        <v>0</v>
      </c>
      <c r="X2248">
        <f t="shared" si="222"/>
        <v>0</v>
      </c>
      <c r="Y2248">
        <f t="shared" si="222"/>
        <v>0</v>
      </c>
      <c r="Z2248">
        <f t="shared" si="222"/>
        <v>0</v>
      </c>
      <c r="AA2248">
        <f t="shared" si="222"/>
        <v>0</v>
      </c>
      <c r="AB2248">
        <f t="shared" si="222"/>
        <v>0</v>
      </c>
      <c r="AC2248">
        <f t="shared" si="222"/>
        <v>0</v>
      </c>
      <c r="AD2248">
        <f t="shared" si="222"/>
        <v>0</v>
      </c>
      <c r="AE2248">
        <f t="shared" si="222"/>
        <v>0</v>
      </c>
      <c r="AF2248">
        <f t="shared" si="222"/>
        <v>0</v>
      </c>
      <c r="AG2248">
        <f t="shared" si="222"/>
        <v>0</v>
      </c>
      <c r="AH2248">
        <f t="shared" si="222"/>
        <v>0</v>
      </c>
      <c r="AI2248">
        <f t="shared" si="222"/>
        <v>0</v>
      </c>
      <c r="AJ2248">
        <f t="shared" si="222"/>
        <v>0</v>
      </c>
      <c r="AK2248">
        <f t="shared" si="222"/>
        <v>0</v>
      </c>
      <c r="AL2248">
        <f t="shared" si="222"/>
        <v>0</v>
      </c>
    </row>
    <row r="2249" spans="1:38" ht="30" customHeight="1">
      <c r="A2249" s="53" t="s">
        <v>397</v>
      </c>
      <c r="B2249" s="56"/>
      <c r="C2249" s="56"/>
      <c r="D2249" s="56"/>
      <c r="E2249" s="56"/>
      <c r="F2249" s="56"/>
      <c r="G2249" s="56"/>
      <c r="H2249" s="56"/>
      <c r="I2249" s="56"/>
      <c r="J2249" s="56"/>
      <c r="K2249" s="56"/>
      <c r="L2249" s="56"/>
      <c r="M2249" s="57"/>
    </row>
    <row r="2250" spans="1:38" ht="30" customHeight="1">
      <c r="A2250" s="31" t="s">
        <v>131</v>
      </c>
      <c r="B2250" s="31" t="s">
        <v>164</v>
      </c>
      <c r="C2250" s="29" t="s">
        <v>57</v>
      </c>
      <c r="D2250" s="8">
        <v>2</v>
      </c>
      <c r="E2250" s="8"/>
      <c r="F2250" s="8"/>
      <c r="G2250" s="8"/>
      <c r="H2250" s="8"/>
      <c r="I2250" s="8"/>
      <c r="J2250" s="8"/>
      <c r="K2250" s="8">
        <f>E2250+G2250+I2250</f>
        <v>0</v>
      </c>
      <c r="L2250" s="8">
        <f>F2250+H2250+J2250</f>
        <v>0</v>
      </c>
      <c r="M2250" s="9" t="s">
        <v>163</v>
      </c>
      <c r="O2250" t="str">
        <f>""</f>
        <v/>
      </c>
      <c r="P2250" s="1" t="s">
        <v>120</v>
      </c>
      <c r="Q2250">
        <v>1</v>
      </c>
      <c r="R2250">
        <f>IF(P2250="기계경비", J2250, 0)</f>
        <v>0</v>
      </c>
      <c r="S2250">
        <f>IF(P2250="운반비", J2250, 0)</f>
        <v>0</v>
      </c>
      <c r="T2250">
        <f>IF(P2250="작업부산물", F2250, 0)</f>
        <v>0</v>
      </c>
      <c r="U2250">
        <f>IF(P2250="관급", F2250, 0)</f>
        <v>0</v>
      </c>
      <c r="V2250">
        <f>IF(P2250="외주비", J2250, 0)</f>
        <v>0</v>
      </c>
      <c r="W2250">
        <f>IF(P2250="장비비", J2250, 0)</f>
        <v>0</v>
      </c>
      <c r="X2250">
        <f>IF(P2250="폐기물처리비", J2250, 0)</f>
        <v>0</v>
      </c>
      <c r="Y2250">
        <f>IF(P2250="가설비", J2250, 0)</f>
        <v>0</v>
      </c>
      <c r="Z2250">
        <f>IF(P2250="잡비제외분", F2250, 0)</f>
        <v>0</v>
      </c>
      <c r="AA2250">
        <f>IF(P2250="사급자재대", L2250, 0)</f>
        <v>0</v>
      </c>
      <c r="AB2250">
        <f>IF(P2250="관급자재대", L2250, 0)</f>
        <v>0</v>
      </c>
      <c r="AC2250">
        <f>IF(P2250="사용자항목1", L2250, 0)</f>
        <v>0</v>
      </c>
      <c r="AD2250">
        <f>IF(P2250="사용자항목2", L2250, 0)</f>
        <v>0</v>
      </c>
      <c r="AE2250">
        <f>IF(P2250="사용자항목3", L2250, 0)</f>
        <v>0</v>
      </c>
      <c r="AF2250">
        <f>IF(P2250="사용자항목4", L2250, 0)</f>
        <v>0</v>
      </c>
      <c r="AG2250">
        <f>IF(P2250="사용자항목5", L2250, 0)</f>
        <v>0</v>
      </c>
      <c r="AH2250">
        <f>IF(P2250="사용자항목6", L2250, 0)</f>
        <v>0</v>
      </c>
      <c r="AI2250">
        <f>IF(P2250="사용자항목7", L2250, 0)</f>
        <v>0</v>
      </c>
      <c r="AJ2250">
        <f>IF(P2250="사용자항목8", L2250, 0)</f>
        <v>0</v>
      </c>
      <c r="AK2250">
        <f>IF(P2250="사용자항목9", L2250, 0)</f>
        <v>0</v>
      </c>
    </row>
    <row r="2251" spans="1:38" ht="30" customHeight="1">
      <c r="A2251" s="32"/>
      <c r="B2251" s="32"/>
      <c r="C2251" s="30"/>
      <c r="D2251" s="8"/>
      <c r="E2251" s="8"/>
      <c r="F2251" s="8"/>
      <c r="G2251" s="8"/>
      <c r="H2251" s="8"/>
      <c r="I2251" s="8"/>
      <c r="J2251" s="8"/>
      <c r="K2251" s="8"/>
      <c r="L2251" s="8"/>
      <c r="M2251" s="8"/>
    </row>
    <row r="2252" spans="1:38" ht="30" customHeight="1">
      <c r="A2252" s="32"/>
      <c r="B2252" s="32"/>
      <c r="C2252" s="30"/>
      <c r="D2252" s="8"/>
      <c r="E2252" s="8"/>
      <c r="F2252" s="8"/>
      <c r="G2252" s="8"/>
      <c r="H2252" s="8"/>
      <c r="I2252" s="8"/>
      <c r="J2252" s="8"/>
      <c r="K2252" s="8"/>
      <c r="L2252" s="8"/>
      <c r="M2252" s="8"/>
    </row>
    <row r="2253" spans="1:38" ht="30" customHeight="1">
      <c r="A2253" s="32"/>
      <c r="B2253" s="32"/>
      <c r="C2253" s="30"/>
      <c r="D2253" s="8"/>
      <c r="E2253" s="8"/>
      <c r="F2253" s="8"/>
      <c r="G2253" s="8"/>
      <c r="H2253" s="8"/>
      <c r="I2253" s="8"/>
      <c r="J2253" s="8"/>
      <c r="K2253" s="8"/>
      <c r="L2253" s="8"/>
      <c r="M2253" s="8"/>
    </row>
    <row r="2254" spans="1:38" ht="30" customHeight="1">
      <c r="A2254" s="32"/>
      <c r="B2254" s="32"/>
      <c r="C2254" s="30"/>
      <c r="D2254" s="8"/>
      <c r="E2254" s="8"/>
      <c r="F2254" s="8"/>
      <c r="G2254" s="8"/>
      <c r="H2254" s="8"/>
      <c r="I2254" s="8"/>
      <c r="J2254" s="8"/>
      <c r="K2254" s="8"/>
      <c r="L2254" s="8"/>
      <c r="M2254" s="8"/>
    </row>
    <row r="2255" spans="1:38" ht="30" customHeight="1">
      <c r="A2255" s="32"/>
      <c r="B2255" s="32"/>
      <c r="C2255" s="30"/>
      <c r="D2255" s="8"/>
      <c r="E2255" s="8"/>
      <c r="F2255" s="8"/>
      <c r="G2255" s="8"/>
      <c r="H2255" s="8"/>
      <c r="I2255" s="8"/>
      <c r="J2255" s="8"/>
      <c r="K2255" s="8"/>
      <c r="L2255" s="8"/>
      <c r="M2255" s="8"/>
    </row>
    <row r="2256" spans="1:38" ht="30" customHeight="1">
      <c r="A2256" s="32"/>
      <c r="B2256" s="32"/>
      <c r="C2256" s="30"/>
      <c r="D2256" s="8"/>
      <c r="E2256" s="8"/>
      <c r="F2256" s="8"/>
      <c r="G2256" s="8"/>
      <c r="H2256" s="8"/>
      <c r="I2256" s="8"/>
      <c r="J2256" s="8"/>
      <c r="K2256" s="8"/>
      <c r="L2256" s="8"/>
      <c r="M2256" s="8"/>
    </row>
    <row r="2257" spans="1:38" ht="30" customHeight="1">
      <c r="A2257" s="32"/>
      <c r="B2257" s="32"/>
      <c r="C2257" s="30"/>
      <c r="D2257" s="8"/>
      <c r="E2257" s="8"/>
      <c r="F2257" s="8"/>
      <c r="G2257" s="8"/>
      <c r="H2257" s="8"/>
      <c r="I2257" s="8"/>
      <c r="J2257" s="8"/>
      <c r="K2257" s="8"/>
      <c r="L2257" s="8"/>
      <c r="M2257" s="8"/>
    </row>
    <row r="2258" spans="1:38" ht="30" customHeight="1">
      <c r="A2258" s="32"/>
      <c r="B2258" s="32"/>
      <c r="C2258" s="30"/>
      <c r="D2258" s="8"/>
      <c r="E2258" s="8"/>
      <c r="F2258" s="8"/>
      <c r="G2258" s="8"/>
      <c r="H2258" s="8"/>
      <c r="I2258" s="8"/>
      <c r="J2258" s="8"/>
      <c r="K2258" s="8"/>
      <c r="L2258" s="8"/>
      <c r="M2258" s="8"/>
    </row>
    <row r="2259" spans="1:38" ht="30" customHeight="1">
      <c r="A2259" s="32"/>
      <c r="B2259" s="32"/>
      <c r="C2259" s="30"/>
      <c r="D2259" s="8"/>
      <c r="E2259" s="8"/>
      <c r="F2259" s="8"/>
      <c r="G2259" s="8"/>
      <c r="H2259" s="8"/>
      <c r="I2259" s="8"/>
      <c r="J2259" s="8"/>
      <c r="K2259" s="8"/>
      <c r="L2259" s="8"/>
      <c r="M2259" s="8"/>
    </row>
    <row r="2260" spans="1:38" ht="30" customHeight="1">
      <c r="A2260" s="32"/>
      <c r="B2260" s="32"/>
      <c r="C2260" s="30"/>
      <c r="D2260" s="8"/>
      <c r="E2260" s="8"/>
      <c r="F2260" s="8"/>
      <c r="G2260" s="8"/>
      <c r="H2260" s="8"/>
      <c r="I2260" s="8"/>
      <c r="J2260" s="8"/>
      <c r="K2260" s="8"/>
      <c r="L2260" s="8"/>
      <c r="M2260" s="8"/>
    </row>
    <row r="2261" spans="1:38" ht="30" customHeight="1">
      <c r="A2261" s="32"/>
      <c r="B2261" s="32"/>
      <c r="C2261" s="30"/>
      <c r="D2261" s="8"/>
      <c r="E2261" s="8"/>
      <c r="F2261" s="8"/>
      <c r="G2261" s="8"/>
      <c r="H2261" s="8"/>
      <c r="I2261" s="8"/>
      <c r="J2261" s="8"/>
      <c r="K2261" s="8"/>
      <c r="L2261" s="8"/>
      <c r="M2261" s="8"/>
    </row>
    <row r="2262" spans="1:38" ht="30" customHeight="1">
      <c r="A2262" s="32"/>
      <c r="B2262" s="32"/>
      <c r="C2262" s="30"/>
      <c r="D2262" s="8"/>
      <c r="E2262" s="8"/>
      <c r="F2262" s="8"/>
      <c r="G2262" s="8"/>
      <c r="H2262" s="8"/>
      <c r="I2262" s="8"/>
      <c r="J2262" s="8"/>
      <c r="K2262" s="8"/>
      <c r="L2262" s="8"/>
      <c r="M2262" s="8"/>
    </row>
    <row r="2263" spans="1:38" ht="30" customHeight="1">
      <c r="A2263" s="32"/>
      <c r="B2263" s="32"/>
      <c r="C2263" s="30"/>
      <c r="D2263" s="8"/>
      <c r="E2263" s="8"/>
      <c r="F2263" s="8"/>
      <c r="G2263" s="8"/>
      <c r="H2263" s="8"/>
      <c r="I2263" s="8"/>
      <c r="J2263" s="8"/>
      <c r="K2263" s="8"/>
      <c r="L2263" s="8"/>
      <c r="M2263" s="8"/>
    </row>
    <row r="2264" spans="1:38" ht="30" customHeight="1">
      <c r="A2264" s="32"/>
      <c r="B2264" s="32"/>
      <c r="C2264" s="30"/>
      <c r="D2264" s="8"/>
      <c r="E2264" s="8"/>
      <c r="F2264" s="8"/>
      <c r="G2264" s="8"/>
      <c r="H2264" s="8"/>
      <c r="I2264" s="8"/>
      <c r="J2264" s="8"/>
      <c r="K2264" s="8"/>
      <c r="L2264" s="8"/>
      <c r="M2264" s="8"/>
    </row>
    <row r="2265" spans="1:38" ht="30" customHeight="1">
      <c r="A2265" s="32"/>
      <c r="B2265" s="32"/>
      <c r="C2265" s="30"/>
      <c r="D2265" s="8"/>
      <c r="E2265" s="8"/>
      <c r="F2265" s="8"/>
      <c r="G2265" s="8"/>
      <c r="H2265" s="8"/>
      <c r="I2265" s="8"/>
      <c r="J2265" s="8"/>
      <c r="K2265" s="8"/>
      <c r="L2265" s="8"/>
      <c r="M2265" s="8"/>
    </row>
    <row r="2266" spans="1:38" ht="30" customHeight="1">
      <c r="A2266" s="32"/>
      <c r="B2266" s="32"/>
      <c r="C2266" s="30"/>
      <c r="D2266" s="8"/>
      <c r="E2266" s="8"/>
      <c r="F2266" s="8"/>
      <c r="G2266" s="8"/>
      <c r="H2266" s="8"/>
      <c r="I2266" s="8"/>
      <c r="J2266" s="8"/>
      <c r="K2266" s="8"/>
      <c r="L2266" s="8"/>
      <c r="M2266" s="8"/>
    </row>
    <row r="2267" spans="1:38" ht="30" customHeight="1">
      <c r="A2267" s="32"/>
      <c r="B2267" s="32"/>
      <c r="C2267" s="30"/>
      <c r="D2267" s="8"/>
      <c r="E2267" s="8"/>
      <c r="F2267" s="8"/>
      <c r="G2267" s="8"/>
      <c r="H2267" s="8"/>
      <c r="I2267" s="8"/>
      <c r="J2267" s="8"/>
      <c r="K2267" s="8"/>
      <c r="L2267" s="8"/>
      <c r="M2267" s="8"/>
    </row>
    <row r="2268" spans="1:38" ht="30" customHeight="1">
      <c r="A2268" s="32"/>
      <c r="B2268" s="32"/>
      <c r="C2268" s="30"/>
      <c r="D2268" s="8"/>
      <c r="E2268" s="8"/>
      <c r="F2268" s="8"/>
      <c r="G2268" s="8"/>
      <c r="H2268" s="8"/>
      <c r="I2268" s="8"/>
      <c r="J2268" s="8"/>
      <c r="K2268" s="8"/>
      <c r="L2268" s="8"/>
      <c r="M2268" s="8"/>
    </row>
    <row r="2269" spans="1:38" ht="30" customHeight="1">
      <c r="A2269" s="32"/>
      <c r="B2269" s="32"/>
      <c r="C2269" s="30"/>
      <c r="D2269" s="8"/>
      <c r="E2269" s="8"/>
      <c r="F2269" s="8"/>
      <c r="G2269" s="8"/>
      <c r="H2269" s="8"/>
      <c r="I2269" s="8"/>
      <c r="J2269" s="8"/>
      <c r="K2269" s="8"/>
      <c r="L2269" s="8"/>
      <c r="M2269" s="8"/>
    </row>
    <row r="2270" spans="1:38" ht="30" customHeight="1">
      <c r="A2270" s="11" t="s">
        <v>121</v>
      </c>
      <c r="B2270" s="12"/>
      <c r="C2270" s="13"/>
      <c r="D2270" s="14"/>
      <c r="E2270" s="8"/>
      <c r="F2270" s="14"/>
      <c r="G2270" s="8"/>
      <c r="H2270" s="14"/>
      <c r="I2270" s="8"/>
      <c r="J2270" s="14"/>
      <c r="K2270" s="8"/>
      <c r="L2270" s="14">
        <f>F2270+H2270+J2270</f>
        <v>0</v>
      </c>
      <c r="M2270" s="14"/>
      <c r="R2270">
        <f t="shared" ref="R2270:AL2270" si="223">ROUNDDOWN(SUM(R2250:R2250), 0)</f>
        <v>0</v>
      </c>
      <c r="S2270">
        <f t="shared" si="223"/>
        <v>0</v>
      </c>
      <c r="T2270">
        <f t="shared" si="223"/>
        <v>0</v>
      </c>
      <c r="U2270">
        <f t="shared" si="223"/>
        <v>0</v>
      </c>
      <c r="V2270">
        <f t="shared" si="223"/>
        <v>0</v>
      </c>
      <c r="W2270">
        <f t="shared" si="223"/>
        <v>0</v>
      </c>
      <c r="X2270">
        <f t="shared" si="223"/>
        <v>0</v>
      </c>
      <c r="Y2270">
        <f t="shared" si="223"/>
        <v>0</v>
      </c>
      <c r="Z2270">
        <f t="shared" si="223"/>
        <v>0</v>
      </c>
      <c r="AA2270">
        <f t="shared" si="223"/>
        <v>0</v>
      </c>
      <c r="AB2270">
        <f t="shared" si="223"/>
        <v>0</v>
      </c>
      <c r="AC2270">
        <f t="shared" si="223"/>
        <v>0</v>
      </c>
      <c r="AD2270">
        <f t="shared" si="223"/>
        <v>0</v>
      </c>
      <c r="AE2270">
        <f t="shared" si="223"/>
        <v>0</v>
      </c>
      <c r="AF2270">
        <f t="shared" si="223"/>
        <v>0</v>
      </c>
      <c r="AG2270">
        <f t="shared" si="223"/>
        <v>0</v>
      </c>
      <c r="AH2270">
        <f t="shared" si="223"/>
        <v>0</v>
      </c>
      <c r="AI2270">
        <f t="shared" si="223"/>
        <v>0</v>
      </c>
      <c r="AJ2270">
        <f t="shared" si="223"/>
        <v>0</v>
      </c>
      <c r="AK2270">
        <f t="shared" si="223"/>
        <v>0</v>
      </c>
      <c r="AL2270">
        <f t="shared" si="223"/>
        <v>0</v>
      </c>
    </row>
    <row r="2271" spans="1:38" ht="30" customHeight="1">
      <c r="A2271" s="53" t="s">
        <v>398</v>
      </c>
      <c r="B2271" s="56"/>
      <c r="C2271" s="56"/>
      <c r="D2271" s="56"/>
      <c r="E2271" s="56"/>
      <c r="F2271" s="56"/>
      <c r="G2271" s="56"/>
      <c r="H2271" s="56"/>
      <c r="I2271" s="56"/>
      <c r="J2271" s="56"/>
      <c r="K2271" s="56"/>
      <c r="L2271" s="56"/>
      <c r="M2271" s="57"/>
    </row>
    <row r="2272" spans="1:38" ht="30" customHeight="1">
      <c r="A2272" s="31" t="s">
        <v>192</v>
      </c>
      <c r="B2272" s="31" t="s">
        <v>193</v>
      </c>
      <c r="C2272" s="29" t="s">
        <v>194</v>
      </c>
      <c r="D2272" s="8">
        <v>11</v>
      </c>
      <c r="E2272" s="8"/>
      <c r="F2272" s="8"/>
      <c r="G2272" s="8"/>
      <c r="H2272" s="8"/>
      <c r="I2272" s="8"/>
      <c r="J2272" s="8"/>
      <c r="K2272" s="8">
        <f t="shared" ref="K2272:L2274" si="224">E2272+G2272+I2272</f>
        <v>0</v>
      </c>
      <c r="L2272" s="8">
        <f t="shared" si="224"/>
        <v>0</v>
      </c>
      <c r="M2272" s="9" t="s">
        <v>191</v>
      </c>
      <c r="O2272" t="str">
        <f>""</f>
        <v/>
      </c>
      <c r="P2272" s="1" t="s">
        <v>120</v>
      </c>
      <c r="Q2272">
        <v>1</v>
      </c>
      <c r="R2272">
        <f>IF(P2272="기계경비", J2272, 0)</f>
        <v>0</v>
      </c>
      <c r="S2272">
        <f>IF(P2272="운반비", J2272, 0)</f>
        <v>0</v>
      </c>
      <c r="T2272">
        <f>IF(P2272="작업부산물", F2272, 0)</f>
        <v>0</v>
      </c>
      <c r="U2272">
        <f>IF(P2272="관급", F2272, 0)</f>
        <v>0</v>
      </c>
      <c r="V2272">
        <f>IF(P2272="외주비", J2272, 0)</f>
        <v>0</v>
      </c>
      <c r="W2272">
        <f>IF(P2272="장비비", J2272, 0)</f>
        <v>0</v>
      </c>
      <c r="X2272">
        <f>IF(P2272="폐기물처리비", J2272, 0)</f>
        <v>0</v>
      </c>
      <c r="Y2272">
        <f>IF(P2272="가설비", J2272, 0)</f>
        <v>0</v>
      </c>
      <c r="Z2272">
        <f>IF(P2272="잡비제외분", F2272, 0)</f>
        <v>0</v>
      </c>
      <c r="AA2272">
        <f>IF(P2272="사급자재대", L2272, 0)</f>
        <v>0</v>
      </c>
      <c r="AB2272">
        <f>IF(P2272="관급자재대", L2272, 0)</f>
        <v>0</v>
      </c>
      <c r="AC2272">
        <f>IF(P2272="사용자항목1", L2272, 0)</f>
        <v>0</v>
      </c>
      <c r="AD2272">
        <f>IF(P2272="사용자항목2", L2272, 0)</f>
        <v>0</v>
      </c>
      <c r="AE2272">
        <f>IF(P2272="사용자항목3", L2272, 0)</f>
        <v>0</v>
      </c>
      <c r="AF2272">
        <f>IF(P2272="사용자항목4", L2272, 0)</f>
        <v>0</v>
      </c>
      <c r="AG2272">
        <f>IF(P2272="사용자항목5", L2272, 0)</f>
        <v>0</v>
      </c>
      <c r="AH2272">
        <f>IF(P2272="사용자항목6", L2272, 0)</f>
        <v>0</v>
      </c>
      <c r="AI2272">
        <f>IF(P2272="사용자항목7", L2272, 0)</f>
        <v>0</v>
      </c>
      <c r="AJ2272">
        <f>IF(P2272="사용자항목8", L2272, 0)</f>
        <v>0</v>
      </c>
      <c r="AK2272">
        <f>IF(P2272="사용자항목9", L2272, 0)</f>
        <v>0</v>
      </c>
    </row>
    <row r="2273" spans="1:37" ht="30" customHeight="1">
      <c r="A2273" s="31" t="s">
        <v>196</v>
      </c>
      <c r="B2273" s="31" t="s">
        <v>197</v>
      </c>
      <c r="C2273" s="29" t="s">
        <v>57</v>
      </c>
      <c r="D2273" s="8">
        <v>27</v>
      </c>
      <c r="E2273" s="8"/>
      <c r="F2273" s="8"/>
      <c r="G2273" s="8"/>
      <c r="H2273" s="8"/>
      <c r="I2273" s="8"/>
      <c r="J2273" s="8"/>
      <c r="K2273" s="8">
        <f t="shared" si="224"/>
        <v>0</v>
      </c>
      <c r="L2273" s="8">
        <f t="shared" si="224"/>
        <v>0</v>
      </c>
      <c r="M2273" s="9" t="s">
        <v>195</v>
      </c>
      <c r="O2273" t="str">
        <f>""</f>
        <v/>
      </c>
      <c r="P2273" s="1" t="s">
        <v>120</v>
      </c>
      <c r="Q2273">
        <v>1</v>
      </c>
      <c r="R2273">
        <f>IF(P2273="기계경비", J2273, 0)</f>
        <v>0</v>
      </c>
      <c r="S2273">
        <f>IF(P2273="운반비", J2273, 0)</f>
        <v>0</v>
      </c>
      <c r="T2273">
        <f>IF(P2273="작업부산물", F2273, 0)</f>
        <v>0</v>
      </c>
      <c r="U2273">
        <f>IF(P2273="관급", F2273, 0)</f>
        <v>0</v>
      </c>
      <c r="V2273">
        <f>IF(P2273="외주비", J2273, 0)</f>
        <v>0</v>
      </c>
      <c r="W2273">
        <f>IF(P2273="장비비", J2273, 0)</f>
        <v>0</v>
      </c>
      <c r="X2273">
        <f>IF(P2273="폐기물처리비", J2273, 0)</f>
        <v>0</v>
      </c>
      <c r="Y2273">
        <f>IF(P2273="가설비", J2273, 0)</f>
        <v>0</v>
      </c>
      <c r="Z2273">
        <f>IF(P2273="잡비제외분", F2273, 0)</f>
        <v>0</v>
      </c>
      <c r="AA2273">
        <f>IF(P2273="사급자재대", L2273, 0)</f>
        <v>0</v>
      </c>
      <c r="AB2273">
        <f>IF(P2273="관급자재대", L2273, 0)</f>
        <v>0</v>
      </c>
      <c r="AC2273">
        <f>IF(P2273="사용자항목1", L2273, 0)</f>
        <v>0</v>
      </c>
      <c r="AD2273">
        <f>IF(P2273="사용자항목2", L2273, 0)</f>
        <v>0</v>
      </c>
      <c r="AE2273">
        <f>IF(P2273="사용자항목3", L2273, 0)</f>
        <v>0</v>
      </c>
      <c r="AF2273">
        <f>IF(P2273="사용자항목4", L2273, 0)</f>
        <v>0</v>
      </c>
      <c r="AG2273">
        <f>IF(P2273="사용자항목5", L2273, 0)</f>
        <v>0</v>
      </c>
      <c r="AH2273">
        <f>IF(P2273="사용자항목6", L2273, 0)</f>
        <v>0</v>
      </c>
      <c r="AI2273">
        <f>IF(P2273="사용자항목7", L2273, 0)</f>
        <v>0</v>
      </c>
      <c r="AJ2273">
        <f>IF(P2273="사용자항목8", L2273, 0)</f>
        <v>0</v>
      </c>
      <c r="AK2273">
        <f>IF(P2273="사용자항목9", L2273, 0)</f>
        <v>0</v>
      </c>
    </row>
    <row r="2274" spans="1:37" ht="30" customHeight="1">
      <c r="A2274" s="31" t="s">
        <v>199</v>
      </c>
      <c r="B2274" s="31" t="s">
        <v>200</v>
      </c>
      <c r="C2274" s="29" t="s">
        <v>57</v>
      </c>
      <c r="D2274" s="8">
        <v>28</v>
      </c>
      <c r="E2274" s="8"/>
      <c r="F2274" s="8"/>
      <c r="G2274" s="8"/>
      <c r="H2274" s="8"/>
      <c r="I2274" s="8"/>
      <c r="J2274" s="8"/>
      <c r="K2274" s="8">
        <f t="shared" si="224"/>
        <v>0</v>
      </c>
      <c r="L2274" s="8">
        <f t="shared" si="224"/>
        <v>0</v>
      </c>
      <c r="M2274" s="9" t="s">
        <v>198</v>
      </c>
      <c r="O2274" t="str">
        <f>""</f>
        <v/>
      </c>
      <c r="P2274" s="1" t="s">
        <v>120</v>
      </c>
      <c r="Q2274">
        <v>1</v>
      </c>
      <c r="R2274">
        <f>IF(P2274="기계경비", J2274, 0)</f>
        <v>0</v>
      </c>
      <c r="S2274">
        <f>IF(P2274="운반비", J2274, 0)</f>
        <v>0</v>
      </c>
      <c r="T2274">
        <f>IF(P2274="작업부산물", F2274, 0)</f>
        <v>0</v>
      </c>
      <c r="U2274">
        <f>IF(P2274="관급", F2274, 0)</f>
        <v>0</v>
      </c>
      <c r="V2274">
        <f>IF(P2274="외주비", J2274, 0)</f>
        <v>0</v>
      </c>
      <c r="W2274">
        <f>IF(P2274="장비비", J2274, 0)</f>
        <v>0</v>
      </c>
      <c r="X2274">
        <f>IF(P2274="폐기물처리비", J2274, 0)</f>
        <v>0</v>
      </c>
      <c r="Y2274">
        <f>IF(P2274="가설비", J2274, 0)</f>
        <v>0</v>
      </c>
      <c r="Z2274">
        <f>IF(P2274="잡비제외분", F2274, 0)</f>
        <v>0</v>
      </c>
      <c r="AA2274">
        <f>IF(P2274="사급자재대", L2274, 0)</f>
        <v>0</v>
      </c>
      <c r="AB2274">
        <f>IF(P2274="관급자재대", L2274, 0)</f>
        <v>0</v>
      </c>
      <c r="AC2274">
        <f>IF(P2274="사용자항목1", L2274, 0)</f>
        <v>0</v>
      </c>
      <c r="AD2274">
        <f>IF(P2274="사용자항목2", L2274, 0)</f>
        <v>0</v>
      </c>
      <c r="AE2274">
        <f>IF(P2274="사용자항목3", L2274, 0)</f>
        <v>0</v>
      </c>
      <c r="AF2274">
        <f>IF(P2274="사용자항목4", L2274, 0)</f>
        <v>0</v>
      </c>
      <c r="AG2274">
        <f>IF(P2274="사용자항목5", L2274, 0)</f>
        <v>0</v>
      </c>
      <c r="AH2274">
        <f>IF(P2274="사용자항목6", L2274, 0)</f>
        <v>0</v>
      </c>
      <c r="AI2274">
        <f>IF(P2274="사용자항목7", L2274, 0)</f>
        <v>0</v>
      </c>
      <c r="AJ2274">
        <f>IF(P2274="사용자항목8", L2274, 0)</f>
        <v>0</v>
      </c>
      <c r="AK2274">
        <f>IF(P2274="사용자항목9", L2274, 0)</f>
        <v>0</v>
      </c>
    </row>
    <row r="2275" spans="1:37" ht="30" customHeight="1">
      <c r="A2275" s="32"/>
      <c r="B2275" s="32"/>
      <c r="C2275" s="30"/>
      <c r="D2275" s="8"/>
      <c r="E2275" s="8"/>
      <c r="F2275" s="8"/>
      <c r="G2275" s="8"/>
      <c r="H2275" s="8"/>
      <c r="I2275" s="8"/>
      <c r="J2275" s="8"/>
      <c r="K2275" s="8"/>
      <c r="L2275" s="8"/>
      <c r="M2275" s="8"/>
    </row>
    <row r="2276" spans="1:37" ht="30" customHeight="1">
      <c r="A2276" s="32"/>
      <c r="B2276" s="32"/>
      <c r="C2276" s="30"/>
      <c r="D2276" s="8"/>
      <c r="E2276" s="8"/>
      <c r="F2276" s="8"/>
      <c r="G2276" s="8"/>
      <c r="H2276" s="8"/>
      <c r="I2276" s="8"/>
      <c r="J2276" s="8"/>
      <c r="K2276" s="8"/>
      <c r="L2276" s="8"/>
      <c r="M2276" s="8"/>
    </row>
    <row r="2277" spans="1:37" ht="30" customHeight="1">
      <c r="A2277" s="32"/>
      <c r="B2277" s="32"/>
      <c r="C2277" s="30"/>
      <c r="D2277" s="8"/>
      <c r="E2277" s="8"/>
      <c r="F2277" s="8"/>
      <c r="G2277" s="8"/>
      <c r="H2277" s="8"/>
      <c r="I2277" s="8"/>
      <c r="J2277" s="8"/>
      <c r="K2277" s="8"/>
      <c r="L2277" s="8"/>
      <c r="M2277" s="8"/>
    </row>
    <row r="2278" spans="1:37" ht="30" customHeight="1">
      <c r="A2278" s="32"/>
      <c r="B2278" s="32"/>
      <c r="C2278" s="30"/>
      <c r="D2278" s="8"/>
      <c r="E2278" s="8"/>
      <c r="F2278" s="8"/>
      <c r="G2278" s="8"/>
      <c r="H2278" s="8"/>
      <c r="I2278" s="8"/>
      <c r="J2278" s="8"/>
      <c r="K2278" s="8"/>
      <c r="L2278" s="8"/>
      <c r="M2278" s="8"/>
    </row>
    <row r="2279" spans="1:37" ht="30" customHeight="1">
      <c r="A2279" s="32"/>
      <c r="B2279" s="32"/>
      <c r="C2279" s="30"/>
      <c r="D2279" s="8"/>
      <c r="E2279" s="8"/>
      <c r="F2279" s="8"/>
      <c r="G2279" s="8"/>
      <c r="H2279" s="8"/>
      <c r="I2279" s="8"/>
      <c r="J2279" s="8"/>
      <c r="K2279" s="8"/>
      <c r="L2279" s="8"/>
      <c r="M2279" s="8"/>
    </row>
    <row r="2280" spans="1:37" ht="30" customHeight="1">
      <c r="A2280" s="32"/>
      <c r="B2280" s="32"/>
      <c r="C2280" s="30"/>
      <c r="D2280" s="8"/>
      <c r="E2280" s="8"/>
      <c r="F2280" s="8"/>
      <c r="G2280" s="8"/>
      <c r="H2280" s="8"/>
      <c r="I2280" s="8"/>
      <c r="J2280" s="8"/>
      <c r="K2280" s="8"/>
      <c r="L2280" s="8"/>
      <c r="M2280" s="8"/>
    </row>
    <row r="2281" spans="1:37" ht="30" customHeight="1">
      <c r="A2281" s="32"/>
      <c r="B2281" s="32"/>
      <c r="C2281" s="30"/>
      <c r="D2281" s="8"/>
      <c r="E2281" s="8"/>
      <c r="F2281" s="8"/>
      <c r="G2281" s="8"/>
      <c r="H2281" s="8"/>
      <c r="I2281" s="8"/>
      <c r="J2281" s="8"/>
      <c r="K2281" s="8"/>
      <c r="L2281" s="8"/>
      <c r="M2281" s="8"/>
    </row>
    <row r="2282" spans="1:37" ht="30" customHeight="1">
      <c r="A2282" s="32"/>
      <c r="B2282" s="32"/>
      <c r="C2282" s="30"/>
      <c r="D2282" s="8"/>
      <c r="E2282" s="8"/>
      <c r="F2282" s="8"/>
      <c r="G2282" s="8"/>
      <c r="H2282" s="8"/>
      <c r="I2282" s="8"/>
      <c r="J2282" s="8"/>
      <c r="K2282" s="8"/>
      <c r="L2282" s="8"/>
      <c r="M2282" s="8"/>
    </row>
    <row r="2283" spans="1:37" ht="30" customHeight="1">
      <c r="A2283" s="32"/>
      <c r="B2283" s="32"/>
      <c r="C2283" s="30"/>
      <c r="D2283" s="8"/>
      <c r="E2283" s="8"/>
      <c r="F2283" s="8"/>
      <c r="G2283" s="8"/>
      <c r="H2283" s="8"/>
      <c r="I2283" s="8"/>
      <c r="J2283" s="8"/>
      <c r="K2283" s="8"/>
      <c r="L2283" s="8"/>
      <c r="M2283" s="8"/>
    </row>
    <row r="2284" spans="1:37" ht="30" customHeight="1">
      <c r="A2284" s="32"/>
      <c r="B2284" s="32"/>
      <c r="C2284" s="30"/>
      <c r="D2284" s="8"/>
      <c r="E2284" s="8"/>
      <c r="F2284" s="8"/>
      <c r="G2284" s="8"/>
      <c r="H2284" s="8"/>
      <c r="I2284" s="8"/>
      <c r="J2284" s="8"/>
      <c r="K2284" s="8"/>
      <c r="L2284" s="8"/>
      <c r="M2284" s="8"/>
    </row>
    <row r="2285" spans="1:37" ht="30" customHeight="1">
      <c r="A2285" s="32"/>
      <c r="B2285" s="32"/>
      <c r="C2285" s="30"/>
      <c r="D2285" s="8"/>
      <c r="E2285" s="8"/>
      <c r="F2285" s="8"/>
      <c r="G2285" s="8"/>
      <c r="H2285" s="8"/>
      <c r="I2285" s="8"/>
      <c r="J2285" s="8"/>
      <c r="K2285" s="8"/>
      <c r="L2285" s="8"/>
      <c r="M2285" s="8"/>
    </row>
    <row r="2286" spans="1:37" ht="30" customHeight="1">
      <c r="A2286" s="32"/>
      <c r="B2286" s="32"/>
      <c r="C2286" s="30"/>
      <c r="D2286" s="8"/>
      <c r="E2286" s="8"/>
      <c r="F2286" s="8"/>
      <c r="G2286" s="8"/>
      <c r="H2286" s="8"/>
      <c r="I2286" s="8"/>
      <c r="J2286" s="8"/>
      <c r="K2286" s="8"/>
      <c r="L2286" s="8"/>
      <c r="M2286" s="8"/>
    </row>
    <row r="2287" spans="1:37" ht="30" customHeight="1">
      <c r="A2287" s="32"/>
      <c r="B2287" s="32"/>
      <c r="C2287" s="30"/>
      <c r="D2287" s="8"/>
      <c r="E2287" s="8"/>
      <c r="F2287" s="8"/>
      <c r="G2287" s="8"/>
      <c r="H2287" s="8"/>
      <c r="I2287" s="8"/>
      <c r="J2287" s="8"/>
      <c r="K2287" s="8"/>
      <c r="L2287" s="8"/>
      <c r="M2287" s="8"/>
    </row>
    <row r="2288" spans="1:37" ht="30" customHeight="1">
      <c r="A2288" s="32"/>
      <c r="B2288" s="32"/>
      <c r="C2288" s="30"/>
      <c r="D2288" s="8"/>
      <c r="E2288" s="8"/>
      <c r="F2288" s="8"/>
      <c r="G2288" s="8"/>
      <c r="H2288" s="8"/>
      <c r="I2288" s="8"/>
      <c r="J2288" s="8"/>
      <c r="K2288" s="8"/>
      <c r="L2288" s="8"/>
      <c r="M2288" s="8"/>
    </row>
    <row r="2289" spans="1:38" ht="30" customHeight="1">
      <c r="A2289" s="32"/>
      <c r="B2289" s="32"/>
      <c r="C2289" s="30"/>
      <c r="D2289" s="8"/>
      <c r="E2289" s="8"/>
      <c r="F2289" s="8"/>
      <c r="G2289" s="8"/>
      <c r="H2289" s="8"/>
      <c r="I2289" s="8"/>
      <c r="J2289" s="8"/>
      <c r="K2289" s="8"/>
      <c r="L2289" s="8"/>
      <c r="M2289" s="8"/>
    </row>
    <row r="2290" spans="1:38" ht="30" customHeight="1">
      <c r="A2290" s="32"/>
      <c r="B2290" s="32"/>
      <c r="C2290" s="30"/>
      <c r="D2290" s="8"/>
      <c r="E2290" s="8"/>
      <c r="F2290" s="8"/>
      <c r="G2290" s="8"/>
      <c r="H2290" s="8"/>
      <c r="I2290" s="8"/>
      <c r="J2290" s="8"/>
      <c r="K2290" s="8"/>
      <c r="L2290" s="8"/>
      <c r="M2290" s="8"/>
    </row>
    <row r="2291" spans="1:38" ht="30" customHeight="1">
      <c r="A2291" s="32"/>
      <c r="B2291" s="32"/>
      <c r="C2291" s="30"/>
      <c r="D2291" s="8"/>
      <c r="E2291" s="8"/>
      <c r="F2291" s="8"/>
      <c r="G2291" s="8"/>
      <c r="H2291" s="8"/>
      <c r="I2291" s="8"/>
      <c r="J2291" s="8"/>
      <c r="K2291" s="8"/>
      <c r="L2291" s="8"/>
      <c r="M2291" s="8"/>
    </row>
    <row r="2292" spans="1:38" ht="30" customHeight="1">
      <c r="A2292" s="11" t="s">
        <v>121</v>
      </c>
      <c r="B2292" s="12"/>
      <c r="C2292" s="13"/>
      <c r="D2292" s="14"/>
      <c r="E2292" s="8"/>
      <c r="F2292" s="14"/>
      <c r="G2292" s="8"/>
      <c r="H2292" s="14"/>
      <c r="I2292" s="8"/>
      <c r="J2292" s="14"/>
      <c r="K2292" s="8"/>
      <c r="L2292" s="14">
        <f>F2292+H2292+J2292</f>
        <v>0</v>
      </c>
      <c r="M2292" s="14"/>
      <c r="R2292">
        <f t="shared" ref="R2292:AL2292" si="225">ROUNDDOWN(SUM(R2272:R2274), 0)</f>
        <v>0</v>
      </c>
      <c r="S2292">
        <f t="shared" si="225"/>
        <v>0</v>
      </c>
      <c r="T2292">
        <f t="shared" si="225"/>
        <v>0</v>
      </c>
      <c r="U2292">
        <f t="shared" si="225"/>
        <v>0</v>
      </c>
      <c r="V2292">
        <f t="shared" si="225"/>
        <v>0</v>
      </c>
      <c r="W2292">
        <f t="shared" si="225"/>
        <v>0</v>
      </c>
      <c r="X2292">
        <f t="shared" si="225"/>
        <v>0</v>
      </c>
      <c r="Y2292">
        <f t="shared" si="225"/>
        <v>0</v>
      </c>
      <c r="Z2292">
        <f t="shared" si="225"/>
        <v>0</v>
      </c>
      <c r="AA2292">
        <f t="shared" si="225"/>
        <v>0</v>
      </c>
      <c r="AB2292">
        <f t="shared" si="225"/>
        <v>0</v>
      </c>
      <c r="AC2292">
        <f t="shared" si="225"/>
        <v>0</v>
      </c>
      <c r="AD2292">
        <f t="shared" si="225"/>
        <v>0</v>
      </c>
      <c r="AE2292">
        <f t="shared" si="225"/>
        <v>0</v>
      </c>
      <c r="AF2292">
        <f t="shared" si="225"/>
        <v>0</v>
      </c>
      <c r="AG2292">
        <f t="shared" si="225"/>
        <v>0</v>
      </c>
      <c r="AH2292">
        <f t="shared" si="225"/>
        <v>0</v>
      </c>
      <c r="AI2292">
        <f t="shared" si="225"/>
        <v>0</v>
      </c>
      <c r="AJ2292">
        <f t="shared" si="225"/>
        <v>0</v>
      </c>
      <c r="AK2292">
        <f t="shared" si="225"/>
        <v>0</v>
      </c>
      <c r="AL2292">
        <f t="shared" si="225"/>
        <v>0</v>
      </c>
    </row>
    <row r="2293" spans="1:38" ht="30" customHeight="1">
      <c r="A2293" s="53" t="s">
        <v>399</v>
      </c>
      <c r="B2293" s="56"/>
      <c r="C2293" s="56"/>
      <c r="D2293" s="56"/>
      <c r="E2293" s="56"/>
      <c r="F2293" s="56"/>
      <c r="G2293" s="56"/>
      <c r="H2293" s="56"/>
      <c r="I2293" s="56"/>
      <c r="J2293" s="56"/>
      <c r="K2293" s="56"/>
      <c r="L2293" s="56"/>
      <c r="M2293" s="57"/>
    </row>
    <row r="2294" spans="1:38" ht="30" customHeight="1">
      <c r="A2294" s="31" t="s">
        <v>100</v>
      </c>
      <c r="B2294" s="31" t="s">
        <v>101</v>
      </c>
      <c r="C2294" s="29" t="s">
        <v>74</v>
      </c>
      <c r="D2294" s="8">
        <v>0.22800000000000001</v>
      </c>
      <c r="E2294" s="8"/>
      <c r="F2294" s="8"/>
      <c r="G2294" s="8"/>
      <c r="H2294" s="8"/>
      <c r="I2294" s="8"/>
      <c r="J2294" s="8"/>
      <c r="K2294" s="8">
        <f t="shared" ref="K2294:L2296" si="226">E2294+G2294+I2294</f>
        <v>0</v>
      </c>
      <c r="L2294" s="8">
        <f t="shared" si="226"/>
        <v>0</v>
      </c>
      <c r="M2294" s="8"/>
      <c r="O2294" t="str">
        <f>"03"</f>
        <v>03</v>
      </c>
      <c r="P2294" t="s">
        <v>110</v>
      </c>
      <c r="Q2294">
        <v>1</v>
      </c>
      <c r="R2294">
        <f>IF(P2294="기계경비", J2294, 0)</f>
        <v>0</v>
      </c>
      <c r="S2294">
        <f>IF(P2294="운반비", J2294, 0)</f>
        <v>0</v>
      </c>
      <c r="T2294">
        <f>IF(P2294="작업부산물", F2294, 0)</f>
        <v>0</v>
      </c>
      <c r="U2294">
        <f>IF(P2294="관급", F2294, 0)</f>
        <v>0</v>
      </c>
      <c r="V2294">
        <f>IF(P2294="외주비", J2294, 0)</f>
        <v>0</v>
      </c>
      <c r="W2294">
        <f>IF(P2294="장비비", J2294, 0)</f>
        <v>0</v>
      </c>
      <c r="X2294">
        <f>IF(P2294="폐기물처리비", L2294, 0)</f>
        <v>0</v>
      </c>
      <c r="Y2294">
        <f>IF(P2294="가설비", J2294, 0)</f>
        <v>0</v>
      </c>
      <c r="Z2294">
        <f>IF(P2294="잡비제외분", F2294, 0)</f>
        <v>0</v>
      </c>
      <c r="AA2294">
        <f>IF(P2294="사급자재대", L2294, 0)</f>
        <v>0</v>
      </c>
      <c r="AB2294">
        <f>IF(P2294="관급자재대", L2294, 0)</f>
        <v>0</v>
      </c>
      <c r="AC2294">
        <f>IF(P2294="사용자항목1", L2294, 0)</f>
        <v>0</v>
      </c>
      <c r="AD2294">
        <f>IF(P2294="사용자항목2", L2294, 0)</f>
        <v>0</v>
      </c>
      <c r="AE2294">
        <f>IF(P2294="사용자항목3", L2294, 0)</f>
        <v>0</v>
      </c>
      <c r="AF2294">
        <f>IF(P2294="사용자항목4", L2294, 0)</f>
        <v>0</v>
      </c>
      <c r="AG2294">
        <f>IF(P2294="사용자항목5", L2294, 0)</f>
        <v>0</v>
      </c>
      <c r="AH2294">
        <f>IF(P2294="사용자항목6", L2294, 0)</f>
        <v>0</v>
      </c>
      <c r="AI2294">
        <f>IF(P2294="사용자항목7", L2294, 0)</f>
        <v>0</v>
      </c>
      <c r="AJ2294">
        <f>IF(P2294="사용자항목8", L2294, 0)</f>
        <v>0</v>
      </c>
      <c r="AK2294">
        <f>IF(P2294="사용자항목9", L2294, 0)</f>
        <v>0</v>
      </c>
    </row>
    <row r="2295" spans="1:38" ht="30" customHeight="1">
      <c r="A2295" s="31" t="s">
        <v>106</v>
      </c>
      <c r="B2295" s="31" t="s">
        <v>109</v>
      </c>
      <c r="C2295" s="29" t="s">
        <v>74</v>
      </c>
      <c r="D2295" s="8">
        <v>0.22800000000000001</v>
      </c>
      <c r="E2295" s="8"/>
      <c r="F2295" s="8"/>
      <c r="G2295" s="8"/>
      <c r="H2295" s="8"/>
      <c r="I2295" s="8"/>
      <c r="J2295" s="8"/>
      <c r="K2295" s="8">
        <f t="shared" si="226"/>
        <v>0</v>
      </c>
      <c r="L2295" s="8">
        <f t="shared" si="226"/>
        <v>0</v>
      </c>
      <c r="M2295" s="9" t="s">
        <v>108</v>
      </c>
      <c r="O2295" t="str">
        <f>"03"</f>
        <v>03</v>
      </c>
      <c r="P2295" t="s">
        <v>110</v>
      </c>
      <c r="Q2295">
        <v>1</v>
      </c>
      <c r="R2295">
        <f>IF(P2295="기계경비", J2295, 0)</f>
        <v>0</v>
      </c>
      <c r="S2295">
        <f>IF(P2295="운반비", J2295, 0)</f>
        <v>0</v>
      </c>
      <c r="T2295">
        <f>IF(P2295="작업부산물", F2295, 0)</f>
        <v>0</v>
      </c>
      <c r="U2295">
        <f>IF(P2295="관급", F2295, 0)</f>
        <v>0</v>
      </c>
      <c r="V2295">
        <f>IF(P2295="외주비", J2295, 0)</f>
        <v>0</v>
      </c>
      <c r="W2295">
        <f>IF(P2295="장비비", J2295, 0)</f>
        <v>0</v>
      </c>
      <c r="X2295">
        <f>IF(P2295="폐기물처리비", L2295, 0)</f>
        <v>0</v>
      </c>
      <c r="Y2295">
        <f>IF(P2295="가설비", J2295, 0)</f>
        <v>0</v>
      </c>
      <c r="Z2295">
        <f>IF(P2295="잡비제외분", F2295, 0)</f>
        <v>0</v>
      </c>
      <c r="AA2295">
        <f>IF(P2295="사급자재대", L2295, 0)</f>
        <v>0</v>
      </c>
      <c r="AB2295">
        <f>IF(P2295="관급자재대", L2295, 0)</f>
        <v>0</v>
      </c>
      <c r="AC2295">
        <f>IF(P2295="사용자항목1", L2295, 0)</f>
        <v>0</v>
      </c>
      <c r="AD2295">
        <f>IF(P2295="사용자항목2", L2295, 0)</f>
        <v>0</v>
      </c>
      <c r="AE2295">
        <f>IF(P2295="사용자항목3", L2295, 0)</f>
        <v>0</v>
      </c>
      <c r="AF2295">
        <f>IF(P2295="사용자항목4", L2295, 0)</f>
        <v>0</v>
      </c>
      <c r="AG2295">
        <f>IF(P2295="사용자항목5", L2295, 0)</f>
        <v>0</v>
      </c>
      <c r="AH2295">
        <f>IF(P2295="사용자항목6", L2295, 0)</f>
        <v>0</v>
      </c>
      <c r="AI2295">
        <f>IF(P2295="사용자항목7", L2295, 0)</f>
        <v>0</v>
      </c>
      <c r="AJ2295">
        <f>IF(P2295="사용자항목8", L2295, 0)</f>
        <v>0</v>
      </c>
      <c r="AK2295">
        <f>IF(P2295="사용자항목9", L2295, 0)</f>
        <v>0</v>
      </c>
    </row>
    <row r="2296" spans="1:38" ht="30" customHeight="1">
      <c r="A2296" s="31" t="s">
        <v>110</v>
      </c>
      <c r="B2296" s="31" t="s">
        <v>112</v>
      </c>
      <c r="C2296" s="29" t="s">
        <v>74</v>
      </c>
      <c r="D2296" s="8">
        <v>0.22800000000000001</v>
      </c>
      <c r="E2296" s="8"/>
      <c r="F2296" s="8"/>
      <c r="G2296" s="8"/>
      <c r="H2296" s="8"/>
      <c r="I2296" s="8"/>
      <c r="J2296" s="8"/>
      <c r="K2296" s="8">
        <f t="shared" si="226"/>
        <v>0</v>
      </c>
      <c r="L2296" s="8">
        <f t="shared" si="226"/>
        <v>0</v>
      </c>
      <c r="M2296" s="9" t="s">
        <v>108</v>
      </c>
      <c r="O2296" t="str">
        <f>"03"</f>
        <v>03</v>
      </c>
      <c r="P2296" t="s">
        <v>110</v>
      </c>
      <c r="Q2296">
        <v>1</v>
      </c>
      <c r="R2296">
        <f>IF(P2296="기계경비", J2296, 0)</f>
        <v>0</v>
      </c>
      <c r="S2296">
        <f>IF(P2296="운반비", J2296, 0)</f>
        <v>0</v>
      </c>
      <c r="T2296">
        <f>IF(P2296="작업부산물", F2296, 0)</f>
        <v>0</v>
      </c>
      <c r="U2296">
        <f>IF(P2296="관급", F2296, 0)</f>
        <v>0</v>
      </c>
      <c r="V2296">
        <f>IF(P2296="외주비", J2296, 0)</f>
        <v>0</v>
      </c>
      <c r="W2296">
        <f>IF(P2296="장비비", J2296, 0)</f>
        <v>0</v>
      </c>
      <c r="X2296">
        <f>IF(P2296="폐기물처리비", L2296, 0)</f>
        <v>0</v>
      </c>
      <c r="Y2296">
        <f>IF(P2296="가설비", J2296, 0)</f>
        <v>0</v>
      </c>
      <c r="Z2296">
        <f>IF(P2296="잡비제외분", F2296, 0)</f>
        <v>0</v>
      </c>
      <c r="AA2296">
        <f>IF(P2296="사급자재대", L2296, 0)</f>
        <v>0</v>
      </c>
      <c r="AB2296">
        <f>IF(P2296="관급자재대", L2296, 0)</f>
        <v>0</v>
      </c>
      <c r="AC2296">
        <f>IF(P2296="사용자항목1", L2296, 0)</f>
        <v>0</v>
      </c>
      <c r="AD2296">
        <f>IF(P2296="사용자항목2", L2296, 0)</f>
        <v>0</v>
      </c>
      <c r="AE2296">
        <f>IF(P2296="사용자항목3", L2296, 0)</f>
        <v>0</v>
      </c>
      <c r="AF2296">
        <f>IF(P2296="사용자항목4", L2296, 0)</f>
        <v>0</v>
      </c>
      <c r="AG2296">
        <f>IF(P2296="사용자항목5", L2296, 0)</f>
        <v>0</v>
      </c>
      <c r="AH2296">
        <f>IF(P2296="사용자항목6", L2296, 0)</f>
        <v>0</v>
      </c>
      <c r="AI2296">
        <f>IF(P2296="사용자항목7", L2296, 0)</f>
        <v>0</v>
      </c>
      <c r="AJ2296">
        <f>IF(P2296="사용자항목8", L2296, 0)</f>
        <v>0</v>
      </c>
      <c r="AK2296">
        <f>IF(P2296="사용자항목9", L2296, 0)</f>
        <v>0</v>
      </c>
    </row>
    <row r="2297" spans="1:38" ht="30" customHeight="1">
      <c r="A2297" s="32"/>
      <c r="B2297" s="32"/>
      <c r="C2297" s="30"/>
      <c r="D2297" s="8"/>
      <c r="E2297" s="8"/>
      <c r="F2297" s="8"/>
      <c r="G2297" s="8"/>
      <c r="H2297" s="8"/>
      <c r="I2297" s="8"/>
      <c r="J2297" s="8"/>
      <c r="K2297" s="8"/>
      <c r="L2297" s="8"/>
      <c r="M2297" s="8"/>
    </row>
    <row r="2298" spans="1:38" ht="30" customHeight="1">
      <c r="A2298" s="32"/>
      <c r="B2298" s="32"/>
      <c r="C2298" s="30"/>
      <c r="D2298" s="8"/>
      <c r="E2298" s="8"/>
      <c r="F2298" s="8"/>
      <c r="G2298" s="8"/>
      <c r="H2298" s="8"/>
      <c r="I2298" s="8"/>
      <c r="J2298" s="8"/>
      <c r="K2298" s="8"/>
      <c r="L2298" s="8"/>
      <c r="M2298" s="8"/>
    </row>
    <row r="2299" spans="1:38" ht="30" customHeight="1">
      <c r="A2299" s="32"/>
      <c r="B2299" s="32"/>
      <c r="C2299" s="30"/>
      <c r="D2299" s="8"/>
      <c r="E2299" s="8"/>
      <c r="F2299" s="8"/>
      <c r="G2299" s="8"/>
      <c r="H2299" s="8"/>
      <c r="I2299" s="8"/>
      <c r="J2299" s="8"/>
      <c r="K2299" s="8"/>
      <c r="L2299" s="8"/>
      <c r="M2299" s="8"/>
    </row>
    <row r="2300" spans="1:38" ht="30" customHeight="1">
      <c r="A2300" s="32"/>
      <c r="B2300" s="32"/>
      <c r="C2300" s="30"/>
      <c r="D2300" s="8"/>
      <c r="E2300" s="8"/>
      <c r="F2300" s="8"/>
      <c r="G2300" s="8"/>
      <c r="H2300" s="8"/>
      <c r="I2300" s="8"/>
      <c r="J2300" s="8"/>
      <c r="K2300" s="8"/>
      <c r="L2300" s="8"/>
      <c r="M2300" s="8"/>
    </row>
    <row r="2301" spans="1:38" ht="30" customHeight="1">
      <c r="A2301" s="32"/>
      <c r="B2301" s="32"/>
      <c r="C2301" s="30"/>
      <c r="D2301" s="8"/>
      <c r="E2301" s="8"/>
      <c r="F2301" s="8"/>
      <c r="G2301" s="8"/>
      <c r="H2301" s="8"/>
      <c r="I2301" s="8"/>
      <c r="J2301" s="8"/>
      <c r="K2301" s="8"/>
      <c r="L2301" s="8"/>
      <c r="M2301" s="8"/>
    </row>
    <row r="2302" spans="1:38" ht="30" customHeight="1">
      <c r="A2302" s="32"/>
      <c r="B2302" s="32"/>
      <c r="C2302" s="30"/>
      <c r="D2302" s="8"/>
      <c r="E2302" s="8"/>
      <c r="F2302" s="8"/>
      <c r="G2302" s="8"/>
      <c r="H2302" s="8"/>
      <c r="I2302" s="8"/>
      <c r="J2302" s="8"/>
      <c r="K2302" s="8"/>
      <c r="L2302" s="8"/>
      <c r="M2302" s="8"/>
    </row>
    <row r="2303" spans="1:38" ht="30" customHeight="1">
      <c r="A2303" s="32"/>
      <c r="B2303" s="32"/>
      <c r="C2303" s="30"/>
      <c r="D2303" s="8"/>
      <c r="E2303" s="8"/>
      <c r="F2303" s="8"/>
      <c r="G2303" s="8"/>
      <c r="H2303" s="8"/>
      <c r="I2303" s="8"/>
      <c r="J2303" s="8"/>
      <c r="K2303" s="8"/>
      <c r="L2303" s="8"/>
      <c r="M2303" s="8"/>
    </row>
    <row r="2304" spans="1:38" ht="30" customHeight="1">
      <c r="A2304" s="32"/>
      <c r="B2304" s="32"/>
      <c r="C2304" s="30"/>
      <c r="D2304" s="8"/>
      <c r="E2304" s="8"/>
      <c r="F2304" s="8"/>
      <c r="G2304" s="8"/>
      <c r="H2304" s="8"/>
      <c r="I2304" s="8"/>
      <c r="J2304" s="8"/>
      <c r="K2304" s="8"/>
      <c r="L2304" s="8"/>
      <c r="M2304" s="8"/>
    </row>
    <row r="2305" spans="1:38" ht="30" customHeight="1">
      <c r="A2305" s="32"/>
      <c r="B2305" s="32"/>
      <c r="C2305" s="30"/>
      <c r="D2305" s="8"/>
      <c r="E2305" s="8"/>
      <c r="F2305" s="8"/>
      <c r="G2305" s="8"/>
      <c r="H2305" s="8"/>
      <c r="I2305" s="8"/>
      <c r="J2305" s="8"/>
      <c r="K2305" s="8"/>
      <c r="L2305" s="8"/>
      <c r="M2305" s="8"/>
    </row>
    <row r="2306" spans="1:38" ht="30" customHeight="1">
      <c r="A2306" s="32"/>
      <c r="B2306" s="32"/>
      <c r="C2306" s="30"/>
      <c r="D2306" s="8"/>
      <c r="E2306" s="8"/>
      <c r="F2306" s="8"/>
      <c r="G2306" s="8"/>
      <c r="H2306" s="8"/>
      <c r="I2306" s="8"/>
      <c r="J2306" s="8"/>
      <c r="K2306" s="8"/>
      <c r="L2306" s="8"/>
      <c r="M2306" s="8"/>
    </row>
    <row r="2307" spans="1:38" ht="30" customHeight="1">
      <c r="A2307" s="32"/>
      <c r="B2307" s="32"/>
      <c r="C2307" s="30"/>
      <c r="D2307" s="8"/>
      <c r="E2307" s="8"/>
      <c r="F2307" s="8"/>
      <c r="G2307" s="8"/>
      <c r="H2307" s="8"/>
      <c r="I2307" s="8"/>
      <c r="J2307" s="8"/>
      <c r="K2307" s="8"/>
      <c r="L2307" s="8"/>
      <c r="M2307" s="8"/>
    </row>
    <row r="2308" spans="1:38" ht="30" customHeight="1">
      <c r="A2308" s="32"/>
      <c r="B2308" s="32"/>
      <c r="C2308" s="30"/>
      <c r="D2308" s="8"/>
      <c r="E2308" s="8"/>
      <c r="F2308" s="8"/>
      <c r="G2308" s="8"/>
      <c r="H2308" s="8"/>
      <c r="I2308" s="8"/>
      <c r="J2308" s="8"/>
      <c r="K2308" s="8"/>
      <c r="L2308" s="8"/>
      <c r="M2308" s="8"/>
    </row>
    <row r="2309" spans="1:38" ht="30" customHeight="1">
      <c r="A2309" s="32"/>
      <c r="B2309" s="32"/>
      <c r="C2309" s="30"/>
      <c r="D2309" s="8"/>
      <c r="E2309" s="8"/>
      <c r="F2309" s="8"/>
      <c r="G2309" s="8"/>
      <c r="H2309" s="8"/>
      <c r="I2309" s="8"/>
      <c r="J2309" s="8"/>
      <c r="K2309" s="8"/>
      <c r="L2309" s="8"/>
      <c r="M2309" s="8"/>
    </row>
    <row r="2310" spans="1:38" ht="30" customHeight="1">
      <c r="A2310" s="32"/>
      <c r="B2310" s="32"/>
      <c r="C2310" s="30"/>
      <c r="D2310" s="8"/>
      <c r="E2310" s="8"/>
      <c r="F2310" s="8"/>
      <c r="G2310" s="8"/>
      <c r="H2310" s="8"/>
      <c r="I2310" s="8"/>
      <c r="J2310" s="8"/>
      <c r="K2310" s="8"/>
      <c r="L2310" s="8"/>
      <c r="M2310" s="8"/>
    </row>
    <row r="2311" spans="1:38" ht="30" customHeight="1">
      <c r="A2311" s="32"/>
      <c r="B2311" s="32"/>
      <c r="C2311" s="30"/>
      <c r="D2311" s="8"/>
      <c r="E2311" s="8"/>
      <c r="F2311" s="8"/>
      <c r="G2311" s="8"/>
      <c r="H2311" s="8"/>
      <c r="I2311" s="8"/>
      <c r="J2311" s="8"/>
      <c r="K2311" s="8"/>
      <c r="L2311" s="8"/>
      <c r="M2311" s="8"/>
    </row>
    <row r="2312" spans="1:38" ht="30" customHeight="1">
      <c r="A2312" s="32"/>
      <c r="B2312" s="32"/>
      <c r="C2312" s="30"/>
      <c r="D2312" s="8"/>
      <c r="E2312" s="8"/>
      <c r="F2312" s="8"/>
      <c r="G2312" s="8"/>
      <c r="H2312" s="8"/>
      <c r="I2312" s="8"/>
      <c r="J2312" s="8"/>
      <c r="K2312" s="8"/>
      <c r="L2312" s="8"/>
      <c r="M2312" s="8"/>
    </row>
    <row r="2313" spans="1:38" ht="30" customHeight="1">
      <c r="A2313" s="32"/>
      <c r="B2313" s="32"/>
      <c r="C2313" s="30"/>
      <c r="D2313" s="8"/>
      <c r="E2313" s="8"/>
      <c r="F2313" s="8"/>
      <c r="G2313" s="8"/>
      <c r="H2313" s="8"/>
      <c r="I2313" s="8"/>
      <c r="J2313" s="8"/>
      <c r="K2313" s="8"/>
      <c r="L2313" s="8"/>
      <c r="M2313" s="8"/>
    </row>
    <row r="2314" spans="1:38" ht="30" customHeight="1">
      <c r="A2314" s="11" t="s">
        <v>121</v>
      </c>
      <c r="B2314" s="12"/>
      <c r="C2314" s="13"/>
      <c r="D2314" s="14"/>
      <c r="E2314" s="8"/>
      <c r="F2314" s="14"/>
      <c r="G2314" s="8"/>
      <c r="H2314" s="14"/>
      <c r="I2314" s="8"/>
      <c r="J2314" s="14"/>
      <c r="K2314" s="8"/>
      <c r="L2314" s="14">
        <f>F2314+H2314+J2314</f>
        <v>0</v>
      </c>
      <c r="M2314" s="14"/>
      <c r="R2314">
        <f t="shared" ref="R2314:AL2314" si="227">ROUNDDOWN(SUM(R2294:R2296), 0)</f>
        <v>0</v>
      </c>
      <c r="S2314">
        <f t="shared" si="227"/>
        <v>0</v>
      </c>
      <c r="T2314">
        <f t="shared" si="227"/>
        <v>0</v>
      </c>
      <c r="U2314">
        <f t="shared" si="227"/>
        <v>0</v>
      </c>
      <c r="V2314">
        <f t="shared" si="227"/>
        <v>0</v>
      </c>
      <c r="W2314">
        <f t="shared" si="227"/>
        <v>0</v>
      </c>
      <c r="X2314">
        <f t="shared" si="227"/>
        <v>0</v>
      </c>
      <c r="Y2314">
        <f t="shared" si="227"/>
        <v>0</v>
      </c>
      <c r="Z2314">
        <f t="shared" si="227"/>
        <v>0</v>
      </c>
      <c r="AA2314">
        <f t="shared" si="227"/>
        <v>0</v>
      </c>
      <c r="AB2314">
        <f t="shared" si="227"/>
        <v>0</v>
      </c>
      <c r="AC2314">
        <f t="shared" si="227"/>
        <v>0</v>
      </c>
      <c r="AD2314">
        <f t="shared" si="227"/>
        <v>0</v>
      </c>
      <c r="AE2314">
        <f t="shared" si="227"/>
        <v>0</v>
      </c>
      <c r="AF2314">
        <f t="shared" si="227"/>
        <v>0</v>
      </c>
      <c r="AG2314">
        <f t="shared" si="227"/>
        <v>0</v>
      </c>
      <c r="AH2314">
        <f t="shared" si="227"/>
        <v>0</v>
      </c>
      <c r="AI2314">
        <f t="shared" si="227"/>
        <v>0</v>
      </c>
      <c r="AJ2314">
        <f t="shared" si="227"/>
        <v>0</v>
      </c>
      <c r="AK2314">
        <f t="shared" si="227"/>
        <v>0</v>
      </c>
      <c r="AL2314">
        <f t="shared" si="227"/>
        <v>0</v>
      </c>
    </row>
    <row r="2315" spans="1:38" ht="30" customHeight="1">
      <c r="A2315" s="53" t="s">
        <v>400</v>
      </c>
      <c r="B2315" s="56"/>
      <c r="C2315" s="56"/>
      <c r="D2315" s="56"/>
      <c r="E2315" s="56"/>
      <c r="F2315" s="56"/>
      <c r="G2315" s="56"/>
      <c r="H2315" s="56"/>
      <c r="I2315" s="56"/>
      <c r="J2315" s="56"/>
      <c r="K2315" s="56"/>
      <c r="L2315" s="56"/>
      <c r="M2315" s="57"/>
    </row>
    <row r="2316" spans="1:38" ht="30" customHeight="1">
      <c r="A2316" s="31" t="s">
        <v>150</v>
      </c>
      <c r="B2316" s="31" t="s">
        <v>151</v>
      </c>
      <c r="C2316" s="29" t="s">
        <v>134</v>
      </c>
      <c r="D2316" s="8">
        <v>5</v>
      </c>
      <c r="E2316" s="8"/>
      <c r="F2316" s="8"/>
      <c r="G2316" s="8"/>
      <c r="H2316" s="8"/>
      <c r="I2316" s="8"/>
      <c r="J2316" s="8"/>
      <c r="K2316" s="8">
        <f t="shared" ref="K2316:L2320" si="228">E2316+G2316+I2316</f>
        <v>0</v>
      </c>
      <c r="L2316" s="8">
        <f t="shared" si="228"/>
        <v>0</v>
      </c>
      <c r="M2316" s="9" t="s">
        <v>149</v>
      </c>
      <c r="O2316" t="str">
        <f>""</f>
        <v/>
      </c>
      <c r="P2316" s="1" t="s">
        <v>120</v>
      </c>
      <c r="Q2316">
        <v>1</v>
      </c>
      <c r="R2316">
        <f>IF(P2316="기계경비", J2316, 0)</f>
        <v>0</v>
      </c>
      <c r="S2316">
        <f>IF(P2316="운반비", J2316, 0)</f>
        <v>0</v>
      </c>
      <c r="T2316">
        <f>IF(P2316="작업부산물", F2316, 0)</f>
        <v>0</v>
      </c>
      <c r="U2316">
        <f>IF(P2316="관급", F2316, 0)</f>
        <v>0</v>
      </c>
      <c r="V2316">
        <f>IF(P2316="외주비", J2316, 0)</f>
        <v>0</v>
      </c>
      <c r="W2316">
        <f>IF(P2316="장비비", J2316, 0)</f>
        <v>0</v>
      </c>
      <c r="X2316">
        <f>IF(P2316="폐기물처리비", J2316, 0)</f>
        <v>0</v>
      </c>
      <c r="Y2316">
        <f>IF(P2316="가설비", J2316, 0)</f>
        <v>0</v>
      </c>
      <c r="Z2316">
        <f>IF(P2316="잡비제외분", F2316, 0)</f>
        <v>0</v>
      </c>
      <c r="AA2316">
        <f>IF(P2316="사급자재대", L2316, 0)</f>
        <v>0</v>
      </c>
      <c r="AB2316">
        <f>IF(P2316="관급자재대", L2316, 0)</f>
        <v>0</v>
      </c>
      <c r="AC2316">
        <f>IF(P2316="사용자항목1", L2316, 0)</f>
        <v>0</v>
      </c>
      <c r="AD2316">
        <f>IF(P2316="사용자항목2", L2316, 0)</f>
        <v>0</v>
      </c>
      <c r="AE2316">
        <f>IF(P2316="사용자항목3", L2316, 0)</f>
        <v>0</v>
      </c>
      <c r="AF2316">
        <f>IF(P2316="사용자항목4", L2316, 0)</f>
        <v>0</v>
      </c>
      <c r="AG2316">
        <f>IF(P2316="사용자항목5", L2316, 0)</f>
        <v>0</v>
      </c>
      <c r="AH2316">
        <f>IF(P2316="사용자항목6", L2316, 0)</f>
        <v>0</v>
      </c>
      <c r="AI2316">
        <f>IF(P2316="사용자항목7", L2316, 0)</f>
        <v>0</v>
      </c>
      <c r="AJ2316">
        <f>IF(P2316="사용자항목8", L2316, 0)</f>
        <v>0</v>
      </c>
      <c r="AK2316">
        <f>IF(P2316="사용자항목9", L2316, 0)</f>
        <v>0</v>
      </c>
    </row>
    <row r="2317" spans="1:38" ht="30" customHeight="1">
      <c r="A2317" s="31" t="s">
        <v>150</v>
      </c>
      <c r="B2317" s="31" t="s">
        <v>154</v>
      </c>
      <c r="C2317" s="29" t="s">
        <v>134</v>
      </c>
      <c r="D2317" s="8">
        <v>2</v>
      </c>
      <c r="E2317" s="8"/>
      <c r="F2317" s="8"/>
      <c r="G2317" s="8"/>
      <c r="H2317" s="8"/>
      <c r="I2317" s="8"/>
      <c r="J2317" s="8"/>
      <c r="K2317" s="8">
        <f t="shared" si="228"/>
        <v>0</v>
      </c>
      <c r="L2317" s="8">
        <f t="shared" si="228"/>
        <v>0</v>
      </c>
      <c r="M2317" s="9" t="s">
        <v>153</v>
      </c>
      <c r="O2317" t="str">
        <f>""</f>
        <v/>
      </c>
      <c r="P2317" s="1" t="s">
        <v>120</v>
      </c>
      <c r="Q2317">
        <v>1</v>
      </c>
      <c r="R2317">
        <f>IF(P2317="기계경비", J2317, 0)</f>
        <v>0</v>
      </c>
      <c r="S2317">
        <f>IF(P2317="운반비", J2317, 0)</f>
        <v>0</v>
      </c>
      <c r="T2317">
        <f>IF(P2317="작업부산물", F2317, 0)</f>
        <v>0</v>
      </c>
      <c r="U2317">
        <f>IF(P2317="관급", F2317, 0)</f>
        <v>0</v>
      </c>
      <c r="V2317">
        <f>IF(P2317="외주비", J2317, 0)</f>
        <v>0</v>
      </c>
      <c r="W2317">
        <f>IF(P2317="장비비", J2317, 0)</f>
        <v>0</v>
      </c>
      <c r="X2317">
        <f>IF(P2317="폐기물처리비", J2317, 0)</f>
        <v>0</v>
      </c>
      <c r="Y2317">
        <f>IF(P2317="가설비", J2317, 0)</f>
        <v>0</v>
      </c>
      <c r="Z2317">
        <f>IF(P2317="잡비제외분", F2317, 0)</f>
        <v>0</v>
      </c>
      <c r="AA2317">
        <f>IF(P2317="사급자재대", L2317, 0)</f>
        <v>0</v>
      </c>
      <c r="AB2317">
        <f>IF(P2317="관급자재대", L2317, 0)</f>
        <v>0</v>
      </c>
      <c r="AC2317">
        <f>IF(P2317="사용자항목1", L2317, 0)</f>
        <v>0</v>
      </c>
      <c r="AD2317">
        <f>IF(P2317="사용자항목2", L2317, 0)</f>
        <v>0</v>
      </c>
      <c r="AE2317">
        <f>IF(P2317="사용자항목3", L2317, 0)</f>
        <v>0</v>
      </c>
      <c r="AF2317">
        <f>IF(P2317="사용자항목4", L2317, 0)</f>
        <v>0</v>
      </c>
      <c r="AG2317">
        <f>IF(P2317="사용자항목5", L2317, 0)</f>
        <v>0</v>
      </c>
      <c r="AH2317">
        <f>IF(P2317="사용자항목6", L2317, 0)</f>
        <v>0</v>
      </c>
      <c r="AI2317">
        <f>IF(P2317="사용자항목7", L2317, 0)</f>
        <v>0</v>
      </c>
      <c r="AJ2317">
        <f>IF(P2317="사용자항목8", L2317, 0)</f>
        <v>0</v>
      </c>
      <c r="AK2317">
        <f>IF(P2317="사용자항목9", L2317, 0)</f>
        <v>0</v>
      </c>
    </row>
    <row r="2318" spans="1:38" ht="30" customHeight="1">
      <c r="A2318" s="31" t="s">
        <v>156</v>
      </c>
      <c r="B2318" s="31" t="s">
        <v>157</v>
      </c>
      <c r="C2318" s="29" t="s">
        <v>134</v>
      </c>
      <c r="D2318" s="8">
        <v>4</v>
      </c>
      <c r="E2318" s="8"/>
      <c r="F2318" s="8"/>
      <c r="G2318" s="8"/>
      <c r="H2318" s="8"/>
      <c r="I2318" s="8"/>
      <c r="J2318" s="8"/>
      <c r="K2318" s="8">
        <f t="shared" si="228"/>
        <v>0</v>
      </c>
      <c r="L2318" s="8">
        <f t="shared" si="228"/>
        <v>0</v>
      </c>
      <c r="M2318" s="9" t="s">
        <v>155</v>
      </c>
      <c r="O2318" t="str">
        <f>""</f>
        <v/>
      </c>
      <c r="P2318" s="1" t="s">
        <v>120</v>
      </c>
      <c r="Q2318">
        <v>1</v>
      </c>
      <c r="R2318">
        <f>IF(P2318="기계경비", J2318, 0)</f>
        <v>0</v>
      </c>
      <c r="S2318">
        <f>IF(P2318="운반비", J2318, 0)</f>
        <v>0</v>
      </c>
      <c r="T2318">
        <f>IF(P2318="작업부산물", F2318, 0)</f>
        <v>0</v>
      </c>
      <c r="U2318">
        <f>IF(P2318="관급", F2318, 0)</f>
        <v>0</v>
      </c>
      <c r="V2318">
        <f>IF(P2318="외주비", J2318, 0)</f>
        <v>0</v>
      </c>
      <c r="W2318">
        <f>IF(P2318="장비비", J2318, 0)</f>
        <v>0</v>
      </c>
      <c r="X2318">
        <f>IF(P2318="폐기물처리비", J2318, 0)</f>
        <v>0</v>
      </c>
      <c r="Y2318">
        <f>IF(P2318="가설비", J2318, 0)</f>
        <v>0</v>
      </c>
      <c r="Z2318">
        <f>IF(P2318="잡비제외분", F2318, 0)</f>
        <v>0</v>
      </c>
      <c r="AA2318">
        <f>IF(P2318="사급자재대", L2318, 0)</f>
        <v>0</v>
      </c>
      <c r="AB2318">
        <f>IF(P2318="관급자재대", L2318, 0)</f>
        <v>0</v>
      </c>
      <c r="AC2318">
        <f>IF(P2318="사용자항목1", L2318, 0)</f>
        <v>0</v>
      </c>
      <c r="AD2318">
        <f>IF(P2318="사용자항목2", L2318, 0)</f>
        <v>0</v>
      </c>
      <c r="AE2318">
        <f>IF(P2318="사용자항목3", L2318, 0)</f>
        <v>0</v>
      </c>
      <c r="AF2318">
        <f>IF(P2318="사용자항목4", L2318, 0)</f>
        <v>0</v>
      </c>
      <c r="AG2318">
        <f>IF(P2318="사용자항목5", L2318, 0)</f>
        <v>0</v>
      </c>
      <c r="AH2318">
        <f>IF(P2318="사용자항목6", L2318, 0)</f>
        <v>0</v>
      </c>
      <c r="AI2318">
        <f>IF(P2318="사용자항목7", L2318, 0)</f>
        <v>0</v>
      </c>
      <c r="AJ2318">
        <f>IF(P2318="사용자항목8", L2318, 0)</f>
        <v>0</v>
      </c>
      <c r="AK2318">
        <f>IF(P2318="사용자항목9", L2318, 0)</f>
        <v>0</v>
      </c>
    </row>
    <row r="2319" spans="1:38" ht="30" customHeight="1">
      <c r="A2319" s="31" t="s">
        <v>156</v>
      </c>
      <c r="B2319" s="31" t="s">
        <v>159</v>
      </c>
      <c r="C2319" s="29" t="s">
        <v>134</v>
      </c>
      <c r="D2319" s="8">
        <v>2</v>
      </c>
      <c r="E2319" s="8"/>
      <c r="F2319" s="8"/>
      <c r="G2319" s="8"/>
      <c r="H2319" s="8"/>
      <c r="I2319" s="8"/>
      <c r="J2319" s="8"/>
      <c r="K2319" s="8">
        <f t="shared" si="228"/>
        <v>0</v>
      </c>
      <c r="L2319" s="8">
        <f t="shared" si="228"/>
        <v>0</v>
      </c>
      <c r="M2319" s="9" t="s">
        <v>158</v>
      </c>
      <c r="O2319" t="str">
        <f>""</f>
        <v/>
      </c>
      <c r="P2319" s="1" t="s">
        <v>120</v>
      </c>
      <c r="Q2319">
        <v>1</v>
      </c>
      <c r="R2319">
        <f>IF(P2319="기계경비", J2319, 0)</f>
        <v>0</v>
      </c>
      <c r="S2319">
        <f>IF(P2319="운반비", J2319, 0)</f>
        <v>0</v>
      </c>
      <c r="T2319">
        <f>IF(P2319="작업부산물", F2319, 0)</f>
        <v>0</v>
      </c>
      <c r="U2319">
        <f>IF(P2319="관급", F2319, 0)</f>
        <v>0</v>
      </c>
      <c r="V2319">
        <f>IF(P2319="외주비", J2319, 0)</f>
        <v>0</v>
      </c>
      <c r="W2319">
        <f>IF(P2319="장비비", J2319, 0)</f>
        <v>0</v>
      </c>
      <c r="X2319">
        <f>IF(P2319="폐기물처리비", J2319, 0)</f>
        <v>0</v>
      </c>
      <c r="Y2319">
        <f>IF(P2319="가설비", J2319, 0)</f>
        <v>0</v>
      </c>
      <c r="Z2319">
        <f>IF(P2319="잡비제외분", F2319, 0)</f>
        <v>0</v>
      </c>
      <c r="AA2319">
        <f>IF(P2319="사급자재대", L2319, 0)</f>
        <v>0</v>
      </c>
      <c r="AB2319">
        <f>IF(P2319="관급자재대", L2319, 0)</f>
        <v>0</v>
      </c>
      <c r="AC2319">
        <f>IF(P2319="사용자항목1", L2319, 0)</f>
        <v>0</v>
      </c>
      <c r="AD2319">
        <f>IF(P2319="사용자항목2", L2319, 0)</f>
        <v>0</v>
      </c>
      <c r="AE2319">
        <f>IF(P2319="사용자항목3", L2319, 0)</f>
        <v>0</v>
      </c>
      <c r="AF2319">
        <f>IF(P2319="사용자항목4", L2319, 0)</f>
        <v>0</v>
      </c>
      <c r="AG2319">
        <f>IF(P2319="사용자항목5", L2319, 0)</f>
        <v>0</v>
      </c>
      <c r="AH2319">
        <f>IF(P2319="사용자항목6", L2319, 0)</f>
        <v>0</v>
      </c>
      <c r="AI2319">
        <f>IF(P2319="사용자항목7", L2319, 0)</f>
        <v>0</v>
      </c>
      <c r="AJ2319">
        <f>IF(P2319="사용자항목8", L2319, 0)</f>
        <v>0</v>
      </c>
      <c r="AK2319">
        <f>IF(P2319="사용자항목9", L2319, 0)</f>
        <v>0</v>
      </c>
    </row>
    <row r="2320" spans="1:38" ht="30" customHeight="1">
      <c r="A2320" s="31" t="s">
        <v>50</v>
      </c>
      <c r="B2320" s="31" t="s">
        <v>54</v>
      </c>
      <c r="C2320" s="29" t="s">
        <v>52</v>
      </c>
      <c r="D2320" s="8">
        <v>100.1</v>
      </c>
      <c r="E2320" s="8"/>
      <c r="F2320" s="8"/>
      <c r="G2320" s="8"/>
      <c r="H2320" s="8"/>
      <c r="I2320" s="8"/>
      <c r="J2320" s="8"/>
      <c r="K2320" s="8">
        <f t="shared" si="228"/>
        <v>0</v>
      </c>
      <c r="L2320" s="8">
        <f t="shared" si="228"/>
        <v>0</v>
      </c>
      <c r="M2320" s="8"/>
      <c r="O2320" t="str">
        <f>"01"</f>
        <v>01</v>
      </c>
      <c r="P2320" s="1" t="s">
        <v>120</v>
      </c>
      <c r="Q2320">
        <v>1</v>
      </c>
      <c r="R2320">
        <f>IF(P2320="기계경비", J2320, 0)</f>
        <v>0</v>
      </c>
      <c r="S2320">
        <f>IF(P2320="운반비", J2320, 0)</f>
        <v>0</v>
      </c>
      <c r="T2320">
        <f>IF(P2320="작업부산물", F2320, 0)</f>
        <v>0</v>
      </c>
      <c r="U2320">
        <f>IF(P2320="관급", F2320, 0)</f>
        <v>0</v>
      </c>
      <c r="V2320">
        <f>IF(P2320="외주비", J2320, 0)</f>
        <v>0</v>
      </c>
      <c r="W2320">
        <f>IF(P2320="장비비", J2320, 0)</f>
        <v>0</v>
      </c>
      <c r="X2320">
        <f>IF(P2320="폐기물처리비", J2320, 0)</f>
        <v>0</v>
      </c>
      <c r="Y2320">
        <f>IF(P2320="가설비", J2320, 0)</f>
        <v>0</v>
      </c>
      <c r="Z2320">
        <f>IF(P2320="잡비제외분", F2320, 0)</f>
        <v>0</v>
      </c>
      <c r="AA2320">
        <f>IF(P2320="사급자재대", L2320, 0)</f>
        <v>0</v>
      </c>
      <c r="AB2320">
        <f>IF(P2320="관급자재대", L2320, 0)</f>
        <v>0</v>
      </c>
      <c r="AC2320">
        <f>IF(P2320="사용자항목1", L2320, 0)</f>
        <v>0</v>
      </c>
      <c r="AD2320">
        <f>IF(P2320="사용자항목2", L2320, 0)</f>
        <v>0</v>
      </c>
      <c r="AE2320">
        <f>IF(P2320="사용자항목3", L2320, 0)</f>
        <v>0</v>
      </c>
      <c r="AF2320">
        <f>IF(P2320="사용자항목4", L2320, 0)</f>
        <v>0</v>
      </c>
      <c r="AG2320">
        <f>IF(P2320="사용자항목5", L2320, 0)</f>
        <v>0</v>
      </c>
      <c r="AH2320">
        <f>IF(P2320="사용자항목6", L2320, 0)</f>
        <v>0</v>
      </c>
      <c r="AI2320">
        <f>IF(P2320="사용자항목7", L2320, 0)</f>
        <v>0</v>
      </c>
      <c r="AJ2320">
        <f>IF(P2320="사용자항목8", L2320, 0)</f>
        <v>0</v>
      </c>
      <c r="AK2320">
        <f>IF(P2320="사용자항목9", L2320, 0)</f>
        <v>0</v>
      </c>
    </row>
    <row r="2321" spans="1:38" ht="30" customHeight="1">
      <c r="A2321" s="32"/>
      <c r="B2321" s="32"/>
      <c r="C2321" s="30"/>
      <c r="D2321" s="8"/>
      <c r="E2321" s="8"/>
      <c r="F2321" s="8"/>
      <c r="G2321" s="8"/>
      <c r="H2321" s="8"/>
      <c r="I2321" s="8"/>
      <c r="J2321" s="8"/>
      <c r="K2321" s="8"/>
      <c r="L2321" s="8"/>
      <c r="M2321" s="8"/>
    </row>
    <row r="2322" spans="1:38" ht="30" customHeight="1">
      <c r="A2322" s="32"/>
      <c r="B2322" s="32"/>
      <c r="C2322" s="30"/>
      <c r="D2322" s="8"/>
      <c r="E2322" s="8"/>
      <c r="F2322" s="8"/>
      <c r="G2322" s="8"/>
      <c r="H2322" s="8"/>
      <c r="I2322" s="8"/>
      <c r="J2322" s="8"/>
      <c r="K2322" s="8"/>
      <c r="L2322" s="8"/>
      <c r="M2322" s="8"/>
    </row>
    <row r="2323" spans="1:38" ht="30" customHeight="1">
      <c r="A2323" s="32"/>
      <c r="B2323" s="32"/>
      <c r="C2323" s="30"/>
      <c r="D2323" s="8"/>
      <c r="E2323" s="8"/>
      <c r="F2323" s="8"/>
      <c r="G2323" s="8"/>
      <c r="H2323" s="8"/>
      <c r="I2323" s="8"/>
      <c r="J2323" s="8"/>
      <c r="K2323" s="8"/>
      <c r="L2323" s="8"/>
      <c r="M2323" s="8"/>
    </row>
    <row r="2324" spans="1:38" ht="30" customHeight="1">
      <c r="A2324" s="32"/>
      <c r="B2324" s="32"/>
      <c r="C2324" s="30"/>
      <c r="D2324" s="8"/>
      <c r="E2324" s="8"/>
      <c r="F2324" s="8"/>
      <c r="G2324" s="8"/>
      <c r="H2324" s="8"/>
      <c r="I2324" s="8"/>
      <c r="J2324" s="8"/>
      <c r="K2324" s="8"/>
      <c r="L2324" s="8"/>
      <c r="M2324" s="8"/>
    </row>
    <row r="2325" spans="1:38" ht="30" customHeight="1">
      <c r="A2325" s="32"/>
      <c r="B2325" s="32"/>
      <c r="C2325" s="30"/>
      <c r="D2325" s="8"/>
      <c r="E2325" s="8"/>
      <c r="F2325" s="8"/>
      <c r="G2325" s="8"/>
      <c r="H2325" s="8"/>
      <c r="I2325" s="8"/>
      <c r="J2325" s="8"/>
      <c r="K2325" s="8"/>
      <c r="L2325" s="8"/>
      <c r="M2325" s="8"/>
    </row>
    <row r="2326" spans="1:38" ht="30" customHeight="1">
      <c r="A2326" s="32"/>
      <c r="B2326" s="32"/>
      <c r="C2326" s="30"/>
      <c r="D2326" s="8"/>
      <c r="E2326" s="8"/>
      <c r="F2326" s="8"/>
      <c r="G2326" s="8"/>
      <c r="H2326" s="8"/>
      <c r="I2326" s="8"/>
      <c r="J2326" s="8"/>
      <c r="K2326" s="8"/>
      <c r="L2326" s="8"/>
      <c r="M2326" s="8"/>
    </row>
    <row r="2327" spans="1:38" ht="30" customHeight="1">
      <c r="A2327" s="32"/>
      <c r="B2327" s="32"/>
      <c r="C2327" s="30"/>
      <c r="D2327" s="8"/>
      <c r="E2327" s="8"/>
      <c r="F2327" s="8"/>
      <c r="G2327" s="8"/>
      <c r="H2327" s="8"/>
      <c r="I2327" s="8"/>
      <c r="J2327" s="8"/>
      <c r="K2327" s="8"/>
      <c r="L2327" s="8"/>
      <c r="M2327" s="8"/>
    </row>
    <row r="2328" spans="1:38" ht="30" customHeight="1">
      <c r="A2328" s="32"/>
      <c r="B2328" s="32"/>
      <c r="C2328" s="30"/>
      <c r="D2328" s="8"/>
      <c r="E2328" s="8"/>
      <c r="F2328" s="8"/>
      <c r="G2328" s="8"/>
      <c r="H2328" s="8"/>
      <c r="I2328" s="8"/>
      <c r="J2328" s="8"/>
      <c r="K2328" s="8"/>
      <c r="L2328" s="8"/>
      <c r="M2328" s="8"/>
    </row>
    <row r="2329" spans="1:38" ht="30" customHeight="1">
      <c r="A2329" s="32"/>
      <c r="B2329" s="32"/>
      <c r="C2329" s="30"/>
      <c r="D2329" s="8"/>
      <c r="E2329" s="8"/>
      <c r="F2329" s="8"/>
      <c r="G2329" s="8"/>
      <c r="H2329" s="8"/>
      <c r="I2329" s="8"/>
      <c r="J2329" s="8"/>
      <c r="K2329" s="8"/>
      <c r="L2329" s="8"/>
      <c r="M2329" s="8"/>
    </row>
    <row r="2330" spans="1:38" ht="30" customHeight="1">
      <c r="A2330" s="32"/>
      <c r="B2330" s="32"/>
      <c r="C2330" s="30"/>
      <c r="D2330" s="8"/>
      <c r="E2330" s="8"/>
      <c r="F2330" s="8"/>
      <c r="G2330" s="8"/>
      <c r="H2330" s="8"/>
      <c r="I2330" s="8"/>
      <c r="J2330" s="8"/>
      <c r="K2330" s="8"/>
      <c r="L2330" s="8"/>
      <c r="M2330" s="8"/>
    </row>
    <row r="2331" spans="1:38" ht="30" customHeight="1">
      <c r="A2331" s="32"/>
      <c r="B2331" s="32"/>
      <c r="C2331" s="30"/>
      <c r="D2331" s="8"/>
      <c r="E2331" s="8"/>
      <c r="F2331" s="8"/>
      <c r="G2331" s="8"/>
      <c r="H2331" s="8"/>
      <c r="I2331" s="8"/>
      <c r="J2331" s="8"/>
      <c r="K2331" s="8"/>
      <c r="L2331" s="8"/>
      <c r="M2331" s="8"/>
    </row>
    <row r="2332" spans="1:38" ht="30" customHeight="1">
      <c r="A2332" s="32"/>
      <c r="B2332" s="32"/>
      <c r="C2332" s="30"/>
      <c r="D2332" s="8"/>
      <c r="E2332" s="8"/>
      <c r="F2332" s="8"/>
      <c r="G2332" s="8"/>
      <c r="H2332" s="8"/>
      <c r="I2332" s="8"/>
      <c r="J2332" s="8"/>
      <c r="K2332" s="8"/>
      <c r="L2332" s="8"/>
      <c r="M2332" s="8"/>
    </row>
    <row r="2333" spans="1:38" ht="30" customHeight="1">
      <c r="A2333" s="32"/>
      <c r="B2333" s="32"/>
      <c r="C2333" s="30"/>
      <c r="D2333" s="8"/>
      <c r="E2333" s="8"/>
      <c r="F2333" s="8"/>
      <c r="G2333" s="8"/>
      <c r="H2333" s="8"/>
      <c r="I2333" s="8"/>
      <c r="J2333" s="8"/>
      <c r="K2333" s="8"/>
      <c r="L2333" s="8"/>
      <c r="M2333" s="8"/>
    </row>
    <row r="2334" spans="1:38" ht="30" customHeight="1">
      <c r="A2334" s="32"/>
      <c r="B2334" s="32"/>
      <c r="C2334" s="30"/>
      <c r="D2334" s="8"/>
      <c r="E2334" s="8"/>
      <c r="F2334" s="8"/>
      <c r="G2334" s="8"/>
      <c r="H2334" s="8"/>
      <c r="I2334" s="8"/>
      <c r="J2334" s="8"/>
      <c r="K2334" s="8"/>
      <c r="L2334" s="8"/>
      <c r="M2334" s="8"/>
    </row>
    <row r="2335" spans="1:38" ht="30" customHeight="1">
      <c r="A2335" s="32"/>
      <c r="B2335" s="32"/>
      <c r="C2335" s="30"/>
      <c r="D2335" s="8"/>
      <c r="E2335" s="8"/>
      <c r="F2335" s="8"/>
      <c r="G2335" s="8"/>
      <c r="H2335" s="8"/>
      <c r="I2335" s="8"/>
      <c r="J2335" s="8"/>
      <c r="K2335" s="8"/>
      <c r="L2335" s="8"/>
      <c r="M2335" s="8"/>
    </row>
    <row r="2336" spans="1:38" ht="30" customHeight="1">
      <c r="A2336" s="11" t="s">
        <v>121</v>
      </c>
      <c r="B2336" s="12"/>
      <c r="C2336" s="13"/>
      <c r="D2336" s="14"/>
      <c r="E2336" s="8"/>
      <c r="F2336" s="14"/>
      <c r="G2336" s="8"/>
      <c r="H2336" s="14"/>
      <c r="I2336" s="8"/>
      <c r="J2336" s="14"/>
      <c r="K2336" s="8"/>
      <c r="L2336" s="14">
        <f>F2336+H2336+J2336</f>
        <v>0</v>
      </c>
      <c r="M2336" s="14"/>
      <c r="R2336">
        <f t="shared" ref="R2336:AL2336" si="229">ROUNDDOWN(SUM(R2316:R2320), 0)</f>
        <v>0</v>
      </c>
      <c r="S2336">
        <f t="shared" si="229"/>
        <v>0</v>
      </c>
      <c r="T2336">
        <f t="shared" si="229"/>
        <v>0</v>
      </c>
      <c r="U2336">
        <f t="shared" si="229"/>
        <v>0</v>
      </c>
      <c r="V2336">
        <f t="shared" si="229"/>
        <v>0</v>
      </c>
      <c r="W2336">
        <f t="shared" si="229"/>
        <v>0</v>
      </c>
      <c r="X2336">
        <f t="shared" si="229"/>
        <v>0</v>
      </c>
      <c r="Y2336">
        <f t="shared" si="229"/>
        <v>0</v>
      </c>
      <c r="Z2336">
        <f t="shared" si="229"/>
        <v>0</v>
      </c>
      <c r="AA2336">
        <f t="shared" si="229"/>
        <v>0</v>
      </c>
      <c r="AB2336">
        <f t="shared" si="229"/>
        <v>0</v>
      </c>
      <c r="AC2336">
        <f t="shared" si="229"/>
        <v>0</v>
      </c>
      <c r="AD2336">
        <f t="shared" si="229"/>
        <v>0</v>
      </c>
      <c r="AE2336">
        <f t="shared" si="229"/>
        <v>0</v>
      </c>
      <c r="AF2336">
        <f t="shared" si="229"/>
        <v>0</v>
      </c>
      <c r="AG2336">
        <f t="shared" si="229"/>
        <v>0</v>
      </c>
      <c r="AH2336">
        <f t="shared" si="229"/>
        <v>0</v>
      </c>
      <c r="AI2336">
        <f t="shared" si="229"/>
        <v>0</v>
      </c>
      <c r="AJ2336">
        <f t="shared" si="229"/>
        <v>0</v>
      </c>
      <c r="AK2336">
        <f t="shared" si="229"/>
        <v>0</v>
      </c>
      <c r="AL2336">
        <f t="shared" si="229"/>
        <v>0</v>
      </c>
    </row>
    <row r="2337" spans="1:37" ht="30" customHeight="1">
      <c r="A2337" s="53" t="s">
        <v>401</v>
      </c>
      <c r="B2337" s="56"/>
      <c r="C2337" s="56"/>
      <c r="D2337" s="56"/>
      <c r="E2337" s="56"/>
      <c r="F2337" s="56"/>
      <c r="G2337" s="56"/>
      <c r="H2337" s="56"/>
      <c r="I2337" s="56"/>
      <c r="J2337" s="56"/>
      <c r="K2337" s="56"/>
      <c r="L2337" s="56"/>
      <c r="M2337" s="57"/>
    </row>
    <row r="2338" spans="1:37" ht="30" customHeight="1">
      <c r="A2338" s="31" t="s">
        <v>402</v>
      </c>
      <c r="B2338" s="31" t="s">
        <v>403</v>
      </c>
      <c r="C2338" s="29" t="s">
        <v>55</v>
      </c>
      <c r="D2338" s="8">
        <v>2</v>
      </c>
      <c r="E2338" s="8"/>
      <c r="F2338" s="8"/>
      <c r="G2338" s="8"/>
      <c r="H2338" s="8"/>
      <c r="I2338" s="8"/>
      <c r="J2338" s="8"/>
      <c r="K2338" s="8">
        <f t="shared" ref="K2338:K2349" si="230">E2338+G2338+I2338</f>
        <v>0</v>
      </c>
      <c r="L2338" s="8">
        <f t="shared" ref="L2338:L2349" si="231">F2338+H2338+J2338</f>
        <v>0</v>
      </c>
      <c r="M2338" s="9" t="s">
        <v>404</v>
      </c>
      <c r="O2338" t="str">
        <f>""</f>
        <v/>
      </c>
      <c r="P2338" s="1" t="s">
        <v>120</v>
      </c>
      <c r="Q2338">
        <v>1</v>
      </c>
      <c r="R2338">
        <f t="shared" ref="R2338:R2349" si="232">IF(P2338="기계경비", J2338, 0)</f>
        <v>0</v>
      </c>
      <c r="S2338">
        <f t="shared" ref="S2338:S2349" si="233">IF(P2338="운반비", J2338, 0)</f>
        <v>0</v>
      </c>
      <c r="T2338">
        <f t="shared" ref="T2338:T2349" si="234">IF(P2338="작업부산물", F2338, 0)</f>
        <v>0</v>
      </c>
      <c r="U2338">
        <f t="shared" ref="U2338:U2349" si="235">IF(P2338="관급", F2338, 0)</f>
        <v>0</v>
      </c>
      <c r="V2338">
        <f t="shared" ref="V2338:V2349" si="236">IF(P2338="외주비", J2338, 0)</f>
        <v>0</v>
      </c>
      <c r="W2338">
        <f t="shared" ref="W2338:W2349" si="237">IF(P2338="장비비", J2338, 0)</f>
        <v>0</v>
      </c>
      <c r="X2338">
        <f t="shared" ref="X2338:X2349" si="238">IF(P2338="폐기물처리비", J2338, 0)</f>
        <v>0</v>
      </c>
      <c r="Y2338">
        <f t="shared" ref="Y2338:Y2349" si="239">IF(P2338="가설비", J2338, 0)</f>
        <v>0</v>
      </c>
      <c r="Z2338">
        <f t="shared" ref="Z2338:Z2349" si="240">IF(P2338="잡비제외분", F2338, 0)</f>
        <v>0</v>
      </c>
      <c r="AA2338">
        <f t="shared" ref="AA2338:AA2349" si="241">IF(P2338="사급자재대", L2338, 0)</f>
        <v>0</v>
      </c>
      <c r="AB2338">
        <f t="shared" ref="AB2338:AB2349" si="242">IF(P2338="관급자재대", L2338, 0)</f>
        <v>0</v>
      </c>
      <c r="AC2338">
        <f t="shared" ref="AC2338:AC2349" si="243">IF(P2338="사용자항목1", L2338, 0)</f>
        <v>0</v>
      </c>
      <c r="AD2338">
        <f t="shared" ref="AD2338:AD2349" si="244">IF(P2338="사용자항목2", L2338, 0)</f>
        <v>0</v>
      </c>
      <c r="AE2338">
        <f t="shared" ref="AE2338:AE2349" si="245">IF(P2338="사용자항목3", L2338, 0)</f>
        <v>0</v>
      </c>
      <c r="AF2338">
        <f t="shared" ref="AF2338:AF2349" si="246">IF(P2338="사용자항목4", L2338, 0)</f>
        <v>0</v>
      </c>
      <c r="AG2338">
        <f t="shared" ref="AG2338:AG2349" si="247">IF(P2338="사용자항목5", L2338, 0)</f>
        <v>0</v>
      </c>
      <c r="AH2338">
        <f t="shared" ref="AH2338:AH2349" si="248">IF(P2338="사용자항목6", L2338, 0)</f>
        <v>0</v>
      </c>
      <c r="AI2338">
        <f t="shared" ref="AI2338:AI2349" si="249">IF(P2338="사용자항목7", L2338, 0)</f>
        <v>0</v>
      </c>
      <c r="AJ2338">
        <f t="shared" ref="AJ2338:AJ2349" si="250">IF(P2338="사용자항목8", L2338, 0)</f>
        <v>0</v>
      </c>
      <c r="AK2338">
        <f t="shared" ref="AK2338:AK2349" si="251">IF(P2338="사용자항목9", L2338, 0)</f>
        <v>0</v>
      </c>
    </row>
    <row r="2339" spans="1:37" ht="30" customHeight="1">
      <c r="A2339" s="31" t="s">
        <v>405</v>
      </c>
      <c r="B2339" s="31" t="s">
        <v>406</v>
      </c>
      <c r="C2339" s="29" t="s">
        <v>55</v>
      </c>
      <c r="D2339" s="8">
        <v>1</v>
      </c>
      <c r="E2339" s="8"/>
      <c r="F2339" s="8"/>
      <c r="G2339" s="8"/>
      <c r="H2339" s="8"/>
      <c r="I2339" s="8"/>
      <c r="J2339" s="8"/>
      <c r="K2339" s="8">
        <f t="shared" si="230"/>
        <v>0</v>
      </c>
      <c r="L2339" s="8">
        <f t="shared" si="231"/>
        <v>0</v>
      </c>
      <c r="M2339" s="9" t="s">
        <v>404</v>
      </c>
      <c r="O2339" t="str">
        <f>""</f>
        <v/>
      </c>
      <c r="P2339" s="1" t="s">
        <v>120</v>
      </c>
      <c r="Q2339">
        <v>1</v>
      </c>
      <c r="R2339">
        <f t="shared" si="232"/>
        <v>0</v>
      </c>
      <c r="S2339">
        <f t="shared" si="233"/>
        <v>0</v>
      </c>
      <c r="T2339">
        <f t="shared" si="234"/>
        <v>0</v>
      </c>
      <c r="U2339">
        <f t="shared" si="235"/>
        <v>0</v>
      </c>
      <c r="V2339">
        <f t="shared" si="236"/>
        <v>0</v>
      </c>
      <c r="W2339">
        <f t="shared" si="237"/>
        <v>0</v>
      </c>
      <c r="X2339">
        <f t="shared" si="238"/>
        <v>0</v>
      </c>
      <c r="Y2339">
        <f t="shared" si="239"/>
        <v>0</v>
      </c>
      <c r="Z2339">
        <f t="shared" si="240"/>
        <v>0</v>
      </c>
      <c r="AA2339">
        <f t="shared" si="241"/>
        <v>0</v>
      </c>
      <c r="AB2339">
        <f t="shared" si="242"/>
        <v>0</v>
      </c>
      <c r="AC2339">
        <f t="shared" si="243"/>
        <v>0</v>
      </c>
      <c r="AD2339">
        <f t="shared" si="244"/>
        <v>0</v>
      </c>
      <c r="AE2339">
        <f t="shared" si="245"/>
        <v>0</v>
      </c>
      <c r="AF2339">
        <f t="shared" si="246"/>
        <v>0</v>
      </c>
      <c r="AG2339">
        <f t="shared" si="247"/>
        <v>0</v>
      </c>
      <c r="AH2339">
        <f t="shared" si="248"/>
        <v>0</v>
      </c>
      <c r="AI2339">
        <f t="shared" si="249"/>
        <v>0</v>
      </c>
      <c r="AJ2339">
        <f t="shared" si="250"/>
        <v>0</v>
      </c>
      <c r="AK2339">
        <f t="shared" si="251"/>
        <v>0</v>
      </c>
    </row>
    <row r="2340" spans="1:37" ht="30" customHeight="1">
      <c r="A2340" s="31" t="s">
        <v>407</v>
      </c>
      <c r="B2340" s="31" t="s">
        <v>408</v>
      </c>
      <c r="C2340" s="29" t="s">
        <v>55</v>
      </c>
      <c r="D2340" s="8">
        <v>2</v>
      </c>
      <c r="E2340" s="8"/>
      <c r="F2340" s="8"/>
      <c r="G2340" s="8"/>
      <c r="H2340" s="8"/>
      <c r="I2340" s="8"/>
      <c r="J2340" s="8"/>
      <c r="K2340" s="8">
        <f t="shared" si="230"/>
        <v>0</v>
      </c>
      <c r="L2340" s="8">
        <f t="shared" si="231"/>
        <v>0</v>
      </c>
      <c r="M2340" s="9" t="s">
        <v>404</v>
      </c>
      <c r="O2340" t="str">
        <f>""</f>
        <v/>
      </c>
      <c r="P2340" s="1" t="s">
        <v>120</v>
      </c>
      <c r="Q2340">
        <v>1</v>
      </c>
      <c r="R2340">
        <f t="shared" si="232"/>
        <v>0</v>
      </c>
      <c r="S2340">
        <f t="shared" si="233"/>
        <v>0</v>
      </c>
      <c r="T2340">
        <f t="shared" si="234"/>
        <v>0</v>
      </c>
      <c r="U2340">
        <f t="shared" si="235"/>
        <v>0</v>
      </c>
      <c r="V2340">
        <f t="shared" si="236"/>
        <v>0</v>
      </c>
      <c r="W2340">
        <f t="shared" si="237"/>
        <v>0</v>
      </c>
      <c r="X2340">
        <f t="shared" si="238"/>
        <v>0</v>
      </c>
      <c r="Y2340">
        <f t="shared" si="239"/>
        <v>0</v>
      </c>
      <c r="Z2340">
        <f t="shared" si="240"/>
        <v>0</v>
      </c>
      <c r="AA2340">
        <f t="shared" si="241"/>
        <v>0</v>
      </c>
      <c r="AB2340">
        <f t="shared" si="242"/>
        <v>0</v>
      </c>
      <c r="AC2340">
        <f t="shared" si="243"/>
        <v>0</v>
      </c>
      <c r="AD2340">
        <f t="shared" si="244"/>
        <v>0</v>
      </c>
      <c r="AE2340">
        <f t="shared" si="245"/>
        <v>0</v>
      </c>
      <c r="AF2340">
        <f t="shared" si="246"/>
        <v>0</v>
      </c>
      <c r="AG2340">
        <f t="shared" si="247"/>
        <v>0</v>
      </c>
      <c r="AH2340">
        <f t="shared" si="248"/>
        <v>0</v>
      </c>
      <c r="AI2340">
        <f t="shared" si="249"/>
        <v>0</v>
      </c>
      <c r="AJ2340">
        <f t="shared" si="250"/>
        <v>0</v>
      </c>
      <c r="AK2340">
        <f t="shared" si="251"/>
        <v>0</v>
      </c>
    </row>
    <row r="2341" spans="1:37" ht="30" customHeight="1">
      <c r="A2341" s="31" t="s">
        <v>409</v>
      </c>
      <c r="B2341" s="31" t="s">
        <v>410</v>
      </c>
      <c r="C2341" s="29" t="s">
        <v>55</v>
      </c>
      <c r="D2341" s="8">
        <v>1</v>
      </c>
      <c r="E2341" s="8"/>
      <c r="F2341" s="8"/>
      <c r="G2341" s="8"/>
      <c r="H2341" s="8"/>
      <c r="I2341" s="8"/>
      <c r="J2341" s="8"/>
      <c r="K2341" s="8">
        <f t="shared" si="230"/>
        <v>0</v>
      </c>
      <c r="L2341" s="8">
        <f t="shared" si="231"/>
        <v>0</v>
      </c>
      <c r="M2341" s="9" t="s">
        <v>404</v>
      </c>
      <c r="O2341" t="str">
        <f>""</f>
        <v/>
      </c>
      <c r="P2341" s="1" t="s">
        <v>120</v>
      </c>
      <c r="Q2341">
        <v>1</v>
      </c>
      <c r="R2341">
        <f t="shared" si="232"/>
        <v>0</v>
      </c>
      <c r="S2341">
        <f t="shared" si="233"/>
        <v>0</v>
      </c>
      <c r="T2341">
        <f t="shared" si="234"/>
        <v>0</v>
      </c>
      <c r="U2341">
        <f t="shared" si="235"/>
        <v>0</v>
      </c>
      <c r="V2341">
        <f t="shared" si="236"/>
        <v>0</v>
      </c>
      <c r="W2341">
        <f t="shared" si="237"/>
        <v>0</v>
      </c>
      <c r="X2341">
        <f t="shared" si="238"/>
        <v>0</v>
      </c>
      <c r="Y2341">
        <f t="shared" si="239"/>
        <v>0</v>
      </c>
      <c r="Z2341">
        <f t="shared" si="240"/>
        <v>0</v>
      </c>
      <c r="AA2341">
        <f t="shared" si="241"/>
        <v>0</v>
      </c>
      <c r="AB2341">
        <f t="shared" si="242"/>
        <v>0</v>
      </c>
      <c r="AC2341">
        <f t="shared" si="243"/>
        <v>0</v>
      </c>
      <c r="AD2341">
        <f t="shared" si="244"/>
        <v>0</v>
      </c>
      <c r="AE2341">
        <f t="shared" si="245"/>
        <v>0</v>
      </c>
      <c r="AF2341">
        <f t="shared" si="246"/>
        <v>0</v>
      </c>
      <c r="AG2341">
        <f t="shared" si="247"/>
        <v>0</v>
      </c>
      <c r="AH2341">
        <f t="shared" si="248"/>
        <v>0</v>
      </c>
      <c r="AI2341">
        <f t="shared" si="249"/>
        <v>0</v>
      </c>
      <c r="AJ2341">
        <f t="shared" si="250"/>
        <v>0</v>
      </c>
      <c r="AK2341">
        <f t="shared" si="251"/>
        <v>0</v>
      </c>
    </row>
    <row r="2342" spans="1:37" ht="30" customHeight="1">
      <c r="A2342" s="31" t="s">
        <v>411</v>
      </c>
      <c r="B2342" s="31" t="s">
        <v>403</v>
      </c>
      <c r="C2342" s="29" t="s">
        <v>55</v>
      </c>
      <c r="D2342" s="8">
        <v>2</v>
      </c>
      <c r="E2342" s="8"/>
      <c r="F2342" s="8"/>
      <c r="G2342" s="8"/>
      <c r="H2342" s="8"/>
      <c r="I2342" s="8"/>
      <c r="J2342" s="8"/>
      <c r="K2342" s="8">
        <f t="shared" si="230"/>
        <v>0</v>
      </c>
      <c r="L2342" s="8">
        <f t="shared" si="231"/>
        <v>0</v>
      </c>
      <c r="M2342" s="9" t="s">
        <v>404</v>
      </c>
      <c r="O2342" t="str">
        <f>""</f>
        <v/>
      </c>
      <c r="P2342" s="1" t="s">
        <v>120</v>
      </c>
      <c r="Q2342">
        <v>1</v>
      </c>
      <c r="R2342">
        <f t="shared" si="232"/>
        <v>0</v>
      </c>
      <c r="S2342">
        <f t="shared" si="233"/>
        <v>0</v>
      </c>
      <c r="T2342">
        <f t="shared" si="234"/>
        <v>0</v>
      </c>
      <c r="U2342">
        <f t="shared" si="235"/>
        <v>0</v>
      </c>
      <c r="V2342">
        <f t="shared" si="236"/>
        <v>0</v>
      </c>
      <c r="W2342">
        <f t="shared" si="237"/>
        <v>0</v>
      </c>
      <c r="X2342">
        <f t="shared" si="238"/>
        <v>0</v>
      </c>
      <c r="Y2342">
        <f t="shared" si="239"/>
        <v>0</v>
      </c>
      <c r="Z2342">
        <f t="shared" si="240"/>
        <v>0</v>
      </c>
      <c r="AA2342">
        <f t="shared" si="241"/>
        <v>0</v>
      </c>
      <c r="AB2342">
        <f t="shared" si="242"/>
        <v>0</v>
      </c>
      <c r="AC2342">
        <f t="shared" si="243"/>
        <v>0</v>
      </c>
      <c r="AD2342">
        <f t="shared" si="244"/>
        <v>0</v>
      </c>
      <c r="AE2342">
        <f t="shared" si="245"/>
        <v>0</v>
      </c>
      <c r="AF2342">
        <f t="shared" si="246"/>
        <v>0</v>
      </c>
      <c r="AG2342">
        <f t="shared" si="247"/>
        <v>0</v>
      </c>
      <c r="AH2342">
        <f t="shared" si="248"/>
        <v>0</v>
      </c>
      <c r="AI2342">
        <f t="shared" si="249"/>
        <v>0</v>
      </c>
      <c r="AJ2342">
        <f t="shared" si="250"/>
        <v>0</v>
      </c>
      <c r="AK2342">
        <f t="shared" si="251"/>
        <v>0</v>
      </c>
    </row>
    <row r="2343" spans="1:37" ht="30" customHeight="1">
      <c r="A2343" s="31" t="s">
        <v>412</v>
      </c>
      <c r="B2343" s="31" t="s">
        <v>406</v>
      </c>
      <c r="C2343" s="29" t="s">
        <v>55</v>
      </c>
      <c r="D2343" s="8">
        <v>1</v>
      </c>
      <c r="E2343" s="8"/>
      <c r="F2343" s="8"/>
      <c r="G2343" s="8"/>
      <c r="H2343" s="8"/>
      <c r="I2343" s="8"/>
      <c r="J2343" s="8"/>
      <c r="K2343" s="8">
        <f t="shared" si="230"/>
        <v>0</v>
      </c>
      <c r="L2343" s="8">
        <f t="shared" si="231"/>
        <v>0</v>
      </c>
      <c r="M2343" s="9" t="s">
        <v>404</v>
      </c>
      <c r="O2343" t="str">
        <f>""</f>
        <v/>
      </c>
      <c r="P2343" s="1" t="s">
        <v>120</v>
      </c>
      <c r="Q2343">
        <v>1</v>
      </c>
      <c r="R2343">
        <f t="shared" si="232"/>
        <v>0</v>
      </c>
      <c r="S2343">
        <f t="shared" si="233"/>
        <v>0</v>
      </c>
      <c r="T2343">
        <f t="shared" si="234"/>
        <v>0</v>
      </c>
      <c r="U2343">
        <f t="shared" si="235"/>
        <v>0</v>
      </c>
      <c r="V2343">
        <f t="shared" si="236"/>
        <v>0</v>
      </c>
      <c r="W2343">
        <f t="shared" si="237"/>
        <v>0</v>
      </c>
      <c r="X2343">
        <f t="shared" si="238"/>
        <v>0</v>
      </c>
      <c r="Y2343">
        <f t="shared" si="239"/>
        <v>0</v>
      </c>
      <c r="Z2343">
        <f t="shared" si="240"/>
        <v>0</v>
      </c>
      <c r="AA2343">
        <f t="shared" si="241"/>
        <v>0</v>
      </c>
      <c r="AB2343">
        <f t="shared" si="242"/>
        <v>0</v>
      </c>
      <c r="AC2343">
        <f t="shared" si="243"/>
        <v>0</v>
      </c>
      <c r="AD2343">
        <f t="shared" si="244"/>
        <v>0</v>
      </c>
      <c r="AE2343">
        <f t="shared" si="245"/>
        <v>0</v>
      </c>
      <c r="AF2343">
        <f t="shared" si="246"/>
        <v>0</v>
      </c>
      <c r="AG2343">
        <f t="shared" si="247"/>
        <v>0</v>
      </c>
      <c r="AH2343">
        <f t="shared" si="248"/>
        <v>0</v>
      </c>
      <c r="AI2343">
        <f t="shared" si="249"/>
        <v>0</v>
      </c>
      <c r="AJ2343">
        <f t="shared" si="250"/>
        <v>0</v>
      </c>
      <c r="AK2343">
        <f t="shared" si="251"/>
        <v>0</v>
      </c>
    </row>
    <row r="2344" spans="1:37" ht="30" customHeight="1">
      <c r="A2344" s="31" t="s">
        <v>413</v>
      </c>
      <c r="B2344" s="31" t="s">
        <v>408</v>
      </c>
      <c r="C2344" s="29" t="s">
        <v>55</v>
      </c>
      <c r="D2344" s="8">
        <v>2</v>
      </c>
      <c r="E2344" s="8"/>
      <c r="F2344" s="8"/>
      <c r="G2344" s="8"/>
      <c r="H2344" s="8"/>
      <c r="I2344" s="8"/>
      <c r="J2344" s="8"/>
      <c r="K2344" s="8">
        <f t="shared" si="230"/>
        <v>0</v>
      </c>
      <c r="L2344" s="8">
        <f t="shared" si="231"/>
        <v>0</v>
      </c>
      <c r="M2344" s="9" t="s">
        <v>404</v>
      </c>
      <c r="O2344" t="str">
        <f>""</f>
        <v/>
      </c>
      <c r="P2344" s="1" t="s">
        <v>120</v>
      </c>
      <c r="Q2344">
        <v>1</v>
      </c>
      <c r="R2344">
        <f t="shared" si="232"/>
        <v>0</v>
      </c>
      <c r="S2344">
        <f t="shared" si="233"/>
        <v>0</v>
      </c>
      <c r="T2344">
        <f t="shared" si="234"/>
        <v>0</v>
      </c>
      <c r="U2344">
        <f t="shared" si="235"/>
        <v>0</v>
      </c>
      <c r="V2344">
        <f t="shared" si="236"/>
        <v>0</v>
      </c>
      <c r="W2344">
        <f t="shared" si="237"/>
        <v>0</v>
      </c>
      <c r="X2344">
        <f t="shared" si="238"/>
        <v>0</v>
      </c>
      <c r="Y2344">
        <f t="shared" si="239"/>
        <v>0</v>
      </c>
      <c r="Z2344">
        <f t="shared" si="240"/>
        <v>0</v>
      </c>
      <c r="AA2344">
        <f t="shared" si="241"/>
        <v>0</v>
      </c>
      <c r="AB2344">
        <f t="shared" si="242"/>
        <v>0</v>
      </c>
      <c r="AC2344">
        <f t="shared" si="243"/>
        <v>0</v>
      </c>
      <c r="AD2344">
        <f t="shared" si="244"/>
        <v>0</v>
      </c>
      <c r="AE2344">
        <f t="shared" si="245"/>
        <v>0</v>
      </c>
      <c r="AF2344">
        <f t="shared" si="246"/>
        <v>0</v>
      </c>
      <c r="AG2344">
        <f t="shared" si="247"/>
        <v>0</v>
      </c>
      <c r="AH2344">
        <f t="shared" si="248"/>
        <v>0</v>
      </c>
      <c r="AI2344">
        <f t="shared" si="249"/>
        <v>0</v>
      </c>
      <c r="AJ2344">
        <f t="shared" si="250"/>
        <v>0</v>
      </c>
      <c r="AK2344">
        <f t="shared" si="251"/>
        <v>0</v>
      </c>
    </row>
    <row r="2345" spans="1:37" ht="30" customHeight="1">
      <c r="A2345" s="31" t="s">
        <v>414</v>
      </c>
      <c r="B2345" s="31" t="s">
        <v>410</v>
      </c>
      <c r="C2345" s="29" t="s">
        <v>55</v>
      </c>
      <c r="D2345" s="8">
        <v>1</v>
      </c>
      <c r="E2345" s="8"/>
      <c r="F2345" s="8"/>
      <c r="G2345" s="8"/>
      <c r="H2345" s="8"/>
      <c r="I2345" s="8"/>
      <c r="J2345" s="8"/>
      <c r="K2345" s="8">
        <f t="shared" si="230"/>
        <v>0</v>
      </c>
      <c r="L2345" s="8">
        <f t="shared" si="231"/>
        <v>0</v>
      </c>
      <c r="M2345" s="9" t="s">
        <v>404</v>
      </c>
      <c r="O2345" t="str">
        <f>""</f>
        <v/>
      </c>
      <c r="P2345" s="1" t="s">
        <v>120</v>
      </c>
      <c r="Q2345">
        <v>1</v>
      </c>
      <c r="R2345">
        <f t="shared" si="232"/>
        <v>0</v>
      </c>
      <c r="S2345">
        <f t="shared" si="233"/>
        <v>0</v>
      </c>
      <c r="T2345">
        <f t="shared" si="234"/>
        <v>0</v>
      </c>
      <c r="U2345">
        <f t="shared" si="235"/>
        <v>0</v>
      </c>
      <c r="V2345">
        <f t="shared" si="236"/>
        <v>0</v>
      </c>
      <c r="W2345">
        <f t="shared" si="237"/>
        <v>0</v>
      </c>
      <c r="X2345">
        <f t="shared" si="238"/>
        <v>0</v>
      </c>
      <c r="Y2345">
        <f t="shared" si="239"/>
        <v>0</v>
      </c>
      <c r="Z2345">
        <f t="shared" si="240"/>
        <v>0</v>
      </c>
      <c r="AA2345">
        <f t="shared" si="241"/>
        <v>0</v>
      </c>
      <c r="AB2345">
        <f t="shared" si="242"/>
        <v>0</v>
      </c>
      <c r="AC2345">
        <f t="shared" si="243"/>
        <v>0</v>
      </c>
      <c r="AD2345">
        <f t="shared" si="244"/>
        <v>0</v>
      </c>
      <c r="AE2345">
        <f t="shared" si="245"/>
        <v>0</v>
      </c>
      <c r="AF2345">
        <f t="shared" si="246"/>
        <v>0</v>
      </c>
      <c r="AG2345">
        <f t="shared" si="247"/>
        <v>0</v>
      </c>
      <c r="AH2345">
        <f t="shared" si="248"/>
        <v>0</v>
      </c>
      <c r="AI2345">
        <f t="shared" si="249"/>
        <v>0</v>
      </c>
      <c r="AJ2345">
        <f t="shared" si="250"/>
        <v>0</v>
      </c>
      <c r="AK2345">
        <f t="shared" si="251"/>
        <v>0</v>
      </c>
    </row>
    <row r="2346" spans="1:37" ht="30" customHeight="1">
      <c r="A2346" s="31" t="s">
        <v>415</v>
      </c>
      <c r="B2346" s="31" t="s">
        <v>416</v>
      </c>
      <c r="C2346" s="29" t="s">
        <v>55</v>
      </c>
      <c r="D2346" s="8">
        <v>2</v>
      </c>
      <c r="E2346" s="8"/>
      <c r="F2346" s="8"/>
      <c r="G2346" s="8"/>
      <c r="H2346" s="8"/>
      <c r="I2346" s="8"/>
      <c r="J2346" s="8"/>
      <c r="K2346" s="8">
        <f t="shared" si="230"/>
        <v>0</v>
      </c>
      <c r="L2346" s="8">
        <f t="shared" si="231"/>
        <v>0</v>
      </c>
      <c r="M2346" s="9" t="s">
        <v>404</v>
      </c>
      <c r="O2346" t="str">
        <f>""</f>
        <v/>
      </c>
      <c r="P2346" s="1" t="s">
        <v>120</v>
      </c>
      <c r="Q2346">
        <v>1</v>
      </c>
      <c r="R2346">
        <f t="shared" si="232"/>
        <v>0</v>
      </c>
      <c r="S2346">
        <f t="shared" si="233"/>
        <v>0</v>
      </c>
      <c r="T2346">
        <f t="shared" si="234"/>
        <v>0</v>
      </c>
      <c r="U2346">
        <f t="shared" si="235"/>
        <v>0</v>
      </c>
      <c r="V2346">
        <f t="shared" si="236"/>
        <v>0</v>
      </c>
      <c r="W2346">
        <f t="shared" si="237"/>
        <v>0</v>
      </c>
      <c r="X2346">
        <f t="shared" si="238"/>
        <v>0</v>
      </c>
      <c r="Y2346">
        <f t="shared" si="239"/>
        <v>0</v>
      </c>
      <c r="Z2346">
        <f t="shared" si="240"/>
        <v>0</v>
      </c>
      <c r="AA2346">
        <f t="shared" si="241"/>
        <v>0</v>
      </c>
      <c r="AB2346">
        <f t="shared" si="242"/>
        <v>0</v>
      </c>
      <c r="AC2346">
        <f t="shared" si="243"/>
        <v>0</v>
      </c>
      <c r="AD2346">
        <f t="shared" si="244"/>
        <v>0</v>
      </c>
      <c r="AE2346">
        <f t="shared" si="245"/>
        <v>0</v>
      </c>
      <c r="AF2346">
        <f t="shared" si="246"/>
        <v>0</v>
      </c>
      <c r="AG2346">
        <f t="shared" si="247"/>
        <v>0</v>
      </c>
      <c r="AH2346">
        <f t="shared" si="248"/>
        <v>0</v>
      </c>
      <c r="AI2346">
        <f t="shared" si="249"/>
        <v>0</v>
      </c>
      <c r="AJ2346">
        <f t="shared" si="250"/>
        <v>0</v>
      </c>
      <c r="AK2346">
        <f t="shared" si="251"/>
        <v>0</v>
      </c>
    </row>
    <row r="2347" spans="1:37" ht="30" customHeight="1">
      <c r="A2347" s="31" t="s">
        <v>417</v>
      </c>
      <c r="B2347" s="31" t="s">
        <v>418</v>
      </c>
      <c r="C2347" s="29" t="s">
        <v>57</v>
      </c>
      <c r="D2347" s="8">
        <v>13</v>
      </c>
      <c r="E2347" s="8"/>
      <c r="F2347" s="8"/>
      <c r="G2347" s="8"/>
      <c r="H2347" s="8"/>
      <c r="I2347" s="8"/>
      <c r="J2347" s="8"/>
      <c r="K2347" s="8">
        <f t="shared" si="230"/>
        <v>0</v>
      </c>
      <c r="L2347" s="8">
        <f t="shared" si="231"/>
        <v>0</v>
      </c>
      <c r="M2347" s="9" t="s">
        <v>404</v>
      </c>
      <c r="O2347" t="str">
        <f>""</f>
        <v/>
      </c>
      <c r="P2347" s="1" t="s">
        <v>120</v>
      </c>
      <c r="Q2347">
        <v>1</v>
      </c>
      <c r="R2347">
        <f t="shared" si="232"/>
        <v>0</v>
      </c>
      <c r="S2347">
        <f t="shared" si="233"/>
        <v>0</v>
      </c>
      <c r="T2347">
        <f t="shared" si="234"/>
        <v>0</v>
      </c>
      <c r="U2347">
        <f t="shared" si="235"/>
        <v>0</v>
      </c>
      <c r="V2347">
        <f t="shared" si="236"/>
        <v>0</v>
      </c>
      <c r="W2347">
        <f t="shared" si="237"/>
        <v>0</v>
      </c>
      <c r="X2347">
        <f t="shared" si="238"/>
        <v>0</v>
      </c>
      <c r="Y2347">
        <f t="shared" si="239"/>
        <v>0</v>
      </c>
      <c r="Z2347">
        <f t="shared" si="240"/>
        <v>0</v>
      </c>
      <c r="AA2347">
        <f t="shared" si="241"/>
        <v>0</v>
      </c>
      <c r="AB2347">
        <f t="shared" si="242"/>
        <v>0</v>
      </c>
      <c r="AC2347">
        <f t="shared" si="243"/>
        <v>0</v>
      </c>
      <c r="AD2347">
        <f t="shared" si="244"/>
        <v>0</v>
      </c>
      <c r="AE2347">
        <f t="shared" si="245"/>
        <v>0</v>
      </c>
      <c r="AF2347">
        <f t="shared" si="246"/>
        <v>0</v>
      </c>
      <c r="AG2347">
        <f t="shared" si="247"/>
        <v>0</v>
      </c>
      <c r="AH2347">
        <f t="shared" si="248"/>
        <v>0</v>
      </c>
      <c r="AI2347">
        <f t="shared" si="249"/>
        <v>0</v>
      </c>
      <c r="AJ2347">
        <f t="shared" si="250"/>
        <v>0</v>
      </c>
      <c r="AK2347">
        <f t="shared" si="251"/>
        <v>0</v>
      </c>
    </row>
    <row r="2348" spans="1:37" ht="30" customHeight="1">
      <c r="A2348" s="31" t="s">
        <v>419</v>
      </c>
      <c r="B2348" s="31" t="s">
        <v>420</v>
      </c>
      <c r="C2348" s="29" t="s">
        <v>57</v>
      </c>
      <c r="D2348" s="8">
        <v>13</v>
      </c>
      <c r="E2348" s="8"/>
      <c r="F2348" s="8"/>
      <c r="G2348" s="8"/>
      <c r="H2348" s="8"/>
      <c r="I2348" s="8"/>
      <c r="J2348" s="8"/>
      <c r="K2348" s="8">
        <f t="shared" si="230"/>
        <v>0</v>
      </c>
      <c r="L2348" s="8">
        <f t="shared" si="231"/>
        <v>0</v>
      </c>
      <c r="M2348" s="9" t="s">
        <v>404</v>
      </c>
      <c r="O2348" t="str">
        <f>""</f>
        <v/>
      </c>
      <c r="P2348" s="1" t="s">
        <v>120</v>
      </c>
      <c r="Q2348">
        <v>1</v>
      </c>
      <c r="R2348">
        <f t="shared" si="232"/>
        <v>0</v>
      </c>
      <c r="S2348">
        <f t="shared" si="233"/>
        <v>0</v>
      </c>
      <c r="T2348">
        <f t="shared" si="234"/>
        <v>0</v>
      </c>
      <c r="U2348">
        <f t="shared" si="235"/>
        <v>0</v>
      </c>
      <c r="V2348">
        <f t="shared" si="236"/>
        <v>0</v>
      </c>
      <c r="W2348">
        <f t="shared" si="237"/>
        <v>0</v>
      </c>
      <c r="X2348">
        <f t="shared" si="238"/>
        <v>0</v>
      </c>
      <c r="Y2348">
        <f t="shared" si="239"/>
        <v>0</v>
      </c>
      <c r="Z2348">
        <f t="shared" si="240"/>
        <v>0</v>
      </c>
      <c r="AA2348">
        <f t="shared" si="241"/>
        <v>0</v>
      </c>
      <c r="AB2348">
        <f t="shared" si="242"/>
        <v>0</v>
      </c>
      <c r="AC2348">
        <f t="shared" si="243"/>
        <v>0</v>
      </c>
      <c r="AD2348">
        <f t="shared" si="244"/>
        <v>0</v>
      </c>
      <c r="AE2348">
        <f t="shared" si="245"/>
        <v>0</v>
      </c>
      <c r="AF2348">
        <f t="shared" si="246"/>
        <v>0</v>
      </c>
      <c r="AG2348">
        <f t="shared" si="247"/>
        <v>0</v>
      </c>
      <c r="AH2348">
        <f t="shared" si="248"/>
        <v>0</v>
      </c>
      <c r="AI2348">
        <f t="shared" si="249"/>
        <v>0</v>
      </c>
      <c r="AJ2348">
        <f t="shared" si="250"/>
        <v>0</v>
      </c>
      <c r="AK2348">
        <f t="shared" si="251"/>
        <v>0</v>
      </c>
    </row>
    <row r="2349" spans="1:37" ht="30" customHeight="1">
      <c r="A2349" s="31" t="s">
        <v>421</v>
      </c>
      <c r="B2349" s="31" t="s">
        <v>422</v>
      </c>
      <c r="C2349" s="29" t="s">
        <v>48</v>
      </c>
      <c r="D2349" s="8">
        <v>37</v>
      </c>
      <c r="E2349" s="8"/>
      <c r="F2349" s="8"/>
      <c r="G2349" s="8"/>
      <c r="H2349" s="8"/>
      <c r="I2349" s="8"/>
      <c r="J2349" s="8"/>
      <c r="K2349" s="8">
        <f t="shared" si="230"/>
        <v>0</v>
      </c>
      <c r="L2349" s="8">
        <f t="shared" si="231"/>
        <v>0</v>
      </c>
      <c r="M2349" s="9" t="s">
        <v>404</v>
      </c>
      <c r="O2349" t="str">
        <f>""</f>
        <v/>
      </c>
      <c r="P2349" s="1" t="s">
        <v>120</v>
      </c>
      <c r="Q2349">
        <v>1</v>
      </c>
      <c r="R2349">
        <f t="shared" si="232"/>
        <v>0</v>
      </c>
      <c r="S2349">
        <f t="shared" si="233"/>
        <v>0</v>
      </c>
      <c r="T2349">
        <f t="shared" si="234"/>
        <v>0</v>
      </c>
      <c r="U2349">
        <f t="shared" si="235"/>
        <v>0</v>
      </c>
      <c r="V2349">
        <f t="shared" si="236"/>
        <v>0</v>
      </c>
      <c r="W2349">
        <f t="shared" si="237"/>
        <v>0</v>
      </c>
      <c r="X2349">
        <f t="shared" si="238"/>
        <v>0</v>
      </c>
      <c r="Y2349">
        <f t="shared" si="239"/>
        <v>0</v>
      </c>
      <c r="Z2349">
        <f t="shared" si="240"/>
        <v>0</v>
      </c>
      <c r="AA2349">
        <f t="shared" si="241"/>
        <v>0</v>
      </c>
      <c r="AB2349">
        <f t="shared" si="242"/>
        <v>0</v>
      </c>
      <c r="AC2349">
        <f t="shared" si="243"/>
        <v>0</v>
      </c>
      <c r="AD2349">
        <f t="shared" si="244"/>
        <v>0</v>
      </c>
      <c r="AE2349">
        <f t="shared" si="245"/>
        <v>0</v>
      </c>
      <c r="AF2349">
        <f t="shared" si="246"/>
        <v>0</v>
      </c>
      <c r="AG2349">
        <f t="shared" si="247"/>
        <v>0</v>
      </c>
      <c r="AH2349">
        <f t="shared" si="248"/>
        <v>0</v>
      </c>
      <c r="AI2349">
        <f t="shared" si="249"/>
        <v>0</v>
      </c>
      <c r="AJ2349">
        <f t="shared" si="250"/>
        <v>0</v>
      </c>
      <c r="AK2349">
        <f t="shared" si="251"/>
        <v>0</v>
      </c>
    </row>
    <row r="2350" spans="1:37" ht="30" customHeight="1">
      <c r="A2350" s="32"/>
      <c r="B2350" s="32"/>
      <c r="C2350" s="30"/>
      <c r="D2350" s="8"/>
      <c r="E2350" s="8"/>
      <c r="F2350" s="8"/>
      <c r="G2350" s="8"/>
      <c r="H2350" s="8"/>
      <c r="I2350" s="8"/>
      <c r="J2350" s="8"/>
      <c r="K2350" s="8"/>
      <c r="L2350" s="8"/>
      <c r="M2350" s="8"/>
    </row>
    <row r="2351" spans="1:37" ht="30" customHeight="1">
      <c r="A2351" s="32"/>
      <c r="B2351" s="32"/>
      <c r="C2351" s="30"/>
      <c r="D2351" s="8"/>
      <c r="E2351" s="8"/>
      <c r="F2351" s="8"/>
      <c r="G2351" s="8"/>
      <c r="H2351" s="8"/>
      <c r="I2351" s="8"/>
      <c r="J2351" s="8"/>
      <c r="K2351" s="8"/>
      <c r="L2351" s="8"/>
      <c r="M2351" s="8"/>
    </row>
    <row r="2352" spans="1:37" ht="30" customHeight="1">
      <c r="A2352" s="32"/>
      <c r="B2352" s="32"/>
      <c r="C2352" s="30"/>
      <c r="D2352" s="8"/>
      <c r="E2352" s="8"/>
      <c r="F2352" s="8"/>
      <c r="G2352" s="8"/>
      <c r="H2352" s="8"/>
      <c r="I2352" s="8"/>
      <c r="J2352" s="8"/>
      <c r="K2352" s="8"/>
      <c r="L2352" s="8"/>
      <c r="M2352" s="8"/>
    </row>
    <row r="2353" spans="1:38" ht="30" customHeight="1">
      <c r="A2353" s="32"/>
      <c r="B2353" s="32"/>
      <c r="C2353" s="30"/>
      <c r="D2353" s="8"/>
      <c r="E2353" s="8"/>
      <c r="F2353" s="8"/>
      <c r="G2353" s="8"/>
      <c r="H2353" s="8"/>
      <c r="I2353" s="8"/>
      <c r="J2353" s="8"/>
      <c r="K2353" s="8"/>
      <c r="L2353" s="8"/>
      <c r="M2353" s="8"/>
    </row>
    <row r="2354" spans="1:38" ht="30" customHeight="1">
      <c r="A2354" s="32"/>
      <c r="B2354" s="32"/>
      <c r="C2354" s="30"/>
      <c r="D2354" s="8"/>
      <c r="E2354" s="8"/>
      <c r="F2354" s="8"/>
      <c r="G2354" s="8"/>
      <c r="H2354" s="8"/>
      <c r="I2354" s="8"/>
      <c r="J2354" s="8"/>
      <c r="K2354" s="8"/>
      <c r="L2354" s="8"/>
      <c r="M2354" s="8"/>
    </row>
    <row r="2355" spans="1:38" ht="30" customHeight="1">
      <c r="A2355" s="32"/>
      <c r="B2355" s="32"/>
      <c r="C2355" s="30"/>
      <c r="D2355" s="8"/>
      <c r="E2355" s="8"/>
      <c r="F2355" s="8"/>
      <c r="G2355" s="8"/>
      <c r="H2355" s="8"/>
      <c r="I2355" s="8"/>
      <c r="J2355" s="8"/>
      <c r="K2355" s="8"/>
      <c r="L2355" s="8"/>
      <c r="M2355" s="8"/>
    </row>
    <row r="2356" spans="1:38" ht="30" customHeight="1">
      <c r="A2356" s="32"/>
      <c r="B2356" s="32"/>
      <c r="C2356" s="30"/>
      <c r="D2356" s="8"/>
      <c r="E2356" s="8"/>
      <c r="F2356" s="8"/>
      <c r="G2356" s="8"/>
      <c r="H2356" s="8"/>
      <c r="I2356" s="8"/>
      <c r="J2356" s="8"/>
      <c r="K2356" s="8"/>
      <c r="L2356" s="8"/>
      <c r="M2356" s="8"/>
    </row>
    <row r="2357" spans="1:38" ht="30" customHeight="1">
      <c r="A2357" s="32"/>
      <c r="B2357" s="32"/>
      <c r="C2357" s="30"/>
      <c r="D2357" s="8"/>
      <c r="E2357" s="8"/>
      <c r="F2357" s="8"/>
      <c r="G2357" s="8"/>
      <c r="H2357" s="8"/>
      <c r="I2357" s="8"/>
      <c r="J2357" s="8"/>
      <c r="K2357" s="8"/>
      <c r="L2357" s="8"/>
      <c r="M2357" s="8"/>
    </row>
    <row r="2358" spans="1:38" ht="30" customHeight="1">
      <c r="A2358" s="11" t="s">
        <v>121</v>
      </c>
      <c r="B2358" s="12"/>
      <c r="C2358" s="13"/>
      <c r="D2358" s="14"/>
      <c r="E2358" s="8"/>
      <c r="F2358" s="14"/>
      <c r="G2358" s="8"/>
      <c r="H2358" s="14"/>
      <c r="I2358" s="8"/>
      <c r="J2358" s="14"/>
      <c r="K2358" s="8"/>
      <c r="L2358" s="14">
        <f>F2358+H2358+J2358</f>
        <v>0</v>
      </c>
      <c r="M2358" s="14"/>
      <c r="R2358">
        <f t="shared" ref="R2358:AL2358" si="252">ROUNDDOWN(SUM(R2338:R2349), 0)</f>
        <v>0</v>
      </c>
      <c r="S2358">
        <f t="shared" si="252"/>
        <v>0</v>
      </c>
      <c r="T2358">
        <f t="shared" si="252"/>
        <v>0</v>
      </c>
      <c r="U2358">
        <f t="shared" si="252"/>
        <v>0</v>
      </c>
      <c r="V2358">
        <f t="shared" si="252"/>
        <v>0</v>
      </c>
      <c r="W2358">
        <f t="shared" si="252"/>
        <v>0</v>
      </c>
      <c r="X2358">
        <f t="shared" si="252"/>
        <v>0</v>
      </c>
      <c r="Y2358">
        <f t="shared" si="252"/>
        <v>0</v>
      </c>
      <c r="Z2358">
        <f t="shared" si="252"/>
        <v>0</v>
      </c>
      <c r="AA2358">
        <f t="shared" si="252"/>
        <v>0</v>
      </c>
      <c r="AB2358">
        <f t="shared" si="252"/>
        <v>0</v>
      </c>
      <c r="AC2358">
        <f t="shared" si="252"/>
        <v>0</v>
      </c>
      <c r="AD2358">
        <f t="shared" si="252"/>
        <v>0</v>
      </c>
      <c r="AE2358">
        <f t="shared" si="252"/>
        <v>0</v>
      </c>
      <c r="AF2358">
        <f t="shared" si="252"/>
        <v>0</v>
      </c>
      <c r="AG2358">
        <f t="shared" si="252"/>
        <v>0</v>
      </c>
      <c r="AH2358">
        <f t="shared" si="252"/>
        <v>0</v>
      </c>
      <c r="AI2358">
        <f t="shared" si="252"/>
        <v>0</v>
      </c>
      <c r="AJ2358">
        <f t="shared" si="252"/>
        <v>0</v>
      </c>
      <c r="AK2358">
        <f t="shared" si="252"/>
        <v>0</v>
      </c>
      <c r="AL2358">
        <f t="shared" si="252"/>
        <v>0</v>
      </c>
    </row>
    <row r="2359" spans="1:38" ht="30" customHeight="1">
      <c r="A2359" s="53" t="s">
        <v>423</v>
      </c>
      <c r="B2359" s="56"/>
      <c r="C2359" s="56"/>
      <c r="D2359" s="56"/>
      <c r="E2359" s="56"/>
      <c r="F2359" s="56"/>
      <c r="G2359" s="56"/>
      <c r="H2359" s="56"/>
      <c r="I2359" s="56"/>
      <c r="J2359" s="56"/>
      <c r="K2359" s="56"/>
      <c r="L2359" s="56"/>
      <c r="M2359" s="57"/>
    </row>
    <row r="2360" spans="1:38" ht="30" customHeight="1">
      <c r="A2360" s="31" t="s">
        <v>131</v>
      </c>
      <c r="B2360" s="31" t="s">
        <v>164</v>
      </c>
      <c r="C2360" s="29" t="s">
        <v>57</v>
      </c>
      <c r="D2360" s="8">
        <v>7</v>
      </c>
      <c r="E2360" s="8"/>
      <c r="F2360" s="8"/>
      <c r="G2360" s="8"/>
      <c r="H2360" s="8"/>
      <c r="I2360" s="8"/>
      <c r="J2360" s="8"/>
      <c r="K2360" s="8">
        <f>E2360+G2360+I2360</f>
        <v>0</v>
      </c>
      <c r="L2360" s="8">
        <f>F2360+H2360+J2360</f>
        <v>0</v>
      </c>
      <c r="M2360" s="9" t="s">
        <v>163</v>
      </c>
      <c r="O2360" t="str">
        <f>""</f>
        <v/>
      </c>
      <c r="P2360" s="1" t="s">
        <v>120</v>
      </c>
      <c r="Q2360">
        <v>1</v>
      </c>
      <c r="R2360">
        <f>IF(P2360="기계경비", J2360, 0)</f>
        <v>0</v>
      </c>
      <c r="S2360">
        <f>IF(P2360="운반비", J2360, 0)</f>
        <v>0</v>
      </c>
      <c r="T2360">
        <f>IF(P2360="작업부산물", F2360, 0)</f>
        <v>0</v>
      </c>
      <c r="U2360">
        <f>IF(P2360="관급", F2360, 0)</f>
        <v>0</v>
      </c>
      <c r="V2360">
        <f>IF(P2360="외주비", J2360, 0)</f>
        <v>0</v>
      </c>
      <c r="W2360">
        <f>IF(P2360="장비비", J2360, 0)</f>
        <v>0</v>
      </c>
      <c r="X2360">
        <f>IF(P2360="폐기물처리비", J2360, 0)</f>
        <v>0</v>
      </c>
      <c r="Y2360">
        <f>IF(P2360="가설비", J2360, 0)</f>
        <v>0</v>
      </c>
      <c r="Z2360">
        <f>IF(P2360="잡비제외분", F2360, 0)</f>
        <v>0</v>
      </c>
      <c r="AA2360">
        <f>IF(P2360="사급자재대", L2360, 0)</f>
        <v>0</v>
      </c>
      <c r="AB2360">
        <f>IF(P2360="관급자재대", L2360, 0)</f>
        <v>0</v>
      </c>
      <c r="AC2360">
        <f>IF(P2360="사용자항목1", L2360, 0)</f>
        <v>0</v>
      </c>
      <c r="AD2360">
        <f>IF(P2360="사용자항목2", L2360, 0)</f>
        <v>0</v>
      </c>
      <c r="AE2360">
        <f>IF(P2360="사용자항목3", L2360, 0)</f>
        <v>0</v>
      </c>
      <c r="AF2360">
        <f>IF(P2360="사용자항목4", L2360, 0)</f>
        <v>0</v>
      </c>
      <c r="AG2360">
        <f>IF(P2360="사용자항목5", L2360, 0)</f>
        <v>0</v>
      </c>
      <c r="AH2360">
        <f>IF(P2360="사용자항목6", L2360, 0)</f>
        <v>0</v>
      </c>
      <c r="AI2360">
        <f>IF(P2360="사용자항목7", L2360, 0)</f>
        <v>0</v>
      </c>
      <c r="AJ2360">
        <f>IF(P2360="사용자항목8", L2360, 0)</f>
        <v>0</v>
      </c>
      <c r="AK2360">
        <f>IF(P2360="사용자항목9", L2360, 0)</f>
        <v>0</v>
      </c>
    </row>
    <row r="2361" spans="1:38" ht="30" customHeight="1">
      <c r="A2361" s="32"/>
      <c r="B2361" s="32"/>
      <c r="C2361" s="30"/>
      <c r="D2361" s="8"/>
      <c r="E2361" s="8"/>
      <c r="F2361" s="8"/>
      <c r="G2361" s="8"/>
      <c r="H2361" s="8"/>
      <c r="I2361" s="8"/>
      <c r="J2361" s="8"/>
      <c r="K2361" s="8"/>
      <c r="L2361" s="8"/>
      <c r="M2361" s="8"/>
    </row>
    <row r="2362" spans="1:38" ht="30" customHeight="1">
      <c r="A2362" s="32"/>
      <c r="B2362" s="32"/>
      <c r="C2362" s="30"/>
      <c r="D2362" s="8"/>
      <c r="E2362" s="8"/>
      <c r="F2362" s="8"/>
      <c r="G2362" s="8"/>
      <c r="H2362" s="8"/>
      <c r="I2362" s="8"/>
      <c r="J2362" s="8"/>
      <c r="K2362" s="8"/>
      <c r="L2362" s="8"/>
      <c r="M2362" s="8"/>
    </row>
    <row r="2363" spans="1:38" ht="30" customHeight="1">
      <c r="A2363" s="32"/>
      <c r="B2363" s="32"/>
      <c r="C2363" s="30"/>
      <c r="D2363" s="8"/>
      <c r="E2363" s="8"/>
      <c r="F2363" s="8"/>
      <c r="G2363" s="8"/>
      <c r="H2363" s="8"/>
      <c r="I2363" s="8"/>
      <c r="J2363" s="8"/>
      <c r="K2363" s="8"/>
      <c r="L2363" s="8"/>
      <c r="M2363" s="8"/>
    </row>
    <row r="2364" spans="1:38" ht="30" customHeight="1">
      <c r="A2364" s="32"/>
      <c r="B2364" s="32"/>
      <c r="C2364" s="30"/>
      <c r="D2364" s="8"/>
      <c r="E2364" s="8"/>
      <c r="F2364" s="8"/>
      <c r="G2364" s="8"/>
      <c r="H2364" s="8"/>
      <c r="I2364" s="8"/>
      <c r="J2364" s="8"/>
      <c r="K2364" s="8"/>
      <c r="L2364" s="8"/>
      <c r="M2364" s="8"/>
    </row>
    <row r="2365" spans="1:38" ht="30" customHeight="1">
      <c r="A2365" s="32"/>
      <c r="B2365" s="32"/>
      <c r="C2365" s="30"/>
      <c r="D2365" s="8"/>
      <c r="E2365" s="8"/>
      <c r="F2365" s="8"/>
      <c r="G2365" s="8"/>
      <c r="H2365" s="8"/>
      <c r="I2365" s="8"/>
      <c r="J2365" s="8"/>
      <c r="K2365" s="8"/>
      <c r="L2365" s="8"/>
      <c r="M2365" s="8"/>
    </row>
    <row r="2366" spans="1:38" ht="30" customHeight="1">
      <c r="A2366" s="32"/>
      <c r="B2366" s="32"/>
      <c r="C2366" s="30"/>
      <c r="D2366" s="8"/>
      <c r="E2366" s="8"/>
      <c r="F2366" s="8"/>
      <c r="G2366" s="8"/>
      <c r="H2366" s="8"/>
      <c r="I2366" s="8"/>
      <c r="J2366" s="8"/>
      <c r="K2366" s="8"/>
      <c r="L2366" s="8"/>
      <c r="M2366" s="8"/>
    </row>
    <row r="2367" spans="1:38" ht="30" customHeight="1">
      <c r="A2367" s="32"/>
      <c r="B2367" s="32"/>
      <c r="C2367" s="30"/>
      <c r="D2367" s="8"/>
      <c r="E2367" s="8"/>
      <c r="F2367" s="8"/>
      <c r="G2367" s="8"/>
      <c r="H2367" s="8"/>
      <c r="I2367" s="8"/>
      <c r="J2367" s="8"/>
      <c r="K2367" s="8"/>
      <c r="L2367" s="8"/>
      <c r="M2367" s="8"/>
    </row>
    <row r="2368" spans="1:38" ht="30" customHeight="1">
      <c r="A2368" s="32"/>
      <c r="B2368" s="32"/>
      <c r="C2368" s="30"/>
      <c r="D2368" s="8"/>
      <c r="E2368" s="8"/>
      <c r="F2368" s="8"/>
      <c r="G2368" s="8"/>
      <c r="H2368" s="8"/>
      <c r="I2368" s="8"/>
      <c r="J2368" s="8"/>
      <c r="K2368" s="8"/>
      <c r="L2368" s="8"/>
      <c r="M2368" s="8"/>
    </row>
    <row r="2369" spans="1:38" ht="30" customHeight="1">
      <c r="A2369" s="32"/>
      <c r="B2369" s="32"/>
      <c r="C2369" s="30"/>
      <c r="D2369" s="8"/>
      <c r="E2369" s="8"/>
      <c r="F2369" s="8"/>
      <c r="G2369" s="8"/>
      <c r="H2369" s="8"/>
      <c r="I2369" s="8"/>
      <c r="J2369" s="8"/>
      <c r="K2369" s="8"/>
      <c r="L2369" s="8"/>
      <c r="M2369" s="8"/>
    </row>
    <row r="2370" spans="1:38" ht="30" customHeight="1">
      <c r="A2370" s="32"/>
      <c r="B2370" s="32"/>
      <c r="C2370" s="30"/>
      <c r="D2370" s="8"/>
      <c r="E2370" s="8"/>
      <c r="F2370" s="8"/>
      <c r="G2370" s="8"/>
      <c r="H2370" s="8"/>
      <c r="I2370" s="8"/>
      <c r="J2370" s="8"/>
      <c r="K2370" s="8"/>
      <c r="L2370" s="8"/>
      <c r="M2370" s="8"/>
    </row>
    <row r="2371" spans="1:38" ht="30" customHeight="1">
      <c r="A2371" s="32"/>
      <c r="B2371" s="32"/>
      <c r="C2371" s="30"/>
      <c r="D2371" s="8"/>
      <c r="E2371" s="8"/>
      <c r="F2371" s="8"/>
      <c r="G2371" s="8"/>
      <c r="H2371" s="8"/>
      <c r="I2371" s="8"/>
      <c r="J2371" s="8"/>
      <c r="K2371" s="8"/>
      <c r="L2371" s="8"/>
      <c r="M2371" s="8"/>
    </row>
    <row r="2372" spans="1:38" ht="30" customHeight="1">
      <c r="A2372" s="32"/>
      <c r="B2372" s="32"/>
      <c r="C2372" s="30"/>
      <c r="D2372" s="8"/>
      <c r="E2372" s="8"/>
      <c r="F2372" s="8"/>
      <c r="G2372" s="8"/>
      <c r="H2372" s="8"/>
      <c r="I2372" s="8"/>
      <c r="J2372" s="8"/>
      <c r="K2372" s="8"/>
      <c r="L2372" s="8"/>
      <c r="M2372" s="8"/>
    </row>
    <row r="2373" spans="1:38" ht="30" customHeight="1">
      <c r="A2373" s="32"/>
      <c r="B2373" s="32"/>
      <c r="C2373" s="30"/>
      <c r="D2373" s="8"/>
      <c r="E2373" s="8"/>
      <c r="F2373" s="8"/>
      <c r="G2373" s="8"/>
      <c r="H2373" s="8"/>
      <c r="I2373" s="8"/>
      <c r="J2373" s="8"/>
      <c r="K2373" s="8"/>
      <c r="L2373" s="8"/>
      <c r="M2373" s="8"/>
    </row>
    <row r="2374" spans="1:38" ht="30" customHeight="1">
      <c r="A2374" s="32"/>
      <c r="B2374" s="32"/>
      <c r="C2374" s="30"/>
      <c r="D2374" s="8"/>
      <c r="E2374" s="8"/>
      <c r="F2374" s="8"/>
      <c r="G2374" s="8"/>
      <c r="H2374" s="8"/>
      <c r="I2374" s="8"/>
      <c r="J2374" s="8"/>
      <c r="K2374" s="8"/>
      <c r="L2374" s="8"/>
      <c r="M2374" s="8"/>
    </row>
    <row r="2375" spans="1:38" ht="30" customHeight="1">
      <c r="A2375" s="32"/>
      <c r="B2375" s="32"/>
      <c r="C2375" s="30"/>
      <c r="D2375" s="8"/>
      <c r="E2375" s="8"/>
      <c r="F2375" s="8"/>
      <c r="G2375" s="8"/>
      <c r="H2375" s="8"/>
      <c r="I2375" s="8"/>
      <c r="J2375" s="8"/>
      <c r="K2375" s="8"/>
      <c r="L2375" s="8"/>
      <c r="M2375" s="8"/>
    </row>
    <row r="2376" spans="1:38" ht="30" customHeight="1">
      <c r="A2376" s="32"/>
      <c r="B2376" s="32"/>
      <c r="C2376" s="30"/>
      <c r="D2376" s="8"/>
      <c r="E2376" s="8"/>
      <c r="F2376" s="8"/>
      <c r="G2376" s="8"/>
      <c r="H2376" s="8"/>
      <c r="I2376" s="8"/>
      <c r="J2376" s="8"/>
      <c r="K2376" s="8"/>
      <c r="L2376" s="8"/>
      <c r="M2376" s="8"/>
    </row>
    <row r="2377" spans="1:38" ht="30" customHeight="1">
      <c r="A2377" s="32"/>
      <c r="B2377" s="32"/>
      <c r="C2377" s="30"/>
      <c r="D2377" s="8"/>
      <c r="E2377" s="8"/>
      <c r="F2377" s="8"/>
      <c r="G2377" s="8"/>
      <c r="H2377" s="8"/>
      <c r="I2377" s="8"/>
      <c r="J2377" s="8"/>
      <c r="K2377" s="8"/>
      <c r="L2377" s="8"/>
      <c r="M2377" s="8"/>
    </row>
    <row r="2378" spans="1:38" ht="30" customHeight="1">
      <c r="A2378" s="32"/>
      <c r="B2378" s="32"/>
      <c r="C2378" s="30"/>
      <c r="D2378" s="8"/>
      <c r="E2378" s="8"/>
      <c r="F2378" s="8"/>
      <c r="G2378" s="8"/>
      <c r="H2378" s="8"/>
      <c r="I2378" s="8"/>
      <c r="J2378" s="8"/>
      <c r="K2378" s="8"/>
      <c r="L2378" s="8"/>
      <c r="M2378" s="8"/>
    </row>
    <row r="2379" spans="1:38" ht="30" customHeight="1">
      <c r="A2379" s="32"/>
      <c r="B2379" s="32"/>
      <c r="C2379" s="30"/>
      <c r="D2379" s="8"/>
      <c r="E2379" s="8"/>
      <c r="F2379" s="8"/>
      <c r="G2379" s="8"/>
      <c r="H2379" s="8"/>
      <c r="I2379" s="8"/>
      <c r="J2379" s="8"/>
      <c r="K2379" s="8"/>
      <c r="L2379" s="8"/>
      <c r="M2379" s="8"/>
    </row>
    <row r="2380" spans="1:38" ht="30" customHeight="1">
      <c r="A2380" s="11" t="s">
        <v>121</v>
      </c>
      <c r="B2380" s="12"/>
      <c r="C2380" s="13"/>
      <c r="D2380" s="14"/>
      <c r="E2380" s="8"/>
      <c r="F2380" s="14"/>
      <c r="G2380" s="8"/>
      <c r="H2380" s="14"/>
      <c r="I2380" s="8"/>
      <c r="J2380" s="14"/>
      <c r="K2380" s="8"/>
      <c r="L2380" s="14">
        <f>F2380+H2380+J2380</f>
        <v>0</v>
      </c>
      <c r="M2380" s="14"/>
      <c r="R2380">
        <f t="shared" ref="R2380:AL2380" si="253">ROUNDDOWN(SUM(R2360:R2360), 0)</f>
        <v>0</v>
      </c>
      <c r="S2380">
        <f t="shared" si="253"/>
        <v>0</v>
      </c>
      <c r="T2380">
        <f t="shared" si="253"/>
        <v>0</v>
      </c>
      <c r="U2380">
        <f t="shared" si="253"/>
        <v>0</v>
      </c>
      <c r="V2380">
        <f t="shared" si="253"/>
        <v>0</v>
      </c>
      <c r="W2380">
        <f t="shared" si="253"/>
        <v>0</v>
      </c>
      <c r="X2380">
        <f t="shared" si="253"/>
        <v>0</v>
      </c>
      <c r="Y2380">
        <f t="shared" si="253"/>
        <v>0</v>
      </c>
      <c r="Z2380">
        <f t="shared" si="253"/>
        <v>0</v>
      </c>
      <c r="AA2380">
        <f t="shared" si="253"/>
        <v>0</v>
      </c>
      <c r="AB2380">
        <f t="shared" si="253"/>
        <v>0</v>
      </c>
      <c r="AC2380">
        <f t="shared" si="253"/>
        <v>0</v>
      </c>
      <c r="AD2380">
        <f t="shared" si="253"/>
        <v>0</v>
      </c>
      <c r="AE2380">
        <f t="shared" si="253"/>
        <v>0</v>
      </c>
      <c r="AF2380">
        <f t="shared" si="253"/>
        <v>0</v>
      </c>
      <c r="AG2380">
        <f t="shared" si="253"/>
        <v>0</v>
      </c>
      <c r="AH2380">
        <f t="shared" si="253"/>
        <v>0</v>
      </c>
      <c r="AI2380">
        <f t="shared" si="253"/>
        <v>0</v>
      </c>
      <c r="AJ2380">
        <f t="shared" si="253"/>
        <v>0</v>
      </c>
      <c r="AK2380">
        <f t="shared" si="253"/>
        <v>0</v>
      </c>
      <c r="AL2380">
        <f t="shared" si="253"/>
        <v>0</v>
      </c>
    </row>
    <row r="2381" spans="1:38" ht="30" customHeight="1">
      <c r="A2381" s="53" t="s">
        <v>424</v>
      </c>
      <c r="B2381" s="56"/>
      <c r="C2381" s="56"/>
      <c r="D2381" s="56"/>
      <c r="E2381" s="56"/>
      <c r="F2381" s="56"/>
      <c r="G2381" s="56"/>
      <c r="H2381" s="56"/>
      <c r="I2381" s="56"/>
      <c r="J2381" s="56"/>
      <c r="K2381" s="56"/>
      <c r="L2381" s="56"/>
      <c r="M2381" s="57"/>
    </row>
    <row r="2382" spans="1:38" ht="30" customHeight="1">
      <c r="A2382" s="31" t="s">
        <v>161</v>
      </c>
      <c r="B2382" s="31" t="s">
        <v>162</v>
      </c>
      <c r="C2382" s="29" t="s">
        <v>48</v>
      </c>
      <c r="D2382" s="8">
        <v>39</v>
      </c>
      <c r="E2382" s="8"/>
      <c r="F2382" s="8"/>
      <c r="G2382" s="8"/>
      <c r="H2382" s="8"/>
      <c r="I2382" s="8"/>
      <c r="J2382" s="8"/>
      <c r="K2382" s="8">
        <f>E2382+G2382+I2382</f>
        <v>0</v>
      </c>
      <c r="L2382" s="8">
        <f>F2382+H2382+J2382</f>
        <v>0</v>
      </c>
      <c r="M2382" s="9" t="s">
        <v>160</v>
      </c>
      <c r="O2382" t="str">
        <f>""</f>
        <v/>
      </c>
      <c r="P2382" s="1" t="s">
        <v>120</v>
      </c>
      <c r="Q2382">
        <v>1</v>
      </c>
      <c r="R2382">
        <f>IF(P2382="기계경비", J2382, 0)</f>
        <v>0</v>
      </c>
      <c r="S2382">
        <f>IF(P2382="운반비", J2382, 0)</f>
        <v>0</v>
      </c>
      <c r="T2382">
        <f>IF(P2382="작업부산물", F2382, 0)</f>
        <v>0</v>
      </c>
      <c r="U2382">
        <f>IF(P2382="관급", F2382, 0)</f>
        <v>0</v>
      </c>
      <c r="V2382">
        <f>IF(P2382="외주비", J2382, 0)</f>
        <v>0</v>
      </c>
      <c r="W2382">
        <f>IF(P2382="장비비", J2382, 0)</f>
        <v>0</v>
      </c>
      <c r="X2382">
        <f>IF(P2382="폐기물처리비", J2382, 0)</f>
        <v>0</v>
      </c>
      <c r="Y2382">
        <f>IF(P2382="가설비", J2382, 0)</f>
        <v>0</v>
      </c>
      <c r="Z2382">
        <f>IF(P2382="잡비제외분", F2382, 0)</f>
        <v>0</v>
      </c>
      <c r="AA2382">
        <f>IF(P2382="사급자재대", L2382, 0)</f>
        <v>0</v>
      </c>
      <c r="AB2382">
        <f>IF(P2382="관급자재대", L2382, 0)</f>
        <v>0</v>
      </c>
      <c r="AC2382">
        <f>IF(P2382="사용자항목1", L2382, 0)</f>
        <v>0</v>
      </c>
      <c r="AD2382">
        <f>IF(P2382="사용자항목2", L2382, 0)</f>
        <v>0</v>
      </c>
      <c r="AE2382">
        <f>IF(P2382="사용자항목3", L2382, 0)</f>
        <v>0</v>
      </c>
      <c r="AF2382">
        <f>IF(P2382="사용자항목4", L2382, 0)</f>
        <v>0</v>
      </c>
      <c r="AG2382">
        <f>IF(P2382="사용자항목5", L2382, 0)</f>
        <v>0</v>
      </c>
      <c r="AH2382">
        <f>IF(P2382="사용자항목6", L2382, 0)</f>
        <v>0</v>
      </c>
      <c r="AI2382">
        <f>IF(P2382="사용자항목7", L2382, 0)</f>
        <v>0</v>
      </c>
      <c r="AJ2382">
        <f>IF(P2382="사용자항목8", L2382, 0)</f>
        <v>0</v>
      </c>
      <c r="AK2382">
        <f>IF(P2382="사용자항목9", L2382, 0)</f>
        <v>0</v>
      </c>
    </row>
    <row r="2383" spans="1:38" ht="30" customHeight="1">
      <c r="A2383" s="32"/>
      <c r="B2383" s="32"/>
      <c r="C2383" s="30"/>
      <c r="D2383" s="8"/>
      <c r="E2383" s="8"/>
      <c r="F2383" s="8"/>
      <c r="G2383" s="8"/>
      <c r="H2383" s="8"/>
      <c r="I2383" s="8"/>
      <c r="J2383" s="8"/>
      <c r="K2383" s="8"/>
      <c r="L2383" s="8"/>
      <c r="M2383" s="8"/>
    </row>
    <row r="2384" spans="1:38" ht="30" customHeight="1">
      <c r="A2384" s="32"/>
      <c r="B2384" s="32"/>
      <c r="C2384" s="30"/>
      <c r="D2384" s="8"/>
      <c r="E2384" s="8"/>
      <c r="F2384" s="8"/>
      <c r="G2384" s="8"/>
      <c r="H2384" s="8"/>
      <c r="I2384" s="8"/>
      <c r="J2384" s="8"/>
      <c r="K2384" s="8"/>
      <c r="L2384" s="8"/>
      <c r="M2384" s="8"/>
    </row>
    <row r="2385" spans="1:13" ht="30" customHeight="1">
      <c r="A2385" s="32"/>
      <c r="B2385" s="32"/>
      <c r="C2385" s="30"/>
      <c r="D2385" s="8"/>
      <c r="E2385" s="8"/>
      <c r="F2385" s="8"/>
      <c r="G2385" s="8"/>
      <c r="H2385" s="8"/>
      <c r="I2385" s="8"/>
      <c r="J2385" s="8"/>
      <c r="K2385" s="8"/>
      <c r="L2385" s="8"/>
      <c r="M2385" s="8"/>
    </row>
    <row r="2386" spans="1:13" ht="30" customHeight="1">
      <c r="A2386" s="32"/>
      <c r="B2386" s="32"/>
      <c r="C2386" s="30"/>
      <c r="D2386" s="8"/>
      <c r="E2386" s="8"/>
      <c r="F2386" s="8"/>
      <c r="G2386" s="8"/>
      <c r="H2386" s="8"/>
      <c r="I2386" s="8"/>
      <c r="J2386" s="8"/>
      <c r="K2386" s="8"/>
      <c r="L2386" s="8"/>
      <c r="M2386" s="8"/>
    </row>
    <row r="2387" spans="1:13" ht="30" customHeight="1">
      <c r="A2387" s="32"/>
      <c r="B2387" s="32"/>
      <c r="C2387" s="30"/>
      <c r="D2387" s="8"/>
      <c r="E2387" s="8"/>
      <c r="F2387" s="8"/>
      <c r="G2387" s="8"/>
      <c r="H2387" s="8"/>
      <c r="I2387" s="8"/>
      <c r="J2387" s="8"/>
      <c r="K2387" s="8"/>
      <c r="L2387" s="8"/>
      <c r="M2387" s="8"/>
    </row>
    <row r="2388" spans="1:13" ht="30" customHeight="1">
      <c r="A2388" s="32"/>
      <c r="B2388" s="32"/>
      <c r="C2388" s="30"/>
      <c r="D2388" s="8"/>
      <c r="E2388" s="8"/>
      <c r="F2388" s="8"/>
      <c r="G2388" s="8"/>
      <c r="H2388" s="8"/>
      <c r="I2388" s="8"/>
      <c r="J2388" s="8"/>
      <c r="K2388" s="8"/>
      <c r="L2388" s="8"/>
      <c r="M2388" s="8"/>
    </row>
    <row r="2389" spans="1:13" ht="30" customHeight="1">
      <c r="A2389" s="32"/>
      <c r="B2389" s="32"/>
      <c r="C2389" s="30"/>
      <c r="D2389" s="8"/>
      <c r="E2389" s="8"/>
      <c r="F2389" s="8"/>
      <c r="G2389" s="8"/>
      <c r="H2389" s="8"/>
      <c r="I2389" s="8"/>
      <c r="J2389" s="8"/>
      <c r="K2389" s="8"/>
      <c r="L2389" s="8"/>
      <c r="M2389" s="8"/>
    </row>
    <row r="2390" spans="1:13" ht="30" customHeight="1">
      <c r="A2390" s="32"/>
      <c r="B2390" s="32"/>
      <c r="C2390" s="30"/>
      <c r="D2390" s="8"/>
      <c r="E2390" s="8"/>
      <c r="F2390" s="8"/>
      <c r="G2390" s="8"/>
      <c r="H2390" s="8"/>
      <c r="I2390" s="8"/>
      <c r="J2390" s="8"/>
      <c r="K2390" s="8"/>
      <c r="L2390" s="8"/>
      <c r="M2390" s="8"/>
    </row>
    <row r="2391" spans="1:13" ht="30" customHeight="1">
      <c r="A2391" s="32"/>
      <c r="B2391" s="32"/>
      <c r="C2391" s="30"/>
      <c r="D2391" s="8"/>
      <c r="E2391" s="8"/>
      <c r="F2391" s="8"/>
      <c r="G2391" s="8"/>
      <c r="H2391" s="8"/>
      <c r="I2391" s="8"/>
      <c r="J2391" s="8"/>
      <c r="K2391" s="8"/>
      <c r="L2391" s="8"/>
      <c r="M2391" s="8"/>
    </row>
    <row r="2392" spans="1:13" ht="30" customHeight="1">
      <c r="A2392" s="32"/>
      <c r="B2392" s="32"/>
      <c r="C2392" s="30"/>
      <c r="D2392" s="8"/>
      <c r="E2392" s="8"/>
      <c r="F2392" s="8"/>
      <c r="G2392" s="8"/>
      <c r="H2392" s="8"/>
      <c r="I2392" s="8"/>
      <c r="J2392" s="8"/>
      <c r="K2392" s="8"/>
      <c r="L2392" s="8"/>
      <c r="M2392" s="8"/>
    </row>
    <row r="2393" spans="1:13" ht="30" customHeight="1">
      <c r="A2393" s="32"/>
      <c r="B2393" s="32"/>
      <c r="C2393" s="30"/>
      <c r="D2393" s="8"/>
      <c r="E2393" s="8"/>
      <c r="F2393" s="8"/>
      <c r="G2393" s="8"/>
      <c r="H2393" s="8"/>
      <c r="I2393" s="8"/>
      <c r="J2393" s="8"/>
      <c r="K2393" s="8"/>
      <c r="L2393" s="8"/>
      <c r="M2393" s="8"/>
    </row>
    <row r="2394" spans="1:13" ht="30" customHeight="1">
      <c r="A2394" s="32"/>
      <c r="B2394" s="32"/>
      <c r="C2394" s="30"/>
      <c r="D2394" s="8"/>
      <c r="E2394" s="8"/>
      <c r="F2394" s="8"/>
      <c r="G2394" s="8"/>
      <c r="H2394" s="8"/>
      <c r="I2394" s="8"/>
      <c r="J2394" s="8"/>
      <c r="K2394" s="8"/>
      <c r="L2394" s="8"/>
      <c r="M2394" s="8"/>
    </row>
    <row r="2395" spans="1:13" ht="30" customHeight="1">
      <c r="A2395" s="32"/>
      <c r="B2395" s="32"/>
      <c r="C2395" s="30"/>
      <c r="D2395" s="8"/>
      <c r="E2395" s="8"/>
      <c r="F2395" s="8"/>
      <c r="G2395" s="8"/>
      <c r="H2395" s="8"/>
      <c r="I2395" s="8"/>
      <c r="J2395" s="8"/>
      <c r="K2395" s="8"/>
      <c r="L2395" s="8"/>
      <c r="M2395" s="8"/>
    </row>
    <row r="2396" spans="1:13" ht="30" customHeight="1">
      <c r="A2396" s="32"/>
      <c r="B2396" s="32"/>
      <c r="C2396" s="30"/>
      <c r="D2396" s="8"/>
      <c r="E2396" s="8"/>
      <c r="F2396" s="8"/>
      <c r="G2396" s="8"/>
      <c r="H2396" s="8"/>
      <c r="I2396" s="8"/>
      <c r="J2396" s="8"/>
      <c r="K2396" s="8"/>
      <c r="L2396" s="8"/>
      <c r="M2396" s="8"/>
    </row>
    <row r="2397" spans="1:13" ht="30" customHeight="1">
      <c r="A2397" s="32"/>
      <c r="B2397" s="32"/>
      <c r="C2397" s="30"/>
      <c r="D2397" s="8"/>
      <c r="E2397" s="8"/>
      <c r="F2397" s="8"/>
      <c r="G2397" s="8"/>
      <c r="H2397" s="8"/>
      <c r="I2397" s="8"/>
      <c r="J2397" s="8"/>
      <c r="K2397" s="8"/>
      <c r="L2397" s="8"/>
      <c r="M2397" s="8"/>
    </row>
    <row r="2398" spans="1:13" ht="30" customHeight="1">
      <c r="A2398" s="32"/>
      <c r="B2398" s="32"/>
      <c r="C2398" s="30"/>
      <c r="D2398" s="8"/>
      <c r="E2398" s="8"/>
      <c r="F2398" s="8"/>
      <c r="G2398" s="8"/>
      <c r="H2398" s="8"/>
      <c r="I2398" s="8"/>
      <c r="J2398" s="8"/>
      <c r="K2398" s="8"/>
      <c r="L2398" s="8"/>
      <c r="M2398" s="8"/>
    </row>
    <row r="2399" spans="1:13" ht="30" customHeight="1">
      <c r="A2399" s="32"/>
      <c r="B2399" s="32"/>
      <c r="C2399" s="30"/>
      <c r="D2399" s="8"/>
      <c r="E2399" s="8"/>
      <c r="F2399" s="8"/>
      <c r="G2399" s="8"/>
      <c r="H2399" s="8"/>
      <c r="I2399" s="8"/>
      <c r="J2399" s="8"/>
      <c r="K2399" s="8"/>
      <c r="L2399" s="8"/>
      <c r="M2399" s="8"/>
    </row>
    <row r="2400" spans="1:13" ht="30" customHeight="1">
      <c r="A2400" s="32"/>
      <c r="B2400" s="32"/>
      <c r="C2400" s="30"/>
      <c r="D2400" s="8"/>
      <c r="E2400" s="8"/>
      <c r="F2400" s="8"/>
      <c r="G2400" s="8"/>
      <c r="H2400" s="8"/>
      <c r="I2400" s="8"/>
      <c r="J2400" s="8"/>
      <c r="K2400" s="8"/>
      <c r="L2400" s="8"/>
      <c r="M2400" s="8"/>
    </row>
    <row r="2401" spans="1:38" ht="30" customHeight="1">
      <c r="A2401" s="32"/>
      <c r="B2401" s="32"/>
      <c r="C2401" s="30"/>
      <c r="D2401" s="8"/>
      <c r="E2401" s="8"/>
      <c r="F2401" s="8"/>
      <c r="G2401" s="8"/>
      <c r="H2401" s="8"/>
      <c r="I2401" s="8"/>
      <c r="J2401" s="8"/>
      <c r="K2401" s="8"/>
      <c r="L2401" s="8"/>
      <c r="M2401" s="8"/>
    </row>
    <row r="2402" spans="1:38" ht="30" customHeight="1">
      <c r="A2402" s="11" t="s">
        <v>121</v>
      </c>
      <c r="B2402" s="12"/>
      <c r="C2402" s="13"/>
      <c r="D2402" s="14"/>
      <c r="E2402" s="8"/>
      <c r="F2402" s="14"/>
      <c r="G2402" s="8"/>
      <c r="H2402" s="14"/>
      <c r="I2402" s="8"/>
      <c r="J2402" s="14"/>
      <c r="K2402" s="8"/>
      <c r="L2402" s="14">
        <f>F2402+H2402+J2402</f>
        <v>0</v>
      </c>
      <c r="M2402" s="14"/>
      <c r="R2402">
        <f t="shared" ref="R2402:AL2402" si="254">ROUNDDOWN(SUM(R2382:R2382), 0)</f>
        <v>0</v>
      </c>
      <c r="S2402">
        <f t="shared" si="254"/>
        <v>0</v>
      </c>
      <c r="T2402">
        <f t="shared" si="254"/>
        <v>0</v>
      </c>
      <c r="U2402">
        <f t="shared" si="254"/>
        <v>0</v>
      </c>
      <c r="V2402">
        <f t="shared" si="254"/>
        <v>0</v>
      </c>
      <c r="W2402">
        <f t="shared" si="254"/>
        <v>0</v>
      </c>
      <c r="X2402">
        <f t="shared" si="254"/>
        <v>0</v>
      </c>
      <c r="Y2402">
        <f t="shared" si="254"/>
        <v>0</v>
      </c>
      <c r="Z2402">
        <f t="shared" si="254"/>
        <v>0</v>
      </c>
      <c r="AA2402">
        <f t="shared" si="254"/>
        <v>0</v>
      </c>
      <c r="AB2402">
        <f t="shared" si="254"/>
        <v>0</v>
      </c>
      <c r="AC2402">
        <f t="shared" si="254"/>
        <v>0</v>
      </c>
      <c r="AD2402">
        <f t="shared" si="254"/>
        <v>0</v>
      </c>
      <c r="AE2402">
        <f t="shared" si="254"/>
        <v>0</v>
      </c>
      <c r="AF2402">
        <f t="shared" si="254"/>
        <v>0</v>
      </c>
      <c r="AG2402">
        <f t="shared" si="254"/>
        <v>0</v>
      </c>
      <c r="AH2402">
        <f t="shared" si="254"/>
        <v>0</v>
      </c>
      <c r="AI2402">
        <f t="shared" si="254"/>
        <v>0</v>
      </c>
      <c r="AJ2402">
        <f t="shared" si="254"/>
        <v>0</v>
      </c>
      <c r="AK2402">
        <f t="shared" si="254"/>
        <v>0</v>
      </c>
      <c r="AL2402">
        <f t="shared" si="254"/>
        <v>0</v>
      </c>
    </row>
    <row r="2403" spans="1:38" ht="30" customHeight="1">
      <c r="A2403" s="53" t="s">
        <v>425</v>
      </c>
      <c r="B2403" s="56"/>
      <c r="C2403" s="56"/>
      <c r="D2403" s="56"/>
      <c r="E2403" s="56"/>
      <c r="F2403" s="56"/>
      <c r="G2403" s="56"/>
      <c r="H2403" s="56"/>
      <c r="I2403" s="56"/>
      <c r="J2403" s="56"/>
      <c r="K2403" s="56"/>
      <c r="L2403" s="56"/>
      <c r="M2403" s="57"/>
    </row>
    <row r="2404" spans="1:38" ht="30" customHeight="1">
      <c r="A2404" s="31" t="s">
        <v>100</v>
      </c>
      <c r="B2404" s="31" t="s">
        <v>101</v>
      </c>
      <c r="C2404" s="29" t="s">
        <v>74</v>
      </c>
      <c r="D2404" s="8">
        <v>0.68300000000000005</v>
      </c>
      <c r="E2404" s="8"/>
      <c r="F2404" s="8"/>
      <c r="G2404" s="8"/>
      <c r="H2404" s="8"/>
      <c r="I2404" s="8"/>
      <c r="J2404" s="8"/>
      <c r="K2404" s="8">
        <f t="shared" ref="K2404:L2406" si="255">E2404+G2404+I2404</f>
        <v>0</v>
      </c>
      <c r="L2404" s="8">
        <f t="shared" si="255"/>
        <v>0</v>
      </c>
      <c r="M2404" s="8"/>
      <c r="O2404" t="str">
        <f>"03"</f>
        <v>03</v>
      </c>
      <c r="P2404" t="s">
        <v>110</v>
      </c>
      <c r="Q2404">
        <v>1</v>
      </c>
      <c r="R2404">
        <f>IF(P2404="기계경비", J2404, 0)</f>
        <v>0</v>
      </c>
      <c r="S2404">
        <f>IF(P2404="운반비", J2404, 0)</f>
        <v>0</v>
      </c>
      <c r="T2404">
        <f>IF(P2404="작업부산물", F2404, 0)</f>
        <v>0</v>
      </c>
      <c r="U2404">
        <f>IF(P2404="관급", F2404, 0)</f>
        <v>0</v>
      </c>
      <c r="V2404">
        <f>IF(P2404="외주비", J2404, 0)</f>
        <v>0</v>
      </c>
      <c r="W2404">
        <f>IF(P2404="장비비", J2404, 0)</f>
        <v>0</v>
      </c>
      <c r="X2404">
        <f>IF(P2404="폐기물처리비", L2404, 0)</f>
        <v>0</v>
      </c>
      <c r="Y2404">
        <f>IF(P2404="가설비", J2404, 0)</f>
        <v>0</v>
      </c>
      <c r="Z2404">
        <f>IF(P2404="잡비제외분", F2404, 0)</f>
        <v>0</v>
      </c>
      <c r="AA2404">
        <f>IF(P2404="사급자재대", L2404, 0)</f>
        <v>0</v>
      </c>
      <c r="AB2404">
        <f>IF(P2404="관급자재대", L2404, 0)</f>
        <v>0</v>
      </c>
      <c r="AC2404">
        <f>IF(P2404="사용자항목1", L2404, 0)</f>
        <v>0</v>
      </c>
      <c r="AD2404">
        <f>IF(P2404="사용자항목2", L2404, 0)</f>
        <v>0</v>
      </c>
      <c r="AE2404">
        <f>IF(P2404="사용자항목3", L2404, 0)</f>
        <v>0</v>
      </c>
      <c r="AF2404">
        <f>IF(P2404="사용자항목4", L2404, 0)</f>
        <v>0</v>
      </c>
      <c r="AG2404">
        <f>IF(P2404="사용자항목5", L2404, 0)</f>
        <v>0</v>
      </c>
      <c r="AH2404">
        <f>IF(P2404="사용자항목6", L2404, 0)</f>
        <v>0</v>
      </c>
      <c r="AI2404">
        <f>IF(P2404="사용자항목7", L2404, 0)</f>
        <v>0</v>
      </c>
      <c r="AJ2404">
        <f>IF(P2404="사용자항목8", L2404, 0)</f>
        <v>0</v>
      </c>
      <c r="AK2404">
        <f>IF(P2404="사용자항목9", L2404, 0)</f>
        <v>0</v>
      </c>
    </row>
    <row r="2405" spans="1:38" ht="30" customHeight="1">
      <c r="A2405" s="31" t="s">
        <v>106</v>
      </c>
      <c r="B2405" s="31" t="s">
        <v>109</v>
      </c>
      <c r="C2405" s="29" t="s">
        <v>74</v>
      </c>
      <c r="D2405" s="8">
        <v>0.68300000000000005</v>
      </c>
      <c r="E2405" s="8"/>
      <c r="F2405" s="8"/>
      <c r="G2405" s="8"/>
      <c r="H2405" s="8"/>
      <c r="I2405" s="8"/>
      <c r="J2405" s="8"/>
      <c r="K2405" s="8">
        <f t="shared" si="255"/>
        <v>0</v>
      </c>
      <c r="L2405" s="8">
        <f t="shared" si="255"/>
        <v>0</v>
      </c>
      <c r="M2405" s="9" t="s">
        <v>108</v>
      </c>
      <c r="O2405" t="str">
        <f>"03"</f>
        <v>03</v>
      </c>
      <c r="P2405" t="s">
        <v>110</v>
      </c>
      <c r="Q2405">
        <v>1</v>
      </c>
      <c r="R2405">
        <f>IF(P2405="기계경비", J2405, 0)</f>
        <v>0</v>
      </c>
      <c r="S2405">
        <f>IF(P2405="운반비", J2405, 0)</f>
        <v>0</v>
      </c>
      <c r="T2405">
        <f>IF(P2405="작업부산물", F2405, 0)</f>
        <v>0</v>
      </c>
      <c r="U2405">
        <f>IF(P2405="관급", F2405, 0)</f>
        <v>0</v>
      </c>
      <c r="V2405">
        <f>IF(P2405="외주비", J2405, 0)</f>
        <v>0</v>
      </c>
      <c r="W2405">
        <f>IF(P2405="장비비", J2405, 0)</f>
        <v>0</v>
      </c>
      <c r="X2405">
        <f>IF(P2405="폐기물처리비", L2405, 0)</f>
        <v>0</v>
      </c>
      <c r="Y2405">
        <f>IF(P2405="가설비", J2405, 0)</f>
        <v>0</v>
      </c>
      <c r="Z2405">
        <f>IF(P2405="잡비제외분", F2405, 0)</f>
        <v>0</v>
      </c>
      <c r="AA2405">
        <f>IF(P2405="사급자재대", L2405, 0)</f>
        <v>0</v>
      </c>
      <c r="AB2405">
        <f>IF(P2405="관급자재대", L2405, 0)</f>
        <v>0</v>
      </c>
      <c r="AC2405">
        <f>IF(P2405="사용자항목1", L2405, 0)</f>
        <v>0</v>
      </c>
      <c r="AD2405">
        <f>IF(P2405="사용자항목2", L2405, 0)</f>
        <v>0</v>
      </c>
      <c r="AE2405">
        <f>IF(P2405="사용자항목3", L2405, 0)</f>
        <v>0</v>
      </c>
      <c r="AF2405">
        <f>IF(P2405="사용자항목4", L2405, 0)</f>
        <v>0</v>
      </c>
      <c r="AG2405">
        <f>IF(P2405="사용자항목5", L2405, 0)</f>
        <v>0</v>
      </c>
      <c r="AH2405">
        <f>IF(P2405="사용자항목6", L2405, 0)</f>
        <v>0</v>
      </c>
      <c r="AI2405">
        <f>IF(P2405="사용자항목7", L2405, 0)</f>
        <v>0</v>
      </c>
      <c r="AJ2405">
        <f>IF(P2405="사용자항목8", L2405, 0)</f>
        <v>0</v>
      </c>
      <c r="AK2405">
        <f>IF(P2405="사용자항목9", L2405, 0)</f>
        <v>0</v>
      </c>
    </row>
    <row r="2406" spans="1:38" ht="30" customHeight="1">
      <c r="A2406" s="31" t="s">
        <v>110</v>
      </c>
      <c r="B2406" s="31" t="s">
        <v>112</v>
      </c>
      <c r="C2406" s="29" t="s">
        <v>74</v>
      </c>
      <c r="D2406" s="8">
        <v>0.68300000000000005</v>
      </c>
      <c r="E2406" s="8"/>
      <c r="F2406" s="8"/>
      <c r="G2406" s="8"/>
      <c r="H2406" s="8"/>
      <c r="I2406" s="8"/>
      <c r="J2406" s="8"/>
      <c r="K2406" s="8">
        <f t="shared" si="255"/>
        <v>0</v>
      </c>
      <c r="L2406" s="8">
        <f t="shared" si="255"/>
        <v>0</v>
      </c>
      <c r="M2406" s="9" t="s">
        <v>108</v>
      </c>
      <c r="O2406" t="str">
        <f>"03"</f>
        <v>03</v>
      </c>
      <c r="P2406" t="s">
        <v>110</v>
      </c>
      <c r="Q2406">
        <v>1</v>
      </c>
      <c r="R2406">
        <f>IF(P2406="기계경비", J2406, 0)</f>
        <v>0</v>
      </c>
      <c r="S2406">
        <f>IF(P2406="운반비", J2406, 0)</f>
        <v>0</v>
      </c>
      <c r="T2406">
        <f>IF(P2406="작업부산물", F2406, 0)</f>
        <v>0</v>
      </c>
      <c r="U2406">
        <f>IF(P2406="관급", F2406, 0)</f>
        <v>0</v>
      </c>
      <c r="V2406">
        <f>IF(P2406="외주비", J2406, 0)</f>
        <v>0</v>
      </c>
      <c r="W2406">
        <f>IF(P2406="장비비", J2406, 0)</f>
        <v>0</v>
      </c>
      <c r="X2406">
        <f>IF(P2406="폐기물처리비", L2406, 0)</f>
        <v>0</v>
      </c>
      <c r="Y2406">
        <f>IF(P2406="가설비", J2406, 0)</f>
        <v>0</v>
      </c>
      <c r="Z2406">
        <f>IF(P2406="잡비제외분", F2406, 0)</f>
        <v>0</v>
      </c>
      <c r="AA2406">
        <f>IF(P2406="사급자재대", L2406, 0)</f>
        <v>0</v>
      </c>
      <c r="AB2406">
        <f>IF(P2406="관급자재대", L2406, 0)</f>
        <v>0</v>
      </c>
      <c r="AC2406">
        <f>IF(P2406="사용자항목1", L2406, 0)</f>
        <v>0</v>
      </c>
      <c r="AD2406">
        <f>IF(P2406="사용자항목2", L2406, 0)</f>
        <v>0</v>
      </c>
      <c r="AE2406">
        <f>IF(P2406="사용자항목3", L2406, 0)</f>
        <v>0</v>
      </c>
      <c r="AF2406">
        <f>IF(P2406="사용자항목4", L2406, 0)</f>
        <v>0</v>
      </c>
      <c r="AG2406">
        <f>IF(P2406="사용자항목5", L2406, 0)</f>
        <v>0</v>
      </c>
      <c r="AH2406">
        <f>IF(P2406="사용자항목6", L2406, 0)</f>
        <v>0</v>
      </c>
      <c r="AI2406">
        <f>IF(P2406="사용자항목7", L2406, 0)</f>
        <v>0</v>
      </c>
      <c r="AJ2406">
        <f>IF(P2406="사용자항목8", L2406, 0)</f>
        <v>0</v>
      </c>
      <c r="AK2406">
        <f>IF(P2406="사용자항목9", L2406, 0)</f>
        <v>0</v>
      </c>
    </row>
    <row r="2407" spans="1:38" ht="30" customHeight="1">
      <c r="A2407" s="32"/>
      <c r="B2407" s="32"/>
      <c r="C2407" s="30"/>
      <c r="D2407" s="8"/>
      <c r="E2407" s="8"/>
      <c r="F2407" s="8"/>
      <c r="G2407" s="8"/>
      <c r="H2407" s="8"/>
      <c r="I2407" s="8"/>
      <c r="J2407" s="8"/>
      <c r="K2407" s="8"/>
      <c r="L2407" s="8"/>
      <c r="M2407" s="8"/>
    </row>
    <row r="2408" spans="1:38" ht="30" customHeight="1">
      <c r="A2408" s="32"/>
      <c r="B2408" s="32"/>
      <c r="C2408" s="30"/>
      <c r="D2408" s="8"/>
      <c r="E2408" s="8"/>
      <c r="F2408" s="8"/>
      <c r="G2408" s="8"/>
      <c r="H2408" s="8"/>
      <c r="I2408" s="8"/>
      <c r="J2408" s="8"/>
      <c r="K2408" s="8"/>
      <c r="L2408" s="8"/>
      <c r="M2408" s="8"/>
    </row>
    <row r="2409" spans="1:38" ht="30" customHeight="1">
      <c r="A2409" s="32"/>
      <c r="B2409" s="32"/>
      <c r="C2409" s="30"/>
      <c r="D2409" s="8"/>
      <c r="E2409" s="8"/>
      <c r="F2409" s="8"/>
      <c r="G2409" s="8"/>
      <c r="H2409" s="8"/>
      <c r="I2409" s="8"/>
      <c r="J2409" s="8"/>
      <c r="K2409" s="8"/>
      <c r="L2409" s="8"/>
      <c r="M2409" s="8"/>
    </row>
    <row r="2410" spans="1:38" ht="30" customHeight="1">
      <c r="A2410" s="32"/>
      <c r="B2410" s="32"/>
      <c r="C2410" s="30"/>
      <c r="D2410" s="8"/>
      <c r="E2410" s="8"/>
      <c r="F2410" s="8"/>
      <c r="G2410" s="8"/>
      <c r="H2410" s="8"/>
      <c r="I2410" s="8"/>
      <c r="J2410" s="8"/>
      <c r="K2410" s="8"/>
      <c r="L2410" s="8"/>
      <c r="M2410" s="8"/>
    </row>
    <row r="2411" spans="1:38" ht="30" customHeight="1">
      <c r="A2411" s="32"/>
      <c r="B2411" s="32"/>
      <c r="C2411" s="30"/>
      <c r="D2411" s="8"/>
      <c r="E2411" s="8"/>
      <c r="F2411" s="8"/>
      <c r="G2411" s="8"/>
      <c r="H2411" s="8"/>
      <c r="I2411" s="8"/>
      <c r="J2411" s="8"/>
      <c r="K2411" s="8"/>
      <c r="L2411" s="8"/>
      <c r="M2411" s="8"/>
    </row>
    <row r="2412" spans="1:38" ht="30" customHeight="1">
      <c r="A2412" s="32"/>
      <c r="B2412" s="32"/>
      <c r="C2412" s="30"/>
      <c r="D2412" s="8"/>
      <c r="E2412" s="8"/>
      <c r="F2412" s="8"/>
      <c r="G2412" s="8"/>
      <c r="H2412" s="8"/>
      <c r="I2412" s="8"/>
      <c r="J2412" s="8"/>
      <c r="K2412" s="8"/>
      <c r="L2412" s="8"/>
      <c r="M2412" s="8"/>
    </row>
    <row r="2413" spans="1:38" ht="30" customHeight="1">
      <c r="A2413" s="32"/>
      <c r="B2413" s="32"/>
      <c r="C2413" s="30"/>
      <c r="D2413" s="8"/>
      <c r="E2413" s="8"/>
      <c r="F2413" s="8"/>
      <c r="G2413" s="8"/>
      <c r="H2413" s="8"/>
      <c r="I2413" s="8"/>
      <c r="J2413" s="8"/>
      <c r="K2413" s="8"/>
      <c r="L2413" s="8"/>
      <c r="M2413" s="8"/>
    </row>
    <row r="2414" spans="1:38" ht="30" customHeight="1">
      <c r="A2414" s="32"/>
      <c r="B2414" s="32"/>
      <c r="C2414" s="30"/>
      <c r="D2414" s="8"/>
      <c r="E2414" s="8"/>
      <c r="F2414" s="8"/>
      <c r="G2414" s="8"/>
      <c r="H2414" s="8"/>
      <c r="I2414" s="8"/>
      <c r="J2414" s="8"/>
      <c r="K2414" s="8"/>
      <c r="L2414" s="8"/>
      <c r="M2414" s="8"/>
    </row>
    <row r="2415" spans="1:38" ht="30" customHeight="1">
      <c r="A2415" s="32"/>
      <c r="B2415" s="32"/>
      <c r="C2415" s="30"/>
      <c r="D2415" s="8"/>
      <c r="E2415" s="8"/>
      <c r="F2415" s="8"/>
      <c r="G2415" s="8"/>
      <c r="H2415" s="8"/>
      <c r="I2415" s="8"/>
      <c r="J2415" s="8"/>
      <c r="K2415" s="8"/>
      <c r="L2415" s="8"/>
      <c r="M2415" s="8"/>
    </row>
    <row r="2416" spans="1:38" ht="30" customHeight="1">
      <c r="A2416" s="32"/>
      <c r="B2416" s="32"/>
      <c r="C2416" s="30"/>
      <c r="D2416" s="8"/>
      <c r="E2416" s="8"/>
      <c r="F2416" s="8"/>
      <c r="G2416" s="8"/>
      <c r="H2416" s="8"/>
      <c r="I2416" s="8"/>
      <c r="J2416" s="8"/>
      <c r="K2416" s="8"/>
      <c r="L2416" s="8"/>
      <c r="M2416" s="8"/>
    </row>
    <row r="2417" spans="1:38" ht="30" customHeight="1">
      <c r="A2417" s="32"/>
      <c r="B2417" s="32"/>
      <c r="C2417" s="30"/>
      <c r="D2417" s="8"/>
      <c r="E2417" s="8"/>
      <c r="F2417" s="8"/>
      <c r="G2417" s="8"/>
      <c r="H2417" s="8"/>
      <c r="I2417" s="8"/>
      <c r="J2417" s="8"/>
      <c r="K2417" s="8"/>
      <c r="L2417" s="8"/>
      <c r="M2417" s="8"/>
    </row>
    <row r="2418" spans="1:38" ht="30" customHeight="1">
      <c r="A2418" s="32"/>
      <c r="B2418" s="32"/>
      <c r="C2418" s="30"/>
      <c r="D2418" s="8"/>
      <c r="E2418" s="8"/>
      <c r="F2418" s="8"/>
      <c r="G2418" s="8"/>
      <c r="H2418" s="8"/>
      <c r="I2418" s="8"/>
      <c r="J2418" s="8"/>
      <c r="K2418" s="8"/>
      <c r="L2418" s="8"/>
      <c r="M2418" s="8"/>
    </row>
    <row r="2419" spans="1:38" ht="30" customHeight="1">
      <c r="A2419" s="32"/>
      <c r="B2419" s="32"/>
      <c r="C2419" s="30"/>
      <c r="D2419" s="8"/>
      <c r="E2419" s="8"/>
      <c r="F2419" s="8"/>
      <c r="G2419" s="8"/>
      <c r="H2419" s="8"/>
      <c r="I2419" s="8"/>
      <c r="J2419" s="8"/>
      <c r="K2419" s="8"/>
      <c r="L2419" s="8"/>
      <c r="M2419" s="8"/>
    </row>
    <row r="2420" spans="1:38" ht="30" customHeight="1">
      <c r="A2420" s="32"/>
      <c r="B2420" s="32"/>
      <c r="C2420" s="30"/>
      <c r="D2420" s="8"/>
      <c r="E2420" s="8"/>
      <c r="F2420" s="8"/>
      <c r="G2420" s="8"/>
      <c r="H2420" s="8"/>
      <c r="I2420" s="8"/>
      <c r="J2420" s="8"/>
      <c r="K2420" s="8"/>
      <c r="L2420" s="8"/>
      <c r="M2420" s="8"/>
    </row>
    <row r="2421" spans="1:38" ht="30" customHeight="1">
      <c r="A2421" s="32"/>
      <c r="B2421" s="32"/>
      <c r="C2421" s="30"/>
      <c r="D2421" s="8"/>
      <c r="E2421" s="8"/>
      <c r="F2421" s="8"/>
      <c r="G2421" s="8"/>
      <c r="H2421" s="8"/>
      <c r="I2421" s="8"/>
      <c r="J2421" s="8"/>
      <c r="K2421" s="8"/>
      <c r="L2421" s="8"/>
      <c r="M2421" s="8"/>
    </row>
    <row r="2422" spans="1:38" ht="30" customHeight="1">
      <c r="A2422" s="32"/>
      <c r="B2422" s="32"/>
      <c r="C2422" s="30"/>
      <c r="D2422" s="8"/>
      <c r="E2422" s="8"/>
      <c r="F2422" s="8"/>
      <c r="G2422" s="8"/>
      <c r="H2422" s="8"/>
      <c r="I2422" s="8"/>
      <c r="J2422" s="8"/>
      <c r="K2422" s="8"/>
      <c r="L2422" s="8"/>
      <c r="M2422" s="8"/>
    </row>
    <row r="2423" spans="1:38" ht="30" customHeight="1">
      <c r="A2423" s="32"/>
      <c r="B2423" s="32"/>
      <c r="C2423" s="30"/>
      <c r="D2423" s="8"/>
      <c r="E2423" s="8"/>
      <c r="F2423" s="8"/>
      <c r="G2423" s="8"/>
      <c r="H2423" s="8"/>
      <c r="I2423" s="8"/>
      <c r="J2423" s="8"/>
      <c r="K2423" s="8"/>
      <c r="L2423" s="8"/>
      <c r="M2423" s="8"/>
    </row>
    <row r="2424" spans="1:38" ht="30" customHeight="1">
      <c r="A2424" s="11" t="s">
        <v>121</v>
      </c>
      <c r="B2424" s="12"/>
      <c r="C2424" s="13"/>
      <c r="D2424" s="14"/>
      <c r="E2424" s="8"/>
      <c r="F2424" s="14"/>
      <c r="G2424" s="8"/>
      <c r="H2424" s="14"/>
      <c r="I2424" s="8"/>
      <c r="J2424" s="14"/>
      <c r="K2424" s="8"/>
      <c r="L2424" s="14">
        <f>F2424+H2424+J2424</f>
        <v>0</v>
      </c>
      <c r="M2424" s="14"/>
      <c r="R2424">
        <f t="shared" ref="R2424:AL2424" si="256">ROUNDDOWN(SUM(R2404:R2406), 0)</f>
        <v>0</v>
      </c>
      <c r="S2424">
        <f t="shared" si="256"/>
        <v>0</v>
      </c>
      <c r="T2424">
        <f t="shared" si="256"/>
        <v>0</v>
      </c>
      <c r="U2424">
        <f t="shared" si="256"/>
        <v>0</v>
      </c>
      <c r="V2424">
        <f t="shared" si="256"/>
        <v>0</v>
      </c>
      <c r="W2424">
        <f t="shared" si="256"/>
        <v>0</v>
      </c>
      <c r="X2424">
        <f t="shared" si="256"/>
        <v>0</v>
      </c>
      <c r="Y2424">
        <f t="shared" si="256"/>
        <v>0</v>
      </c>
      <c r="Z2424">
        <f t="shared" si="256"/>
        <v>0</v>
      </c>
      <c r="AA2424">
        <f t="shared" si="256"/>
        <v>0</v>
      </c>
      <c r="AB2424">
        <f t="shared" si="256"/>
        <v>0</v>
      </c>
      <c r="AC2424">
        <f t="shared" si="256"/>
        <v>0</v>
      </c>
      <c r="AD2424">
        <f t="shared" si="256"/>
        <v>0</v>
      </c>
      <c r="AE2424">
        <f t="shared" si="256"/>
        <v>0</v>
      </c>
      <c r="AF2424">
        <f t="shared" si="256"/>
        <v>0</v>
      </c>
      <c r="AG2424">
        <f t="shared" si="256"/>
        <v>0</v>
      </c>
      <c r="AH2424">
        <f t="shared" si="256"/>
        <v>0</v>
      </c>
      <c r="AI2424">
        <f t="shared" si="256"/>
        <v>0</v>
      </c>
      <c r="AJ2424">
        <f t="shared" si="256"/>
        <v>0</v>
      </c>
      <c r="AK2424">
        <f t="shared" si="256"/>
        <v>0</v>
      </c>
      <c r="AL2424">
        <f t="shared" si="256"/>
        <v>0</v>
      </c>
    </row>
    <row r="2425" spans="1:38" ht="30" customHeight="1">
      <c r="A2425" s="53" t="s">
        <v>426</v>
      </c>
      <c r="B2425" s="56"/>
      <c r="C2425" s="56"/>
      <c r="D2425" s="56"/>
      <c r="E2425" s="56"/>
      <c r="F2425" s="56"/>
      <c r="G2425" s="56"/>
      <c r="H2425" s="56"/>
      <c r="I2425" s="56"/>
      <c r="J2425" s="56"/>
      <c r="K2425" s="56"/>
      <c r="L2425" s="56"/>
      <c r="M2425" s="57"/>
    </row>
    <row r="2426" spans="1:38" ht="30" customHeight="1">
      <c r="A2426" s="31" t="s">
        <v>166</v>
      </c>
      <c r="B2426" s="31" t="s">
        <v>235</v>
      </c>
      <c r="C2426" s="29" t="s">
        <v>134</v>
      </c>
      <c r="D2426" s="8">
        <v>1</v>
      </c>
      <c r="E2426" s="8"/>
      <c r="F2426" s="8"/>
      <c r="G2426" s="8"/>
      <c r="H2426" s="8"/>
      <c r="I2426" s="8"/>
      <c r="J2426" s="8"/>
      <c r="K2426" s="8">
        <f>E2426+G2426+I2426</f>
        <v>0</v>
      </c>
      <c r="L2426" s="8">
        <f>F2426+H2426+J2426</f>
        <v>0</v>
      </c>
      <c r="M2426" s="9" t="s">
        <v>234</v>
      </c>
      <c r="O2426" t="str">
        <f>""</f>
        <v/>
      </c>
      <c r="P2426" s="1" t="s">
        <v>120</v>
      </c>
      <c r="Q2426">
        <v>1</v>
      </c>
      <c r="R2426">
        <f>IF(P2426="기계경비", J2426, 0)</f>
        <v>0</v>
      </c>
      <c r="S2426">
        <f>IF(P2426="운반비", J2426, 0)</f>
        <v>0</v>
      </c>
      <c r="T2426">
        <f>IF(P2426="작업부산물", F2426, 0)</f>
        <v>0</v>
      </c>
      <c r="U2426">
        <f>IF(P2426="관급", F2426, 0)</f>
        <v>0</v>
      </c>
      <c r="V2426">
        <f>IF(P2426="외주비", J2426, 0)</f>
        <v>0</v>
      </c>
      <c r="W2426">
        <f>IF(P2426="장비비", J2426, 0)</f>
        <v>0</v>
      </c>
      <c r="X2426">
        <f>IF(P2426="폐기물처리비", J2426, 0)</f>
        <v>0</v>
      </c>
      <c r="Y2426">
        <f>IF(P2426="가설비", J2426, 0)</f>
        <v>0</v>
      </c>
      <c r="Z2426">
        <f>IF(P2426="잡비제외분", F2426, 0)</f>
        <v>0</v>
      </c>
      <c r="AA2426">
        <f>IF(P2426="사급자재대", L2426, 0)</f>
        <v>0</v>
      </c>
      <c r="AB2426">
        <f>IF(P2426="관급자재대", L2426, 0)</f>
        <v>0</v>
      </c>
      <c r="AC2426">
        <f>IF(P2426="사용자항목1", L2426, 0)</f>
        <v>0</v>
      </c>
      <c r="AD2426">
        <f>IF(P2426="사용자항목2", L2426, 0)</f>
        <v>0</v>
      </c>
      <c r="AE2426">
        <f>IF(P2426="사용자항목3", L2426, 0)</f>
        <v>0</v>
      </c>
      <c r="AF2426">
        <f>IF(P2426="사용자항목4", L2426, 0)</f>
        <v>0</v>
      </c>
      <c r="AG2426">
        <f>IF(P2426="사용자항목5", L2426, 0)</f>
        <v>0</v>
      </c>
      <c r="AH2426">
        <f>IF(P2426="사용자항목6", L2426, 0)</f>
        <v>0</v>
      </c>
      <c r="AI2426">
        <f>IF(P2426="사용자항목7", L2426, 0)</f>
        <v>0</v>
      </c>
      <c r="AJ2426">
        <f>IF(P2426="사용자항목8", L2426, 0)</f>
        <v>0</v>
      </c>
      <c r="AK2426">
        <f>IF(P2426="사용자항목9", L2426, 0)</f>
        <v>0</v>
      </c>
    </row>
    <row r="2427" spans="1:38" ht="30" customHeight="1">
      <c r="A2427" s="31" t="s">
        <v>50</v>
      </c>
      <c r="B2427" s="31" t="s">
        <v>51</v>
      </c>
      <c r="C2427" s="29" t="s">
        <v>52</v>
      </c>
      <c r="D2427" s="8">
        <v>94.9</v>
      </c>
      <c r="E2427" s="8"/>
      <c r="F2427" s="8"/>
      <c r="G2427" s="8"/>
      <c r="H2427" s="8"/>
      <c r="I2427" s="8"/>
      <c r="J2427" s="8"/>
      <c r="K2427" s="8">
        <f>E2427+G2427+I2427</f>
        <v>0</v>
      </c>
      <c r="L2427" s="8">
        <f>F2427+H2427+J2427</f>
        <v>0</v>
      </c>
      <c r="M2427" s="9" t="s">
        <v>49</v>
      </c>
      <c r="O2427" t="str">
        <f>"01"</f>
        <v>01</v>
      </c>
      <c r="P2427" s="1" t="s">
        <v>120</v>
      </c>
      <c r="Q2427">
        <v>1</v>
      </c>
      <c r="R2427">
        <f>IF(P2427="기계경비", J2427, 0)</f>
        <v>0</v>
      </c>
      <c r="S2427">
        <f>IF(P2427="운반비", J2427, 0)</f>
        <v>0</v>
      </c>
      <c r="T2427">
        <f>IF(P2427="작업부산물", F2427, 0)</f>
        <v>0</v>
      </c>
      <c r="U2427">
        <f>IF(P2427="관급", F2427, 0)</f>
        <v>0</v>
      </c>
      <c r="V2427">
        <f>IF(P2427="외주비", J2427, 0)</f>
        <v>0</v>
      </c>
      <c r="W2427">
        <f>IF(P2427="장비비", J2427, 0)</f>
        <v>0</v>
      </c>
      <c r="X2427">
        <f>IF(P2427="폐기물처리비", J2427, 0)</f>
        <v>0</v>
      </c>
      <c r="Y2427">
        <f>IF(P2427="가설비", J2427, 0)</f>
        <v>0</v>
      </c>
      <c r="Z2427">
        <f>IF(P2427="잡비제외분", F2427, 0)</f>
        <v>0</v>
      </c>
      <c r="AA2427">
        <f>IF(P2427="사급자재대", L2427, 0)</f>
        <v>0</v>
      </c>
      <c r="AB2427">
        <f>IF(P2427="관급자재대", L2427, 0)</f>
        <v>0</v>
      </c>
      <c r="AC2427">
        <f>IF(P2427="사용자항목1", L2427, 0)</f>
        <v>0</v>
      </c>
      <c r="AD2427">
        <f>IF(P2427="사용자항목2", L2427, 0)</f>
        <v>0</v>
      </c>
      <c r="AE2427">
        <f>IF(P2427="사용자항목3", L2427, 0)</f>
        <v>0</v>
      </c>
      <c r="AF2427">
        <f>IF(P2427="사용자항목4", L2427, 0)</f>
        <v>0</v>
      </c>
      <c r="AG2427">
        <f>IF(P2427="사용자항목5", L2427, 0)</f>
        <v>0</v>
      </c>
      <c r="AH2427">
        <f>IF(P2427="사용자항목6", L2427, 0)</f>
        <v>0</v>
      </c>
      <c r="AI2427">
        <f>IF(P2427="사용자항목7", L2427, 0)</f>
        <v>0</v>
      </c>
      <c r="AJ2427">
        <f>IF(P2427="사용자항목8", L2427, 0)</f>
        <v>0</v>
      </c>
      <c r="AK2427">
        <f>IF(P2427="사용자항목9", L2427, 0)</f>
        <v>0</v>
      </c>
    </row>
    <row r="2428" spans="1:38" ht="30" customHeight="1">
      <c r="A2428" s="32"/>
      <c r="B2428" s="32"/>
      <c r="C2428" s="30"/>
      <c r="D2428" s="8"/>
      <c r="E2428" s="8"/>
      <c r="F2428" s="8"/>
      <c r="G2428" s="8"/>
      <c r="H2428" s="8"/>
      <c r="I2428" s="8"/>
      <c r="J2428" s="8"/>
      <c r="K2428" s="8"/>
      <c r="L2428" s="8"/>
      <c r="M2428" s="8"/>
    </row>
    <row r="2429" spans="1:38" ht="30" customHeight="1">
      <c r="A2429" s="32"/>
      <c r="B2429" s="32"/>
      <c r="C2429" s="30"/>
      <c r="D2429" s="8"/>
      <c r="E2429" s="8"/>
      <c r="F2429" s="8"/>
      <c r="G2429" s="8"/>
      <c r="H2429" s="8"/>
      <c r="I2429" s="8"/>
      <c r="J2429" s="8"/>
      <c r="K2429" s="8"/>
      <c r="L2429" s="8"/>
      <c r="M2429" s="8"/>
    </row>
    <row r="2430" spans="1:38" ht="30" customHeight="1">
      <c r="A2430" s="32"/>
      <c r="B2430" s="32"/>
      <c r="C2430" s="30"/>
      <c r="D2430" s="8"/>
      <c r="E2430" s="8"/>
      <c r="F2430" s="8"/>
      <c r="G2430" s="8"/>
      <c r="H2430" s="8"/>
      <c r="I2430" s="8"/>
      <c r="J2430" s="8"/>
      <c r="K2430" s="8"/>
      <c r="L2430" s="8"/>
      <c r="M2430" s="8"/>
    </row>
    <row r="2431" spans="1:38" ht="30" customHeight="1">
      <c r="A2431" s="32"/>
      <c r="B2431" s="32"/>
      <c r="C2431" s="30"/>
      <c r="D2431" s="8"/>
      <c r="E2431" s="8"/>
      <c r="F2431" s="8"/>
      <c r="G2431" s="8"/>
      <c r="H2431" s="8"/>
      <c r="I2431" s="8"/>
      <c r="J2431" s="8"/>
      <c r="K2431" s="8"/>
      <c r="L2431" s="8"/>
      <c r="M2431" s="8"/>
    </row>
    <row r="2432" spans="1:38" ht="30" customHeight="1">
      <c r="A2432" s="32"/>
      <c r="B2432" s="32"/>
      <c r="C2432" s="30"/>
      <c r="D2432" s="8"/>
      <c r="E2432" s="8"/>
      <c r="F2432" s="8"/>
      <c r="G2432" s="8"/>
      <c r="H2432" s="8"/>
      <c r="I2432" s="8"/>
      <c r="J2432" s="8"/>
      <c r="K2432" s="8"/>
      <c r="L2432" s="8"/>
      <c r="M2432" s="8"/>
    </row>
    <row r="2433" spans="1:38" ht="30" customHeight="1">
      <c r="A2433" s="32"/>
      <c r="B2433" s="32"/>
      <c r="C2433" s="30"/>
      <c r="D2433" s="8"/>
      <c r="E2433" s="8"/>
      <c r="F2433" s="8"/>
      <c r="G2433" s="8"/>
      <c r="H2433" s="8"/>
      <c r="I2433" s="8"/>
      <c r="J2433" s="8"/>
      <c r="K2433" s="8"/>
      <c r="L2433" s="8"/>
      <c r="M2433" s="8"/>
    </row>
    <row r="2434" spans="1:38" ht="30" customHeight="1">
      <c r="A2434" s="32"/>
      <c r="B2434" s="32"/>
      <c r="C2434" s="30"/>
      <c r="D2434" s="8"/>
      <c r="E2434" s="8"/>
      <c r="F2434" s="8"/>
      <c r="G2434" s="8"/>
      <c r="H2434" s="8"/>
      <c r="I2434" s="8"/>
      <c r="J2434" s="8"/>
      <c r="K2434" s="8"/>
      <c r="L2434" s="8"/>
      <c r="M2434" s="8"/>
    </row>
    <row r="2435" spans="1:38" ht="30" customHeight="1">
      <c r="A2435" s="32"/>
      <c r="B2435" s="32"/>
      <c r="C2435" s="30"/>
      <c r="D2435" s="8"/>
      <c r="E2435" s="8"/>
      <c r="F2435" s="8"/>
      <c r="G2435" s="8"/>
      <c r="H2435" s="8"/>
      <c r="I2435" s="8"/>
      <c r="J2435" s="8"/>
      <c r="K2435" s="8"/>
      <c r="L2435" s="8"/>
      <c r="M2435" s="8"/>
    </row>
    <row r="2436" spans="1:38" ht="30" customHeight="1">
      <c r="A2436" s="32"/>
      <c r="B2436" s="32"/>
      <c r="C2436" s="30"/>
      <c r="D2436" s="8"/>
      <c r="E2436" s="8"/>
      <c r="F2436" s="8"/>
      <c r="G2436" s="8"/>
      <c r="H2436" s="8"/>
      <c r="I2436" s="8"/>
      <c r="J2436" s="8"/>
      <c r="K2436" s="8"/>
      <c r="L2436" s="8"/>
      <c r="M2436" s="8"/>
    </row>
    <row r="2437" spans="1:38" ht="30" customHeight="1">
      <c r="A2437" s="32"/>
      <c r="B2437" s="32"/>
      <c r="C2437" s="30"/>
      <c r="D2437" s="8"/>
      <c r="E2437" s="8"/>
      <c r="F2437" s="8"/>
      <c r="G2437" s="8"/>
      <c r="H2437" s="8"/>
      <c r="I2437" s="8"/>
      <c r="J2437" s="8"/>
      <c r="K2437" s="8"/>
      <c r="L2437" s="8"/>
      <c r="M2437" s="8"/>
    </row>
    <row r="2438" spans="1:38" ht="30" customHeight="1">
      <c r="A2438" s="32"/>
      <c r="B2438" s="32"/>
      <c r="C2438" s="30"/>
      <c r="D2438" s="8"/>
      <c r="E2438" s="8"/>
      <c r="F2438" s="8"/>
      <c r="G2438" s="8"/>
      <c r="H2438" s="8"/>
      <c r="I2438" s="8"/>
      <c r="J2438" s="8"/>
      <c r="K2438" s="8"/>
      <c r="L2438" s="8"/>
      <c r="M2438" s="8"/>
    </row>
    <row r="2439" spans="1:38" ht="30" customHeight="1">
      <c r="A2439" s="32"/>
      <c r="B2439" s="32"/>
      <c r="C2439" s="30"/>
      <c r="D2439" s="8"/>
      <c r="E2439" s="8"/>
      <c r="F2439" s="8"/>
      <c r="G2439" s="8"/>
      <c r="H2439" s="8"/>
      <c r="I2439" s="8"/>
      <c r="J2439" s="8"/>
      <c r="K2439" s="8"/>
      <c r="L2439" s="8"/>
      <c r="M2439" s="8"/>
    </row>
    <row r="2440" spans="1:38" ht="30" customHeight="1">
      <c r="A2440" s="32"/>
      <c r="B2440" s="32"/>
      <c r="C2440" s="30"/>
      <c r="D2440" s="8"/>
      <c r="E2440" s="8"/>
      <c r="F2440" s="8"/>
      <c r="G2440" s="8"/>
      <c r="H2440" s="8"/>
      <c r="I2440" s="8"/>
      <c r="J2440" s="8"/>
      <c r="K2440" s="8"/>
      <c r="L2440" s="8"/>
      <c r="M2440" s="8"/>
    </row>
    <row r="2441" spans="1:38" ht="30" customHeight="1">
      <c r="A2441" s="32"/>
      <c r="B2441" s="32"/>
      <c r="C2441" s="30"/>
      <c r="D2441" s="8"/>
      <c r="E2441" s="8"/>
      <c r="F2441" s="8"/>
      <c r="G2441" s="8"/>
      <c r="H2441" s="8"/>
      <c r="I2441" s="8"/>
      <c r="J2441" s="8"/>
      <c r="K2441" s="8"/>
      <c r="L2441" s="8"/>
      <c r="M2441" s="8"/>
    </row>
    <row r="2442" spans="1:38" ht="30" customHeight="1">
      <c r="A2442" s="32"/>
      <c r="B2442" s="32"/>
      <c r="C2442" s="30"/>
      <c r="D2442" s="8"/>
      <c r="E2442" s="8"/>
      <c r="F2442" s="8"/>
      <c r="G2442" s="8"/>
      <c r="H2442" s="8"/>
      <c r="I2442" s="8"/>
      <c r="J2442" s="8"/>
      <c r="K2442" s="8"/>
      <c r="L2442" s="8"/>
      <c r="M2442" s="8"/>
    </row>
    <row r="2443" spans="1:38" ht="30" customHeight="1">
      <c r="A2443" s="32"/>
      <c r="B2443" s="32"/>
      <c r="C2443" s="30"/>
      <c r="D2443" s="8"/>
      <c r="E2443" s="8"/>
      <c r="F2443" s="8"/>
      <c r="G2443" s="8"/>
      <c r="H2443" s="8"/>
      <c r="I2443" s="8"/>
      <c r="J2443" s="8"/>
      <c r="K2443" s="8"/>
      <c r="L2443" s="8"/>
      <c r="M2443" s="8"/>
    </row>
    <row r="2444" spans="1:38" ht="30" customHeight="1">
      <c r="A2444" s="32"/>
      <c r="B2444" s="32"/>
      <c r="C2444" s="30"/>
      <c r="D2444" s="8"/>
      <c r="E2444" s="8"/>
      <c r="F2444" s="8"/>
      <c r="G2444" s="8"/>
      <c r="H2444" s="8"/>
      <c r="I2444" s="8"/>
      <c r="J2444" s="8"/>
      <c r="K2444" s="8"/>
      <c r="L2444" s="8"/>
      <c r="M2444" s="8"/>
    </row>
    <row r="2445" spans="1:38" ht="30" customHeight="1">
      <c r="A2445" s="32"/>
      <c r="B2445" s="32"/>
      <c r="C2445" s="30"/>
      <c r="D2445" s="8"/>
      <c r="E2445" s="8"/>
      <c r="F2445" s="8"/>
      <c r="G2445" s="8"/>
      <c r="H2445" s="8"/>
      <c r="I2445" s="8"/>
      <c r="J2445" s="8"/>
      <c r="K2445" s="8"/>
      <c r="L2445" s="8"/>
      <c r="M2445" s="8"/>
    </row>
    <row r="2446" spans="1:38" ht="30" customHeight="1">
      <c r="A2446" s="11" t="s">
        <v>121</v>
      </c>
      <c r="B2446" s="12"/>
      <c r="C2446" s="13"/>
      <c r="D2446" s="14"/>
      <c r="E2446" s="8"/>
      <c r="F2446" s="14"/>
      <c r="G2446" s="8"/>
      <c r="H2446" s="14"/>
      <c r="I2446" s="8"/>
      <c r="J2446" s="14"/>
      <c r="K2446" s="8"/>
      <c r="L2446" s="14">
        <f>F2446+H2446+J2446</f>
        <v>0</v>
      </c>
      <c r="M2446" s="14"/>
      <c r="R2446">
        <f t="shared" ref="R2446:AL2446" si="257">ROUNDDOWN(SUM(R2426:R2427), 0)</f>
        <v>0</v>
      </c>
      <c r="S2446">
        <f t="shared" si="257"/>
        <v>0</v>
      </c>
      <c r="T2446">
        <f t="shared" si="257"/>
        <v>0</v>
      </c>
      <c r="U2446">
        <f t="shared" si="257"/>
        <v>0</v>
      </c>
      <c r="V2446">
        <f t="shared" si="257"/>
        <v>0</v>
      </c>
      <c r="W2446">
        <f t="shared" si="257"/>
        <v>0</v>
      </c>
      <c r="X2446">
        <f t="shared" si="257"/>
        <v>0</v>
      </c>
      <c r="Y2446">
        <f t="shared" si="257"/>
        <v>0</v>
      </c>
      <c r="Z2446">
        <f t="shared" si="257"/>
        <v>0</v>
      </c>
      <c r="AA2446">
        <f t="shared" si="257"/>
        <v>0</v>
      </c>
      <c r="AB2446">
        <f t="shared" si="257"/>
        <v>0</v>
      </c>
      <c r="AC2446">
        <f t="shared" si="257"/>
        <v>0</v>
      </c>
      <c r="AD2446">
        <f t="shared" si="257"/>
        <v>0</v>
      </c>
      <c r="AE2446">
        <f t="shared" si="257"/>
        <v>0</v>
      </c>
      <c r="AF2446">
        <f t="shared" si="257"/>
        <v>0</v>
      </c>
      <c r="AG2446">
        <f t="shared" si="257"/>
        <v>0</v>
      </c>
      <c r="AH2446">
        <f t="shared" si="257"/>
        <v>0</v>
      </c>
      <c r="AI2446">
        <f t="shared" si="257"/>
        <v>0</v>
      </c>
      <c r="AJ2446">
        <f t="shared" si="257"/>
        <v>0</v>
      </c>
      <c r="AK2446">
        <f t="shared" si="257"/>
        <v>0</v>
      </c>
      <c r="AL2446">
        <f t="shared" si="257"/>
        <v>0</v>
      </c>
    </row>
    <row r="2447" spans="1:38" ht="30" customHeight="1">
      <c r="A2447" s="53" t="s">
        <v>427</v>
      </c>
      <c r="B2447" s="56"/>
      <c r="C2447" s="56"/>
      <c r="D2447" s="56"/>
      <c r="E2447" s="56"/>
      <c r="F2447" s="56"/>
      <c r="G2447" s="56"/>
      <c r="H2447" s="56"/>
      <c r="I2447" s="56"/>
      <c r="J2447" s="56"/>
      <c r="K2447" s="56"/>
      <c r="L2447" s="56"/>
      <c r="M2447" s="57"/>
    </row>
    <row r="2448" spans="1:38" ht="30" customHeight="1">
      <c r="A2448" s="31" t="s">
        <v>174</v>
      </c>
      <c r="B2448" s="31" t="s">
        <v>175</v>
      </c>
      <c r="C2448" s="29" t="s">
        <v>57</v>
      </c>
      <c r="D2448" s="8">
        <v>4</v>
      </c>
      <c r="E2448" s="8"/>
      <c r="F2448" s="8"/>
      <c r="G2448" s="8"/>
      <c r="H2448" s="8"/>
      <c r="I2448" s="8"/>
      <c r="J2448" s="8"/>
      <c r="K2448" s="8">
        <f t="shared" ref="K2448:L2451" si="258">E2448+G2448+I2448</f>
        <v>0</v>
      </c>
      <c r="L2448" s="8">
        <f t="shared" si="258"/>
        <v>0</v>
      </c>
      <c r="M2448" s="9" t="s">
        <v>173</v>
      </c>
      <c r="O2448" t="str">
        <f>""</f>
        <v/>
      </c>
      <c r="P2448" s="1" t="s">
        <v>120</v>
      </c>
      <c r="Q2448">
        <v>1</v>
      </c>
      <c r="R2448">
        <f>IF(P2448="기계경비", J2448, 0)</f>
        <v>0</v>
      </c>
      <c r="S2448">
        <f>IF(P2448="운반비", J2448, 0)</f>
        <v>0</v>
      </c>
      <c r="T2448">
        <f>IF(P2448="작업부산물", F2448, 0)</f>
        <v>0</v>
      </c>
      <c r="U2448">
        <f>IF(P2448="관급", F2448, 0)</f>
        <v>0</v>
      </c>
      <c r="V2448">
        <f>IF(P2448="외주비", J2448, 0)</f>
        <v>0</v>
      </c>
      <c r="W2448">
        <f>IF(P2448="장비비", J2448, 0)</f>
        <v>0</v>
      </c>
      <c r="X2448">
        <f>IF(P2448="폐기물처리비", J2448, 0)</f>
        <v>0</v>
      </c>
      <c r="Y2448">
        <f>IF(P2448="가설비", J2448, 0)</f>
        <v>0</v>
      </c>
      <c r="Z2448">
        <f>IF(P2448="잡비제외분", F2448, 0)</f>
        <v>0</v>
      </c>
      <c r="AA2448">
        <f>IF(P2448="사급자재대", L2448, 0)</f>
        <v>0</v>
      </c>
      <c r="AB2448">
        <f>IF(P2448="관급자재대", L2448, 0)</f>
        <v>0</v>
      </c>
      <c r="AC2448">
        <f>IF(P2448="사용자항목1", L2448, 0)</f>
        <v>0</v>
      </c>
      <c r="AD2448">
        <f>IF(P2448="사용자항목2", L2448, 0)</f>
        <v>0</v>
      </c>
      <c r="AE2448">
        <f>IF(P2448="사용자항목3", L2448, 0)</f>
        <v>0</v>
      </c>
      <c r="AF2448">
        <f>IF(P2448="사용자항목4", L2448, 0)</f>
        <v>0</v>
      </c>
      <c r="AG2448">
        <f>IF(P2448="사용자항목5", L2448, 0)</f>
        <v>0</v>
      </c>
      <c r="AH2448">
        <f>IF(P2448="사용자항목6", L2448, 0)</f>
        <v>0</v>
      </c>
      <c r="AI2448">
        <f>IF(P2448="사용자항목7", L2448, 0)</f>
        <v>0</v>
      </c>
      <c r="AJ2448">
        <f>IF(P2448="사용자항목8", L2448, 0)</f>
        <v>0</v>
      </c>
      <c r="AK2448">
        <f>IF(P2448="사용자항목9", L2448, 0)</f>
        <v>0</v>
      </c>
    </row>
    <row r="2449" spans="1:37" ht="30" customHeight="1">
      <c r="A2449" s="31" t="s">
        <v>79</v>
      </c>
      <c r="B2449" s="31" t="s">
        <v>80</v>
      </c>
      <c r="C2449" s="29" t="s">
        <v>58</v>
      </c>
      <c r="D2449" s="8">
        <v>2</v>
      </c>
      <c r="E2449" s="8"/>
      <c r="F2449" s="8"/>
      <c r="G2449" s="8"/>
      <c r="H2449" s="8"/>
      <c r="I2449" s="8"/>
      <c r="J2449" s="8"/>
      <c r="K2449" s="8">
        <f t="shared" si="258"/>
        <v>0</v>
      </c>
      <c r="L2449" s="8">
        <f t="shared" si="258"/>
        <v>0</v>
      </c>
      <c r="M2449" s="8"/>
      <c r="O2449" t="str">
        <f>"01"</f>
        <v>01</v>
      </c>
      <c r="P2449" s="1" t="s">
        <v>120</v>
      </c>
      <c r="Q2449">
        <v>1</v>
      </c>
      <c r="R2449">
        <f>IF(P2449="기계경비", J2449, 0)</f>
        <v>0</v>
      </c>
      <c r="S2449">
        <f>IF(P2449="운반비", J2449, 0)</f>
        <v>0</v>
      </c>
      <c r="T2449">
        <f>IF(P2449="작업부산물", F2449, 0)</f>
        <v>0</v>
      </c>
      <c r="U2449">
        <f>IF(P2449="관급", F2449, 0)</f>
        <v>0</v>
      </c>
      <c r="V2449">
        <f>IF(P2449="외주비", J2449, 0)</f>
        <v>0</v>
      </c>
      <c r="W2449">
        <f>IF(P2449="장비비", J2449, 0)</f>
        <v>0</v>
      </c>
      <c r="X2449">
        <f>IF(P2449="폐기물처리비", J2449, 0)</f>
        <v>0</v>
      </c>
      <c r="Y2449">
        <f>IF(P2449="가설비", J2449, 0)</f>
        <v>0</v>
      </c>
      <c r="Z2449">
        <f>IF(P2449="잡비제외분", F2449, 0)</f>
        <v>0</v>
      </c>
      <c r="AA2449">
        <f>IF(P2449="사급자재대", L2449, 0)</f>
        <v>0</v>
      </c>
      <c r="AB2449">
        <f>IF(P2449="관급자재대", L2449, 0)</f>
        <v>0</v>
      </c>
      <c r="AC2449">
        <f>IF(P2449="사용자항목1", L2449, 0)</f>
        <v>0</v>
      </c>
      <c r="AD2449">
        <f>IF(P2449="사용자항목2", L2449, 0)</f>
        <v>0</v>
      </c>
      <c r="AE2449">
        <f>IF(P2449="사용자항목3", L2449, 0)</f>
        <v>0</v>
      </c>
      <c r="AF2449">
        <f>IF(P2449="사용자항목4", L2449, 0)</f>
        <v>0</v>
      </c>
      <c r="AG2449">
        <f>IF(P2449="사용자항목5", L2449, 0)</f>
        <v>0</v>
      </c>
      <c r="AH2449">
        <f>IF(P2449="사용자항목6", L2449, 0)</f>
        <v>0</v>
      </c>
      <c r="AI2449">
        <f>IF(P2449="사용자항목7", L2449, 0)</f>
        <v>0</v>
      </c>
      <c r="AJ2449">
        <f>IF(P2449="사용자항목8", L2449, 0)</f>
        <v>0</v>
      </c>
      <c r="AK2449">
        <f>IF(P2449="사용자항목9", L2449, 0)</f>
        <v>0</v>
      </c>
    </row>
    <row r="2450" spans="1:37" ht="30" customHeight="1">
      <c r="A2450" s="31" t="s">
        <v>135</v>
      </c>
      <c r="B2450" s="31" t="s">
        <v>177</v>
      </c>
      <c r="C2450" s="29" t="s">
        <v>134</v>
      </c>
      <c r="D2450" s="8">
        <v>1</v>
      </c>
      <c r="E2450" s="8"/>
      <c r="F2450" s="8"/>
      <c r="G2450" s="8"/>
      <c r="H2450" s="8"/>
      <c r="I2450" s="8"/>
      <c r="J2450" s="8"/>
      <c r="K2450" s="8">
        <f t="shared" si="258"/>
        <v>0</v>
      </c>
      <c r="L2450" s="8">
        <f t="shared" si="258"/>
        <v>0</v>
      </c>
      <c r="M2450" s="9" t="s">
        <v>176</v>
      </c>
      <c r="O2450" t="str">
        <f>""</f>
        <v/>
      </c>
      <c r="P2450" s="1" t="s">
        <v>120</v>
      </c>
      <c r="Q2450">
        <v>1</v>
      </c>
      <c r="R2450">
        <f>IF(P2450="기계경비", J2450, 0)</f>
        <v>0</v>
      </c>
      <c r="S2450">
        <f>IF(P2450="운반비", J2450, 0)</f>
        <v>0</v>
      </c>
      <c r="T2450">
        <f>IF(P2450="작업부산물", F2450, 0)</f>
        <v>0</v>
      </c>
      <c r="U2450">
        <f>IF(P2450="관급", F2450, 0)</f>
        <v>0</v>
      </c>
      <c r="V2450">
        <f>IF(P2450="외주비", J2450, 0)</f>
        <v>0</v>
      </c>
      <c r="W2450">
        <f>IF(P2450="장비비", J2450, 0)</f>
        <v>0</v>
      </c>
      <c r="X2450">
        <f>IF(P2450="폐기물처리비", J2450, 0)</f>
        <v>0</v>
      </c>
      <c r="Y2450">
        <f>IF(P2450="가설비", J2450, 0)</f>
        <v>0</v>
      </c>
      <c r="Z2450">
        <f>IF(P2450="잡비제외분", F2450, 0)</f>
        <v>0</v>
      </c>
      <c r="AA2450">
        <f>IF(P2450="사급자재대", L2450, 0)</f>
        <v>0</v>
      </c>
      <c r="AB2450">
        <f>IF(P2450="관급자재대", L2450, 0)</f>
        <v>0</v>
      </c>
      <c r="AC2450">
        <f>IF(P2450="사용자항목1", L2450, 0)</f>
        <v>0</v>
      </c>
      <c r="AD2450">
        <f>IF(P2450="사용자항목2", L2450, 0)</f>
        <v>0</v>
      </c>
      <c r="AE2450">
        <f>IF(P2450="사용자항목3", L2450, 0)</f>
        <v>0</v>
      </c>
      <c r="AF2450">
        <f>IF(P2450="사용자항목4", L2450, 0)</f>
        <v>0</v>
      </c>
      <c r="AG2450">
        <f>IF(P2450="사용자항목5", L2450, 0)</f>
        <v>0</v>
      </c>
      <c r="AH2450">
        <f>IF(P2450="사용자항목6", L2450, 0)</f>
        <v>0</v>
      </c>
      <c r="AI2450">
        <f>IF(P2450="사용자항목7", L2450, 0)</f>
        <v>0</v>
      </c>
      <c r="AJ2450">
        <f>IF(P2450="사용자항목8", L2450, 0)</f>
        <v>0</v>
      </c>
      <c r="AK2450">
        <f>IF(P2450="사용자항목9", L2450, 0)</f>
        <v>0</v>
      </c>
    </row>
    <row r="2451" spans="1:37" ht="30" customHeight="1">
      <c r="A2451" s="31" t="s">
        <v>136</v>
      </c>
      <c r="B2451" s="31" t="s">
        <v>137</v>
      </c>
      <c r="C2451" s="29" t="s">
        <v>134</v>
      </c>
      <c r="D2451" s="8">
        <v>1</v>
      </c>
      <c r="E2451" s="8"/>
      <c r="F2451" s="8"/>
      <c r="G2451" s="8"/>
      <c r="H2451" s="8"/>
      <c r="I2451" s="8"/>
      <c r="J2451" s="8"/>
      <c r="K2451" s="8">
        <f t="shared" si="258"/>
        <v>0</v>
      </c>
      <c r="L2451" s="8">
        <f t="shared" si="258"/>
        <v>0</v>
      </c>
      <c r="M2451" s="9" t="s">
        <v>138</v>
      </c>
      <c r="O2451" t="str">
        <f>""</f>
        <v/>
      </c>
      <c r="P2451" s="1" t="s">
        <v>120</v>
      </c>
      <c r="Q2451">
        <v>1</v>
      </c>
      <c r="R2451">
        <f>IF(P2451="기계경비", J2451, 0)</f>
        <v>0</v>
      </c>
      <c r="S2451">
        <f>IF(P2451="운반비", J2451, 0)</f>
        <v>0</v>
      </c>
      <c r="T2451">
        <f>IF(P2451="작업부산물", F2451, 0)</f>
        <v>0</v>
      </c>
      <c r="U2451">
        <f>IF(P2451="관급", F2451, 0)</f>
        <v>0</v>
      </c>
      <c r="V2451">
        <f>IF(P2451="외주비", J2451, 0)</f>
        <v>0</v>
      </c>
      <c r="W2451">
        <f>IF(P2451="장비비", J2451, 0)</f>
        <v>0</v>
      </c>
      <c r="X2451">
        <f>IF(P2451="폐기물처리비", J2451, 0)</f>
        <v>0</v>
      </c>
      <c r="Y2451">
        <f>IF(P2451="가설비", J2451, 0)</f>
        <v>0</v>
      </c>
      <c r="Z2451">
        <f>IF(P2451="잡비제외분", F2451, 0)</f>
        <v>0</v>
      </c>
      <c r="AA2451">
        <f>IF(P2451="사급자재대", L2451, 0)</f>
        <v>0</v>
      </c>
      <c r="AB2451">
        <f>IF(P2451="관급자재대", L2451, 0)</f>
        <v>0</v>
      </c>
      <c r="AC2451">
        <f>IF(P2451="사용자항목1", L2451, 0)</f>
        <v>0</v>
      </c>
      <c r="AD2451">
        <f>IF(P2451="사용자항목2", L2451, 0)</f>
        <v>0</v>
      </c>
      <c r="AE2451">
        <f>IF(P2451="사용자항목3", L2451, 0)</f>
        <v>0</v>
      </c>
      <c r="AF2451">
        <f>IF(P2451="사용자항목4", L2451, 0)</f>
        <v>0</v>
      </c>
      <c r="AG2451">
        <f>IF(P2451="사용자항목5", L2451, 0)</f>
        <v>0</v>
      </c>
      <c r="AH2451">
        <f>IF(P2451="사용자항목6", L2451, 0)</f>
        <v>0</v>
      </c>
      <c r="AI2451">
        <f>IF(P2451="사용자항목7", L2451, 0)</f>
        <v>0</v>
      </c>
      <c r="AJ2451">
        <f>IF(P2451="사용자항목8", L2451, 0)</f>
        <v>0</v>
      </c>
      <c r="AK2451">
        <f>IF(P2451="사용자항목9", L2451, 0)</f>
        <v>0</v>
      </c>
    </row>
    <row r="2452" spans="1:37" ht="30" customHeight="1">
      <c r="A2452" s="32"/>
      <c r="B2452" s="32"/>
      <c r="C2452" s="30"/>
      <c r="D2452" s="8"/>
      <c r="E2452" s="8"/>
      <c r="F2452" s="8"/>
      <c r="G2452" s="8"/>
      <c r="H2452" s="8"/>
      <c r="I2452" s="8"/>
      <c r="J2452" s="8"/>
      <c r="K2452" s="8"/>
      <c r="L2452" s="8"/>
      <c r="M2452" s="8"/>
    </row>
    <row r="2453" spans="1:37" ht="30" customHeight="1">
      <c r="A2453" s="32"/>
      <c r="B2453" s="32"/>
      <c r="C2453" s="30"/>
      <c r="D2453" s="8"/>
      <c r="E2453" s="8"/>
      <c r="F2453" s="8"/>
      <c r="G2453" s="8"/>
      <c r="H2453" s="8"/>
      <c r="I2453" s="8"/>
      <c r="J2453" s="8"/>
      <c r="K2453" s="8"/>
      <c r="L2453" s="8"/>
      <c r="M2453" s="8"/>
    </row>
    <row r="2454" spans="1:37" ht="30" customHeight="1">
      <c r="A2454" s="32"/>
      <c r="B2454" s="32"/>
      <c r="C2454" s="30"/>
      <c r="D2454" s="8"/>
      <c r="E2454" s="8"/>
      <c r="F2454" s="8"/>
      <c r="G2454" s="8"/>
      <c r="H2454" s="8"/>
      <c r="I2454" s="8"/>
      <c r="J2454" s="8"/>
      <c r="K2454" s="8"/>
      <c r="L2454" s="8"/>
      <c r="M2454" s="8"/>
    </row>
    <row r="2455" spans="1:37" ht="30" customHeight="1">
      <c r="A2455" s="32"/>
      <c r="B2455" s="32"/>
      <c r="C2455" s="30"/>
      <c r="D2455" s="8"/>
      <c r="E2455" s="8"/>
      <c r="F2455" s="8"/>
      <c r="G2455" s="8"/>
      <c r="H2455" s="8"/>
      <c r="I2455" s="8"/>
      <c r="J2455" s="8"/>
      <c r="K2455" s="8"/>
      <c r="L2455" s="8"/>
      <c r="M2455" s="8"/>
    </row>
    <row r="2456" spans="1:37" ht="30" customHeight="1">
      <c r="A2456" s="32"/>
      <c r="B2456" s="32"/>
      <c r="C2456" s="30"/>
      <c r="D2456" s="8"/>
      <c r="E2456" s="8"/>
      <c r="F2456" s="8"/>
      <c r="G2456" s="8"/>
      <c r="H2456" s="8"/>
      <c r="I2456" s="8"/>
      <c r="J2456" s="8"/>
      <c r="K2456" s="8"/>
      <c r="L2456" s="8"/>
      <c r="M2456" s="8"/>
    </row>
    <row r="2457" spans="1:37" ht="30" customHeight="1">
      <c r="A2457" s="32"/>
      <c r="B2457" s="32"/>
      <c r="C2457" s="30"/>
      <c r="D2457" s="8"/>
      <c r="E2457" s="8"/>
      <c r="F2457" s="8"/>
      <c r="G2457" s="8"/>
      <c r="H2457" s="8"/>
      <c r="I2457" s="8"/>
      <c r="J2457" s="8"/>
      <c r="K2457" s="8"/>
      <c r="L2457" s="8"/>
      <c r="M2457" s="8"/>
    </row>
    <row r="2458" spans="1:37" ht="30" customHeight="1">
      <c r="A2458" s="32"/>
      <c r="B2458" s="32"/>
      <c r="C2458" s="30"/>
      <c r="D2458" s="8"/>
      <c r="E2458" s="8"/>
      <c r="F2458" s="8"/>
      <c r="G2458" s="8"/>
      <c r="H2458" s="8"/>
      <c r="I2458" s="8"/>
      <c r="J2458" s="8"/>
      <c r="K2458" s="8"/>
      <c r="L2458" s="8"/>
      <c r="M2458" s="8"/>
    </row>
    <row r="2459" spans="1:37" ht="30" customHeight="1">
      <c r="A2459" s="32"/>
      <c r="B2459" s="32"/>
      <c r="C2459" s="30"/>
      <c r="D2459" s="8"/>
      <c r="E2459" s="8"/>
      <c r="F2459" s="8"/>
      <c r="G2459" s="8"/>
      <c r="H2459" s="8"/>
      <c r="I2459" s="8"/>
      <c r="J2459" s="8"/>
      <c r="K2459" s="8"/>
      <c r="L2459" s="8"/>
      <c r="M2459" s="8"/>
    </row>
    <row r="2460" spans="1:37" ht="30" customHeight="1">
      <c r="A2460" s="32"/>
      <c r="B2460" s="32"/>
      <c r="C2460" s="30"/>
      <c r="D2460" s="8"/>
      <c r="E2460" s="8"/>
      <c r="F2460" s="8"/>
      <c r="G2460" s="8"/>
      <c r="H2460" s="8"/>
      <c r="I2460" s="8"/>
      <c r="J2460" s="8"/>
      <c r="K2460" s="8"/>
      <c r="L2460" s="8"/>
      <c r="M2460" s="8"/>
    </row>
    <row r="2461" spans="1:37" ht="30" customHeight="1">
      <c r="A2461" s="32"/>
      <c r="B2461" s="32"/>
      <c r="C2461" s="30"/>
      <c r="D2461" s="8"/>
      <c r="E2461" s="8"/>
      <c r="F2461" s="8"/>
      <c r="G2461" s="8"/>
      <c r="H2461" s="8"/>
      <c r="I2461" s="8"/>
      <c r="J2461" s="8"/>
      <c r="K2461" s="8"/>
      <c r="L2461" s="8"/>
      <c r="M2461" s="8"/>
    </row>
    <row r="2462" spans="1:37" ht="30" customHeight="1">
      <c r="A2462" s="32"/>
      <c r="B2462" s="32"/>
      <c r="C2462" s="30"/>
      <c r="D2462" s="8"/>
      <c r="E2462" s="8"/>
      <c r="F2462" s="8"/>
      <c r="G2462" s="8"/>
      <c r="H2462" s="8"/>
      <c r="I2462" s="8"/>
      <c r="J2462" s="8"/>
      <c r="K2462" s="8"/>
      <c r="L2462" s="8"/>
      <c r="M2462" s="8"/>
    </row>
    <row r="2463" spans="1:37" ht="30" customHeight="1">
      <c r="A2463" s="32"/>
      <c r="B2463" s="32"/>
      <c r="C2463" s="30"/>
      <c r="D2463" s="8"/>
      <c r="E2463" s="8"/>
      <c r="F2463" s="8"/>
      <c r="G2463" s="8"/>
      <c r="H2463" s="8"/>
      <c r="I2463" s="8"/>
      <c r="J2463" s="8"/>
      <c r="K2463" s="8"/>
      <c r="L2463" s="8"/>
      <c r="M2463" s="8"/>
    </row>
    <row r="2464" spans="1:37" ht="30" customHeight="1">
      <c r="A2464" s="32"/>
      <c r="B2464" s="32"/>
      <c r="C2464" s="30"/>
      <c r="D2464" s="8"/>
      <c r="E2464" s="8"/>
      <c r="F2464" s="8"/>
      <c r="G2464" s="8"/>
      <c r="H2464" s="8"/>
      <c r="I2464" s="8"/>
      <c r="J2464" s="8"/>
      <c r="K2464" s="8"/>
      <c r="L2464" s="8"/>
      <c r="M2464" s="8"/>
    </row>
    <row r="2465" spans="1:38" ht="30" customHeight="1">
      <c r="A2465" s="32"/>
      <c r="B2465" s="32"/>
      <c r="C2465" s="30"/>
      <c r="D2465" s="8"/>
      <c r="E2465" s="8"/>
      <c r="F2465" s="8"/>
      <c r="G2465" s="8"/>
      <c r="H2465" s="8"/>
      <c r="I2465" s="8"/>
      <c r="J2465" s="8"/>
      <c r="K2465" s="8"/>
      <c r="L2465" s="8"/>
      <c r="M2465" s="8"/>
    </row>
    <row r="2466" spans="1:38" ht="30" customHeight="1">
      <c r="A2466" s="32"/>
      <c r="B2466" s="32"/>
      <c r="C2466" s="30"/>
      <c r="D2466" s="8"/>
      <c r="E2466" s="8"/>
      <c r="F2466" s="8"/>
      <c r="G2466" s="8"/>
      <c r="H2466" s="8"/>
      <c r="I2466" s="8"/>
      <c r="J2466" s="8"/>
      <c r="K2466" s="8"/>
      <c r="L2466" s="8"/>
      <c r="M2466" s="8"/>
    </row>
    <row r="2467" spans="1:38" ht="30" customHeight="1">
      <c r="A2467" s="32"/>
      <c r="B2467" s="32"/>
      <c r="C2467" s="30"/>
      <c r="D2467" s="8"/>
      <c r="E2467" s="8"/>
      <c r="F2467" s="8"/>
      <c r="G2467" s="8"/>
      <c r="H2467" s="8"/>
      <c r="I2467" s="8"/>
      <c r="J2467" s="8"/>
      <c r="K2467" s="8"/>
      <c r="L2467" s="8"/>
      <c r="M2467" s="8"/>
    </row>
    <row r="2468" spans="1:38" ht="30" customHeight="1">
      <c r="A2468" s="11" t="s">
        <v>121</v>
      </c>
      <c r="B2468" s="12"/>
      <c r="C2468" s="13"/>
      <c r="D2468" s="14"/>
      <c r="E2468" s="8"/>
      <c r="F2468" s="14"/>
      <c r="G2468" s="8"/>
      <c r="H2468" s="14"/>
      <c r="I2468" s="8"/>
      <c r="J2468" s="14"/>
      <c r="K2468" s="8"/>
      <c r="L2468" s="14">
        <f>F2468+H2468+J2468</f>
        <v>0</v>
      </c>
      <c r="M2468" s="14"/>
      <c r="R2468">
        <f t="shared" ref="R2468:AL2468" si="259">ROUNDDOWN(SUM(R2448:R2451), 0)</f>
        <v>0</v>
      </c>
      <c r="S2468">
        <f t="shared" si="259"/>
        <v>0</v>
      </c>
      <c r="T2468">
        <f t="shared" si="259"/>
        <v>0</v>
      </c>
      <c r="U2468">
        <f t="shared" si="259"/>
        <v>0</v>
      </c>
      <c r="V2468">
        <f t="shared" si="259"/>
        <v>0</v>
      </c>
      <c r="W2468">
        <f t="shared" si="259"/>
        <v>0</v>
      </c>
      <c r="X2468">
        <f t="shared" si="259"/>
        <v>0</v>
      </c>
      <c r="Y2468">
        <f t="shared" si="259"/>
        <v>0</v>
      </c>
      <c r="Z2468">
        <f t="shared" si="259"/>
        <v>0</v>
      </c>
      <c r="AA2468">
        <f t="shared" si="259"/>
        <v>0</v>
      </c>
      <c r="AB2468">
        <f t="shared" si="259"/>
        <v>0</v>
      </c>
      <c r="AC2468">
        <f t="shared" si="259"/>
        <v>0</v>
      </c>
      <c r="AD2468">
        <f t="shared" si="259"/>
        <v>0</v>
      </c>
      <c r="AE2468">
        <f t="shared" si="259"/>
        <v>0</v>
      </c>
      <c r="AF2468">
        <f t="shared" si="259"/>
        <v>0</v>
      </c>
      <c r="AG2468">
        <f t="shared" si="259"/>
        <v>0</v>
      </c>
      <c r="AH2468">
        <f t="shared" si="259"/>
        <v>0</v>
      </c>
      <c r="AI2468">
        <f t="shared" si="259"/>
        <v>0</v>
      </c>
      <c r="AJ2468">
        <f t="shared" si="259"/>
        <v>0</v>
      </c>
      <c r="AK2468">
        <f t="shared" si="259"/>
        <v>0</v>
      </c>
      <c r="AL2468">
        <f t="shared" si="259"/>
        <v>0</v>
      </c>
    </row>
    <row r="2469" spans="1:38" ht="30" customHeight="1">
      <c r="A2469" s="53" t="s">
        <v>428</v>
      </c>
      <c r="B2469" s="56"/>
      <c r="C2469" s="56"/>
      <c r="D2469" s="56"/>
      <c r="E2469" s="56"/>
      <c r="F2469" s="56"/>
      <c r="G2469" s="56"/>
      <c r="H2469" s="56"/>
      <c r="I2469" s="56"/>
      <c r="J2469" s="56"/>
      <c r="K2469" s="56"/>
      <c r="L2469" s="56"/>
      <c r="M2469" s="57"/>
    </row>
    <row r="2470" spans="1:38" ht="30" customHeight="1">
      <c r="A2470" s="31" t="s">
        <v>131</v>
      </c>
      <c r="B2470" s="31" t="s">
        <v>164</v>
      </c>
      <c r="C2470" s="29" t="s">
        <v>57</v>
      </c>
      <c r="D2470" s="8">
        <v>2</v>
      </c>
      <c r="E2470" s="8"/>
      <c r="F2470" s="8"/>
      <c r="G2470" s="8"/>
      <c r="H2470" s="8"/>
      <c r="I2470" s="8"/>
      <c r="J2470" s="8"/>
      <c r="K2470" s="8">
        <f>E2470+G2470+I2470</f>
        <v>0</v>
      </c>
      <c r="L2470" s="8">
        <f>F2470+H2470+J2470</f>
        <v>0</v>
      </c>
      <c r="M2470" s="9" t="s">
        <v>163</v>
      </c>
      <c r="O2470" t="str">
        <f>""</f>
        <v/>
      </c>
      <c r="P2470" s="1" t="s">
        <v>120</v>
      </c>
      <c r="Q2470">
        <v>1</v>
      </c>
      <c r="R2470">
        <f>IF(P2470="기계경비", J2470, 0)</f>
        <v>0</v>
      </c>
      <c r="S2470">
        <f>IF(P2470="운반비", J2470, 0)</f>
        <v>0</v>
      </c>
      <c r="T2470">
        <f>IF(P2470="작업부산물", F2470, 0)</f>
        <v>0</v>
      </c>
      <c r="U2470">
        <f>IF(P2470="관급", F2470, 0)</f>
        <v>0</v>
      </c>
      <c r="V2470">
        <f>IF(P2470="외주비", J2470, 0)</f>
        <v>0</v>
      </c>
      <c r="W2470">
        <f>IF(P2470="장비비", J2470, 0)</f>
        <v>0</v>
      </c>
      <c r="X2470">
        <f>IF(P2470="폐기물처리비", J2470, 0)</f>
        <v>0</v>
      </c>
      <c r="Y2470">
        <f>IF(P2470="가설비", J2470, 0)</f>
        <v>0</v>
      </c>
      <c r="Z2470">
        <f>IF(P2470="잡비제외분", F2470, 0)</f>
        <v>0</v>
      </c>
      <c r="AA2470">
        <f>IF(P2470="사급자재대", L2470, 0)</f>
        <v>0</v>
      </c>
      <c r="AB2470">
        <f>IF(P2470="관급자재대", L2470, 0)</f>
        <v>0</v>
      </c>
      <c r="AC2470">
        <f>IF(P2470="사용자항목1", L2470, 0)</f>
        <v>0</v>
      </c>
      <c r="AD2470">
        <f>IF(P2470="사용자항목2", L2470, 0)</f>
        <v>0</v>
      </c>
      <c r="AE2470">
        <f>IF(P2470="사용자항목3", L2470, 0)</f>
        <v>0</v>
      </c>
      <c r="AF2470">
        <f>IF(P2470="사용자항목4", L2470, 0)</f>
        <v>0</v>
      </c>
      <c r="AG2470">
        <f>IF(P2470="사용자항목5", L2470, 0)</f>
        <v>0</v>
      </c>
      <c r="AH2470">
        <f>IF(P2470="사용자항목6", L2470, 0)</f>
        <v>0</v>
      </c>
      <c r="AI2470">
        <f>IF(P2470="사용자항목7", L2470, 0)</f>
        <v>0</v>
      </c>
      <c r="AJ2470">
        <f>IF(P2470="사용자항목8", L2470, 0)</f>
        <v>0</v>
      </c>
      <c r="AK2470">
        <f>IF(P2470="사용자항목9", L2470, 0)</f>
        <v>0</v>
      </c>
    </row>
    <row r="2471" spans="1:38" ht="30" customHeight="1">
      <c r="A2471" s="32"/>
      <c r="B2471" s="32"/>
      <c r="C2471" s="30"/>
      <c r="D2471" s="8"/>
      <c r="E2471" s="8"/>
      <c r="F2471" s="8"/>
      <c r="G2471" s="8"/>
      <c r="H2471" s="8"/>
      <c r="I2471" s="8"/>
      <c r="J2471" s="8"/>
      <c r="K2471" s="8"/>
      <c r="L2471" s="8"/>
      <c r="M2471" s="8"/>
    </row>
    <row r="2472" spans="1:38" ht="30" customHeight="1">
      <c r="A2472" s="32"/>
      <c r="B2472" s="32"/>
      <c r="C2472" s="30"/>
      <c r="D2472" s="8"/>
      <c r="E2472" s="8"/>
      <c r="F2472" s="8"/>
      <c r="G2472" s="8"/>
      <c r="H2472" s="8"/>
      <c r="I2472" s="8"/>
      <c r="J2472" s="8"/>
      <c r="K2472" s="8"/>
      <c r="L2472" s="8"/>
      <c r="M2472" s="8"/>
    </row>
    <row r="2473" spans="1:38" ht="30" customHeight="1">
      <c r="A2473" s="32"/>
      <c r="B2473" s="32"/>
      <c r="C2473" s="30"/>
      <c r="D2473" s="8"/>
      <c r="E2473" s="8"/>
      <c r="F2473" s="8"/>
      <c r="G2473" s="8"/>
      <c r="H2473" s="8"/>
      <c r="I2473" s="8"/>
      <c r="J2473" s="8"/>
      <c r="K2473" s="8"/>
      <c r="L2473" s="8"/>
      <c r="M2473" s="8"/>
    </row>
    <row r="2474" spans="1:38" ht="30" customHeight="1">
      <c r="A2474" s="32"/>
      <c r="B2474" s="32"/>
      <c r="C2474" s="30"/>
      <c r="D2474" s="8"/>
      <c r="E2474" s="8"/>
      <c r="F2474" s="8"/>
      <c r="G2474" s="8"/>
      <c r="H2474" s="8"/>
      <c r="I2474" s="8"/>
      <c r="J2474" s="8"/>
      <c r="K2474" s="8"/>
      <c r="L2474" s="8"/>
      <c r="M2474" s="8"/>
    </row>
    <row r="2475" spans="1:38" ht="30" customHeight="1">
      <c r="A2475" s="32"/>
      <c r="B2475" s="32"/>
      <c r="C2475" s="30"/>
      <c r="D2475" s="8"/>
      <c r="E2475" s="8"/>
      <c r="F2475" s="8"/>
      <c r="G2475" s="8"/>
      <c r="H2475" s="8"/>
      <c r="I2475" s="8"/>
      <c r="J2475" s="8"/>
      <c r="K2475" s="8"/>
      <c r="L2475" s="8"/>
      <c r="M2475" s="8"/>
    </row>
    <row r="2476" spans="1:38" ht="30" customHeight="1">
      <c r="A2476" s="32"/>
      <c r="B2476" s="32"/>
      <c r="C2476" s="30"/>
      <c r="D2476" s="8"/>
      <c r="E2476" s="8"/>
      <c r="F2476" s="8"/>
      <c r="G2476" s="8"/>
      <c r="H2476" s="8"/>
      <c r="I2476" s="8"/>
      <c r="J2476" s="8"/>
      <c r="K2476" s="8"/>
      <c r="L2476" s="8"/>
      <c r="M2476" s="8"/>
    </row>
    <row r="2477" spans="1:38" ht="30" customHeight="1">
      <c r="A2477" s="32"/>
      <c r="B2477" s="32"/>
      <c r="C2477" s="30"/>
      <c r="D2477" s="8"/>
      <c r="E2477" s="8"/>
      <c r="F2477" s="8"/>
      <c r="G2477" s="8"/>
      <c r="H2477" s="8"/>
      <c r="I2477" s="8"/>
      <c r="J2477" s="8"/>
      <c r="K2477" s="8"/>
      <c r="L2477" s="8"/>
      <c r="M2477" s="8"/>
    </row>
    <row r="2478" spans="1:38" ht="30" customHeight="1">
      <c r="A2478" s="32"/>
      <c r="B2478" s="32"/>
      <c r="C2478" s="30"/>
      <c r="D2478" s="8"/>
      <c r="E2478" s="8"/>
      <c r="F2478" s="8"/>
      <c r="G2478" s="8"/>
      <c r="H2478" s="8"/>
      <c r="I2478" s="8"/>
      <c r="J2478" s="8"/>
      <c r="K2478" s="8"/>
      <c r="L2478" s="8"/>
      <c r="M2478" s="8"/>
    </row>
    <row r="2479" spans="1:38" ht="30" customHeight="1">
      <c r="A2479" s="32"/>
      <c r="B2479" s="32"/>
      <c r="C2479" s="30"/>
      <c r="D2479" s="8"/>
      <c r="E2479" s="8"/>
      <c r="F2479" s="8"/>
      <c r="G2479" s="8"/>
      <c r="H2479" s="8"/>
      <c r="I2479" s="8"/>
      <c r="J2479" s="8"/>
      <c r="K2479" s="8"/>
      <c r="L2479" s="8"/>
      <c r="M2479" s="8"/>
    </row>
    <row r="2480" spans="1:38" ht="30" customHeight="1">
      <c r="A2480" s="32"/>
      <c r="B2480" s="32"/>
      <c r="C2480" s="30"/>
      <c r="D2480" s="8"/>
      <c r="E2480" s="8"/>
      <c r="F2480" s="8"/>
      <c r="G2480" s="8"/>
      <c r="H2480" s="8"/>
      <c r="I2480" s="8"/>
      <c r="J2480" s="8"/>
      <c r="K2480" s="8"/>
      <c r="L2480" s="8"/>
      <c r="M2480" s="8"/>
    </row>
    <row r="2481" spans="1:38" ht="30" customHeight="1">
      <c r="A2481" s="32"/>
      <c r="B2481" s="32"/>
      <c r="C2481" s="30"/>
      <c r="D2481" s="8"/>
      <c r="E2481" s="8"/>
      <c r="F2481" s="8"/>
      <c r="G2481" s="8"/>
      <c r="H2481" s="8"/>
      <c r="I2481" s="8"/>
      <c r="J2481" s="8"/>
      <c r="K2481" s="8"/>
      <c r="L2481" s="8"/>
      <c r="M2481" s="8"/>
    </row>
    <row r="2482" spans="1:38" ht="30" customHeight="1">
      <c r="A2482" s="32"/>
      <c r="B2482" s="32"/>
      <c r="C2482" s="30"/>
      <c r="D2482" s="8"/>
      <c r="E2482" s="8"/>
      <c r="F2482" s="8"/>
      <c r="G2482" s="8"/>
      <c r="H2482" s="8"/>
      <c r="I2482" s="8"/>
      <c r="J2482" s="8"/>
      <c r="K2482" s="8"/>
      <c r="L2482" s="8"/>
      <c r="M2482" s="8"/>
    </row>
    <row r="2483" spans="1:38" ht="30" customHeight="1">
      <c r="A2483" s="32"/>
      <c r="B2483" s="32"/>
      <c r="C2483" s="30"/>
      <c r="D2483" s="8"/>
      <c r="E2483" s="8"/>
      <c r="F2483" s="8"/>
      <c r="G2483" s="8"/>
      <c r="H2483" s="8"/>
      <c r="I2483" s="8"/>
      <c r="J2483" s="8"/>
      <c r="K2483" s="8"/>
      <c r="L2483" s="8"/>
      <c r="M2483" s="8"/>
    </row>
    <row r="2484" spans="1:38" ht="30" customHeight="1">
      <c r="A2484" s="32"/>
      <c r="B2484" s="32"/>
      <c r="C2484" s="30"/>
      <c r="D2484" s="8"/>
      <c r="E2484" s="8"/>
      <c r="F2484" s="8"/>
      <c r="G2484" s="8"/>
      <c r="H2484" s="8"/>
      <c r="I2484" s="8"/>
      <c r="J2484" s="8"/>
      <c r="K2484" s="8"/>
      <c r="L2484" s="8"/>
      <c r="M2484" s="8"/>
    </row>
    <row r="2485" spans="1:38" ht="30" customHeight="1">
      <c r="A2485" s="32"/>
      <c r="B2485" s="32"/>
      <c r="C2485" s="30"/>
      <c r="D2485" s="8"/>
      <c r="E2485" s="8"/>
      <c r="F2485" s="8"/>
      <c r="G2485" s="8"/>
      <c r="H2485" s="8"/>
      <c r="I2485" s="8"/>
      <c r="J2485" s="8"/>
      <c r="K2485" s="8"/>
      <c r="L2485" s="8"/>
      <c r="M2485" s="8"/>
    </row>
    <row r="2486" spans="1:38" ht="30" customHeight="1">
      <c r="A2486" s="32"/>
      <c r="B2486" s="32"/>
      <c r="C2486" s="30"/>
      <c r="D2486" s="8"/>
      <c r="E2486" s="8"/>
      <c r="F2486" s="8"/>
      <c r="G2486" s="8"/>
      <c r="H2486" s="8"/>
      <c r="I2486" s="8"/>
      <c r="J2486" s="8"/>
      <c r="K2486" s="8"/>
      <c r="L2486" s="8"/>
      <c r="M2486" s="8"/>
    </row>
    <row r="2487" spans="1:38" ht="30" customHeight="1">
      <c r="A2487" s="32"/>
      <c r="B2487" s="32"/>
      <c r="C2487" s="30"/>
      <c r="D2487" s="8"/>
      <c r="E2487" s="8"/>
      <c r="F2487" s="8"/>
      <c r="G2487" s="8"/>
      <c r="H2487" s="8"/>
      <c r="I2487" s="8"/>
      <c r="J2487" s="8"/>
      <c r="K2487" s="8"/>
      <c r="L2487" s="8"/>
      <c r="M2487" s="8"/>
    </row>
    <row r="2488" spans="1:38" ht="30" customHeight="1">
      <c r="A2488" s="32"/>
      <c r="B2488" s="32"/>
      <c r="C2488" s="30"/>
      <c r="D2488" s="8"/>
      <c r="E2488" s="8"/>
      <c r="F2488" s="8"/>
      <c r="G2488" s="8"/>
      <c r="H2488" s="8"/>
      <c r="I2488" s="8"/>
      <c r="J2488" s="8"/>
      <c r="K2488" s="8"/>
      <c r="L2488" s="8"/>
      <c r="M2488" s="8"/>
    </row>
    <row r="2489" spans="1:38" ht="30" customHeight="1">
      <c r="A2489" s="32"/>
      <c r="B2489" s="32"/>
      <c r="C2489" s="30"/>
      <c r="D2489" s="8"/>
      <c r="E2489" s="8"/>
      <c r="F2489" s="8"/>
      <c r="G2489" s="8"/>
      <c r="H2489" s="8"/>
      <c r="I2489" s="8"/>
      <c r="J2489" s="8"/>
      <c r="K2489" s="8"/>
      <c r="L2489" s="8"/>
      <c r="M2489" s="8"/>
    </row>
    <row r="2490" spans="1:38" ht="30" customHeight="1">
      <c r="A2490" s="11" t="s">
        <v>121</v>
      </c>
      <c r="B2490" s="12"/>
      <c r="C2490" s="13"/>
      <c r="D2490" s="14"/>
      <c r="E2490" s="8"/>
      <c r="F2490" s="14"/>
      <c r="G2490" s="8"/>
      <c r="H2490" s="14"/>
      <c r="I2490" s="8"/>
      <c r="J2490" s="14"/>
      <c r="K2490" s="8"/>
      <c r="L2490" s="14">
        <f>F2490+H2490+J2490</f>
        <v>0</v>
      </c>
      <c r="M2490" s="14"/>
      <c r="R2490">
        <f t="shared" ref="R2490:AL2490" si="260">ROUNDDOWN(SUM(R2470:R2470), 0)</f>
        <v>0</v>
      </c>
      <c r="S2490">
        <f t="shared" si="260"/>
        <v>0</v>
      </c>
      <c r="T2490">
        <f t="shared" si="260"/>
        <v>0</v>
      </c>
      <c r="U2490">
        <f t="shared" si="260"/>
        <v>0</v>
      </c>
      <c r="V2490">
        <f t="shared" si="260"/>
        <v>0</v>
      </c>
      <c r="W2490">
        <f t="shared" si="260"/>
        <v>0</v>
      </c>
      <c r="X2490">
        <f t="shared" si="260"/>
        <v>0</v>
      </c>
      <c r="Y2490">
        <f t="shared" si="260"/>
        <v>0</v>
      </c>
      <c r="Z2490">
        <f t="shared" si="260"/>
        <v>0</v>
      </c>
      <c r="AA2490">
        <f t="shared" si="260"/>
        <v>0</v>
      </c>
      <c r="AB2490">
        <f t="shared" si="260"/>
        <v>0</v>
      </c>
      <c r="AC2490">
        <f t="shared" si="260"/>
        <v>0</v>
      </c>
      <c r="AD2490">
        <f t="shared" si="260"/>
        <v>0</v>
      </c>
      <c r="AE2490">
        <f t="shared" si="260"/>
        <v>0</v>
      </c>
      <c r="AF2490">
        <f t="shared" si="260"/>
        <v>0</v>
      </c>
      <c r="AG2490">
        <f t="shared" si="260"/>
        <v>0</v>
      </c>
      <c r="AH2490">
        <f t="shared" si="260"/>
        <v>0</v>
      </c>
      <c r="AI2490">
        <f t="shared" si="260"/>
        <v>0</v>
      </c>
      <c r="AJ2490">
        <f t="shared" si="260"/>
        <v>0</v>
      </c>
      <c r="AK2490">
        <f t="shared" si="260"/>
        <v>0</v>
      </c>
      <c r="AL2490">
        <f t="shared" si="260"/>
        <v>0</v>
      </c>
    </row>
    <row r="2491" spans="1:38" ht="30" customHeight="1">
      <c r="A2491" s="53" t="s">
        <v>429</v>
      </c>
      <c r="B2491" s="56"/>
      <c r="C2491" s="56"/>
      <c r="D2491" s="56"/>
      <c r="E2491" s="56"/>
      <c r="F2491" s="56"/>
      <c r="G2491" s="56"/>
      <c r="H2491" s="56"/>
      <c r="I2491" s="56"/>
      <c r="J2491" s="56"/>
      <c r="K2491" s="56"/>
      <c r="L2491" s="56"/>
      <c r="M2491" s="57"/>
    </row>
    <row r="2492" spans="1:38" ht="30" customHeight="1">
      <c r="A2492" s="31" t="s">
        <v>192</v>
      </c>
      <c r="B2492" s="31" t="s">
        <v>193</v>
      </c>
      <c r="C2492" s="29" t="s">
        <v>194</v>
      </c>
      <c r="D2492" s="8">
        <v>9</v>
      </c>
      <c r="E2492" s="8"/>
      <c r="F2492" s="8"/>
      <c r="G2492" s="8"/>
      <c r="H2492" s="8"/>
      <c r="I2492" s="8"/>
      <c r="J2492" s="8"/>
      <c r="K2492" s="8">
        <f t="shared" ref="K2492:L2494" si="261">E2492+G2492+I2492</f>
        <v>0</v>
      </c>
      <c r="L2492" s="8">
        <f t="shared" si="261"/>
        <v>0</v>
      </c>
      <c r="M2492" s="9" t="s">
        <v>191</v>
      </c>
      <c r="O2492" t="str">
        <f>""</f>
        <v/>
      </c>
      <c r="P2492" s="1" t="s">
        <v>120</v>
      </c>
      <c r="Q2492">
        <v>1</v>
      </c>
      <c r="R2492">
        <f>IF(P2492="기계경비", J2492, 0)</f>
        <v>0</v>
      </c>
      <c r="S2492">
        <f>IF(P2492="운반비", J2492, 0)</f>
        <v>0</v>
      </c>
      <c r="T2492">
        <f>IF(P2492="작업부산물", F2492, 0)</f>
        <v>0</v>
      </c>
      <c r="U2492">
        <f>IF(P2492="관급", F2492, 0)</f>
        <v>0</v>
      </c>
      <c r="V2492">
        <f>IF(P2492="외주비", J2492, 0)</f>
        <v>0</v>
      </c>
      <c r="W2492">
        <f>IF(P2492="장비비", J2492, 0)</f>
        <v>0</v>
      </c>
      <c r="X2492">
        <f>IF(P2492="폐기물처리비", J2492, 0)</f>
        <v>0</v>
      </c>
      <c r="Y2492">
        <f>IF(P2492="가설비", J2492, 0)</f>
        <v>0</v>
      </c>
      <c r="Z2492">
        <f>IF(P2492="잡비제외분", F2492, 0)</f>
        <v>0</v>
      </c>
      <c r="AA2492">
        <f>IF(P2492="사급자재대", L2492, 0)</f>
        <v>0</v>
      </c>
      <c r="AB2492">
        <f>IF(P2492="관급자재대", L2492, 0)</f>
        <v>0</v>
      </c>
      <c r="AC2492">
        <f>IF(P2492="사용자항목1", L2492, 0)</f>
        <v>0</v>
      </c>
      <c r="AD2492">
        <f>IF(P2492="사용자항목2", L2492, 0)</f>
        <v>0</v>
      </c>
      <c r="AE2492">
        <f>IF(P2492="사용자항목3", L2492, 0)</f>
        <v>0</v>
      </c>
      <c r="AF2492">
        <f>IF(P2492="사용자항목4", L2492, 0)</f>
        <v>0</v>
      </c>
      <c r="AG2492">
        <f>IF(P2492="사용자항목5", L2492, 0)</f>
        <v>0</v>
      </c>
      <c r="AH2492">
        <f>IF(P2492="사용자항목6", L2492, 0)</f>
        <v>0</v>
      </c>
      <c r="AI2492">
        <f>IF(P2492="사용자항목7", L2492, 0)</f>
        <v>0</v>
      </c>
      <c r="AJ2492">
        <f>IF(P2492="사용자항목8", L2492, 0)</f>
        <v>0</v>
      </c>
      <c r="AK2492">
        <f>IF(P2492="사용자항목9", L2492, 0)</f>
        <v>0</v>
      </c>
    </row>
    <row r="2493" spans="1:38" ht="30" customHeight="1">
      <c r="A2493" s="31" t="s">
        <v>196</v>
      </c>
      <c r="B2493" s="31" t="s">
        <v>197</v>
      </c>
      <c r="C2493" s="29" t="s">
        <v>57</v>
      </c>
      <c r="D2493" s="8">
        <v>24</v>
      </c>
      <c r="E2493" s="8"/>
      <c r="F2493" s="8"/>
      <c r="G2493" s="8"/>
      <c r="H2493" s="8"/>
      <c r="I2493" s="8"/>
      <c r="J2493" s="8"/>
      <c r="K2493" s="8">
        <f t="shared" si="261"/>
        <v>0</v>
      </c>
      <c r="L2493" s="8">
        <f t="shared" si="261"/>
        <v>0</v>
      </c>
      <c r="M2493" s="9" t="s">
        <v>195</v>
      </c>
      <c r="O2493" t="str">
        <f>""</f>
        <v/>
      </c>
      <c r="P2493" s="1" t="s">
        <v>120</v>
      </c>
      <c r="Q2493">
        <v>1</v>
      </c>
      <c r="R2493">
        <f>IF(P2493="기계경비", J2493, 0)</f>
        <v>0</v>
      </c>
      <c r="S2493">
        <f>IF(P2493="운반비", J2493, 0)</f>
        <v>0</v>
      </c>
      <c r="T2493">
        <f>IF(P2493="작업부산물", F2493, 0)</f>
        <v>0</v>
      </c>
      <c r="U2493">
        <f>IF(P2493="관급", F2493, 0)</f>
        <v>0</v>
      </c>
      <c r="V2493">
        <f>IF(P2493="외주비", J2493, 0)</f>
        <v>0</v>
      </c>
      <c r="W2493">
        <f>IF(P2493="장비비", J2493, 0)</f>
        <v>0</v>
      </c>
      <c r="X2493">
        <f>IF(P2493="폐기물처리비", J2493, 0)</f>
        <v>0</v>
      </c>
      <c r="Y2493">
        <f>IF(P2493="가설비", J2493, 0)</f>
        <v>0</v>
      </c>
      <c r="Z2493">
        <f>IF(P2493="잡비제외분", F2493, 0)</f>
        <v>0</v>
      </c>
      <c r="AA2493">
        <f>IF(P2493="사급자재대", L2493, 0)</f>
        <v>0</v>
      </c>
      <c r="AB2493">
        <f>IF(P2493="관급자재대", L2493, 0)</f>
        <v>0</v>
      </c>
      <c r="AC2493">
        <f>IF(P2493="사용자항목1", L2493, 0)</f>
        <v>0</v>
      </c>
      <c r="AD2493">
        <f>IF(P2493="사용자항목2", L2493, 0)</f>
        <v>0</v>
      </c>
      <c r="AE2493">
        <f>IF(P2493="사용자항목3", L2493, 0)</f>
        <v>0</v>
      </c>
      <c r="AF2493">
        <f>IF(P2493="사용자항목4", L2493, 0)</f>
        <v>0</v>
      </c>
      <c r="AG2493">
        <f>IF(P2493="사용자항목5", L2493, 0)</f>
        <v>0</v>
      </c>
      <c r="AH2493">
        <f>IF(P2493="사용자항목6", L2493, 0)</f>
        <v>0</v>
      </c>
      <c r="AI2493">
        <f>IF(P2493="사용자항목7", L2493, 0)</f>
        <v>0</v>
      </c>
      <c r="AJ2493">
        <f>IF(P2493="사용자항목8", L2493, 0)</f>
        <v>0</v>
      </c>
      <c r="AK2493">
        <f>IF(P2493="사용자항목9", L2493, 0)</f>
        <v>0</v>
      </c>
    </row>
    <row r="2494" spans="1:38" ht="30" customHeight="1">
      <c r="A2494" s="31" t="s">
        <v>199</v>
      </c>
      <c r="B2494" s="31" t="s">
        <v>200</v>
      </c>
      <c r="C2494" s="29" t="s">
        <v>57</v>
      </c>
      <c r="D2494" s="8">
        <v>24</v>
      </c>
      <c r="E2494" s="8"/>
      <c r="F2494" s="8"/>
      <c r="G2494" s="8"/>
      <c r="H2494" s="8"/>
      <c r="I2494" s="8"/>
      <c r="J2494" s="8"/>
      <c r="K2494" s="8">
        <f t="shared" si="261"/>
        <v>0</v>
      </c>
      <c r="L2494" s="8">
        <f t="shared" si="261"/>
        <v>0</v>
      </c>
      <c r="M2494" s="9" t="s">
        <v>198</v>
      </c>
      <c r="O2494" t="str">
        <f>""</f>
        <v/>
      </c>
      <c r="P2494" s="1" t="s">
        <v>120</v>
      </c>
      <c r="Q2494">
        <v>1</v>
      </c>
      <c r="R2494">
        <f>IF(P2494="기계경비", J2494, 0)</f>
        <v>0</v>
      </c>
      <c r="S2494">
        <f>IF(P2494="운반비", J2494, 0)</f>
        <v>0</v>
      </c>
      <c r="T2494">
        <f>IF(P2494="작업부산물", F2494, 0)</f>
        <v>0</v>
      </c>
      <c r="U2494">
        <f>IF(P2494="관급", F2494, 0)</f>
        <v>0</v>
      </c>
      <c r="V2494">
        <f>IF(P2494="외주비", J2494, 0)</f>
        <v>0</v>
      </c>
      <c r="W2494">
        <f>IF(P2494="장비비", J2494, 0)</f>
        <v>0</v>
      </c>
      <c r="X2494">
        <f>IF(P2494="폐기물처리비", J2494, 0)</f>
        <v>0</v>
      </c>
      <c r="Y2494">
        <f>IF(P2494="가설비", J2494, 0)</f>
        <v>0</v>
      </c>
      <c r="Z2494">
        <f>IF(P2494="잡비제외분", F2494, 0)</f>
        <v>0</v>
      </c>
      <c r="AA2494">
        <f>IF(P2494="사급자재대", L2494, 0)</f>
        <v>0</v>
      </c>
      <c r="AB2494">
        <f>IF(P2494="관급자재대", L2494, 0)</f>
        <v>0</v>
      </c>
      <c r="AC2494">
        <f>IF(P2494="사용자항목1", L2494, 0)</f>
        <v>0</v>
      </c>
      <c r="AD2494">
        <f>IF(P2494="사용자항목2", L2494, 0)</f>
        <v>0</v>
      </c>
      <c r="AE2494">
        <f>IF(P2494="사용자항목3", L2494, 0)</f>
        <v>0</v>
      </c>
      <c r="AF2494">
        <f>IF(P2494="사용자항목4", L2494, 0)</f>
        <v>0</v>
      </c>
      <c r="AG2494">
        <f>IF(P2494="사용자항목5", L2494, 0)</f>
        <v>0</v>
      </c>
      <c r="AH2494">
        <f>IF(P2494="사용자항목6", L2494, 0)</f>
        <v>0</v>
      </c>
      <c r="AI2494">
        <f>IF(P2494="사용자항목7", L2494, 0)</f>
        <v>0</v>
      </c>
      <c r="AJ2494">
        <f>IF(P2494="사용자항목8", L2494, 0)</f>
        <v>0</v>
      </c>
      <c r="AK2494">
        <f>IF(P2494="사용자항목9", L2494, 0)</f>
        <v>0</v>
      </c>
    </row>
    <row r="2495" spans="1:38" ht="30" customHeight="1">
      <c r="A2495" s="32"/>
      <c r="B2495" s="32"/>
      <c r="C2495" s="30"/>
      <c r="D2495" s="8"/>
      <c r="E2495" s="8"/>
      <c r="F2495" s="8"/>
      <c r="G2495" s="8"/>
      <c r="H2495" s="8"/>
      <c r="I2495" s="8"/>
      <c r="J2495" s="8"/>
      <c r="K2495" s="8"/>
      <c r="L2495" s="8"/>
      <c r="M2495" s="8"/>
    </row>
    <row r="2496" spans="1:38" ht="30" customHeight="1">
      <c r="A2496" s="32"/>
      <c r="B2496" s="32"/>
      <c r="C2496" s="30"/>
      <c r="D2496" s="8"/>
      <c r="E2496" s="8"/>
      <c r="F2496" s="8"/>
      <c r="G2496" s="8"/>
      <c r="H2496" s="8"/>
      <c r="I2496" s="8"/>
      <c r="J2496" s="8"/>
      <c r="K2496" s="8"/>
      <c r="L2496" s="8"/>
      <c r="M2496" s="8"/>
    </row>
    <row r="2497" spans="1:38" ht="30" customHeight="1">
      <c r="A2497" s="32"/>
      <c r="B2497" s="32"/>
      <c r="C2497" s="30"/>
      <c r="D2497" s="8"/>
      <c r="E2497" s="8"/>
      <c r="F2497" s="8"/>
      <c r="G2497" s="8"/>
      <c r="H2497" s="8"/>
      <c r="I2497" s="8"/>
      <c r="J2497" s="8"/>
      <c r="K2497" s="8"/>
      <c r="L2497" s="8"/>
      <c r="M2497" s="8"/>
    </row>
    <row r="2498" spans="1:38" ht="30" customHeight="1">
      <c r="A2498" s="32"/>
      <c r="B2498" s="32"/>
      <c r="C2498" s="30"/>
      <c r="D2498" s="8"/>
      <c r="E2498" s="8"/>
      <c r="F2498" s="8"/>
      <c r="G2498" s="8"/>
      <c r="H2498" s="8"/>
      <c r="I2498" s="8"/>
      <c r="J2498" s="8"/>
      <c r="K2498" s="8"/>
      <c r="L2498" s="8"/>
      <c r="M2498" s="8"/>
    </row>
    <row r="2499" spans="1:38" ht="30" customHeight="1">
      <c r="A2499" s="32"/>
      <c r="B2499" s="32"/>
      <c r="C2499" s="30"/>
      <c r="D2499" s="8"/>
      <c r="E2499" s="8"/>
      <c r="F2499" s="8"/>
      <c r="G2499" s="8"/>
      <c r="H2499" s="8"/>
      <c r="I2499" s="8"/>
      <c r="J2499" s="8"/>
      <c r="K2499" s="8"/>
      <c r="L2499" s="8"/>
      <c r="M2499" s="8"/>
    </row>
    <row r="2500" spans="1:38" ht="30" customHeight="1">
      <c r="A2500" s="32"/>
      <c r="B2500" s="32"/>
      <c r="C2500" s="30"/>
      <c r="D2500" s="8"/>
      <c r="E2500" s="8"/>
      <c r="F2500" s="8"/>
      <c r="G2500" s="8"/>
      <c r="H2500" s="8"/>
      <c r="I2500" s="8"/>
      <c r="J2500" s="8"/>
      <c r="K2500" s="8"/>
      <c r="L2500" s="8"/>
      <c r="M2500" s="8"/>
    </row>
    <row r="2501" spans="1:38" ht="30" customHeight="1">
      <c r="A2501" s="32"/>
      <c r="B2501" s="32"/>
      <c r="C2501" s="30"/>
      <c r="D2501" s="8"/>
      <c r="E2501" s="8"/>
      <c r="F2501" s="8"/>
      <c r="G2501" s="8"/>
      <c r="H2501" s="8"/>
      <c r="I2501" s="8"/>
      <c r="J2501" s="8"/>
      <c r="K2501" s="8"/>
      <c r="L2501" s="8"/>
      <c r="M2501" s="8"/>
    </row>
    <row r="2502" spans="1:38" ht="30" customHeight="1">
      <c r="A2502" s="32"/>
      <c r="B2502" s="32"/>
      <c r="C2502" s="30"/>
      <c r="D2502" s="8"/>
      <c r="E2502" s="8"/>
      <c r="F2502" s="8"/>
      <c r="G2502" s="8"/>
      <c r="H2502" s="8"/>
      <c r="I2502" s="8"/>
      <c r="J2502" s="8"/>
      <c r="K2502" s="8"/>
      <c r="L2502" s="8"/>
      <c r="M2502" s="8"/>
    </row>
    <row r="2503" spans="1:38" ht="30" customHeight="1">
      <c r="A2503" s="32"/>
      <c r="B2503" s="32"/>
      <c r="C2503" s="30"/>
      <c r="D2503" s="8"/>
      <c r="E2503" s="8"/>
      <c r="F2503" s="8"/>
      <c r="G2503" s="8"/>
      <c r="H2503" s="8"/>
      <c r="I2503" s="8"/>
      <c r="J2503" s="8"/>
      <c r="K2503" s="8"/>
      <c r="L2503" s="8"/>
      <c r="M2503" s="8"/>
    </row>
    <row r="2504" spans="1:38" ht="30" customHeight="1">
      <c r="A2504" s="32"/>
      <c r="B2504" s="32"/>
      <c r="C2504" s="30"/>
      <c r="D2504" s="8"/>
      <c r="E2504" s="8"/>
      <c r="F2504" s="8"/>
      <c r="G2504" s="8"/>
      <c r="H2504" s="8"/>
      <c r="I2504" s="8"/>
      <c r="J2504" s="8"/>
      <c r="K2504" s="8"/>
      <c r="L2504" s="8"/>
      <c r="M2504" s="8"/>
    </row>
    <row r="2505" spans="1:38" ht="30" customHeight="1">
      <c r="A2505" s="32"/>
      <c r="B2505" s="32"/>
      <c r="C2505" s="30"/>
      <c r="D2505" s="8"/>
      <c r="E2505" s="8"/>
      <c r="F2505" s="8"/>
      <c r="G2505" s="8"/>
      <c r="H2505" s="8"/>
      <c r="I2505" s="8"/>
      <c r="J2505" s="8"/>
      <c r="K2505" s="8"/>
      <c r="L2505" s="8"/>
      <c r="M2505" s="8"/>
    </row>
    <row r="2506" spans="1:38" ht="30" customHeight="1">
      <c r="A2506" s="32"/>
      <c r="B2506" s="32"/>
      <c r="C2506" s="30"/>
      <c r="D2506" s="8"/>
      <c r="E2506" s="8"/>
      <c r="F2506" s="8"/>
      <c r="G2506" s="8"/>
      <c r="H2506" s="8"/>
      <c r="I2506" s="8"/>
      <c r="J2506" s="8"/>
      <c r="K2506" s="8"/>
      <c r="L2506" s="8"/>
      <c r="M2506" s="8"/>
    </row>
    <row r="2507" spans="1:38" ht="30" customHeight="1">
      <c r="A2507" s="32"/>
      <c r="B2507" s="32"/>
      <c r="C2507" s="30"/>
      <c r="D2507" s="8"/>
      <c r="E2507" s="8"/>
      <c r="F2507" s="8"/>
      <c r="G2507" s="8"/>
      <c r="H2507" s="8"/>
      <c r="I2507" s="8"/>
      <c r="J2507" s="8"/>
      <c r="K2507" s="8"/>
      <c r="L2507" s="8"/>
      <c r="M2507" s="8"/>
    </row>
    <row r="2508" spans="1:38" ht="30" customHeight="1">
      <c r="A2508" s="32"/>
      <c r="B2508" s="32"/>
      <c r="C2508" s="30"/>
      <c r="D2508" s="8"/>
      <c r="E2508" s="8"/>
      <c r="F2508" s="8"/>
      <c r="G2508" s="8"/>
      <c r="H2508" s="8"/>
      <c r="I2508" s="8"/>
      <c r="J2508" s="8"/>
      <c r="K2508" s="8"/>
      <c r="L2508" s="8"/>
      <c r="M2508" s="8"/>
    </row>
    <row r="2509" spans="1:38" ht="30" customHeight="1">
      <c r="A2509" s="32"/>
      <c r="B2509" s="32"/>
      <c r="C2509" s="30"/>
      <c r="D2509" s="8"/>
      <c r="E2509" s="8"/>
      <c r="F2509" s="8"/>
      <c r="G2509" s="8"/>
      <c r="H2509" s="8"/>
      <c r="I2509" s="8"/>
      <c r="J2509" s="8"/>
      <c r="K2509" s="8"/>
      <c r="L2509" s="8"/>
      <c r="M2509" s="8"/>
    </row>
    <row r="2510" spans="1:38" ht="30" customHeight="1">
      <c r="A2510" s="32"/>
      <c r="B2510" s="32"/>
      <c r="C2510" s="30"/>
      <c r="D2510" s="8"/>
      <c r="E2510" s="8"/>
      <c r="F2510" s="8"/>
      <c r="G2510" s="8"/>
      <c r="H2510" s="8"/>
      <c r="I2510" s="8"/>
      <c r="J2510" s="8"/>
      <c r="K2510" s="8"/>
      <c r="L2510" s="8"/>
      <c r="M2510" s="8"/>
    </row>
    <row r="2511" spans="1:38" ht="30" customHeight="1">
      <c r="A2511" s="32"/>
      <c r="B2511" s="32"/>
      <c r="C2511" s="30"/>
      <c r="D2511" s="8"/>
      <c r="E2511" s="8"/>
      <c r="F2511" s="8"/>
      <c r="G2511" s="8"/>
      <c r="H2511" s="8"/>
      <c r="I2511" s="8"/>
      <c r="J2511" s="8"/>
      <c r="K2511" s="8"/>
      <c r="L2511" s="8"/>
      <c r="M2511" s="8"/>
    </row>
    <row r="2512" spans="1:38" ht="30" customHeight="1">
      <c r="A2512" s="11" t="s">
        <v>121</v>
      </c>
      <c r="B2512" s="12"/>
      <c r="C2512" s="13"/>
      <c r="D2512" s="14"/>
      <c r="E2512" s="8"/>
      <c r="F2512" s="14"/>
      <c r="G2512" s="8"/>
      <c r="H2512" s="14"/>
      <c r="I2512" s="8"/>
      <c r="J2512" s="14"/>
      <c r="K2512" s="8"/>
      <c r="L2512" s="14">
        <f>F2512+H2512+J2512</f>
        <v>0</v>
      </c>
      <c r="M2512" s="14"/>
      <c r="R2512">
        <f t="shared" ref="R2512:AL2512" si="262">ROUNDDOWN(SUM(R2492:R2494), 0)</f>
        <v>0</v>
      </c>
      <c r="S2512">
        <f t="shared" si="262"/>
        <v>0</v>
      </c>
      <c r="T2512">
        <f t="shared" si="262"/>
        <v>0</v>
      </c>
      <c r="U2512">
        <f t="shared" si="262"/>
        <v>0</v>
      </c>
      <c r="V2512">
        <f t="shared" si="262"/>
        <v>0</v>
      </c>
      <c r="W2512">
        <f t="shared" si="262"/>
        <v>0</v>
      </c>
      <c r="X2512">
        <f t="shared" si="262"/>
        <v>0</v>
      </c>
      <c r="Y2512">
        <f t="shared" si="262"/>
        <v>0</v>
      </c>
      <c r="Z2512">
        <f t="shared" si="262"/>
        <v>0</v>
      </c>
      <c r="AA2512">
        <f t="shared" si="262"/>
        <v>0</v>
      </c>
      <c r="AB2512">
        <f t="shared" si="262"/>
        <v>0</v>
      </c>
      <c r="AC2512">
        <f t="shared" si="262"/>
        <v>0</v>
      </c>
      <c r="AD2512">
        <f t="shared" si="262"/>
        <v>0</v>
      </c>
      <c r="AE2512">
        <f t="shared" si="262"/>
        <v>0</v>
      </c>
      <c r="AF2512">
        <f t="shared" si="262"/>
        <v>0</v>
      </c>
      <c r="AG2512">
        <f t="shared" si="262"/>
        <v>0</v>
      </c>
      <c r="AH2512">
        <f t="shared" si="262"/>
        <v>0</v>
      </c>
      <c r="AI2512">
        <f t="shared" si="262"/>
        <v>0</v>
      </c>
      <c r="AJ2512">
        <f t="shared" si="262"/>
        <v>0</v>
      </c>
      <c r="AK2512">
        <f t="shared" si="262"/>
        <v>0</v>
      </c>
      <c r="AL2512">
        <f t="shared" si="262"/>
        <v>0</v>
      </c>
    </row>
    <row r="2513" spans="1:37" ht="30" customHeight="1">
      <c r="A2513" s="53" t="s">
        <v>430</v>
      </c>
      <c r="B2513" s="56"/>
      <c r="C2513" s="56"/>
      <c r="D2513" s="56"/>
      <c r="E2513" s="56"/>
      <c r="F2513" s="56"/>
      <c r="G2513" s="56"/>
      <c r="H2513" s="56"/>
      <c r="I2513" s="56"/>
      <c r="J2513" s="56"/>
      <c r="K2513" s="56"/>
      <c r="L2513" s="56"/>
      <c r="M2513" s="57"/>
    </row>
    <row r="2514" spans="1:37" ht="30" customHeight="1">
      <c r="A2514" s="31" t="s">
        <v>219</v>
      </c>
      <c r="B2514" s="31" t="s">
        <v>220</v>
      </c>
      <c r="C2514" s="29" t="s">
        <v>57</v>
      </c>
      <c r="D2514" s="8">
        <v>12</v>
      </c>
      <c r="E2514" s="8"/>
      <c r="F2514" s="8"/>
      <c r="G2514" s="8"/>
      <c r="H2514" s="8"/>
      <c r="I2514" s="8"/>
      <c r="J2514" s="8"/>
      <c r="K2514" s="8">
        <f>E2514+G2514+I2514</f>
        <v>0</v>
      </c>
      <c r="L2514" s="8">
        <f>F2514+H2514+J2514</f>
        <v>0</v>
      </c>
      <c r="M2514" s="9" t="s">
        <v>218</v>
      </c>
      <c r="O2514" t="str">
        <f>""</f>
        <v/>
      </c>
      <c r="P2514" s="1" t="s">
        <v>120</v>
      </c>
      <c r="Q2514">
        <v>1</v>
      </c>
      <c r="R2514">
        <f>IF(P2514="기계경비", J2514, 0)</f>
        <v>0</v>
      </c>
      <c r="S2514">
        <f>IF(P2514="운반비", J2514, 0)</f>
        <v>0</v>
      </c>
      <c r="T2514">
        <f>IF(P2514="작업부산물", F2514, 0)</f>
        <v>0</v>
      </c>
      <c r="U2514">
        <f>IF(P2514="관급", F2514, 0)</f>
        <v>0</v>
      </c>
      <c r="V2514">
        <f>IF(P2514="외주비", J2514, 0)</f>
        <v>0</v>
      </c>
      <c r="W2514">
        <f>IF(P2514="장비비", J2514, 0)</f>
        <v>0</v>
      </c>
      <c r="X2514">
        <f>IF(P2514="폐기물처리비", J2514, 0)</f>
        <v>0</v>
      </c>
      <c r="Y2514">
        <f>IF(P2514="가설비", J2514, 0)</f>
        <v>0</v>
      </c>
      <c r="Z2514">
        <f>IF(P2514="잡비제외분", F2514, 0)</f>
        <v>0</v>
      </c>
      <c r="AA2514">
        <f>IF(P2514="사급자재대", L2514, 0)</f>
        <v>0</v>
      </c>
      <c r="AB2514">
        <f>IF(P2514="관급자재대", L2514, 0)</f>
        <v>0</v>
      </c>
      <c r="AC2514">
        <f>IF(P2514="사용자항목1", L2514, 0)</f>
        <v>0</v>
      </c>
      <c r="AD2514">
        <f>IF(P2514="사용자항목2", L2514, 0)</f>
        <v>0</v>
      </c>
      <c r="AE2514">
        <f>IF(P2514="사용자항목3", L2514, 0)</f>
        <v>0</v>
      </c>
      <c r="AF2514">
        <f>IF(P2514="사용자항목4", L2514, 0)</f>
        <v>0</v>
      </c>
      <c r="AG2514">
        <f>IF(P2514="사용자항목5", L2514, 0)</f>
        <v>0</v>
      </c>
      <c r="AH2514">
        <f>IF(P2514="사용자항목6", L2514, 0)</f>
        <v>0</v>
      </c>
      <c r="AI2514">
        <f>IF(P2514="사용자항목7", L2514, 0)</f>
        <v>0</v>
      </c>
      <c r="AJ2514">
        <f>IF(P2514="사용자항목8", L2514, 0)</f>
        <v>0</v>
      </c>
      <c r="AK2514">
        <f>IF(P2514="사용자항목9", L2514, 0)</f>
        <v>0</v>
      </c>
    </row>
    <row r="2515" spans="1:37" ht="30" customHeight="1">
      <c r="A2515" s="32"/>
      <c r="B2515" s="32"/>
      <c r="C2515" s="30"/>
      <c r="D2515" s="8"/>
      <c r="E2515" s="8"/>
      <c r="F2515" s="8"/>
      <c r="G2515" s="8"/>
      <c r="H2515" s="8"/>
      <c r="I2515" s="8"/>
      <c r="J2515" s="8"/>
      <c r="K2515" s="8"/>
      <c r="L2515" s="8"/>
      <c r="M2515" s="8"/>
    </row>
    <row r="2516" spans="1:37" ht="30" customHeight="1">
      <c r="A2516" s="32"/>
      <c r="B2516" s="32"/>
      <c r="C2516" s="30"/>
      <c r="D2516" s="8"/>
      <c r="E2516" s="8"/>
      <c r="F2516" s="8"/>
      <c r="G2516" s="8"/>
      <c r="H2516" s="8"/>
      <c r="I2516" s="8"/>
      <c r="J2516" s="8"/>
      <c r="K2516" s="8"/>
      <c r="L2516" s="8"/>
      <c r="M2516" s="8"/>
    </row>
    <row r="2517" spans="1:37" ht="30" customHeight="1">
      <c r="A2517" s="32"/>
      <c r="B2517" s="32"/>
      <c r="C2517" s="30"/>
      <c r="D2517" s="8"/>
      <c r="E2517" s="8"/>
      <c r="F2517" s="8"/>
      <c r="G2517" s="8"/>
      <c r="H2517" s="8"/>
      <c r="I2517" s="8"/>
      <c r="J2517" s="8"/>
      <c r="K2517" s="8"/>
      <c r="L2517" s="8"/>
      <c r="M2517" s="8"/>
    </row>
    <row r="2518" spans="1:37" ht="30" customHeight="1">
      <c r="A2518" s="32"/>
      <c r="B2518" s="32"/>
      <c r="C2518" s="30"/>
      <c r="D2518" s="8"/>
      <c r="E2518" s="8"/>
      <c r="F2518" s="8"/>
      <c r="G2518" s="8"/>
      <c r="H2518" s="8"/>
      <c r="I2518" s="8"/>
      <c r="J2518" s="8"/>
      <c r="K2518" s="8"/>
      <c r="L2518" s="8"/>
      <c r="M2518" s="8"/>
    </row>
    <row r="2519" spans="1:37" ht="30" customHeight="1">
      <c r="A2519" s="32"/>
      <c r="B2519" s="32"/>
      <c r="C2519" s="30"/>
      <c r="D2519" s="8"/>
      <c r="E2519" s="8"/>
      <c r="F2519" s="8"/>
      <c r="G2519" s="8"/>
      <c r="H2519" s="8"/>
      <c r="I2519" s="8"/>
      <c r="J2519" s="8"/>
      <c r="K2519" s="8"/>
      <c r="L2519" s="8"/>
      <c r="M2519" s="8"/>
    </row>
    <row r="2520" spans="1:37" ht="30" customHeight="1">
      <c r="A2520" s="32"/>
      <c r="B2520" s="32"/>
      <c r="C2520" s="30"/>
      <c r="D2520" s="8"/>
      <c r="E2520" s="8"/>
      <c r="F2520" s="8"/>
      <c r="G2520" s="8"/>
      <c r="H2520" s="8"/>
      <c r="I2520" s="8"/>
      <c r="J2520" s="8"/>
      <c r="K2520" s="8"/>
      <c r="L2520" s="8"/>
      <c r="M2520" s="8"/>
    </row>
    <row r="2521" spans="1:37" ht="30" customHeight="1">
      <c r="A2521" s="32"/>
      <c r="B2521" s="32"/>
      <c r="C2521" s="30"/>
      <c r="D2521" s="8"/>
      <c r="E2521" s="8"/>
      <c r="F2521" s="8"/>
      <c r="G2521" s="8"/>
      <c r="H2521" s="8"/>
      <c r="I2521" s="8"/>
      <c r="J2521" s="8"/>
      <c r="K2521" s="8"/>
      <c r="L2521" s="8"/>
      <c r="M2521" s="8"/>
    </row>
    <row r="2522" spans="1:37" ht="30" customHeight="1">
      <c r="A2522" s="32"/>
      <c r="B2522" s="32"/>
      <c r="C2522" s="30"/>
      <c r="D2522" s="8"/>
      <c r="E2522" s="8"/>
      <c r="F2522" s="8"/>
      <c r="G2522" s="8"/>
      <c r="H2522" s="8"/>
      <c r="I2522" s="8"/>
      <c r="J2522" s="8"/>
      <c r="K2522" s="8"/>
      <c r="L2522" s="8"/>
      <c r="M2522" s="8"/>
    </row>
    <row r="2523" spans="1:37" ht="30" customHeight="1">
      <c r="A2523" s="32"/>
      <c r="B2523" s="32"/>
      <c r="C2523" s="30"/>
      <c r="D2523" s="8"/>
      <c r="E2523" s="8"/>
      <c r="F2523" s="8"/>
      <c r="G2523" s="8"/>
      <c r="H2523" s="8"/>
      <c r="I2523" s="8"/>
      <c r="J2523" s="8"/>
      <c r="K2523" s="8"/>
      <c r="L2523" s="8"/>
      <c r="M2523" s="8"/>
    </row>
    <row r="2524" spans="1:37" ht="30" customHeight="1">
      <c r="A2524" s="32"/>
      <c r="B2524" s="32"/>
      <c r="C2524" s="30"/>
      <c r="D2524" s="8"/>
      <c r="E2524" s="8"/>
      <c r="F2524" s="8"/>
      <c r="G2524" s="8"/>
      <c r="H2524" s="8"/>
      <c r="I2524" s="8"/>
      <c r="J2524" s="8"/>
      <c r="K2524" s="8"/>
      <c r="L2524" s="8"/>
      <c r="M2524" s="8"/>
    </row>
    <row r="2525" spans="1:37" ht="30" customHeight="1">
      <c r="A2525" s="32"/>
      <c r="B2525" s="32"/>
      <c r="C2525" s="30"/>
      <c r="D2525" s="8"/>
      <c r="E2525" s="8"/>
      <c r="F2525" s="8"/>
      <c r="G2525" s="8"/>
      <c r="H2525" s="8"/>
      <c r="I2525" s="8"/>
      <c r="J2525" s="8"/>
      <c r="K2525" s="8"/>
      <c r="L2525" s="8"/>
      <c r="M2525" s="8"/>
    </row>
    <row r="2526" spans="1:37" ht="30" customHeight="1">
      <c r="A2526" s="32"/>
      <c r="B2526" s="32"/>
      <c r="C2526" s="30"/>
      <c r="D2526" s="8"/>
      <c r="E2526" s="8"/>
      <c r="F2526" s="8"/>
      <c r="G2526" s="8"/>
      <c r="H2526" s="8"/>
      <c r="I2526" s="8"/>
      <c r="J2526" s="8"/>
      <c r="K2526" s="8"/>
      <c r="L2526" s="8"/>
      <c r="M2526" s="8"/>
    </row>
    <row r="2527" spans="1:37" ht="30" customHeight="1">
      <c r="A2527" s="32"/>
      <c r="B2527" s="32"/>
      <c r="C2527" s="30"/>
      <c r="D2527" s="8"/>
      <c r="E2527" s="8"/>
      <c r="F2527" s="8"/>
      <c r="G2527" s="8"/>
      <c r="H2527" s="8"/>
      <c r="I2527" s="8"/>
      <c r="J2527" s="8"/>
      <c r="K2527" s="8"/>
      <c r="L2527" s="8"/>
      <c r="M2527" s="8"/>
    </row>
    <row r="2528" spans="1:37" ht="30" customHeight="1">
      <c r="A2528" s="32"/>
      <c r="B2528" s="32"/>
      <c r="C2528" s="30"/>
      <c r="D2528" s="8"/>
      <c r="E2528" s="8"/>
      <c r="F2528" s="8"/>
      <c r="G2528" s="8"/>
      <c r="H2528" s="8"/>
      <c r="I2528" s="8"/>
      <c r="J2528" s="8"/>
      <c r="K2528" s="8"/>
      <c r="L2528" s="8"/>
      <c r="M2528" s="8"/>
    </row>
    <row r="2529" spans="1:38" ht="30" customHeight="1">
      <c r="A2529" s="32"/>
      <c r="B2529" s="32"/>
      <c r="C2529" s="30"/>
      <c r="D2529" s="8"/>
      <c r="E2529" s="8"/>
      <c r="F2529" s="8"/>
      <c r="G2529" s="8"/>
      <c r="H2529" s="8"/>
      <c r="I2529" s="8"/>
      <c r="J2529" s="8"/>
      <c r="K2529" s="8"/>
      <c r="L2529" s="8"/>
      <c r="M2529" s="8"/>
    </row>
    <row r="2530" spans="1:38" ht="30" customHeight="1">
      <c r="A2530" s="32"/>
      <c r="B2530" s="32"/>
      <c r="C2530" s="30"/>
      <c r="D2530" s="8"/>
      <c r="E2530" s="8"/>
      <c r="F2530" s="8"/>
      <c r="G2530" s="8"/>
      <c r="H2530" s="8"/>
      <c r="I2530" s="8"/>
      <c r="J2530" s="8"/>
      <c r="K2530" s="8"/>
      <c r="L2530" s="8"/>
      <c r="M2530" s="8"/>
    </row>
    <row r="2531" spans="1:38" ht="30" customHeight="1">
      <c r="A2531" s="32"/>
      <c r="B2531" s="32"/>
      <c r="C2531" s="30"/>
      <c r="D2531" s="8"/>
      <c r="E2531" s="8"/>
      <c r="F2531" s="8"/>
      <c r="G2531" s="8"/>
      <c r="H2531" s="8"/>
      <c r="I2531" s="8"/>
      <c r="J2531" s="8"/>
      <c r="K2531" s="8"/>
      <c r="L2531" s="8"/>
      <c r="M2531" s="8"/>
    </row>
    <row r="2532" spans="1:38" ht="30" customHeight="1">
      <c r="A2532" s="32"/>
      <c r="B2532" s="32"/>
      <c r="C2532" s="30"/>
      <c r="D2532" s="8"/>
      <c r="E2532" s="8"/>
      <c r="F2532" s="8"/>
      <c r="G2532" s="8"/>
      <c r="H2532" s="8"/>
      <c r="I2532" s="8"/>
      <c r="J2532" s="8"/>
      <c r="K2532" s="8"/>
      <c r="L2532" s="8"/>
      <c r="M2532" s="8"/>
    </row>
    <row r="2533" spans="1:38" ht="30" customHeight="1">
      <c r="A2533" s="32"/>
      <c r="B2533" s="32"/>
      <c r="C2533" s="30"/>
      <c r="D2533" s="8"/>
      <c r="E2533" s="8"/>
      <c r="F2533" s="8"/>
      <c r="G2533" s="8"/>
      <c r="H2533" s="8"/>
      <c r="I2533" s="8"/>
      <c r="J2533" s="8"/>
      <c r="K2533" s="8"/>
      <c r="L2533" s="8"/>
      <c r="M2533" s="8"/>
    </row>
    <row r="2534" spans="1:38" ht="30" customHeight="1">
      <c r="A2534" s="11" t="s">
        <v>121</v>
      </c>
      <c r="B2534" s="12"/>
      <c r="C2534" s="13"/>
      <c r="D2534" s="14"/>
      <c r="E2534" s="8"/>
      <c r="F2534" s="14"/>
      <c r="G2534" s="8"/>
      <c r="H2534" s="14"/>
      <c r="I2534" s="8"/>
      <c r="J2534" s="14"/>
      <c r="K2534" s="8"/>
      <c r="L2534" s="14">
        <f>F2534+H2534+J2534</f>
        <v>0</v>
      </c>
      <c r="M2534" s="14"/>
      <c r="R2534">
        <f t="shared" ref="R2534:AL2534" si="263">ROUNDDOWN(SUM(R2514:R2514), 0)</f>
        <v>0</v>
      </c>
      <c r="S2534">
        <f t="shared" si="263"/>
        <v>0</v>
      </c>
      <c r="T2534">
        <f t="shared" si="263"/>
        <v>0</v>
      </c>
      <c r="U2534">
        <f t="shared" si="263"/>
        <v>0</v>
      </c>
      <c r="V2534">
        <f t="shared" si="263"/>
        <v>0</v>
      </c>
      <c r="W2534">
        <f t="shared" si="263"/>
        <v>0</v>
      </c>
      <c r="X2534">
        <f t="shared" si="263"/>
        <v>0</v>
      </c>
      <c r="Y2534">
        <f t="shared" si="263"/>
        <v>0</v>
      </c>
      <c r="Z2534">
        <f t="shared" si="263"/>
        <v>0</v>
      </c>
      <c r="AA2534">
        <f t="shared" si="263"/>
        <v>0</v>
      </c>
      <c r="AB2534">
        <f t="shared" si="263"/>
        <v>0</v>
      </c>
      <c r="AC2534">
        <f t="shared" si="263"/>
        <v>0</v>
      </c>
      <c r="AD2534">
        <f t="shared" si="263"/>
        <v>0</v>
      </c>
      <c r="AE2534">
        <f t="shared" si="263"/>
        <v>0</v>
      </c>
      <c r="AF2534">
        <f t="shared" si="263"/>
        <v>0</v>
      </c>
      <c r="AG2534">
        <f t="shared" si="263"/>
        <v>0</v>
      </c>
      <c r="AH2534">
        <f t="shared" si="263"/>
        <v>0</v>
      </c>
      <c r="AI2534">
        <f t="shared" si="263"/>
        <v>0</v>
      </c>
      <c r="AJ2534">
        <f t="shared" si="263"/>
        <v>0</v>
      </c>
      <c r="AK2534">
        <f t="shared" si="263"/>
        <v>0</v>
      </c>
      <c r="AL2534">
        <f t="shared" si="263"/>
        <v>0</v>
      </c>
    </row>
    <row r="2535" spans="1:38" ht="30" customHeight="1">
      <c r="A2535" s="53" t="s">
        <v>431</v>
      </c>
      <c r="B2535" s="56"/>
      <c r="C2535" s="56"/>
      <c r="D2535" s="56"/>
      <c r="E2535" s="56"/>
      <c r="F2535" s="56"/>
      <c r="G2535" s="56"/>
      <c r="H2535" s="56"/>
      <c r="I2535" s="56"/>
      <c r="J2535" s="56"/>
      <c r="K2535" s="56"/>
      <c r="L2535" s="56"/>
      <c r="M2535" s="57"/>
    </row>
    <row r="2536" spans="1:38" ht="30" customHeight="1">
      <c r="A2536" s="31" t="s">
        <v>169</v>
      </c>
      <c r="B2536" s="32"/>
      <c r="C2536" s="29" t="s">
        <v>57</v>
      </c>
      <c r="D2536" s="8">
        <v>16</v>
      </c>
      <c r="E2536" s="8"/>
      <c r="F2536" s="8"/>
      <c r="G2536" s="8"/>
      <c r="H2536" s="8"/>
      <c r="I2536" s="8"/>
      <c r="J2536" s="8"/>
      <c r="K2536" s="8">
        <f>E2536+G2536+I2536</f>
        <v>0</v>
      </c>
      <c r="L2536" s="8">
        <f>F2536+H2536+J2536</f>
        <v>0</v>
      </c>
      <c r="M2536" s="9" t="s">
        <v>168</v>
      </c>
      <c r="O2536" t="str">
        <f>""</f>
        <v/>
      </c>
      <c r="P2536" s="1" t="s">
        <v>120</v>
      </c>
      <c r="Q2536">
        <v>1</v>
      </c>
      <c r="R2536">
        <f>IF(P2536="기계경비", J2536, 0)</f>
        <v>0</v>
      </c>
      <c r="S2536">
        <f>IF(P2536="운반비", J2536, 0)</f>
        <v>0</v>
      </c>
      <c r="T2536">
        <f>IF(P2536="작업부산물", F2536, 0)</f>
        <v>0</v>
      </c>
      <c r="U2536">
        <f>IF(P2536="관급", F2536, 0)</f>
        <v>0</v>
      </c>
      <c r="V2536">
        <f>IF(P2536="외주비", J2536, 0)</f>
        <v>0</v>
      </c>
      <c r="W2536">
        <f>IF(P2536="장비비", J2536, 0)</f>
        <v>0</v>
      </c>
      <c r="X2536">
        <f>IF(P2536="폐기물처리비", J2536, 0)</f>
        <v>0</v>
      </c>
      <c r="Y2536">
        <f>IF(P2536="가설비", J2536, 0)</f>
        <v>0</v>
      </c>
      <c r="Z2536">
        <f>IF(P2536="잡비제외분", F2536, 0)</f>
        <v>0</v>
      </c>
      <c r="AA2536">
        <f>IF(P2536="사급자재대", L2536, 0)</f>
        <v>0</v>
      </c>
      <c r="AB2536">
        <f>IF(P2536="관급자재대", L2536, 0)</f>
        <v>0</v>
      </c>
      <c r="AC2536">
        <f>IF(P2536="사용자항목1", L2536, 0)</f>
        <v>0</v>
      </c>
      <c r="AD2536">
        <f>IF(P2536="사용자항목2", L2536, 0)</f>
        <v>0</v>
      </c>
      <c r="AE2536">
        <f>IF(P2536="사용자항목3", L2536, 0)</f>
        <v>0</v>
      </c>
      <c r="AF2536">
        <f>IF(P2536="사용자항목4", L2536, 0)</f>
        <v>0</v>
      </c>
      <c r="AG2536">
        <f>IF(P2536="사용자항목5", L2536, 0)</f>
        <v>0</v>
      </c>
      <c r="AH2536">
        <f>IF(P2536="사용자항목6", L2536, 0)</f>
        <v>0</v>
      </c>
      <c r="AI2536">
        <f>IF(P2536="사용자항목7", L2536, 0)</f>
        <v>0</v>
      </c>
      <c r="AJ2536">
        <f>IF(P2536="사용자항목8", L2536, 0)</f>
        <v>0</v>
      </c>
      <c r="AK2536">
        <f>IF(P2536="사용자항목9", L2536, 0)</f>
        <v>0</v>
      </c>
    </row>
    <row r="2537" spans="1:38" ht="30" customHeight="1">
      <c r="A2537" s="32"/>
      <c r="B2537" s="32"/>
      <c r="C2537" s="30"/>
      <c r="D2537" s="8"/>
      <c r="E2537" s="8"/>
      <c r="F2537" s="8"/>
      <c r="G2537" s="8"/>
      <c r="H2537" s="8"/>
      <c r="I2537" s="8"/>
      <c r="J2537" s="8"/>
      <c r="K2537" s="8"/>
      <c r="L2537" s="8"/>
      <c r="M2537" s="8"/>
    </row>
    <row r="2538" spans="1:38" ht="30" customHeight="1">
      <c r="A2538" s="32"/>
      <c r="B2538" s="32"/>
      <c r="C2538" s="30"/>
      <c r="D2538" s="8"/>
      <c r="E2538" s="8"/>
      <c r="F2538" s="8"/>
      <c r="G2538" s="8"/>
      <c r="H2538" s="8"/>
      <c r="I2538" s="8"/>
      <c r="J2538" s="8"/>
      <c r="K2538" s="8"/>
      <c r="L2538" s="8"/>
      <c r="M2538" s="8"/>
    </row>
    <row r="2539" spans="1:38" ht="30" customHeight="1">
      <c r="A2539" s="32"/>
      <c r="B2539" s="32"/>
      <c r="C2539" s="30"/>
      <c r="D2539" s="8"/>
      <c r="E2539" s="8"/>
      <c r="F2539" s="8"/>
      <c r="G2539" s="8"/>
      <c r="H2539" s="8"/>
      <c r="I2539" s="8"/>
      <c r="J2539" s="8"/>
      <c r="K2539" s="8"/>
      <c r="L2539" s="8"/>
      <c r="M2539" s="8"/>
    </row>
    <row r="2540" spans="1:38" ht="30" customHeight="1">
      <c r="A2540" s="32"/>
      <c r="B2540" s="32"/>
      <c r="C2540" s="30"/>
      <c r="D2540" s="8"/>
      <c r="E2540" s="8"/>
      <c r="F2540" s="8"/>
      <c r="G2540" s="8"/>
      <c r="H2540" s="8"/>
      <c r="I2540" s="8"/>
      <c r="J2540" s="8"/>
      <c r="K2540" s="8"/>
      <c r="L2540" s="8"/>
      <c r="M2540" s="8"/>
    </row>
    <row r="2541" spans="1:38" ht="30" customHeight="1">
      <c r="A2541" s="32"/>
      <c r="B2541" s="32"/>
      <c r="C2541" s="30"/>
      <c r="D2541" s="8"/>
      <c r="E2541" s="8"/>
      <c r="F2541" s="8"/>
      <c r="G2541" s="8"/>
      <c r="H2541" s="8"/>
      <c r="I2541" s="8"/>
      <c r="J2541" s="8"/>
      <c r="K2541" s="8"/>
      <c r="L2541" s="8"/>
      <c r="M2541" s="8"/>
    </row>
    <row r="2542" spans="1:38" ht="30" customHeight="1">
      <c r="A2542" s="32"/>
      <c r="B2542" s="32"/>
      <c r="C2542" s="30"/>
      <c r="D2542" s="8"/>
      <c r="E2542" s="8"/>
      <c r="F2542" s="8"/>
      <c r="G2542" s="8"/>
      <c r="H2542" s="8"/>
      <c r="I2542" s="8"/>
      <c r="J2542" s="8"/>
      <c r="K2542" s="8"/>
      <c r="L2542" s="8"/>
      <c r="M2542" s="8"/>
    </row>
    <row r="2543" spans="1:38" ht="30" customHeight="1">
      <c r="A2543" s="32"/>
      <c r="B2543" s="32"/>
      <c r="C2543" s="30"/>
      <c r="D2543" s="8"/>
      <c r="E2543" s="8"/>
      <c r="F2543" s="8"/>
      <c r="G2543" s="8"/>
      <c r="H2543" s="8"/>
      <c r="I2543" s="8"/>
      <c r="J2543" s="8"/>
      <c r="K2543" s="8"/>
      <c r="L2543" s="8"/>
      <c r="M2543" s="8"/>
    </row>
    <row r="2544" spans="1:38" ht="30" customHeight="1">
      <c r="A2544" s="32"/>
      <c r="B2544" s="32"/>
      <c r="C2544" s="30"/>
      <c r="D2544" s="8"/>
      <c r="E2544" s="8"/>
      <c r="F2544" s="8"/>
      <c r="G2544" s="8"/>
      <c r="H2544" s="8"/>
      <c r="I2544" s="8"/>
      <c r="J2544" s="8"/>
      <c r="K2544" s="8"/>
      <c r="L2544" s="8"/>
      <c r="M2544" s="8"/>
    </row>
    <row r="2545" spans="1:38" ht="30" customHeight="1">
      <c r="A2545" s="32"/>
      <c r="B2545" s="32"/>
      <c r="C2545" s="30"/>
      <c r="D2545" s="8"/>
      <c r="E2545" s="8"/>
      <c r="F2545" s="8"/>
      <c r="G2545" s="8"/>
      <c r="H2545" s="8"/>
      <c r="I2545" s="8"/>
      <c r="J2545" s="8"/>
      <c r="K2545" s="8"/>
      <c r="L2545" s="8"/>
      <c r="M2545" s="8"/>
    </row>
    <row r="2546" spans="1:38" ht="30" customHeight="1">
      <c r="A2546" s="32"/>
      <c r="B2546" s="32"/>
      <c r="C2546" s="30"/>
      <c r="D2546" s="8"/>
      <c r="E2546" s="8"/>
      <c r="F2546" s="8"/>
      <c r="G2546" s="8"/>
      <c r="H2546" s="8"/>
      <c r="I2546" s="8"/>
      <c r="J2546" s="8"/>
      <c r="K2546" s="8"/>
      <c r="L2546" s="8"/>
      <c r="M2546" s="8"/>
    </row>
    <row r="2547" spans="1:38" ht="30" customHeight="1">
      <c r="A2547" s="32"/>
      <c r="B2547" s="32"/>
      <c r="C2547" s="30"/>
      <c r="D2547" s="8"/>
      <c r="E2547" s="8"/>
      <c r="F2547" s="8"/>
      <c r="G2547" s="8"/>
      <c r="H2547" s="8"/>
      <c r="I2547" s="8"/>
      <c r="J2547" s="8"/>
      <c r="K2547" s="8"/>
      <c r="L2547" s="8"/>
      <c r="M2547" s="8"/>
    </row>
    <row r="2548" spans="1:38" ht="30" customHeight="1">
      <c r="A2548" s="32"/>
      <c r="B2548" s="32"/>
      <c r="C2548" s="30"/>
      <c r="D2548" s="8"/>
      <c r="E2548" s="8"/>
      <c r="F2548" s="8"/>
      <c r="G2548" s="8"/>
      <c r="H2548" s="8"/>
      <c r="I2548" s="8"/>
      <c r="J2548" s="8"/>
      <c r="K2548" s="8"/>
      <c r="L2548" s="8"/>
      <c r="M2548" s="8"/>
    </row>
    <row r="2549" spans="1:38" ht="30" customHeight="1">
      <c r="A2549" s="32"/>
      <c r="B2549" s="32"/>
      <c r="C2549" s="30"/>
      <c r="D2549" s="8"/>
      <c r="E2549" s="8"/>
      <c r="F2549" s="8"/>
      <c r="G2549" s="8"/>
      <c r="H2549" s="8"/>
      <c r="I2549" s="8"/>
      <c r="J2549" s="8"/>
      <c r="K2549" s="8"/>
      <c r="L2549" s="8"/>
      <c r="M2549" s="8"/>
    </row>
    <row r="2550" spans="1:38" ht="30" customHeight="1">
      <c r="A2550" s="32"/>
      <c r="B2550" s="32"/>
      <c r="C2550" s="30"/>
      <c r="D2550" s="8"/>
      <c r="E2550" s="8"/>
      <c r="F2550" s="8"/>
      <c r="G2550" s="8"/>
      <c r="H2550" s="8"/>
      <c r="I2550" s="8"/>
      <c r="J2550" s="8"/>
      <c r="K2550" s="8"/>
      <c r="L2550" s="8"/>
      <c r="M2550" s="8"/>
    </row>
    <row r="2551" spans="1:38" ht="30" customHeight="1">
      <c r="A2551" s="32"/>
      <c r="B2551" s="32"/>
      <c r="C2551" s="30"/>
      <c r="D2551" s="8"/>
      <c r="E2551" s="8"/>
      <c r="F2551" s="8"/>
      <c r="G2551" s="8"/>
      <c r="H2551" s="8"/>
      <c r="I2551" s="8"/>
      <c r="J2551" s="8"/>
      <c r="K2551" s="8"/>
      <c r="L2551" s="8"/>
      <c r="M2551" s="8"/>
    </row>
    <row r="2552" spans="1:38" ht="30" customHeight="1">
      <c r="A2552" s="32"/>
      <c r="B2552" s="32"/>
      <c r="C2552" s="30"/>
      <c r="D2552" s="8"/>
      <c r="E2552" s="8"/>
      <c r="F2552" s="8"/>
      <c r="G2552" s="8"/>
      <c r="H2552" s="8"/>
      <c r="I2552" s="8"/>
      <c r="J2552" s="8"/>
      <c r="K2552" s="8"/>
      <c r="L2552" s="8"/>
      <c r="M2552" s="8"/>
    </row>
    <row r="2553" spans="1:38" ht="30" customHeight="1">
      <c r="A2553" s="32"/>
      <c r="B2553" s="32"/>
      <c r="C2553" s="30"/>
      <c r="D2553" s="8"/>
      <c r="E2553" s="8"/>
      <c r="F2553" s="8"/>
      <c r="G2553" s="8"/>
      <c r="H2553" s="8"/>
      <c r="I2553" s="8"/>
      <c r="J2553" s="8"/>
      <c r="K2553" s="8"/>
      <c r="L2553" s="8"/>
      <c r="M2553" s="8"/>
    </row>
    <row r="2554" spans="1:38" ht="30" customHeight="1">
      <c r="A2554" s="32"/>
      <c r="B2554" s="32"/>
      <c r="C2554" s="30"/>
      <c r="D2554" s="8"/>
      <c r="E2554" s="8"/>
      <c r="F2554" s="8"/>
      <c r="G2554" s="8"/>
      <c r="H2554" s="8"/>
      <c r="I2554" s="8"/>
      <c r="J2554" s="8"/>
      <c r="K2554" s="8"/>
      <c r="L2554" s="8"/>
      <c r="M2554" s="8"/>
    </row>
    <row r="2555" spans="1:38" ht="30" customHeight="1">
      <c r="A2555" s="32"/>
      <c r="B2555" s="32"/>
      <c r="C2555" s="30"/>
      <c r="D2555" s="8"/>
      <c r="E2555" s="8"/>
      <c r="F2555" s="8"/>
      <c r="G2555" s="8"/>
      <c r="H2555" s="8"/>
      <c r="I2555" s="8"/>
      <c r="J2555" s="8"/>
      <c r="K2555" s="8"/>
      <c r="L2555" s="8"/>
      <c r="M2555" s="8"/>
    </row>
    <row r="2556" spans="1:38" ht="30" customHeight="1">
      <c r="A2556" s="11" t="s">
        <v>121</v>
      </c>
      <c r="B2556" s="12"/>
      <c r="C2556" s="13"/>
      <c r="D2556" s="14"/>
      <c r="E2556" s="8"/>
      <c r="F2556" s="14"/>
      <c r="G2556" s="8"/>
      <c r="H2556" s="14"/>
      <c r="I2556" s="8"/>
      <c r="J2556" s="14"/>
      <c r="K2556" s="8"/>
      <c r="L2556" s="14">
        <f>F2556+H2556+J2556</f>
        <v>0</v>
      </c>
      <c r="M2556" s="14"/>
      <c r="R2556">
        <f t="shared" ref="R2556:AL2556" si="264">ROUNDDOWN(SUM(R2536:R2536), 0)</f>
        <v>0</v>
      </c>
      <c r="S2556">
        <f t="shared" si="264"/>
        <v>0</v>
      </c>
      <c r="T2556">
        <f t="shared" si="264"/>
        <v>0</v>
      </c>
      <c r="U2556">
        <f t="shared" si="264"/>
        <v>0</v>
      </c>
      <c r="V2556">
        <f t="shared" si="264"/>
        <v>0</v>
      </c>
      <c r="W2556">
        <f t="shared" si="264"/>
        <v>0</v>
      </c>
      <c r="X2556">
        <f t="shared" si="264"/>
        <v>0</v>
      </c>
      <c r="Y2556">
        <f t="shared" si="264"/>
        <v>0</v>
      </c>
      <c r="Z2556">
        <f t="shared" si="264"/>
        <v>0</v>
      </c>
      <c r="AA2556">
        <f t="shared" si="264"/>
        <v>0</v>
      </c>
      <c r="AB2556">
        <f t="shared" si="264"/>
        <v>0</v>
      </c>
      <c r="AC2556">
        <f t="shared" si="264"/>
        <v>0</v>
      </c>
      <c r="AD2556">
        <f t="shared" si="264"/>
        <v>0</v>
      </c>
      <c r="AE2556">
        <f t="shared" si="264"/>
        <v>0</v>
      </c>
      <c r="AF2556">
        <f t="shared" si="264"/>
        <v>0</v>
      </c>
      <c r="AG2556">
        <f t="shared" si="264"/>
        <v>0</v>
      </c>
      <c r="AH2556">
        <f t="shared" si="264"/>
        <v>0</v>
      </c>
      <c r="AI2556">
        <f t="shared" si="264"/>
        <v>0</v>
      </c>
      <c r="AJ2556">
        <f t="shared" si="264"/>
        <v>0</v>
      </c>
      <c r="AK2556">
        <f t="shared" si="264"/>
        <v>0</v>
      </c>
      <c r="AL2556">
        <f t="shared" si="264"/>
        <v>0</v>
      </c>
    </row>
    <row r="2557" spans="1:38" ht="30" customHeight="1">
      <c r="A2557" s="53" t="s">
        <v>432</v>
      </c>
      <c r="B2557" s="56"/>
      <c r="C2557" s="56"/>
      <c r="D2557" s="56"/>
      <c r="E2557" s="56"/>
      <c r="F2557" s="56"/>
      <c r="G2557" s="56"/>
      <c r="H2557" s="56"/>
      <c r="I2557" s="56"/>
      <c r="J2557" s="56"/>
      <c r="K2557" s="56"/>
      <c r="L2557" s="56"/>
      <c r="M2557" s="57"/>
    </row>
    <row r="2558" spans="1:38" ht="30" customHeight="1">
      <c r="A2558" s="31" t="s">
        <v>182</v>
      </c>
      <c r="B2558" s="31" t="s">
        <v>183</v>
      </c>
      <c r="C2558" s="29" t="s">
        <v>57</v>
      </c>
      <c r="D2558" s="8">
        <v>16</v>
      </c>
      <c r="E2558" s="8"/>
      <c r="F2558" s="8"/>
      <c r="G2558" s="8"/>
      <c r="H2558" s="8"/>
      <c r="I2558" s="8"/>
      <c r="J2558" s="8"/>
      <c r="K2558" s="8">
        <f>E2558+G2558+I2558</f>
        <v>0</v>
      </c>
      <c r="L2558" s="8">
        <f>F2558+H2558+J2558</f>
        <v>0</v>
      </c>
      <c r="M2558" s="9" t="s">
        <v>181</v>
      </c>
      <c r="O2558" t="str">
        <f>""</f>
        <v/>
      </c>
      <c r="P2558" s="1" t="s">
        <v>120</v>
      </c>
      <c r="Q2558">
        <v>1</v>
      </c>
      <c r="R2558">
        <f>IF(P2558="기계경비", J2558, 0)</f>
        <v>0</v>
      </c>
      <c r="S2558">
        <f>IF(P2558="운반비", J2558, 0)</f>
        <v>0</v>
      </c>
      <c r="T2558">
        <f>IF(P2558="작업부산물", F2558, 0)</f>
        <v>0</v>
      </c>
      <c r="U2558">
        <f>IF(P2558="관급", F2558, 0)</f>
        <v>0</v>
      </c>
      <c r="V2558">
        <f>IF(P2558="외주비", J2558, 0)</f>
        <v>0</v>
      </c>
      <c r="W2558">
        <f>IF(P2558="장비비", J2558, 0)</f>
        <v>0</v>
      </c>
      <c r="X2558">
        <f>IF(P2558="폐기물처리비", J2558, 0)</f>
        <v>0</v>
      </c>
      <c r="Y2558">
        <f>IF(P2558="가설비", J2558, 0)</f>
        <v>0</v>
      </c>
      <c r="Z2558">
        <f>IF(P2558="잡비제외분", F2558, 0)</f>
        <v>0</v>
      </c>
      <c r="AA2558">
        <f>IF(P2558="사급자재대", L2558, 0)</f>
        <v>0</v>
      </c>
      <c r="AB2558">
        <f>IF(P2558="관급자재대", L2558, 0)</f>
        <v>0</v>
      </c>
      <c r="AC2558">
        <f>IF(P2558="사용자항목1", L2558, 0)</f>
        <v>0</v>
      </c>
      <c r="AD2558">
        <f>IF(P2558="사용자항목2", L2558, 0)</f>
        <v>0</v>
      </c>
      <c r="AE2558">
        <f>IF(P2558="사용자항목3", L2558, 0)</f>
        <v>0</v>
      </c>
      <c r="AF2558">
        <f>IF(P2558="사용자항목4", L2558, 0)</f>
        <v>0</v>
      </c>
      <c r="AG2558">
        <f>IF(P2558="사용자항목5", L2558, 0)</f>
        <v>0</v>
      </c>
      <c r="AH2558">
        <f>IF(P2558="사용자항목6", L2558, 0)</f>
        <v>0</v>
      </c>
      <c r="AI2558">
        <f>IF(P2558="사용자항목7", L2558, 0)</f>
        <v>0</v>
      </c>
      <c r="AJ2558">
        <f>IF(P2558="사용자항목8", L2558, 0)</f>
        <v>0</v>
      </c>
      <c r="AK2558">
        <f>IF(P2558="사용자항목9", L2558, 0)</f>
        <v>0</v>
      </c>
    </row>
    <row r="2559" spans="1:38" ht="30" customHeight="1">
      <c r="A2559" s="31" t="s">
        <v>303</v>
      </c>
      <c r="B2559" s="31" t="s">
        <v>185</v>
      </c>
      <c r="C2559" s="29" t="s">
        <v>57</v>
      </c>
      <c r="D2559" s="8">
        <v>16</v>
      </c>
      <c r="E2559" s="8"/>
      <c r="F2559" s="8"/>
      <c r="G2559" s="8"/>
      <c r="H2559" s="8"/>
      <c r="I2559" s="8"/>
      <c r="J2559" s="8"/>
      <c r="K2559" s="8">
        <f>E2559+G2559+I2559</f>
        <v>0</v>
      </c>
      <c r="L2559" s="8">
        <f>F2559+H2559+J2559</f>
        <v>0</v>
      </c>
      <c r="M2559" s="9" t="s">
        <v>184</v>
      </c>
      <c r="O2559" t="str">
        <f>""</f>
        <v/>
      </c>
      <c r="P2559" s="1" t="s">
        <v>120</v>
      </c>
      <c r="Q2559">
        <v>1</v>
      </c>
      <c r="R2559">
        <f>IF(P2559="기계경비", J2559, 0)</f>
        <v>0</v>
      </c>
      <c r="S2559">
        <f>IF(P2559="운반비", J2559, 0)</f>
        <v>0</v>
      </c>
      <c r="T2559">
        <f>IF(P2559="작업부산물", F2559, 0)</f>
        <v>0</v>
      </c>
      <c r="U2559">
        <f>IF(P2559="관급", F2559, 0)</f>
        <v>0</v>
      </c>
      <c r="V2559">
        <f>IF(P2559="외주비", J2559, 0)</f>
        <v>0</v>
      </c>
      <c r="W2559">
        <f>IF(P2559="장비비", J2559, 0)</f>
        <v>0</v>
      </c>
      <c r="X2559">
        <f>IF(P2559="폐기물처리비", J2559, 0)</f>
        <v>0</v>
      </c>
      <c r="Y2559">
        <f>IF(P2559="가설비", J2559, 0)</f>
        <v>0</v>
      </c>
      <c r="Z2559">
        <f>IF(P2559="잡비제외분", F2559, 0)</f>
        <v>0</v>
      </c>
      <c r="AA2559">
        <f>IF(P2559="사급자재대", L2559, 0)</f>
        <v>0</v>
      </c>
      <c r="AB2559">
        <f>IF(P2559="관급자재대", L2559, 0)</f>
        <v>0</v>
      </c>
      <c r="AC2559">
        <f>IF(P2559="사용자항목1", L2559, 0)</f>
        <v>0</v>
      </c>
      <c r="AD2559">
        <f>IF(P2559="사용자항목2", L2559, 0)</f>
        <v>0</v>
      </c>
      <c r="AE2559">
        <f>IF(P2559="사용자항목3", L2559, 0)</f>
        <v>0</v>
      </c>
      <c r="AF2559">
        <f>IF(P2559="사용자항목4", L2559, 0)</f>
        <v>0</v>
      </c>
      <c r="AG2559">
        <f>IF(P2559="사용자항목5", L2559, 0)</f>
        <v>0</v>
      </c>
      <c r="AH2559">
        <f>IF(P2559="사용자항목6", L2559, 0)</f>
        <v>0</v>
      </c>
      <c r="AI2559">
        <f>IF(P2559="사용자항목7", L2559, 0)</f>
        <v>0</v>
      </c>
      <c r="AJ2559">
        <f>IF(P2559="사용자항목8", L2559, 0)</f>
        <v>0</v>
      </c>
      <c r="AK2559">
        <f>IF(P2559="사용자항목9", L2559, 0)</f>
        <v>0</v>
      </c>
    </row>
    <row r="2560" spans="1:38" ht="30" customHeight="1">
      <c r="A2560" s="32"/>
      <c r="B2560" s="32"/>
      <c r="C2560" s="30"/>
      <c r="D2560" s="8"/>
      <c r="E2560" s="8"/>
      <c r="F2560" s="8"/>
      <c r="G2560" s="8"/>
      <c r="H2560" s="8"/>
      <c r="I2560" s="8"/>
      <c r="J2560" s="8"/>
      <c r="K2560" s="8"/>
      <c r="L2560" s="8"/>
      <c r="M2560" s="8"/>
    </row>
    <row r="2561" spans="1:13" ht="30" customHeight="1">
      <c r="A2561" s="32"/>
      <c r="B2561" s="32"/>
      <c r="C2561" s="30"/>
      <c r="D2561" s="8"/>
      <c r="E2561" s="8"/>
      <c r="F2561" s="8"/>
      <c r="G2561" s="8"/>
      <c r="H2561" s="8"/>
      <c r="I2561" s="8"/>
      <c r="J2561" s="8"/>
      <c r="K2561" s="8"/>
      <c r="L2561" s="8"/>
      <c r="M2561" s="8"/>
    </row>
    <row r="2562" spans="1:13" ht="30" customHeight="1">
      <c r="A2562" s="32"/>
      <c r="B2562" s="32"/>
      <c r="C2562" s="30"/>
      <c r="D2562" s="8"/>
      <c r="E2562" s="8"/>
      <c r="F2562" s="8"/>
      <c r="G2562" s="8"/>
      <c r="H2562" s="8"/>
      <c r="I2562" s="8"/>
      <c r="J2562" s="8"/>
      <c r="K2562" s="8"/>
      <c r="L2562" s="8"/>
      <c r="M2562" s="8"/>
    </row>
    <row r="2563" spans="1:13" ht="30" customHeight="1">
      <c r="A2563" s="32"/>
      <c r="B2563" s="32"/>
      <c r="C2563" s="30"/>
      <c r="D2563" s="8"/>
      <c r="E2563" s="8"/>
      <c r="F2563" s="8"/>
      <c r="G2563" s="8"/>
      <c r="H2563" s="8"/>
      <c r="I2563" s="8"/>
      <c r="J2563" s="8"/>
      <c r="K2563" s="8"/>
      <c r="L2563" s="8"/>
      <c r="M2563" s="8"/>
    </row>
    <row r="2564" spans="1:13" ht="30" customHeight="1">
      <c r="A2564" s="32"/>
      <c r="B2564" s="32"/>
      <c r="C2564" s="30"/>
      <c r="D2564" s="8"/>
      <c r="E2564" s="8"/>
      <c r="F2564" s="8"/>
      <c r="G2564" s="8"/>
      <c r="H2564" s="8"/>
      <c r="I2564" s="8"/>
      <c r="J2564" s="8"/>
      <c r="K2564" s="8"/>
      <c r="L2564" s="8"/>
      <c r="M2564" s="8"/>
    </row>
    <row r="2565" spans="1:13" ht="30" customHeight="1">
      <c r="A2565" s="32"/>
      <c r="B2565" s="32"/>
      <c r="C2565" s="30"/>
      <c r="D2565" s="8"/>
      <c r="E2565" s="8"/>
      <c r="F2565" s="8"/>
      <c r="G2565" s="8"/>
      <c r="H2565" s="8"/>
      <c r="I2565" s="8"/>
      <c r="J2565" s="8"/>
      <c r="K2565" s="8"/>
      <c r="L2565" s="8"/>
      <c r="M2565" s="8"/>
    </row>
    <row r="2566" spans="1:13" ht="30" customHeight="1">
      <c r="A2566" s="32"/>
      <c r="B2566" s="32"/>
      <c r="C2566" s="30"/>
      <c r="D2566" s="8"/>
      <c r="E2566" s="8"/>
      <c r="F2566" s="8"/>
      <c r="G2566" s="8"/>
      <c r="H2566" s="8"/>
      <c r="I2566" s="8"/>
      <c r="J2566" s="8"/>
      <c r="K2566" s="8"/>
      <c r="L2566" s="8"/>
      <c r="M2566" s="8"/>
    </row>
    <row r="2567" spans="1:13" ht="30" customHeight="1">
      <c r="A2567" s="32"/>
      <c r="B2567" s="32"/>
      <c r="C2567" s="30"/>
      <c r="D2567" s="8"/>
      <c r="E2567" s="8"/>
      <c r="F2567" s="8"/>
      <c r="G2567" s="8"/>
      <c r="H2567" s="8"/>
      <c r="I2567" s="8"/>
      <c r="J2567" s="8"/>
      <c r="K2567" s="8"/>
      <c r="L2567" s="8"/>
      <c r="M2567" s="8"/>
    </row>
    <row r="2568" spans="1:13" ht="30" customHeight="1">
      <c r="A2568" s="32"/>
      <c r="B2568" s="32"/>
      <c r="C2568" s="30"/>
      <c r="D2568" s="8"/>
      <c r="E2568" s="8"/>
      <c r="F2568" s="8"/>
      <c r="G2568" s="8"/>
      <c r="H2568" s="8"/>
      <c r="I2568" s="8"/>
      <c r="J2568" s="8"/>
      <c r="K2568" s="8"/>
      <c r="L2568" s="8"/>
      <c r="M2568" s="8"/>
    </row>
    <row r="2569" spans="1:13" ht="30" customHeight="1">
      <c r="A2569" s="32"/>
      <c r="B2569" s="32"/>
      <c r="C2569" s="30"/>
      <c r="D2569" s="8"/>
      <c r="E2569" s="8"/>
      <c r="F2569" s="8"/>
      <c r="G2569" s="8"/>
      <c r="H2569" s="8"/>
      <c r="I2569" s="8"/>
      <c r="J2569" s="8"/>
      <c r="K2569" s="8"/>
      <c r="L2569" s="8"/>
      <c r="M2569" s="8"/>
    </row>
    <row r="2570" spans="1:13" ht="30" customHeight="1">
      <c r="A2570" s="32"/>
      <c r="B2570" s="32"/>
      <c r="C2570" s="30"/>
      <c r="D2570" s="8"/>
      <c r="E2570" s="8"/>
      <c r="F2570" s="8"/>
      <c r="G2570" s="8"/>
      <c r="H2570" s="8"/>
      <c r="I2570" s="8"/>
      <c r="J2570" s="8"/>
      <c r="K2570" s="8"/>
      <c r="L2570" s="8"/>
      <c r="M2570" s="8"/>
    </row>
    <row r="2571" spans="1:13" ht="30" customHeight="1">
      <c r="A2571" s="32"/>
      <c r="B2571" s="32"/>
      <c r="C2571" s="30"/>
      <c r="D2571" s="8"/>
      <c r="E2571" s="8"/>
      <c r="F2571" s="8"/>
      <c r="G2571" s="8"/>
      <c r="H2571" s="8"/>
      <c r="I2571" s="8"/>
      <c r="J2571" s="8"/>
      <c r="K2571" s="8"/>
      <c r="L2571" s="8"/>
      <c r="M2571" s="8"/>
    </row>
    <row r="2572" spans="1:13" ht="30" customHeight="1">
      <c r="A2572" s="32"/>
      <c r="B2572" s="32"/>
      <c r="C2572" s="30"/>
      <c r="D2572" s="8"/>
      <c r="E2572" s="8"/>
      <c r="F2572" s="8"/>
      <c r="G2572" s="8"/>
      <c r="H2572" s="8"/>
      <c r="I2572" s="8"/>
      <c r="J2572" s="8"/>
      <c r="K2572" s="8"/>
      <c r="L2572" s="8"/>
      <c r="M2572" s="8"/>
    </row>
    <row r="2573" spans="1:13" ht="30" customHeight="1">
      <c r="A2573" s="32"/>
      <c r="B2573" s="32"/>
      <c r="C2573" s="30"/>
      <c r="D2573" s="8"/>
      <c r="E2573" s="8"/>
      <c r="F2573" s="8"/>
      <c r="G2573" s="8"/>
      <c r="H2573" s="8"/>
      <c r="I2573" s="8"/>
      <c r="J2573" s="8"/>
      <c r="K2573" s="8"/>
      <c r="L2573" s="8"/>
      <c r="M2573" s="8"/>
    </row>
    <row r="2574" spans="1:13" ht="30" customHeight="1">
      <c r="A2574" s="32"/>
      <c r="B2574" s="32"/>
      <c r="C2574" s="30"/>
      <c r="D2574" s="8"/>
      <c r="E2574" s="8"/>
      <c r="F2574" s="8"/>
      <c r="G2574" s="8"/>
      <c r="H2574" s="8"/>
      <c r="I2574" s="8"/>
      <c r="J2574" s="8"/>
      <c r="K2574" s="8"/>
      <c r="L2574" s="8"/>
      <c r="M2574" s="8"/>
    </row>
    <row r="2575" spans="1:13" ht="30" customHeight="1">
      <c r="A2575" s="32"/>
      <c r="B2575" s="32"/>
      <c r="C2575" s="30"/>
      <c r="D2575" s="8"/>
      <c r="E2575" s="8"/>
      <c r="F2575" s="8"/>
      <c r="G2575" s="8"/>
      <c r="H2575" s="8"/>
      <c r="I2575" s="8"/>
      <c r="J2575" s="8"/>
      <c r="K2575" s="8"/>
      <c r="L2575" s="8"/>
      <c r="M2575" s="8"/>
    </row>
    <row r="2576" spans="1:13" ht="30" customHeight="1">
      <c r="A2576" s="32"/>
      <c r="B2576" s="32"/>
      <c r="C2576" s="30"/>
      <c r="D2576" s="8"/>
      <c r="E2576" s="8"/>
      <c r="F2576" s="8"/>
      <c r="G2576" s="8"/>
      <c r="H2576" s="8"/>
      <c r="I2576" s="8"/>
      <c r="J2576" s="8"/>
      <c r="K2576" s="8"/>
      <c r="L2576" s="8"/>
      <c r="M2576" s="8"/>
    </row>
    <row r="2577" spans="1:38" ht="30" customHeight="1">
      <c r="A2577" s="32"/>
      <c r="B2577" s="32"/>
      <c r="C2577" s="30"/>
      <c r="D2577" s="8"/>
      <c r="E2577" s="8"/>
      <c r="F2577" s="8"/>
      <c r="G2577" s="8"/>
      <c r="H2577" s="8"/>
      <c r="I2577" s="8"/>
      <c r="J2577" s="8"/>
      <c r="K2577" s="8"/>
      <c r="L2577" s="8"/>
      <c r="M2577" s="8"/>
    </row>
    <row r="2578" spans="1:38" ht="30" customHeight="1">
      <c r="A2578" s="11" t="s">
        <v>121</v>
      </c>
      <c r="B2578" s="12"/>
      <c r="C2578" s="13"/>
      <c r="D2578" s="14"/>
      <c r="E2578" s="8"/>
      <c r="F2578" s="14"/>
      <c r="G2578" s="8"/>
      <c r="H2578" s="14"/>
      <c r="I2578" s="8"/>
      <c r="J2578" s="14"/>
      <c r="K2578" s="8"/>
      <c r="L2578" s="14">
        <f>F2578+H2578+J2578</f>
        <v>0</v>
      </c>
      <c r="M2578" s="14"/>
      <c r="R2578">
        <f t="shared" ref="R2578:AL2578" si="265">ROUNDDOWN(SUM(R2558:R2559), 0)</f>
        <v>0</v>
      </c>
      <c r="S2578">
        <f t="shared" si="265"/>
        <v>0</v>
      </c>
      <c r="T2578">
        <f t="shared" si="265"/>
        <v>0</v>
      </c>
      <c r="U2578">
        <f t="shared" si="265"/>
        <v>0</v>
      </c>
      <c r="V2578">
        <f t="shared" si="265"/>
        <v>0</v>
      </c>
      <c r="W2578">
        <f t="shared" si="265"/>
        <v>0</v>
      </c>
      <c r="X2578">
        <f t="shared" si="265"/>
        <v>0</v>
      </c>
      <c r="Y2578">
        <f t="shared" si="265"/>
        <v>0</v>
      </c>
      <c r="Z2578">
        <f t="shared" si="265"/>
        <v>0</v>
      </c>
      <c r="AA2578">
        <f t="shared" si="265"/>
        <v>0</v>
      </c>
      <c r="AB2578">
        <f t="shared" si="265"/>
        <v>0</v>
      </c>
      <c r="AC2578">
        <f t="shared" si="265"/>
        <v>0</v>
      </c>
      <c r="AD2578">
        <f t="shared" si="265"/>
        <v>0</v>
      </c>
      <c r="AE2578">
        <f t="shared" si="265"/>
        <v>0</v>
      </c>
      <c r="AF2578">
        <f t="shared" si="265"/>
        <v>0</v>
      </c>
      <c r="AG2578">
        <f t="shared" si="265"/>
        <v>0</v>
      </c>
      <c r="AH2578">
        <f t="shared" si="265"/>
        <v>0</v>
      </c>
      <c r="AI2578">
        <f t="shared" si="265"/>
        <v>0</v>
      </c>
      <c r="AJ2578">
        <f t="shared" si="265"/>
        <v>0</v>
      </c>
      <c r="AK2578">
        <f t="shared" si="265"/>
        <v>0</v>
      </c>
      <c r="AL2578">
        <f t="shared" si="265"/>
        <v>0</v>
      </c>
    </row>
    <row r="2579" spans="1:38" ht="30" customHeight="1">
      <c r="A2579" s="53" t="s">
        <v>433</v>
      </c>
      <c r="B2579" s="56"/>
      <c r="C2579" s="56"/>
      <c r="D2579" s="56"/>
      <c r="E2579" s="56"/>
      <c r="F2579" s="56"/>
      <c r="G2579" s="56"/>
      <c r="H2579" s="56"/>
      <c r="I2579" s="56"/>
      <c r="J2579" s="56"/>
      <c r="K2579" s="56"/>
      <c r="L2579" s="56"/>
      <c r="M2579" s="57"/>
    </row>
    <row r="2580" spans="1:38" ht="30" customHeight="1">
      <c r="A2580" s="31" t="s">
        <v>192</v>
      </c>
      <c r="B2580" s="31" t="s">
        <v>193</v>
      </c>
      <c r="C2580" s="29" t="s">
        <v>194</v>
      </c>
      <c r="D2580" s="8">
        <v>8</v>
      </c>
      <c r="E2580" s="8"/>
      <c r="F2580" s="8"/>
      <c r="G2580" s="8"/>
      <c r="H2580" s="8"/>
      <c r="I2580" s="8"/>
      <c r="J2580" s="8"/>
      <c r="K2580" s="8">
        <f t="shared" ref="K2580:L2582" si="266">E2580+G2580+I2580</f>
        <v>0</v>
      </c>
      <c r="L2580" s="8">
        <f t="shared" si="266"/>
        <v>0</v>
      </c>
      <c r="M2580" s="9" t="s">
        <v>191</v>
      </c>
      <c r="O2580" t="str">
        <f>""</f>
        <v/>
      </c>
      <c r="P2580" s="1" t="s">
        <v>120</v>
      </c>
      <c r="Q2580">
        <v>1</v>
      </c>
      <c r="R2580">
        <f>IF(P2580="기계경비", J2580, 0)</f>
        <v>0</v>
      </c>
      <c r="S2580">
        <f>IF(P2580="운반비", J2580, 0)</f>
        <v>0</v>
      </c>
      <c r="T2580">
        <f>IF(P2580="작업부산물", F2580, 0)</f>
        <v>0</v>
      </c>
      <c r="U2580">
        <f>IF(P2580="관급", F2580, 0)</f>
        <v>0</v>
      </c>
      <c r="V2580">
        <f>IF(P2580="외주비", J2580, 0)</f>
        <v>0</v>
      </c>
      <c r="W2580">
        <f>IF(P2580="장비비", J2580, 0)</f>
        <v>0</v>
      </c>
      <c r="X2580">
        <f>IF(P2580="폐기물처리비", J2580, 0)</f>
        <v>0</v>
      </c>
      <c r="Y2580">
        <f>IF(P2580="가설비", J2580, 0)</f>
        <v>0</v>
      </c>
      <c r="Z2580">
        <f>IF(P2580="잡비제외분", F2580, 0)</f>
        <v>0</v>
      </c>
      <c r="AA2580">
        <f>IF(P2580="사급자재대", L2580, 0)</f>
        <v>0</v>
      </c>
      <c r="AB2580">
        <f>IF(P2580="관급자재대", L2580, 0)</f>
        <v>0</v>
      </c>
      <c r="AC2580">
        <f>IF(P2580="사용자항목1", L2580, 0)</f>
        <v>0</v>
      </c>
      <c r="AD2580">
        <f>IF(P2580="사용자항목2", L2580, 0)</f>
        <v>0</v>
      </c>
      <c r="AE2580">
        <f>IF(P2580="사용자항목3", L2580, 0)</f>
        <v>0</v>
      </c>
      <c r="AF2580">
        <f>IF(P2580="사용자항목4", L2580, 0)</f>
        <v>0</v>
      </c>
      <c r="AG2580">
        <f>IF(P2580="사용자항목5", L2580, 0)</f>
        <v>0</v>
      </c>
      <c r="AH2580">
        <f>IF(P2580="사용자항목6", L2580, 0)</f>
        <v>0</v>
      </c>
      <c r="AI2580">
        <f>IF(P2580="사용자항목7", L2580, 0)</f>
        <v>0</v>
      </c>
      <c r="AJ2580">
        <f>IF(P2580="사용자항목8", L2580, 0)</f>
        <v>0</v>
      </c>
      <c r="AK2580">
        <f>IF(P2580="사용자항목9", L2580, 0)</f>
        <v>0</v>
      </c>
    </row>
    <row r="2581" spans="1:38" ht="30" customHeight="1">
      <c r="A2581" s="31" t="s">
        <v>196</v>
      </c>
      <c r="B2581" s="31" t="s">
        <v>197</v>
      </c>
      <c r="C2581" s="29" t="s">
        <v>57</v>
      </c>
      <c r="D2581" s="8">
        <v>26</v>
      </c>
      <c r="E2581" s="8"/>
      <c r="F2581" s="8"/>
      <c r="G2581" s="8"/>
      <c r="H2581" s="8"/>
      <c r="I2581" s="8"/>
      <c r="J2581" s="8"/>
      <c r="K2581" s="8">
        <f t="shared" si="266"/>
        <v>0</v>
      </c>
      <c r="L2581" s="8">
        <f t="shared" si="266"/>
        <v>0</v>
      </c>
      <c r="M2581" s="9" t="s">
        <v>195</v>
      </c>
      <c r="O2581" t="str">
        <f>""</f>
        <v/>
      </c>
      <c r="P2581" s="1" t="s">
        <v>120</v>
      </c>
      <c r="Q2581">
        <v>1</v>
      </c>
      <c r="R2581">
        <f>IF(P2581="기계경비", J2581, 0)</f>
        <v>0</v>
      </c>
      <c r="S2581">
        <f>IF(P2581="운반비", J2581, 0)</f>
        <v>0</v>
      </c>
      <c r="T2581">
        <f>IF(P2581="작업부산물", F2581, 0)</f>
        <v>0</v>
      </c>
      <c r="U2581">
        <f>IF(P2581="관급", F2581, 0)</f>
        <v>0</v>
      </c>
      <c r="V2581">
        <f>IF(P2581="외주비", J2581, 0)</f>
        <v>0</v>
      </c>
      <c r="W2581">
        <f>IF(P2581="장비비", J2581, 0)</f>
        <v>0</v>
      </c>
      <c r="X2581">
        <f>IF(P2581="폐기물처리비", J2581, 0)</f>
        <v>0</v>
      </c>
      <c r="Y2581">
        <f>IF(P2581="가설비", J2581, 0)</f>
        <v>0</v>
      </c>
      <c r="Z2581">
        <f>IF(P2581="잡비제외분", F2581, 0)</f>
        <v>0</v>
      </c>
      <c r="AA2581">
        <f>IF(P2581="사급자재대", L2581, 0)</f>
        <v>0</v>
      </c>
      <c r="AB2581">
        <f>IF(P2581="관급자재대", L2581, 0)</f>
        <v>0</v>
      </c>
      <c r="AC2581">
        <f>IF(P2581="사용자항목1", L2581, 0)</f>
        <v>0</v>
      </c>
      <c r="AD2581">
        <f>IF(P2581="사용자항목2", L2581, 0)</f>
        <v>0</v>
      </c>
      <c r="AE2581">
        <f>IF(P2581="사용자항목3", L2581, 0)</f>
        <v>0</v>
      </c>
      <c r="AF2581">
        <f>IF(P2581="사용자항목4", L2581, 0)</f>
        <v>0</v>
      </c>
      <c r="AG2581">
        <f>IF(P2581="사용자항목5", L2581, 0)</f>
        <v>0</v>
      </c>
      <c r="AH2581">
        <f>IF(P2581="사용자항목6", L2581, 0)</f>
        <v>0</v>
      </c>
      <c r="AI2581">
        <f>IF(P2581="사용자항목7", L2581, 0)</f>
        <v>0</v>
      </c>
      <c r="AJ2581">
        <f>IF(P2581="사용자항목8", L2581, 0)</f>
        <v>0</v>
      </c>
      <c r="AK2581">
        <f>IF(P2581="사용자항목9", L2581, 0)</f>
        <v>0</v>
      </c>
    </row>
    <row r="2582" spans="1:38" ht="30" customHeight="1">
      <c r="A2582" s="31" t="s">
        <v>199</v>
      </c>
      <c r="B2582" s="31" t="s">
        <v>200</v>
      </c>
      <c r="C2582" s="29" t="s">
        <v>57</v>
      </c>
      <c r="D2582" s="8">
        <v>26</v>
      </c>
      <c r="E2582" s="8"/>
      <c r="F2582" s="8"/>
      <c r="G2582" s="8"/>
      <c r="H2582" s="8"/>
      <c r="I2582" s="8"/>
      <c r="J2582" s="8"/>
      <c r="K2582" s="8">
        <f t="shared" si="266"/>
        <v>0</v>
      </c>
      <c r="L2582" s="8">
        <f t="shared" si="266"/>
        <v>0</v>
      </c>
      <c r="M2582" s="9" t="s">
        <v>198</v>
      </c>
      <c r="O2582" t="str">
        <f>""</f>
        <v/>
      </c>
      <c r="P2582" s="1" t="s">
        <v>120</v>
      </c>
      <c r="Q2582">
        <v>1</v>
      </c>
      <c r="R2582">
        <f>IF(P2582="기계경비", J2582, 0)</f>
        <v>0</v>
      </c>
      <c r="S2582">
        <f>IF(P2582="운반비", J2582, 0)</f>
        <v>0</v>
      </c>
      <c r="T2582">
        <f>IF(P2582="작업부산물", F2582, 0)</f>
        <v>0</v>
      </c>
      <c r="U2582">
        <f>IF(P2582="관급", F2582, 0)</f>
        <v>0</v>
      </c>
      <c r="V2582">
        <f>IF(P2582="외주비", J2582, 0)</f>
        <v>0</v>
      </c>
      <c r="W2582">
        <f>IF(P2582="장비비", J2582, 0)</f>
        <v>0</v>
      </c>
      <c r="X2582">
        <f>IF(P2582="폐기물처리비", J2582, 0)</f>
        <v>0</v>
      </c>
      <c r="Y2582">
        <f>IF(P2582="가설비", J2582, 0)</f>
        <v>0</v>
      </c>
      <c r="Z2582">
        <f>IF(P2582="잡비제외분", F2582, 0)</f>
        <v>0</v>
      </c>
      <c r="AA2582">
        <f>IF(P2582="사급자재대", L2582, 0)</f>
        <v>0</v>
      </c>
      <c r="AB2582">
        <f>IF(P2582="관급자재대", L2582, 0)</f>
        <v>0</v>
      </c>
      <c r="AC2582">
        <f>IF(P2582="사용자항목1", L2582, 0)</f>
        <v>0</v>
      </c>
      <c r="AD2582">
        <f>IF(P2582="사용자항목2", L2582, 0)</f>
        <v>0</v>
      </c>
      <c r="AE2582">
        <f>IF(P2582="사용자항목3", L2582, 0)</f>
        <v>0</v>
      </c>
      <c r="AF2582">
        <f>IF(P2582="사용자항목4", L2582, 0)</f>
        <v>0</v>
      </c>
      <c r="AG2582">
        <f>IF(P2582="사용자항목5", L2582, 0)</f>
        <v>0</v>
      </c>
      <c r="AH2582">
        <f>IF(P2582="사용자항목6", L2582, 0)</f>
        <v>0</v>
      </c>
      <c r="AI2582">
        <f>IF(P2582="사용자항목7", L2582, 0)</f>
        <v>0</v>
      </c>
      <c r="AJ2582">
        <f>IF(P2582="사용자항목8", L2582, 0)</f>
        <v>0</v>
      </c>
      <c r="AK2582">
        <f>IF(P2582="사용자항목9", L2582, 0)</f>
        <v>0</v>
      </c>
    </row>
    <row r="2583" spans="1:38" ht="30" customHeight="1">
      <c r="A2583" s="32"/>
      <c r="B2583" s="32"/>
      <c r="C2583" s="30"/>
      <c r="D2583" s="8"/>
      <c r="E2583" s="8"/>
      <c r="F2583" s="8"/>
      <c r="G2583" s="8"/>
      <c r="H2583" s="8"/>
      <c r="I2583" s="8"/>
      <c r="J2583" s="8"/>
      <c r="K2583" s="8"/>
      <c r="L2583" s="8"/>
      <c r="M2583" s="8"/>
    </row>
    <row r="2584" spans="1:38" ht="30" customHeight="1">
      <c r="A2584" s="32"/>
      <c r="B2584" s="32"/>
      <c r="C2584" s="30"/>
      <c r="D2584" s="8"/>
      <c r="E2584" s="8"/>
      <c r="F2584" s="8"/>
      <c r="G2584" s="8"/>
      <c r="H2584" s="8"/>
      <c r="I2584" s="8"/>
      <c r="J2584" s="8"/>
      <c r="K2584" s="8"/>
      <c r="L2584" s="8"/>
      <c r="M2584" s="8"/>
    </row>
    <row r="2585" spans="1:38" ht="30" customHeight="1">
      <c r="A2585" s="32"/>
      <c r="B2585" s="32"/>
      <c r="C2585" s="30"/>
      <c r="D2585" s="8"/>
      <c r="E2585" s="8"/>
      <c r="F2585" s="8"/>
      <c r="G2585" s="8"/>
      <c r="H2585" s="8"/>
      <c r="I2585" s="8"/>
      <c r="J2585" s="8"/>
      <c r="K2585" s="8"/>
      <c r="L2585" s="8"/>
      <c r="M2585" s="8"/>
    </row>
    <row r="2586" spans="1:38" ht="30" customHeight="1">
      <c r="A2586" s="32"/>
      <c r="B2586" s="32"/>
      <c r="C2586" s="30"/>
      <c r="D2586" s="8"/>
      <c r="E2586" s="8"/>
      <c r="F2586" s="8"/>
      <c r="G2586" s="8"/>
      <c r="H2586" s="8"/>
      <c r="I2586" s="8"/>
      <c r="J2586" s="8"/>
      <c r="K2586" s="8"/>
      <c r="L2586" s="8"/>
      <c r="M2586" s="8"/>
    </row>
    <row r="2587" spans="1:38" ht="30" customHeight="1">
      <c r="A2587" s="32"/>
      <c r="B2587" s="32"/>
      <c r="C2587" s="30"/>
      <c r="D2587" s="8"/>
      <c r="E2587" s="8"/>
      <c r="F2587" s="8"/>
      <c r="G2587" s="8"/>
      <c r="H2587" s="8"/>
      <c r="I2587" s="8"/>
      <c r="J2587" s="8"/>
      <c r="K2587" s="8"/>
      <c r="L2587" s="8"/>
      <c r="M2587" s="8"/>
    </row>
    <row r="2588" spans="1:38" ht="30" customHeight="1">
      <c r="A2588" s="32"/>
      <c r="B2588" s="32"/>
      <c r="C2588" s="30"/>
      <c r="D2588" s="8"/>
      <c r="E2588" s="8"/>
      <c r="F2588" s="8"/>
      <c r="G2588" s="8"/>
      <c r="H2588" s="8"/>
      <c r="I2588" s="8"/>
      <c r="J2588" s="8"/>
      <c r="K2588" s="8"/>
      <c r="L2588" s="8"/>
      <c r="M2588" s="8"/>
    </row>
    <row r="2589" spans="1:38" ht="30" customHeight="1">
      <c r="A2589" s="32"/>
      <c r="B2589" s="32"/>
      <c r="C2589" s="30"/>
      <c r="D2589" s="8"/>
      <c r="E2589" s="8"/>
      <c r="F2589" s="8"/>
      <c r="G2589" s="8"/>
      <c r="H2589" s="8"/>
      <c r="I2589" s="8"/>
      <c r="J2589" s="8"/>
      <c r="K2589" s="8"/>
      <c r="L2589" s="8"/>
      <c r="M2589" s="8"/>
    </row>
    <row r="2590" spans="1:38" ht="30" customHeight="1">
      <c r="A2590" s="32"/>
      <c r="B2590" s="32"/>
      <c r="C2590" s="30"/>
      <c r="D2590" s="8"/>
      <c r="E2590" s="8"/>
      <c r="F2590" s="8"/>
      <c r="G2590" s="8"/>
      <c r="H2590" s="8"/>
      <c r="I2590" s="8"/>
      <c r="J2590" s="8"/>
      <c r="K2590" s="8"/>
      <c r="L2590" s="8"/>
      <c r="M2590" s="8"/>
    </row>
    <row r="2591" spans="1:38" ht="30" customHeight="1">
      <c r="A2591" s="32"/>
      <c r="B2591" s="32"/>
      <c r="C2591" s="30"/>
      <c r="D2591" s="8"/>
      <c r="E2591" s="8"/>
      <c r="F2591" s="8"/>
      <c r="G2591" s="8"/>
      <c r="H2591" s="8"/>
      <c r="I2591" s="8"/>
      <c r="J2591" s="8"/>
      <c r="K2591" s="8"/>
      <c r="L2591" s="8"/>
      <c r="M2591" s="8"/>
    </row>
    <row r="2592" spans="1:38" ht="30" customHeight="1">
      <c r="A2592" s="32"/>
      <c r="B2592" s="32"/>
      <c r="C2592" s="30"/>
      <c r="D2592" s="8"/>
      <c r="E2592" s="8"/>
      <c r="F2592" s="8"/>
      <c r="G2592" s="8"/>
      <c r="H2592" s="8"/>
      <c r="I2592" s="8"/>
      <c r="J2592" s="8"/>
      <c r="K2592" s="8"/>
      <c r="L2592" s="8"/>
      <c r="M2592" s="8"/>
    </row>
    <row r="2593" spans="1:38" ht="30" customHeight="1">
      <c r="A2593" s="32"/>
      <c r="B2593" s="32"/>
      <c r="C2593" s="30"/>
      <c r="D2593" s="8"/>
      <c r="E2593" s="8"/>
      <c r="F2593" s="8"/>
      <c r="G2593" s="8"/>
      <c r="H2593" s="8"/>
      <c r="I2593" s="8"/>
      <c r="J2593" s="8"/>
      <c r="K2593" s="8"/>
      <c r="L2593" s="8"/>
      <c r="M2593" s="8"/>
    </row>
    <row r="2594" spans="1:38" ht="30" customHeight="1">
      <c r="A2594" s="32"/>
      <c r="B2594" s="32"/>
      <c r="C2594" s="30"/>
      <c r="D2594" s="8"/>
      <c r="E2594" s="8"/>
      <c r="F2594" s="8"/>
      <c r="G2594" s="8"/>
      <c r="H2594" s="8"/>
      <c r="I2594" s="8"/>
      <c r="J2594" s="8"/>
      <c r="K2594" s="8"/>
      <c r="L2594" s="8"/>
      <c r="M2594" s="8"/>
    </row>
    <row r="2595" spans="1:38" ht="30" customHeight="1">
      <c r="A2595" s="32"/>
      <c r="B2595" s="32"/>
      <c r="C2595" s="30"/>
      <c r="D2595" s="8"/>
      <c r="E2595" s="8"/>
      <c r="F2595" s="8"/>
      <c r="G2595" s="8"/>
      <c r="H2595" s="8"/>
      <c r="I2595" s="8"/>
      <c r="J2595" s="8"/>
      <c r="K2595" s="8"/>
      <c r="L2595" s="8"/>
      <c r="M2595" s="8"/>
    </row>
    <row r="2596" spans="1:38" ht="30" customHeight="1">
      <c r="A2596" s="32"/>
      <c r="B2596" s="32"/>
      <c r="C2596" s="30"/>
      <c r="D2596" s="8"/>
      <c r="E2596" s="8"/>
      <c r="F2596" s="8"/>
      <c r="G2596" s="8"/>
      <c r="H2596" s="8"/>
      <c r="I2596" s="8"/>
      <c r="J2596" s="8"/>
      <c r="K2596" s="8"/>
      <c r="L2596" s="8"/>
      <c r="M2596" s="8"/>
    </row>
    <row r="2597" spans="1:38" ht="30" customHeight="1">
      <c r="A2597" s="32"/>
      <c r="B2597" s="32"/>
      <c r="C2597" s="30"/>
      <c r="D2597" s="8"/>
      <c r="E2597" s="8"/>
      <c r="F2597" s="8"/>
      <c r="G2597" s="8"/>
      <c r="H2597" s="8"/>
      <c r="I2597" s="8"/>
      <c r="J2597" s="8"/>
      <c r="K2597" s="8"/>
      <c r="L2597" s="8"/>
      <c r="M2597" s="8"/>
    </row>
    <row r="2598" spans="1:38" ht="30" customHeight="1">
      <c r="A2598" s="32"/>
      <c r="B2598" s="32"/>
      <c r="C2598" s="30"/>
      <c r="D2598" s="8"/>
      <c r="E2598" s="8"/>
      <c r="F2598" s="8"/>
      <c r="G2598" s="8"/>
      <c r="H2598" s="8"/>
      <c r="I2598" s="8"/>
      <c r="J2598" s="8"/>
      <c r="K2598" s="8"/>
      <c r="L2598" s="8"/>
      <c r="M2598" s="8"/>
    </row>
    <row r="2599" spans="1:38" ht="30" customHeight="1">
      <c r="A2599" s="32"/>
      <c r="B2599" s="32"/>
      <c r="C2599" s="30"/>
      <c r="D2599" s="8"/>
      <c r="E2599" s="8"/>
      <c r="F2599" s="8"/>
      <c r="G2599" s="8"/>
      <c r="H2599" s="8"/>
      <c r="I2599" s="8"/>
      <c r="J2599" s="8"/>
      <c r="K2599" s="8"/>
      <c r="L2599" s="8"/>
      <c r="M2599" s="8"/>
    </row>
    <row r="2600" spans="1:38" ht="30" customHeight="1">
      <c r="A2600" s="11" t="s">
        <v>121</v>
      </c>
      <c r="B2600" s="12"/>
      <c r="C2600" s="13"/>
      <c r="D2600" s="14"/>
      <c r="E2600" s="8"/>
      <c r="F2600" s="14"/>
      <c r="G2600" s="8"/>
      <c r="H2600" s="14"/>
      <c r="I2600" s="8"/>
      <c r="J2600" s="14"/>
      <c r="K2600" s="8"/>
      <c r="L2600" s="14">
        <f>F2600+H2600+J2600</f>
        <v>0</v>
      </c>
      <c r="M2600" s="14"/>
      <c r="R2600">
        <f t="shared" ref="R2600:AL2600" si="267">ROUNDDOWN(SUM(R2580:R2582), 0)</f>
        <v>0</v>
      </c>
      <c r="S2600">
        <f t="shared" si="267"/>
        <v>0</v>
      </c>
      <c r="T2600">
        <f t="shared" si="267"/>
        <v>0</v>
      </c>
      <c r="U2600">
        <f t="shared" si="267"/>
        <v>0</v>
      </c>
      <c r="V2600">
        <f t="shared" si="267"/>
        <v>0</v>
      </c>
      <c r="W2600">
        <f t="shared" si="267"/>
        <v>0</v>
      </c>
      <c r="X2600">
        <f t="shared" si="267"/>
        <v>0</v>
      </c>
      <c r="Y2600">
        <f t="shared" si="267"/>
        <v>0</v>
      </c>
      <c r="Z2600">
        <f t="shared" si="267"/>
        <v>0</v>
      </c>
      <c r="AA2600">
        <f t="shared" si="267"/>
        <v>0</v>
      </c>
      <c r="AB2600">
        <f t="shared" si="267"/>
        <v>0</v>
      </c>
      <c r="AC2600">
        <f t="shared" si="267"/>
        <v>0</v>
      </c>
      <c r="AD2600">
        <f t="shared" si="267"/>
        <v>0</v>
      </c>
      <c r="AE2600">
        <f t="shared" si="267"/>
        <v>0</v>
      </c>
      <c r="AF2600">
        <f t="shared" si="267"/>
        <v>0</v>
      </c>
      <c r="AG2600">
        <f t="shared" si="267"/>
        <v>0</v>
      </c>
      <c r="AH2600">
        <f t="shared" si="267"/>
        <v>0</v>
      </c>
      <c r="AI2600">
        <f t="shared" si="267"/>
        <v>0</v>
      </c>
      <c r="AJ2600">
        <f t="shared" si="267"/>
        <v>0</v>
      </c>
      <c r="AK2600">
        <f t="shared" si="267"/>
        <v>0</v>
      </c>
      <c r="AL2600">
        <f t="shared" si="267"/>
        <v>0</v>
      </c>
    </row>
    <row r="2601" spans="1:38" ht="30" customHeight="1">
      <c r="A2601" s="53" t="s">
        <v>434</v>
      </c>
      <c r="B2601" s="56"/>
      <c r="C2601" s="56"/>
      <c r="D2601" s="56"/>
      <c r="E2601" s="56"/>
      <c r="F2601" s="56"/>
      <c r="G2601" s="56"/>
      <c r="H2601" s="56"/>
      <c r="I2601" s="56"/>
      <c r="J2601" s="56"/>
      <c r="K2601" s="56"/>
      <c r="L2601" s="56"/>
      <c r="M2601" s="57"/>
    </row>
    <row r="2602" spans="1:38" ht="30" customHeight="1">
      <c r="A2602" s="31" t="s">
        <v>100</v>
      </c>
      <c r="B2602" s="31" t="s">
        <v>101</v>
      </c>
      <c r="C2602" s="29" t="s">
        <v>74</v>
      </c>
      <c r="D2602" s="8">
        <v>4.8000000000000001E-2</v>
      </c>
      <c r="E2602" s="8"/>
      <c r="F2602" s="8"/>
      <c r="G2602" s="8"/>
      <c r="H2602" s="8"/>
      <c r="I2602" s="8"/>
      <c r="J2602" s="8"/>
      <c r="K2602" s="8">
        <f t="shared" ref="K2602:L2604" si="268">E2602+G2602+I2602</f>
        <v>0</v>
      </c>
      <c r="L2602" s="8">
        <f t="shared" si="268"/>
        <v>0</v>
      </c>
      <c r="M2602" s="8"/>
      <c r="O2602" t="str">
        <f>"03"</f>
        <v>03</v>
      </c>
      <c r="P2602" t="s">
        <v>110</v>
      </c>
      <c r="Q2602">
        <v>1</v>
      </c>
      <c r="R2602">
        <f>IF(P2602="기계경비", J2602, 0)</f>
        <v>0</v>
      </c>
      <c r="S2602">
        <f>IF(P2602="운반비", J2602, 0)</f>
        <v>0</v>
      </c>
      <c r="T2602">
        <f>IF(P2602="작업부산물", F2602, 0)</f>
        <v>0</v>
      </c>
      <c r="U2602">
        <f>IF(P2602="관급", F2602, 0)</f>
        <v>0</v>
      </c>
      <c r="V2602">
        <f>IF(P2602="외주비", J2602, 0)</f>
        <v>0</v>
      </c>
      <c r="W2602">
        <f>IF(P2602="장비비", J2602, 0)</f>
        <v>0</v>
      </c>
      <c r="X2602">
        <f>IF(P2602="폐기물처리비", L2602, 0)</f>
        <v>0</v>
      </c>
      <c r="Y2602">
        <f>IF(P2602="가설비", J2602, 0)</f>
        <v>0</v>
      </c>
      <c r="Z2602">
        <f>IF(P2602="잡비제외분", F2602, 0)</f>
        <v>0</v>
      </c>
      <c r="AA2602">
        <f>IF(P2602="사급자재대", L2602, 0)</f>
        <v>0</v>
      </c>
      <c r="AB2602">
        <f>IF(P2602="관급자재대", L2602, 0)</f>
        <v>0</v>
      </c>
      <c r="AC2602">
        <f>IF(P2602="사용자항목1", L2602, 0)</f>
        <v>0</v>
      </c>
      <c r="AD2602">
        <f>IF(P2602="사용자항목2", L2602, 0)</f>
        <v>0</v>
      </c>
      <c r="AE2602">
        <f>IF(P2602="사용자항목3", L2602, 0)</f>
        <v>0</v>
      </c>
      <c r="AF2602">
        <f>IF(P2602="사용자항목4", L2602, 0)</f>
        <v>0</v>
      </c>
      <c r="AG2602">
        <f>IF(P2602="사용자항목5", L2602, 0)</f>
        <v>0</v>
      </c>
      <c r="AH2602">
        <f>IF(P2602="사용자항목6", L2602, 0)</f>
        <v>0</v>
      </c>
      <c r="AI2602">
        <f>IF(P2602="사용자항목7", L2602, 0)</f>
        <v>0</v>
      </c>
      <c r="AJ2602">
        <f>IF(P2602="사용자항목8", L2602, 0)</f>
        <v>0</v>
      </c>
      <c r="AK2602">
        <f>IF(P2602="사용자항목9", L2602, 0)</f>
        <v>0</v>
      </c>
    </row>
    <row r="2603" spans="1:38" ht="30" customHeight="1">
      <c r="A2603" s="31" t="s">
        <v>106</v>
      </c>
      <c r="B2603" s="31" t="s">
        <v>109</v>
      </c>
      <c r="C2603" s="29" t="s">
        <v>74</v>
      </c>
      <c r="D2603" s="8">
        <v>4.8000000000000001E-2</v>
      </c>
      <c r="E2603" s="8"/>
      <c r="F2603" s="8"/>
      <c r="G2603" s="8"/>
      <c r="H2603" s="8"/>
      <c r="I2603" s="8"/>
      <c r="J2603" s="8"/>
      <c r="K2603" s="8">
        <f t="shared" si="268"/>
        <v>0</v>
      </c>
      <c r="L2603" s="8">
        <f t="shared" si="268"/>
        <v>0</v>
      </c>
      <c r="M2603" s="9" t="s">
        <v>108</v>
      </c>
      <c r="O2603" t="str">
        <f>"03"</f>
        <v>03</v>
      </c>
      <c r="P2603" t="s">
        <v>110</v>
      </c>
      <c r="Q2603">
        <v>1</v>
      </c>
      <c r="R2603">
        <f>IF(P2603="기계경비", J2603, 0)</f>
        <v>0</v>
      </c>
      <c r="S2603">
        <f>IF(P2603="운반비", J2603, 0)</f>
        <v>0</v>
      </c>
      <c r="T2603">
        <f>IF(P2603="작업부산물", F2603, 0)</f>
        <v>0</v>
      </c>
      <c r="U2603">
        <f>IF(P2603="관급", F2603, 0)</f>
        <v>0</v>
      </c>
      <c r="V2603">
        <f>IF(P2603="외주비", J2603, 0)</f>
        <v>0</v>
      </c>
      <c r="W2603">
        <f>IF(P2603="장비비", J2603, 0)</f>
        <v>0</v>
      </c>
      <c r="X2603">
        <f>IF(P2603="폐기물처리비", L2603, 0)</f>
        <v>0</v>
      </c>
      <c r="Y2603">
        <f>IF(P2603="가설비", J2603, 0)</f>
        <v>0</v>
      </c>
      <c r="Z2603">
        <f>IF(P2603="잡비제외분", F2603, 0)</f>
        <v>0</v>
      </c>
      <c r="AA2603">
        <f>IF(P2603="사급자재대", L2603, 0)</f>
        <v>0</v>
      </c>
      <c r="AB2603">
        <f>IF(P2603="관급자재대", L2603, 0)</f>
        <v>0</v>
      </c>
      <c r="AC2603">
        <f>IF(P2603="사용자항목1", L2603, 0)</f>
        <v>0</v>
      </c>
      <c r="AD2603">
        <f>IF(P2603="사용자항목2", L2603, 0)</f>
        <v>0</v>
      </c>
      <c r="AE2603">
        <f>IF(P2603="사용자항목3", L2603, 0)</f>
        <v>0</v>
      </c>
      <c r="AF2603">
        <f>IF(P2603="사용자항목4", L2603, 0)</f>
        <v>0</v>
      </c>
      <c r="AG2603">
        <f>IF(P2603="사용자항목5", L2603, 0)</f>
        <v>0</v>
      </c>
      <c r="AH2603">
        <f>IF(P2603="사용자항목6", L2603, 0)</f>
        <v>0</v>
      </c>
      <c r="AI2603">
        <f>IF(P2603="사용자항목7", L2603, 0)</f>
        <v>0</v>
      </c>
      <c r="AJ2603">
        <f>IF(P2603="사용자항목8", L2603, 0)</f>
        <v>0</v>
      </c>
      <c r="AK2603">
        <f>IF(P2603="사용자항목9", L2603, 0)</f>
        <v>0</v>
      </c>
    </row>
    <row r="2604" spans="1:38" ht="30" customHeight="1">
      <c r="A2604" s="31" t="s">
        <v>110</v>
      </c>
      <c r="B2604" s="31" t="s">
        <v>112</v>
      </c>
      <c r="C2604" s="29" t="s">
        <v>74</v>
      </c>
      <c r="D2604" s="8">
        <v>4.8000000000000001E-2</v>
      </c>
      <c r="E2604" s="8"/>
      <c r="F2604" s="8"/>
      <c r="G2604" s="8"/>
      <c r="H2604" s="8"/>
      <c r="I2604" s="8"/>
      <c r="J2604" s="8"/>
      <c r="K2604" s="8">
        <f t="shared" si="268"/>
        <v>0</v>
      </c>
      <c r="L2604" s="8">
        <f t="shared" si="268"/>
        <v>0</v>
      </c>
      <c r="M2604" s="9" t="s">
        <v>108</v>
      </c>
      <c r="O2604" t="str">
        <f>"03"</f>
        <v>03</v>
      </c>
      <c r="P2604" t="s">
        <v>110</v>
      </c>
      <c r="Q2604">
        <v>1</v>
      </c>
      <c r="R2604">
        <f>IF(P2604="기계경비", J2604, 0)</f>
        <v>0</v>
      </c>
      <c r="S2604">
        <f>IF(P2604="운반비", J2604, 0)</f>
        <v>0</v>
      </c>
      <c r="T2604">
        <f>IF(P2604="작업부산물", F2604, 0)</f>
        <v>0</v>
      </c>
      <c r="U2604">
        <f>IF(P2604="관급", F2604, 0)</f>
        <v>0</v>
      </c>
      <c r="V2604">
        <f>IF(P2604="외주비", J2604, 0)</f>
        <v>0</v>
      </c>
      <c r="W2604">
        <f>IF(P2604="장비비", J2604, 0)</f>
        <v>0</v>
      </c>
      <c r="X2604">
        <f>IF(P2604="폐기물처리비", L2604, 0)</f>
        <v>0</v>
      </c>
      <c r="Y2604">
        <f>IF(P2604="가설비", J2604, 0)</f>
        <v>0</v>
      </c>
      <c r="Z2604">
        <f>IF(P2604="잡비제외분", F2604, 0)</f>
        <v>0</v>
      </c>
      <c r="AA2604">
        <f>IF(P2604="사급자재대", L2604, 0)</f>
        <v>0</v>
      </c>
      <c r="AB2604">
        <f>IF(P2604="관급자재대", L2604, 0)</f>
        <v>0</v>
      </c>
      <c r="AC2604">
        <f>IF(P2604="사용자항목1", L2604, 0)</f>
        <v>0</v>
      </c>
      <c r="AD2604">
        <f>IF(P2604="사용자항목2", L2604, 0)</f>
        <v>0</v>
      </c>
      <c r="AE2604">
        <f>IF(P2604="사용자항목3", L2604, 0)</f>
        <v>0</v>
      </c>
      <c r="AF2604">
        <f>IF(P2604="사용자항목4", L2604, 0)</f>
        <v>0</v>
      </c>
      <c r="AG2604">
        <f>IF(P2604="사용자항목5", L2604, 0)</f>
        <v>0</v>
      </c>
      <c r="AH2604">
        <f>IF(P2604="사용자항목6", L2604, 0)</f>
        <v>0</v>
      </c>
      <c r="AI2604">
        <f>IF(P2604="사용자항목7", L2604, 0)</f>
        <v>0</v>
      </c>
      <c r="AJ2604">
        <f>IF(P2604="사용자항목8", L2604, 0)</f>
        <v>0</v>
      </c>
      <c r="AK2604">
        <f>IF(P2604="사용자항목9", L2604, 0)</f>
        <v>0</v>
      </c>
    </row>
    <row r="2605" spans="1:38" ht="30" customHeight="1">
      <c r="A2605" s="32"/>
      <c r="B2605" s="32"/>
      <c r="C2605" s="30"/>
      <c r="D2605" s="8"/>
      <c r="E2605" s="8"/>
      <c r="F2605" s="8"/>
      <c r="G2605" s="8"/>
      <c r="H2605" s="8"/>
      <c r="I2605" s="8"/>
      <c r="J2605" s="8"/>
      <c r="K2605" s="8"/>
      <c r="L2605" s="8"/>
      <c r="M2605" s="8"/>
    </row>
    <row r="2606" spans="1:38" ht="30" customHeight="1">
      <c r="A2606" s="32"/>
      <c r="B2606" s="32"/>
      <c r="C2606" s="30"/>
      <c r="D2606" s="8"/>
      <c r="E2606" s="8"/>
      <c r="F2606" s="8"/>
      <c r="G2606" s="8"/>
      <c r="H2606" s="8"/>
      <c r="I2606" s="8"/>
      <c r="J2606" s="8"/>
      <c r="K2606" s="8"/>
      <c r="L2606" s="8"/>
      <c r="M2606" s="8"/>
    </row>
    <row r="2607" spans="1:38" ht="30" customHeight="1">
      <c r="A2607" s="32"/>
      <c r="B2607" s="32"/>
      <c r="C2607" s="30"/>
      <c r="D2607" s="8"/>
      <c r="E2607" s="8"/>
      <c r="F2607" s="8"/>
      <c r="G2607" s="8"/>
      <c r="H2607" s="8"/>
      <c r="I2607" s="8"/>
      <c r="J2607" s="8"/>
      <c r="K2607" s="8"/>
      <c r="L2607" s="8"/>
      <c r="M2607" s="8"/>
    </row>
    <row r="2608" spans="1:38" ht="30" customHeight="1">
      <c r="A2608" s="32"/>
      <c r="B2608" s="32"/>
      <c r="C2608" s="30"/>
      <c r="D2608" s="8"/>
      <c r="E2608" s="8"/>
      <c r="F2608" s="8"/>
      <c r="G2608" s="8"/>
      <c r="H2608" s="8"/>
      <c r="I2608" s="8"/>
      <c r="J2608" s="8"/>
      <c r="K2608" s="8"/>
      <c r="L2608" s="8"/>
      <c r="M2608" s="8"/>
    </row>
    <row r="2609" spans="1:38" ht="30" customHeight="1">
      <c r="A2609" s="32"/>
      <c r="B2609" s="32"/>
      <c r="C2609" s="30"/>
      <c r="D2609" s="8"/>
      <c r="E2609" s="8"/>
      <c r="F2609" s="8"/>
      <c r="G2609" s="8"/>
      <c r="H2609" s="8"/>
      <c r="I2609" s="8"/>
      <c r="J2609" s="8"/>
      <c r="K2609" s="8"/>
      <c r="L2609" s="8"/>
      <c r="M2609" s="8"/>
    </row>
    <row r="2610" spans="1:38" ht="30" customHeight="1">
      <c r="A2610" s="32"/>
      <c r="B2610" s="32"/>
      <c r="C2610" s="30"/>
      <c r="D2610" s="8"/>
      <c r="E2610" s="8"/>
      <c r="F2610" s="8"/>
      <c r="G2610" s="8"/>
      <c r="H2610" s="8"/>
      <c r="I2610" s="8"/>
      <c r="J2610" s="8"/>
      <c r="K2610" s="8"/>
      <c r="L2610" s="8"/>
      <c r="M2610" s="8"/>
    </row>
    <row r="2611" spans="1:38" ht="30" customHeight="1">
      <c r="A2611" s="32"/>
      <c r="B2611" s="32"/>
      <c r="C2611" s="30"/>
      <c r="D2611" s="8"/>
      <c r="E2611" s="8"/>
      <c r="F2611" s="8"/>
      <c r="G2611" s="8"/>
      <c r="H2611" s="8"/>
      <c r="I2611" s="8"/>
      <c r="J2611" s="8"/>
      <c r="K2611" s="8"/>
      <c r="L2611" s="8"/>
      <c r="M2611" s="8"/>
    </row>
    <row r="2612" spans="1:38" ht="30" customHeight="1">
      <c r="A2612" s="32"/>
      <c r="B2612" s="32"/>
      <c r="C2612" s="30"/>
      <c r="D2612" s="8"/>
      <c r="E2612" s="8"/>
      <c r="F2612" s="8"/>
      <c r="G2612" s="8"/>
      <c r="H2612" s="8"/>
      <c r="I2612" s="8"/>
      <c r="J2612" s="8"/>
      <c r="K2612" s="8"/>
      <c r="L2612" s="8"/>
      <c r="M2612" s="8"/>
    </row>
    <row r="2613" spans="1:38" ht="30" customHeight="1">
      <c r="A2613" s="32"/>
      <c r="B2613" s="32"/>
      <c r="C2613" s="30"/>
      <c r="D2613" s="8"/>
      <c r="E2613" s="8"/>
      <c r="F2613" s="8"/>
      <c r="G2613" s="8"/>
      <c r="H2613" s="8"/>
      <c r="I2613" s="8"/>
      <c r="J2613" s="8"/>
      <c r="K2613" s="8"/>
      <c r="L2613" s="8"/>
      <c r="M2613" s="8"/>
    </row>
    <row r="2614" spans="1:38" ht="30" customHeight="1">
      <c r="A2614" s="32"/>
      <c r="B2614" s="32"/>
      <c r="C2614" s="30"/>
      <c r="D2614" s="8"/>
      <c r="E2614" s="8"/>
      <c r="F2614" s="8"/>
      <c r="G2614" s="8"/>
      <c r="H2614" s="8"/>
      <c r="I2614" s="8"/>
      <c r="J2614" s="8"/>
      <c r="K2614" s="8"/>
      <c r="L2614" s="8"/>
      <c r="M2614" s="8"/>
    </row>
    <row r="2615" spans="1:38" ht="30" customHeight="1">
      <c r="A2615" s="32"/>
      <c r="B2615" s="32"/>
      <c r="C2615" s="30"/>
      <c r="D2615" s="8"/>
      <c r="E2615" s="8"/>
      <c r="F2615" s="8"/>
      <c r="G2615" s="8"/>
      <c r="H2615" s="8"/>
      <c r="I2615" s="8"/>
      <c r="J2615" s="8"/>
      <c r="K2615" s="8"/>
      <c r="L2615" s="8"/>
      <c r="M2615" s="8"/>
    </row>
    <row r="2616" spans="1:38" ht="30" customHeight="1">
      <c r="A2616" s="32"/>
      <c r="B2616" s="32"/>
      <c r="C2616" s="30"/>
      <c r="D2616" s="8"/>
      <c r="E2616" s="8"/>
      <c r="F2616" s="8"/>
      <c r="G2616" s="8"/>
      <c r="H2616" s="8"/>
      <c r="I2616" s="8"/>
      <c r="J2616" s="8"/>
      <c r="K2616" s="8"/>
      <c r="L2616" s="8"/>
      <c r="M2616" s="8"/>
    </row>
    <row r="2617" spans="1:38" ht="30" customHeight="1">
      <c r="A2617" s="32"/>
      <c r="B2617" s="32"/>
      <c r="C2617" s="30"/>
      <c r="D2617" s="8"/>
      <c r="E2617" s="8"/>
      <c r="F2617" s="8"/>
      <c r="G2617" s="8"/>
      <c r="H2617" s="8"/>
      <c r="I2617" s="8"/>
      <c r="J2617" s="8"/>
      <c r="K2617" s="8"/>
      <c r="L2617" s="8"/>
      <c r="M2617" s="8"/>
    </row>
    <row r="2618" spans="1:38" ht="30" customHeight="1">
      <c r="A2618" s="32"/>
      <c r="B2618" s="32"/>
      <c r="C2618" s="30"/>
      <c r="D2618" s="8"/>
      <c r="E2618" s="8"/>
      <c r="F2618" s="8"/>
      <c r="G2618" s="8"/>
      <c r="H2618" s="8"/>
      <c r="I2618" s="8"/>
      <c r="J2618" s="8"/>
      <c r="K2618" s="8"/>
      <c r="L2618" s="8"/>
      <c r="M2618" s="8"/>
    </row>
    <row r="2619" spans="1:38" ht="30" customHeight="1">
      <c r="A2619" s="32"/>
      <c r="B2619" s="32"/>
      <c r="C2619" s="30"/>
      <c r="D2619" s="8"/>
      <c r="E2619" s="8"/>
      <c r="F2619" s="8"/>
      <c r="G2619" s="8"/>
      <c r="H2619" s="8"/>
      <c r="I2619" s="8"/>
      <c r="J2619" s="8"/>
      <c r="K2619" s="8"/>
      <c r="L2619" s="8"/>
      <c r="M2619" s="8"/>
    </row>
    <row r="2620" spans="1:38" ht="30" customHeight="1">
      <c r="A2620" s="32"/>
      <c r="B2620" s="32"/>
      <c r="C2620" s="30"/>
      <c r="D2620" s="8"/>
      <c r="E2620" s="8"/>
      <c r="F2620" s="8"/>
      <c r="G2620" s="8"/>
      <c r="H2620" s="8"/>
      <c r="I2620" s="8"/>
      <c r="J2620" s="8"/>
      <c r="K2620" s="8"/>
      <c r="L2620" s="8"/>
      <c r="M2620" s="8"/>
    </row>
    <row r="2621" spans="1:38" ht="30" customHeight="1">
      <c r="A2621" s="32"/>
      <c r="B2621" s="32"/>
      <c r="C2621" s="30"/>
      <c r="D2621" s="8"/>
      <c r="E2621" s="8"/>
      <c r="F2621" s="8"/>
      <c r="G2621" s="8"/>
      <c r="H2621" s="8"/>
      <c r="I2621" s="8"/>
      <c r="J2621" s="8"/>
      <c r="K2621" s="8"/>
      <c r="L2621" s="8"/>
      <c r="M2621" s="8"/>
    </row>
    <row r="2622" spans="1:38" ht="30" customHeight="1">
      <c r="A2622" s="11" t="s">
        <v>121</v>
      </c>
      <c r="B2622" s="12"/>
      <c r="C2622" s="13"/>
      <c r="D2622" s="14"/>
      <c r="E2622" s="8"/>
      <c r="F2622" s="14"/>
      <c r="G2622" s="8"/>
      <c r="H2622" s="14"/>
      <c r="I2622" s="8"/>
      <c r="J2622" s="14"/>
      <c r="K2622" s="8"/>
      <c r="L2622" s="14">
        <f>F2622+H2622+J2622</f>
        <v>0</v>
      </c>
      <c r="M2622" s="14"/>
      <c r="R2622">
        <f t="shared" ref="R2622:AL2622" si="269">ROUNDDOWN(SUM(R2602:R2604), 0)</f>
        <v>0</v>
      </c>
      <c r="S2622">
        <f t="shared" si="269"/>
        <v>0</v>
      </c>
      <c r="T2622">
        <f t="shared" si="269"/>
        <v>0</v>
      </c>
      <c r="U2622">
        <f t="shared" si="269"/>
        <v>0</v>
      </c>
      <c r="V2622">
        <f t="shared" si="269"/>
        <v>0</v>
      </c>
      <c r="W2622">
        <f t="shared" si="269"/>
        <v>0</v>
      </c>
      <c r="X2622">
        <f t="shared" si="269"/>
        <v>0</v>
      </c>
      <c r="Y2622">
        <f t="shared" si="269"/>
        <v>0</v>
      </c>
      <c r="Z2622">
        <f t="shared" si="269"/>
        <v>0</v>
      </c>
      <c r="AA2622">
        <f t="shared" si="269"/>
        <v>0</v>
      </c>
      <c r="AB2622">
        <f t="shared" si="269"/>
        <v>0</v>
      </c>
      <c r="AC2622">
        <f t="shared" si="269"/>
        <v>0</v>
      </c>
      <c r="AD2622">
        <f t="shared" si="269"/>
        <v>0</v>
      </c>
      <c r="AE2622">
        <f t="shared" si="269"/>
        <v>0</v>
      </c>
      <c r="AF2622">
        <f t="shared" si="269"/>
        <v>0</v>
      </c>
      <c r="AG2622">
        <f t="shared" si="269"/>
        <v>0</v>
      </c>
      <c r="AH2622">
        <f t="shared" si="269"/>
        <v>0</v>
      </c>
      <c r="AI2622">
        <f t="shared" si="269"/>
        <v>0</v>
      </c>
      <c r="AJ2622">
        <f t="shared" si="269"/>
        <v>0</v>
      </c>
      <c r="AK2622">
        <f t="shared" si="269"/>
        <v>0</v>
      </c>
      <c r="AL2622">
        <f t="shared" si="269"/>
        <v>0</v>
      </c>
    </row>
    <row r="2623" spans="1:38" ht="30" customHeight="1">
      <c r="A2623" s="53" t="s">
        <v>435</v>
      </c>
      <c r="B2623" s="56"/>
      <c r="C2623" s="56"/>
      <c r="D2623" s="56"/>
      <c r="E2623" s="56"/>
      <c r="F2623" s="56"/>
      <c r="G2623" s="56"/>
      <c r="H2623" s="56"/>
      <c r="I2623" s="56"/>
      <c r="J2623" s="56"/>
      <c r="K2623" s="56"/>
      <c r="L2623" s="56"/>
      <c r="M2623" s="57"/>
    </row>
    <row r="2624" spans="1:38" ht="30" customHeight="1">
      <c r="A2624" s="31" t="s">
        <v>169</v>
      </c>
      <c r="B2624" s="32"/>
      <c r="C2624" s="29" t="s">
        <v>57</v>
      </c>
      <c r="D2624" s="8">
        <v>64</v>
      </c>
      <c r="E2624" s="8"/>
      <c r="F2624" s="8"/>
      <c r="G2624" s="8"/>
      <c r="H2624" s="8"/>
      <c r="I2624" s="8"/>
      <c r="J2624" s="8"/>
      <c r="K2624" s="8">
        <f>E2624+G2624+I2624</f>
        <v>0</v>
      </c>
      <c r="L2624" s="8">
        <f>F2624+H2624+J2624</f>
        <v>0</v>
      </c>
      <c r="M2624" s="9" t="s">
        <v>168</v>
      </c>
      <c r="O2624" t="str">
        <f>""</f>
        <v/>
      </c>
      <c r="P2624" s="1" t="s">
        <v>120</v>
      </c>
      <c r="Q2624">
        <v>1</v>
      </c>
      <c r="R2624">
        <f>IF(P2624="기계경비", J2624, 0)</f>
        <v>0</v>
      </c>
      <c r="S2624">
        <f>IF(P2624="운반비", J2624, 0)</f>
        <v>0</v>
      </c>
      <c r="T2624">
        <f>IF(P2624="작업부산물", F2624, 0)</f>
        <v>0</v>
      </c>
      <c r="U2624">
        <f>IF(P2624="관급", F2624, 0)</f>
        <v>0</v>
      </c>
      <c r="V2624">
        <f>IF(P2624="외주비", J2624, 0)</f>
        <v>0</v>
      </c>
      <c r="W2624">
        <f>IF(P2624="장비비", J2624, 0)</f>
        <v>0</v>
      </c>
      <c r="X2624">
        <f>IF(P2624="폐기물처리비", J2624, 0)</f>
        <v>0</v>
      </c>
      <c r="Y2624">
        <f>IF(P2624="가설비", J2624, 0)</f>
        <v>0</v>
      </c>
      <c r="Z2624">
        <f>IF(P2624="잡비제외분", F2624, 0)</f>
        <v>0</v>
      </c>
      <c r="AA2624">
        <f>IF(P2624="사급자재대", L2624, 0)</f>
        <v>0</v>
      </c>
      <c r="AB2624">
        <f>IF(P2624="관급자재대", L2624, 0)</f>
        <v>0</v>
      </c>
      <c r="AC2624">
        <f>IF(P2624="사용자항목1", L2624, 0)</f>
        <v>0</v>
      </c>
      <c r="AD2624">
        <f>IF(P2624="사용자항목2", L2624, 0)</f>
        <v>0</v>
      </c>
      <c r="AE2624">
        <f>IF(P2624="사용자항목3", L2624, 0)</f>
        <v>0</v>
      </c>
      <c r="AF2624">
        <f>IF(P2624="사용자항목4", L2624, 0)</f>
        <v>0</v>
      </c>
      <c r="AG2624">
        <f>IF(P2624="사용자항목5", L2624, 0)</f>
        <v>0</v>
      </c>
      <c r="AH2624">
        <f>IF(P2624="사용자항목6", L2624, 0)</f>
        <v>0</v>
      </c>
      <c r="AI2624">
        <f>IF(P2624="사용자항목7", L2624, 0)</f>
        <v>0</v>
      </c>
      <c r="AJ2624">
        <f>IF(P2624="사용자항목8", L2624, 0)</f>
        <v>0</v>
      </c>
      <c r="AK2624">
        <f>IF(P2624="사용자항목9", L2624, 0)</f>
        <v>0</v>
      </c>
    </row>
    <row r="2625" spans="1:13" ht="30" customHeight="1">
      <c r="A2625" s="32"/>
      <c r="B2625" s="32"/>
      <c r="C2625" s="30"/>
      <c r="D2625" s="8"/>
      <c r="E2625" s="8"/>
      <c r="F2625" s="8"/>
      <c r="G2625" s="8"/>
      <c r="H2625" s="8"/>
      <c r="I2625" s="8"/>
      <c r="J2625" s="8"/>
      <c r="K2625" s="8"/>
      <c r="L2625" s="8"/>
      <c r="M2625" s="8"/>
    </row>
    <row r="2626" spans="1:13" ht="30" customHeight="1">
      <c r="A2626" s="32"/>
      <c r="B2626" s="32"/>
      <c r="C2626" s="30"/>
      <c r="D2626" s="8"/>
      <c r="E2626" s="8"/>
      <c r="F2626" s="8"/>
      <c r="G2626" s="8"/>
      <c r="H2626" s="8"/>
      <c r="I2626" s="8"/>
      <c r="J2626" s="8"/>
      <c r="K2626" s="8"/>
      <c r="L2626" s="8"/>
      <c r="M2626" s="8"/>
    </row>
    <row r="2627" spans="1:13" ht="30" customHeight="1">
      <c r="A2627" s="32"/>
      <c r="B2627" s="32"/>
      <c r="C2627" s="30"/>
      <c r="D2627" s="8"/>
      <c r="E2627" s="8"/>
      <c r="F2627" s="8"/>
      <c r="G2627" s="8"/>
      <c r="H2627" s="8"/>
      <c r="I2627" s="8"/>
      <c r="J2627" s="8"/>
      <c r="K2627" s="8"/>
      <c r="L2627" s="8"/>
      <c r="M2627" s="8"/>
    </row>
    <row r="2628" spans="1:13" ht="30" customHeight="1">
      <c r="A2628" s="32"/>
      <c r="B2628" s="32"/>
      <c r="C2628" s="30"/>
      <c r="D2628" s="8"/>
      <c r="E2628" s="8"/>
      <c r="F2628" s="8"/>
      <c r="G2628" s="8"/>
      <c r="H2628" s="8"/>
      <c r="I2628" s="8"/>
      <c r="J2628" s="8"/>
      <c r="K2628" s="8"/>
      <c r="L2628" s="8"/>
      <c r="M2628" s="8"/>
    </row>
    <row r="2629" spans="1:13" ht="30" customHeight="1">
      <c r="A2629" s="32"/>
      <c r="B2629" s="32"/>
      <c r="C2629" s="30"/>
      <c r="D2629" s="8"/>
      <c r="E2629" s="8"/>
      <c r="F2629" s="8"/>
      <c r="G2629" s="8"/>
      <c r="H2629" s="8"/>
      <c r="I2629" s="8"/>
      <c r="J2629" s="8"/>
      <c r="K2629" s="8"/>
      <c r="L2629" s="8"/>
      <c r="M2629" s="8"/>
    </row>
    <row r="2630" spans="1:13" ht="30" customHeight="1">
      <c r="A2630" s="32"/>
      <c r="B2630" s="32"/>
      <c r="C2630" s="30"/>
      <c r="D2630" s="8"/>
      <c r="E2630" s="8"/>
      <c r="F2630" s="8"/>
      <c r="G2630" s="8"/>
      <c r="H2630" s="8"/>
      <c r="I2630" s="8"/>
      <c r="J2630" s="8"/>
      <c r="K2630" s="8"/>
      <c r="L2630" s="8"/>
      <c r="M2630" s="8"/>
    </row>
    <row r="2631" spans="1:13" ht="30" customHeight="1">
      <c r="A2631" s="32"/>
      <c r="B2631" s="32"/>
      <c r="C2631" s="30"/>
      <c r="D2631" s="8"/>
      <c r="E2631" s="8"/>
      <c r="F2631" s="8"/>
      <c r="G2631" s="8"/>
      <c r="H2631" s="8"/>
      <c r="I2631" s="8"/>
      <c r="J2631" s="8"/>
      <c r="K2631" s="8"/>
      <c r="L2631" s="8"/>
      <c r="M2631" s="8"/>
    </row>
    <row r="2632" spans="1:13" ht="30" customHeight="1">
      <c r="A2632" s="32"/>
      <c r="B2632" s="32"/>
      <c r="C2632" s="30"/>
      <c r="D2632" s="8"/>
      <c r="E2632" s="8"/>
      <c r="F2632" s="8"/>
      <c r="G2632" s="8"/>
      <c r="H2632" s="8"/>
      <c r="I2632" s="8"/>
      <c r="J2632" s="8"/>
      <c r="K2632" s="8"/>
      <c r="L2632" s="8"/>
      <c r="M2632" s="8"/>
    </row>
    <row r="2633" spans="1:13" ht="30" customHeight="1">
      <c r="A2633" s="32"/>
      <c r="B2633" s="32"/>
      <c r="C2633" s="30"/>
      <c r="D2633" s="8"/>
      <c r="E2633" s="8"/>
      <c r="F2633" s="8"/>
      <c r="G2633" s="8"/>
      <c r="H2633" s="8"/>
      <c r="I2633" s="8"/>
      <c r="J2633" s="8"/>
      <c r="K2633" s="8"/>
      <c r="L2633" s="8"/>
      <c r="M2633" s="8"/>
    </row>
    <row r="2634" spans="1:13" ht="30" customHeight="1">
      <c r="A2634" s="32"/>
      <c r="B2634" s="32"/>
      <c r="C2634" s="30"/>
      <c r="D2634" s="8"/>
      <c r="E2634" s="8"/>
      <c r="F2634" s="8"/>
      <c r="G2634" s="8"/>
      <c r="H2634" s="8"/>
      <c r="I2634" s="8"/>
      <c r="J2634" s="8"/>
      <c r="K2634" s="8"/>
      <c r="L2634" s="8"/>
      <c r="M2634" s="8"/>
    </row>
    <row r="2635" spans="1:13" ht="30" customHeight="1">
      <c r="A2635" s="32"/>
      <c r="B2635" s="32"/>
      <c r="C2635" s="30"/>
      <c r="D2635" s="8"/>
      <c r="E2635" s="8"/>
      <c r="F2635" s="8"/>
      <c r="G2635" s="8"/>
      <c r="H2635" s="8"/>
      <c r="I2635" s="8"/>
      <c r="J2635" s="8"/>
      <c r="K2635" s="8"/>
      <c r="L2635" s="8"/>
      <c r="M2635" s="8"/>
    </row>
    <row r="2636" spans="1:13" ht="30" customHeight="1">
      <c r="A2636" s="32"/>
      <c r="B2636" s="32"/>
      <c r="C2636" s="30"/>
      <c r="D2636" s="8"/>
      <c r="E2636" s="8"/>
      <c r="F2636" s="8"/>
      <c r="G2636" s="8"/>
      <c r="H2636" s="8"/>
      <c r="I2636" s="8"/>
      <c r="J2636" s="8"/>
      <c r="K2636" s="8"/>
      <c r="L2636" s="8"/>
      <c r="M2636" s="8"/>
    </row>
    <row r="2637" spans="1:13" ht="30" customHeight="1">
      <c r="A2637" s="32"/>
      <c r="B2637" s="32"/>
      <c r="C2637" s="30"/>
      <c r="D2637" s="8"/>
      <c r="E2637" s="8"/>
      <c r="F2637" s="8"/>
      <c r="G2637" s="8"/>
      <c r="H2637" s="8"/>
      <c r="I2637" s="8"/>
      <c r="J2637" s="8"/>
      <c r="K2637" s="8"/>
      <c r="L2637" s="8"/>
      <c r="M2637" s="8"/>
    </row>
    <row r="2638" spans="1:13" ht="30" customHeight="1">
      <c r="A2638" s="32"/>
      <c r="B2638" s="32"/>
      <c r="C2638" s="30"/>
      <c r="D2638" s="8"/>
      <c r="E2638" s="8"/>
      <c r="F2638" s="8"/>
      <c r="G2638" s="8"/>
      <c r="H2638" s="8"/>
      <c r="I2638" s="8"/>
      <c r="J2638" s="8"/>
      <c r="K2638" s="8"/>
      <c r="L2638" s="8"/>
      <c r="M2638" s="8"/>
    </row>
    <row r="2639" spans="1:13" ht="30" customHeight="1">
      <c r="A2639" s="32"/>
      <c r="B2639" s="32"/>
      <c r="C2639" s="30"/>
      <c r="D2639" s="8"/>
      <c r="E2639" s="8"/>
      <c r="F2639" s="8"/>
      <c r="G2639" s="8"/>
      <c r="H2639" s="8"/>
      <c r="I2639" s="8"/>
      <c r="J2639" s="8"/>
      <c r="K2639" s="8"/>
      <c r="L2639" s="8"/>
      <c r="M2639" s="8"/>
    </row>
    <row r="2640" spans="1:13" ht="30" customHeight="1">
      <c r="A2640" s="32"/>
      <c r="B2640" s="32"/>
      <c r="C2640" s="30"/>
      <c r="D2640" s="8"/>
      <c r="E2640" s="8"/>
      <c r="F2640" s="8"/>
      <c r="G2640" s="8"/>
      <c r="H2640" s="8"/>
      <c r="I2640" s="8"/>
      <c r="J2640" s="8"/>
      <c r="K2640" s="8"/>
      <c r="L2640" s="8"/>
      <c r="M2640" s="8"/>
    </row>
    <row r="2641" spans="1:38" ht="30" customHeight="1">
      <c r="A2641" s="32"/>
      <c r="B2641" s="32"/>
      <c r="C2641" s="30"/>
      <c r="D2641" s="8"/>
      <c r="E2641" s="8"/>
      <c r="F2641" s="8"/>
      <c r="G2641" s="8"/>
      <c r="H2641" s="8"/>
      <c r="I2641" s="8"/>
      <c r="J2641" s="8"/>
      <c r="K2641" s="8"/>
      <c r="L2641" s="8"/>
      <c r="M2641" s="8"/>
    </row>
    <row r="2642" spans="1:38" ht="30" customHeight="1">
      <c r="A2642" s="32"/>
      <c r="B2642" s="32"/>
      <c r="C2642" s="30"/>
      <c r="D2642" s="8"/>
      <c r="E2642" s="8"/>
      <c r="F2642" s="8"/>
      <c r="G2642" s="8"/>
      <c r="H2642" s="8"/>
      <c r="I2642" s="8"/>
      <c r="J2642" s="8"/>
      <c r="K2642" s="8"/>
      <c r="L2642" s="8"/>
      <c r="M2642" s="8"/>
    </row>
    <row r="2643" spans="1:38" ht="30" customHeight="1">
      <c r="A2643" s="32"/>
      <c r="B2643" s="32"/>
      <c r="C2643" s="30"/>
      <c r="D2643" s="8"/>
      <c r="E2643" s="8"/>
      <c r="F2643" s="8"/>
      <c r="G2643" s="8"/>
      <c r="H2643" s="8"/>
      <c r="I2643" s="8"/>
      <c r="J2643" s="8"/>
      <c r="K2643" s="8"/>
      <c r="L2643" s="8"/>
      <c r="M2643" s="8"/>
    </row>
    <row r="2644" spans="1:38" ht="30" customHeight="1">
      <c r="A2644" s="11" t="s">
        <v>121</v>
      </c>
      <c r="B2644" s="12"/>
      <c r="C2644" s="13"/>
      <c r="D2644" s="14"/>
      <c r="E2644" s="8"/>
      <c r="F2644" s="14"/>
      <c r="G2644" s="8"/>
      <c r="H2644" s="14"/>
      <c r="I2644" s="8"/>
      <c r="J2644" s="14"/>
      <c r="K2644" s="8"/>
      <c r="L2644" s="14">
        <f>F2644+H2644+J2644</f>
        <v>0</v>
      </c>
      <c r="M2644" s="14"/>
      <c r="R2644">
        <f t="shared" ref="R2644:AL2644" si="270">ROUNDDOWN(SUM(R2624:R2624), 0)</f>
        <v>0</v>
      </c>
      <c r="S2644">
        <f t="shared" si="270"/>
        <v>0</v>
      </c>
      <c r="T2644">
        <f t="shared" si="270"/>
        <v>0</v>
      </c>
      <c r="U2644">
        <f t="shared" si="270"/>
        <v>0</v>
      </c>
      <c r="V2644">
        <f t="shared" si="270"/>
        <v>0</v>
      </c>
      <c r="W2644">
        <f t="shared" si="270"/>
        <v>0</v>
      </c>
      <c r="X2644">
        <f t="shared" si="270"/>
        <v>0</v>
      </c>
      <c r="Y2644">
        <f t="shared" si="270"/>
        <v>0</v>
      </c>
      <c r="Z2644">
        <f t="shared" si="270"/>
        <v>0</v>
      </c>
      <c r="AA2644">
        <f t="shared" si="270"/>
        <v>0</v>
      </c>
      <c r="AB2644">
        <f t="shared" si="270"/>
        <v>0</v>
      </c>
      <c r="AC2644">
        <f t="shared" si="270"/>
        <v>0</v>
      </c>
      <c r="AD2644">
        <f t="shared" si="270"/>
        <v>0</v>
      </c>
      <c r="AE2644">
        <f t="shared" si="270"/>
        <v>0</v>
      </c>
      <c r="AF2644">
        <f t="shared" si="270"/>
        <v>0</v>
      </c>
      <c r="AG2644">
        <f t="shared" si="270"/>
        <v>0</v>
      </c>
      <c r="AH2644">
        <f t="shared" si="270"/>
        <v>0</v>
      </c>
      <c r="AI2644">
        <f t="shared" si="270"/>
        <v>0</v>
      </c>
      <c r="AJ2644">
        <f t="shared" si="270"/>
        <v>0</v>
      </c>
      <c r="AK2644">
        <f t="shared" si="270"/>
        <v>0</v>
      </c>
      <c r="AL2644">
        <f t="shared" si="270"/>
        <v>0</v>
      </c>
    </row>
    <row r="2645" spans="1:38" ht="30" customHeight="1">
      <c r="A2645" s="53" t="s">
        <v>436</v>
      </c>
      <c r="B2645" s="56"/>
      <c r="C2645" s="56"/>
      <c r="D2645" s="56"/>
      <c r="E2645" s="56"/>
      <c r="F2645" s="56"/>
      <c r="G2645" s="56"/>
      <c r="H2645" s="56"/>
      <c r="I2645" s="56"/>
      <c r="J2645" s="56"/>
      <c r="K2645" s="56"/>
      <c r="L2645" s="56"/>
      <c r="M2645" s="57"/>
    </row>
    <row r="2646" spans="1:38" ht="30" customHeight="1">
      <c r="A2646" s="31" t="s">
        <v>182</v>
      </c>
      <c r="B2646" s="31" t="s">
        <v>183</v>
      </c>
      <c r="C2646" s="29" t="s">
        <v>57</v>
      </c>
      <c r="D2646" s="8">
        <v>64</v>
      </c>
      <c r="E2646" s="8"/>
      <c r="F2646" s="8"/>
      <c r="G2646" s="8"/>
      <c r="H2646" s="8"/>
      <c r="I2646" s="8"/>
      <c r="J2646" s="8"/>
      <c r="K2646" s="8">
        <f>E2646+G2646+I2646</f>
        <v>0</v>
      </c>
      <c r="L2646" s="8">
        <f>F2646+H2646+J2646</f>
        <v>0</v>
      </c>
      <c r="M2646" s="9" t="s">
        <v>181</v>
      </c>
      <c r="O2646" t="str">
        <f>""</f>
        <v/>
      </c>
      <c r="P2646" s="1" t="s">
        <v>120</v>
      </c>
      <c r="Q2646">
        <v>1</v>
      </c>
      <c r="R2646">
        <f>IF(P2646="기계경비", J2646, 0)</f>
        <v>0</v>
      </c>
      <c r="S2646">
        <f>IF(P2646="운반비", J2646, 0)</f>
        <v>0</v>
      </c>
      <c r="T2646">
        <f>IF(P2646="작업부산물", F2646, 0)</f>
        <v>0</v>
      </c>
      <c r="U2646">
        <f>IF(P2646="관급", F2646, 0)</f>
        <v>0</v>
      </c>
      <c r="V2646">
        <f>IF(P2646="외주비", J2646, 0)</f>
        <v>0</v>
      </c>
      <c r="W2646">
        <f>IF(P2646="장비비", J2646, 0)</f>
        <v>0</v>
      </c>
      <c r="X2646">
        <f>IF(P2646="폐기물처리비", J2646, 0)</f>
        <v>0</v>
      </c>
      <c r="Y2646">
        <f>IF(P2646="가설비", J2646, 0)</f>
        <v>0</v>
      </c>
      <c r="Z2646">
        <f>IF(P2646="잡비제외분", F2646, 0)</f>
        <v>0</v>
      </c>
      <c r="AA2646">
        <f>IF(P2646="사급자재대", L2646, 0)</f>
        <v>0</v>
      </c>
      <c r="AB2646">
        <f>IF(P2646="관급자재대", L2646, 0)</f>
        <v>0</v>
      </c>
      <c r="AC2646">
        <f>IF(P2646="사용자항목1", L2646, 0)</f>
        <v>0</v>
      </c>
      <c r="AD2646">
        <f>IF(P2646="사용자항목2", L2646, 0)</f>
        <v>0</v>
      </c>
      <c r="AE2646">
        <f>IF(P2646="사용자항목3", L2646, 0)</f>
        <v>0</v>
      </c>
      <c r="AF2646">
        <f>IF(P2646="사용자항목4", L2646, 0)</f>
        <v>0</v>
      </c>
      <c r="AG2646">
        <f>IF(P2646="사용자항목5", L2646, 0)</f>
        <v>0</v>
      </c>
      <c r="AH2646">
        <f>IF(P2646="사용자항목6", L2646, 0)</f>
        <v>0</v>
      </c>
      <c r="AI2646">
        <f>IF(P2646="사용자항목7", L2646, 0)</f>
        <v>0</v>
      </c>
      <c r="AJ2646">
        <f>IF(P2646="사용자항목8", L2646, 0)</f>
        <v>0</v>
      </c>
      <c r="AK2646">
        <f>IF(P2646="사용자항목9", L2646, 0)</f>
        <v>0</v>
      </c>
    </row>
    <row r="2647" spans="1:38" ht="30" customHeight="1">
      <c r="A2647" s="31" t="s">
        <v>303</v>
      </c>
      <c r="B2647" s="31" t="s">
        <v>185</v>
      </c>
      <c r="C2647" s="29" t="s">
        <v>57</v>
      </c>
      <c r="D2647" s="8">
        <v>64</v>
      </c>
      <c r="E2647" s="8"/>
      <c r="F2647" s="8"/>
      <c r="G2647" s="8"/>
      <c r="H2647" s="8"/>
      <c r="I2647" s="8"/>
      <c r="J2647" s="8"/>
      <c r="K2647" s="8">
        <f>E2647+G2647+I2647</f>
        <v>0</v>
      </c>
      <c r="L2647" s="8">
        <f>F2647+H2647+J2647</f>
        <v>0</v>
      </c>
      <c r="M2647" s="9" t="s">
        <v>184</v>
      </c>
      <c r="O2647" t="str">
        <f>""</f>
        <v/>
      </c>
      <c r="P2647" s="1" t="s">
        <v>120</v>
      </c>
      <c r="Q2647">
        <v>1</v>
      </c>
      <c r="R2647">
        <f>IF(P2647="기계경비", J2647, 0)</f>
        <v>0</v>
      </c>
      <c r="S2647">
        <f>IF(P2647="운반비", J2647, 0)</f>
        <v>0</v>
      </c>
      <c r="T2647">
        <f>IF(P2647="작업부산물", F2647, 0)</f>
        <v>0</v>
      </c>
      <c r="U2647">
        <f>IF(P2647="관급", F2647, 0)</f>
        <v>0</v>
      </c>
      <c r="V2647">
        <f>IF(P2647="외주비", J2647, 0)</f>
        <v>0</v>
      </c>
      <c r="W2647">
        <f>IF(P2647="장비비", J2647, 0)</f>
        <v>0</v>
      </c>
      <c r="X2647">
        <f>IF(P2647="폐기물처리비", J2647, 0)</f>
        <v>0</v>
      </c>
      <c r="Y2647">
        <f>IF(P2647="가설비", J2647, 0)</f>
        <v>0</v>
      </c>
      <c r="Z2647">
        <f>IF(P2647="잡비제외분", F2647, 0)</f>
        <v>0</v>
      </c>
      <c r="AA2647">
        <f>IF(P2647="사급자재대", L2647, 0)</f>
        <v>0</v>
      </c>
      <c r="AB2647">
        <f>IF(P2647="관급자재대", L2647, 0)</f>
        <v>0</v>
      </c>
      <c r="AC2647">
        <f>IF(P2647="사용자항목1", L2647, 0)</f>
        <v>0</v>
      </c>
      <c r="AD2647">
        <f>IF(P2647="사용자항목2", L2647, 0)</f>
        <v>0</v>
      </c>
      <c r="AE2647">
        <f>IF(P2647="사용자항목3", L2647, 0)</f>
        <v>0</v>
      </c>
      <c r="AF2647">
        <f>IF(P2647="사용자항목4", L2647, 0)</f>
        <v>0</v>
      </c>
      <c r="AG2647">
        <f>IF(P2647="사용자항목5", L2647, 0)</f>
        <v>0</v>
      </c>
      <c r="AH2647">
        <f>IF(P2647="사용자항목6", L2647, 0)</f>
        <v>0</v>
      </c>
      <c r="AI2647">
        <f>IF(P2647="사용자항목7", L2647, 0)</f>
        <v>0</v>
      </c>
      <c r="AJ2647">
        <f>IF(P2647="사용자항목8", L2647, 0)</f>
        <v>0</v>
      </c>
      <c r="AK2647">
        <f>IF(P2647="사용자항목9", L2647, 0)</f>
        <v>0</v>
      </c>
    </row>
    <row r="2648" spans="1:38" ht="30" customHeight="1">
      <c r="A2648" s="32"/>
      <c r="B2648" s="32"/>
      <c r="C2648" s="30"/>
      <c r="D2648" s="8"/>
      <c r="E2648" s="8"/>
      <c r="F2648" s="8"/>
      <c r="G2648" s="8"/>
      <c r="H2648" s="8"/>
      <c r="I2648" s="8"/>
      <c r="J2648" s="8"/>
      <c r="K2648" s="8"/>
      <c r="L2648" s="8"/>
      <c r="M2648" s="8"/>
    </row>
    <row r="2649" spans="1:38" ht="30" customHeight="1">
      <c r="A2649" s="32"/>
      <c r="B2649" s="32"/>
      <c r="C2649" s="30"/>
      <c r="D2649" s="8"/>
      <c r="E2649" s="8"/>
      <c r="F2649" s="8"/>
      <c r="G2649" s="8"/>
      <c r="H2649" s="8"/>
      <c r="I2649" s="8"/>
      <c r="J2649" s="8"/>
      <c r="K2649" s="8"/>
      <c r="L2649" s="8"/>
      <c r="M2649" s="8"/>
    </row>
    <row r="2650" spans="1:38" ht="30" customHeight="1">
      <c r="A2650" s="32"/>
      <c r="B2650" s="32"/>
      <c r="C2650" s="30"/>
      <c r="D2650" s="8"/>
      <c r="E2650" s="8"/>
      <c r="F2650" s="8"/>
      <c r="G2650" s="8"/>
      <c r="H2650" s="8"/>
      <c r="I2650" s="8"/>
      <c r="J2650" s="8"/>
      <c r="K2650" s="8"/>
      <c r="L2650" s="8"/>
      <c r="M2650" s="8"/>
    </row>
    <row r="2651" spans="1:38" ht="30" customHeight="1">
      <c r="A2651" s="32"/>
      <c r="B2651" s="32"/>
      <c r="C2651" s="30"/>
      <c r="D2651" s="8"/>
      <c r="E2651" s="8"/>
      <c r="F2651" s="8"/>
      <c r="G2651" s="8"/>
      <c r="H2651" s="8"/>
      <c r="I2651" s="8"/>
      <c r="J2651" s="8"/>
      <c r="K2651" s="8"/>
      <c r="L2651" s="8"/>
      <c r="M2651" s="8"/>
    </row>
    <row r="2652" spans="1:38" ht="30" customHeight="1">
      <c r="A2652" s="32"/>
      <c r="B2652" s="32"/>
      <c r="C2652" s="30"/>
      <c r="D2652" s="8"/>
      <c r="E2652" s="8"/>
      <c r="F2652" s="8"/>
      <c r="G2652" s="8"/>
      <c r="H2652" s="8"/>
      <c r="I2652" s="8"/>
      <c r="J2652" s="8"/>
      <c r="K2652" s="8"/>
      <c r="L2652" s="8"/>
      <c r="M2652" s="8"/>
    </row>
    <row r="2653" spans="1:38" ht="30" customHeight="1">
      <c r="A2653" s="32"/>
      <c r="B2653" s="32"/>
      <c r="C2653" s="30"/>
      <c r="D2653" s="8"/>
      <c r="E2653" s="8"/>
      <c r="F2653" s="8"/>
      <c r="G2653" s="8"/>
      <c r="H2653" s="8"/>
      <c r="I2653" s="8"/>
      <c r="J2653" s="8"/>
      <c r="K2653" s="8"/>
      <c r="L2653" s="8"/>
      <c r="M2653" s="8"/>
    </row>
    <row r="2654" spans="1:38" ht="30" customHeight="1">
      <c r="A2654" s="32"/>
      <c r="B2654" s="32"/>
      <c r="C2654" s="30"/>
      <c r="D2654" s="8"/>
      <c r="E2654" s="8"/>
      <c r="F2654" s="8"/>
      <c r="G2654" s="8"/>
      <c r="H2654" s="8"/>
      <c r="I2654" s="8"/>
      <c r="J2654" s="8"/>
      <c r="K2654" s="8"/>
      <c r="L2654" s="8"/>
      <c r="M2654" s="8"/>
    </row>
    <row r="2655" spans="1:38" ht="30" customHeight="1">
      <c r="A2655" s="32"/>
      <c r="B2655" s="32"/>
      <c r="C2655" s="30"/>
      <c r="D2655" s="8"/>
      <c r="E2655" s="8"/>
      <c r="F2655" s="8"/>
      <c r="G2655" s="8"/>
      <c r="H2655" s="8"/>
      <c r="I2655" s="8"/>
      <c r="J2655" s="8"/>
      <c r="K2655" s="8"/>
      <c r="L2655" s="8"/>
      <c r="M2655" s="8"/>
    </row>
    <row r="2656" spans="1:38" ht="30" customHeight="1">
      <c r="A2656" s="32"/>
      <c r="B2656" s="32"/>
      <c r="C2656" s="30"/>
      <c r="D2656" s="8"/>
      <c r="E2656" s="8"/>
      <c r="F2656" s="8"/>
      <c r="G2656" s="8"/>
      <c r="H2656" s="8"/>
      <c r="I2656" s="8"/>
      <c r="J2656" s="8"/>
      <c r="K2656" s="8"/>
      <c r="L2656" s="8"/>
      <c r="M2656" s="8"/>
    </row>
    <row r="2657" spans="1:38" ht="30" customHeight="1">
      <c r="A2657" s="32"/>
      <c r="B2657" s="32"/>
      <c r="C2657" s="30"/>
      <c r="D2657" s="8"/>
      <c r="E2657" s="8"/>
      <c r="F2657" s="8"/>
      <c r="G2657" s="8"/>
      <c r="H2657" s="8"/>
      <c r="I2657" s="8"/>
      <c r="J2657" s="8"/>
      <c r="K2657" s="8"/>
      <c r="L2657" s="8"/>
      <c r="M2657" s="8"/>
    </row>
    <row r="2658" spans="1:38" ht="30" customHeight="1">
      <c r="A2658" s="32"/>
      <c r="B2658" s="32"/>
      <c r="C2658" s="30"/>
      <c r="D2658" s="8"/>
      <c r="E2658" s="8"/>
      <c r="F2658" s="8"/>
      <c r="G2658" s="8"/>
      <c r="H2658" s="8"/>
      <c r="I2658" s="8"/>
      <c r="J2658" s="8"/>
      <c r="K2658" s="8"/>
      <c r="L2658" s="8"/>
      <c r="M2658" s="8"/>
    </row>
    <row r="2659" spans="1:38" ht="30" customHeight="1">
      <c r="A2659" s="32"/>
      <c r="B2659" s="32"/>
      <c r="C2659" s="30"/>
      <c r="D2659" s="8"/>
      <c r="E2659" s="8"/>
      <c r="F2659" s="8"/>
      <c r="G2659" s="8"/>
      <c r="H2659" s="8"/>
      <c r="I2659" s="8"/>
      <c r="J2659" s="8"/>
      <c r="K2659" s="8"/>
      <c r="L2659" s="8"/>
      <c r="M2659" s="8"/>
    </row>
    <row r="2660" spans="1:38" ht="30" customHeight="1">
      <c r="A2660" s="32"/>
      <c r="B2660" s="32"/>
      <c r="C2660" s="30"/>
      <c r="D2660" s="8"/>
      <c r="E2660" s="8"/>
      <c r="F2660" s="8"/>
      <c r="G2660" s="8"/>
      <c r="H2660" s="8"/>
      <c r="I2660" s="8"/>
      <c r="J2660" s="8"/>
      <c r="K2660" s="8"/>
      <c r="L2660" s="8"/>
      <c r="M2660" s="8"/>
    </row>
    <row r="2661" spans="1:38" ht="30" customHeight="1">
      <c r="A2661" s="32"/>
      <c r="B2661" s="32"/>
      <c r="C2661" s="30"/>
      <c r="D2661" s="8"/>
      <c r="E2661" s="8"/>
      <c r="F2661" s="8"/>
      <c r="G2661" s="8"/>
      <c r="H2661" s="8"/>
      <c r="I2661" s="8"/>
      <c r="J2661" s="8"/>
      <c r="K2661" s="8"/>
      <c r="L2661" s="8"/>
      <c r="M2661" s="8"/>
    </row>
    <row r="2662" spans="1:38" ht="30" customHeight="1">
      <c r="A2662" s="32"/>
      <c r="B2662" s="32"/>
      <c r="C2662" s="30"/>
      <c r="D2662" s="8"/>
      <c r="E2662" s="8"/>
      <c r="F2662" s="8"/>
      <c r="G2662" s="8"/>
      <c r="H2662" s="8"/>
      <c r="I2662" s="8"/>
      <c r="J2662" s="8"/>
      <c r="K2662" s="8"/>
      <c r="L2662" s="8"/>
      <c r="M2662" s="8"/>
    </row>
    <row r="2663" spans="1:38" ht="30" customHeight="1">
      <c r="A2663" s="32"/>
      <c r="B2663" s="32"/>
      <c r="C2663" s="30"/>
      <c r="D2663" s="8"/>
      <c r="E2663" s="8"/>
      <c r="F2663" s="8"/>
      <c r="G2663" s="8"/>
      <c r="H2663" s="8"/>
      <c r="I2663" s="8"/>
      <c r="J2663" s="8"/>
      <c r="K2663" s="8"/>
      <c r="L2663" s="8"/>
      <c r="M2663" s="8"/>
    </row>
    <row r="2664" spans="1:38" ht="30" customHeight="1">
      <c r="A2664" s="32"/>
      <c r="B2664" s="32"/>
      <c r="C2664" s="30"/>
      <c r="D2664" s="8"/>
      <c r="E2664" s="8"/>
      <c r="F2664" s="8"/>
      <c r="G2664" s="8"/>
      <c r="H2664" s="8"/>
      <c r="I2664" s="8"/>
      <c r="J2664" s="8"/>
      <c r="K2664" s="8"/>
      <c r="L2664" s="8"/>
      <c r="M2664" s="8"/>
    </row>
    <row r="2665" spans="1:38" ht="30" customHeight="1">
      <c r="A2665" s="32"/>
      <c r="B2665" s="32"/>
      <c r="C2665" s="30"/>
      <c r="D2665" s="8"/>
      <c r="E2665" s="8"/>
      <c r="F2665" s="8"/>
      <c r="G2665" s="8"/>
      <c r="H2665" s="8"/>
      <c r="I2665" s="8"/>
      <c r="J2665" s="8"/>
      <c r="K2665" s="8"/>
      <c r="L2665" s="8"/>
      <c r="M2665" s="8"/>
    </row>
    <row r="2666" spans="1:38" ht="30" customHeight="1">
      <c r="A2666" s="11" t="s">
        <v>121</v>
      </c>
      <c r="B2666" s="12"/>
      <c r="C2666" s="13"/>
      <c r="D2666" s="14"/>
      <c r="E2666" s="8"/>
      <c r="F2666" s="14"/>
      <c r="G2666" s="8"/>
      <c r="H2666" s="14"/>
      <c r="I2666" s="8"/>
      <c r="J2666" s="14"/>
      <c r="K2666" s="8"/>
      <c r="L2666" s="14">
        <f>F2666+H2666+J2666</f>
        <v>0</v>
      </c>
      <c r="M2666" s="14"/>
      <c r="R2666">
        <f t="shared" ref="R2666:AL2666" si="271">ROUNDDOWN(SUM(R2646:R2647), 0)</f>
        <v>0</v>
      </c>
      <c r="S2666">
        <f t="shared" si="271"/>
        <v>0</v>
      </c>
      <c r="T2666">
        <f t="shared" si="271"/>
        <v>0</v>
      </c>
      <c r="U2666">
        <f t="shared" si="271"/>
        <v>0</v>
      </c>
      <c r="V2666">
        <f t="shared" si="271"/>
        <v>0</v>
      </c>
      <c r="W2666">
        <f t="shared" si="271"/>
        <v>0</v>
      </c>
      <c r="X2666">
        <f t="shared" si="271"/>
        <v>0</v>
      </c>
      <c r="Y2666">
        <f t="shared" si="271"/>
        <v>0</v>
      </c>
      <c r="Z2666">
        <f t="shared" si="271"/>
        <v>0</v>
      </c>
      <c r="AA2666">
        <f t="shared" si="271"/>
        <v>0</v>
      </c>
      <c r="AB2666">
        <f t="shared" si="271"/>
        <v>0</v>
      </c>
      <c r="AC2666">
        <f t="shared" si="271"/>
        <v>0</v>
      </c>
      <c r="AD2666">
        <f t="shared" si="271"/>
        <v>0</v>
      </c>
      <c r="AE2666">
        <f t="shared" si="271"/>
        <v>0</v>
      </c>
      <c r="AF2666">
        <f t="shared" si="271"/>
        <v>0</v>
      </c>
      <c r="AG2666">
        <f t="shared" si="271"/>
        <v>0</v>
      </c>
      <c r="AH2666">
        <f t="shared" si="271"/>
        <v>0</v>
      </c>
      <c r="AI2666">
        <f t="shared" si="271"/>
        <v>0</v>
      </c>
      <c r="AJ2666">
        <f t="shared" si="271"/>
        <v>0</v>
      </c>
      <c r="AK2666">
        <f t="shared" si="271"/>
        <v>0</v>
      </c>
      <c r="AL2666">
        <f t="shared" si="271"/>
        <v>0</v>
      </c>
    </row>
    <row r="2667" spans="1:38" ht="30" customHeight="1">
      <c r="A2667" s="53" t="s">
        <v>437</v>
      </c>
      <c r="B2667" s="56"/>
      <c r="C2667" s="56"/>
      <c r="D2667" s="56"/>
      <c r="E2667" s="56"/>
      <c r="F2667" s="56"/>
      <c r="G2667" s="56"/>
      <c r="H2667" s="56"/>
      <c r="I2667" s="56"/>
      <c r="J2667" s="56"/>
      <c r="K2667" s="56"/>
      <c r="L2667" s="56"/>
      <c r="M2667" s="57"/>
    </row>
    <row r="2668" spans="1:38" ht="30" customHeight="1">
      <c r="A2668" s="31" t="s">
        <v>192</v>
      </c>
      <c r="B2668" s="31" t="s">
        <v>193</v>
      </c>
      <c r="C2668" s="29" t="s">
        <v>194</v>
      </c>
      <c r="D2668" s="8">
        <v>15</v>
      </c>
      <c r="E2668" s="8"/>
      <c r="F2668" s="8"/>
      <c r="G2668" s="8"/>
      <c r="H2668" s="8"/>
      <c r="I2668" s="8"/>
      <c r="J2668" s="8"/>
      <c r="K2668" s="8">
        <f t="shared" ref="K2668:L2670" si="272">E2668+G2668+I2668</f>
        <v>0</v>
      </c>
      <c r="L2668" s="8">
        <f t="shared" si="272"/>
        <v>0</v>
      </c>
      <c r="M2668" s="9" t="s">
        <v>191</v>
      </c>
      <c r="O2668" t="str">
        <f>""</f>
        <v/>
      </c>
      <c r="P2668" s="1" t="s">
        <v>120</v>
      </c>
      <c r="Q2668">
        <v>1</v>
      </c>
      <c r="R2668">
        <f>IF(P2668="기계경비", J2668, 0)</f>
        <v>0</v>
      </c>
      <c r="S2668">
        <f>IF(P2668="운반비", J2668, 0)</f>
        <v>0</v>
      </c>
      <c r="T2668">
        <f>IF(P2668="작업부산물", F2668, 0)</f>
        <v>0</v>
      </c>
      <c r="U2668">
        <f>IF(P2668="관급", F2668, 0)</f>
        <v>0</v>
      </c>
      <c r="V2668">
        <f>IF(P2668="외주비", J2668, 0)</f>
        <v>0</v>
      </c>
      <c r="W2668">
        <f>IF(P2668="장비비", J2668, 0)</f>
        <v>0</v>
      </c>
      <c r="X2668">
        <f>IF(P2668="폐기물처리비", J2668, 0)</f>
        <v>0</v>
      </c>
      <c r="Y2668">
        <f>IF(P2668="가설비", J2668, 0)</f>
        <v>0</v>
      </c>
      <c r="Z2668">
        <f>IF(P2668="잡비제외분", F2668, 0)</f>
        <v>0</v>
      </c>
      <c r="AA2668">
        <f>IF(P2668="사급자재대", L2668, 0)</f>
        <v>0</v>
      </c>
      <c r="AB2668">
        <f>IF(P2668="관급자재대", L2668, 0)</f>
        <v>0</v>
      </c>
      <c r="AC2668">
        <f>IF(P2668="사용자항목1", L2668, 0)</f>
        <v>0</v>
      </c>
      <c r="AD2668">
        <f>IF(P2668="사용자항목2", L2668, 0)</f>
        <v>0</v>
      </c>
      <c r="AE2668">
        <f>IF(P2668="사용자항목3", L2668, 0)</f>
        <v>0</v>
      </c>
      <c r="AF2668">
        <f>IF(P2668="사용자항목4", L2668, 0)</f>
        <v>0</v>
      </c>
      <c r="AG2668">
        <f>IF(P2668="사용자항목5", L2668, 0)</f>
        <v>0</v>
      </c>
      <c r="AH2668">
        <f>IF(P2668="사용자항목6", L2668, 0)</f>
        <v>0</v>
      </c>
      <c r="AI2668">
        <f>IF(P2668="사용자항목7", L2668, 0)</f>
        <v>0</v>
      </c>
      <c r="AJ2668">
        <f>IF(P2668="사용자항목8", L2668, 0)</f>
        <v>0</v>
      </c>
      <c r="AK2668">
        <f>IF(P2668="사용자항목9", L2668, 0)</f>
        <v>0</v>
      </c>
    </row>
    <row r="2669" spans="1:38" ht="30" customHeight="1">
      <c r="A2669" s="31" t="s">
        <v>196</v>
      </c>
      <c r="B2669" s="31" t="s">
        <v>197</v>
      </c>
      <c r="C2669" s="29" t="s">
        <v>57</v>
      </c>
      <c r="D2669" s="8">
        <v>115</v>
      </c>
      <c r="E2669" s="8"/>
      <c r="F2669" s="8"/>
      <c r="G2669" s="8"/>
      <c r="H2669" s="8"/>
      <c r="I2669" s="8"/>
      <c r="J2669" s="8"/>
      <c r="K2669" s="8">
        <f t="shared" si="272"/>
        <v>0</v>
      </c>
      <c r="L2669" s="8">
        <f t="shared" si="272"/>
        <v>0</v>
      </c>
      <c r="M2669" s="9" t="s">
        <v>195</v>
      </c>
      <c r="O2669" t="str">
        <f>""</f>
        <v/>
      </c>
      <c r="P2669" s="1" t="s">
        <v>120</v>
      </c>
      <c r="Q2669">
        <v>1</v>
      </c>
      <c r="R2669">
        <f>IF(P2669="기계경비", J2669, 0)</f>
        <v>0</v>
      </c>
      <c r="S2669">
        <f>IF(P2669="운반비", J2669, 0)</f>
        <v>0</v>
      </c>
      <c r="T2669">
        <f>IF(P2669="작업부산물", F2669, 0)</f>
        <v>0</v>
      </c>
      <c r="U2669">
        <f>IF(P2669="관급", F2669, 0)</f>
        <v>0</v>
      </c>
      <c r="V2669">
        <f>IF(P2669="외주비", J2669, 0)</f>
        <v>0</v>
      </c>
      <c r="W2669">
        <f>IF(P2669="장비비", J2669, 0)</f>
        <v>0</v>
      </c>
      <c r="X2669">
        <f>IF(P2669="폐기물처리비", J2669, 0)</f>
        <v>0</v>
      </c>
      <c r="Y2669">
        <f>IF(P2669="가설비", J2669, 0)</f>
        <v>0</v>
      </c>
      <c r="Z2669">
        <f>IF(P2669="잡비제외분", F2669, 0)</f>
        <v>0</v>
      </c>
      <c r="AA2669">
        <f>IF(P2669="사급자재대", L2669, 0)</f>
        <v>0</v>
      </c>
      <c r="AB2669">
        <f>IF(P2669="관급자재대", L2669, 0)</f>
        <v>0</v>
      </c>
      <c r="AC2669">
        <f>IF(P2669="사용자항목1", L2669, 0)</f>
        <v>0</v>
      </c>
      <c r="AD2669">
        <f>IF(P2669="사용자항목2", L2669, 0)</f>
        <v>0</v>
      </c>
      <c r="AE2669">
        <f>IF(P2669="사용자항목3", L2669, 0)</f>
        <v>0</v>
      </c>
      <c r="AF2669">
        <f>IF(P2669="사용자항목4", L2669, 0)</f>
        <v>0</v>
      </c>
      <c r="AG2669">
        <f>IF(P2669="사용자항목5", L2669, 0)</f>
        <v>0</v>
      </c>
      <c r="AH2669">
        <f>IF(P2669="사용자항목6", L2669, 0)</f>
        <v>0</v>
      </c>
      <c r="AI2669">
        <f>IF(P2669="사용자항목7", L2669, 0)</f>
        <v>0</v>
      </c>
      <c r="AJ2669">
        <f>IF(P2669="사용자항목8", L2669, 0)</f>
        <v>0</v>
      </c>
      <c r="AK2669">
        <f>IF(P2669="사용자항목9", L2669, 0)</f>
        <v>0</v>
      </c>
    </row>
    <row r="2670" spans="1:38" ht="30" customHeight="1">
      <c r="A2670" s="31" t="s">
        <v>199</v>
      </c>
      <c r="B2670" s="31" t="s">
        <v>200</v>
      </c>
      <c r="C2670" s="29" t="s">
        <v>57</v>
      </c>
      <c r="D2670" s="8">
        <v>115</v>
      </c>
      <c r="E2670" s="8"/>
      <c r="F2670" s="8"/>
      <c r="G2670" s="8"/>
      <c r="H2670" s="8"/>
      <c r="I2670" s="8"/>
      <c r="J2670" s="8"/>
      <c r="K2670" s="8">
        <f t="shared" si="272"/>
        <v>0</v>
      </c>
      <c r="L2670" s="8">
        <f t="shared" si="272"/>
        <v>0</v>
      </c>
      <c r="M2670" s="9" t="s">
        <v>198</v>
      </c>
      <c r="O2670" t="str">
        <f>""</f>
        <v/>
      </c>
      <c r="P2670" s="1" t="s">
        <v>120</v>
      </c>
      <c r="Q2670">
        <v>1</v>
      </c>
      <c r="R2670">
        <f>IF(P2670="기계경비", J2670, 0)</f>
        <v>0</v>
      </c>
      <c r="S2670">
        <f>IF(P2670="운반비", J2670, 0)</f>
        <v>0</v>
      </c>
      <c r="T2670">
        <f>IF(P2670="작업부산물", F2670, 0)</f>
        <v>0</v>
      </c>
      <c r="U2670">
        <f>IF(P2670="관급", F2670, 0)</f>
        <v>0</v>
      </c>
      <c r="V2670">
        <f>IF(P2670="외주비", J2670, 0)</f>
        <v>0</v>
      </c>
      <c r="W2670">
        <f>IF(P2670="장비비", J2670, 0)</f>
        <v>0</v>
      </c>
      <c r="X2670">
        <f>IF(P2670="폐기물처리비", J2670, 0)</f>
        <v>0</v>
      </c>
      <c r="Y2670">
        <f>IF(P2670="가설비", J2670, 0)</f>
        <v>0</v>
      </c>
      <c r="Z2670">
        <f>IF(P2670="잡비제외분", F2670, 0)</f>
        <v>0</v>
      </c>
      <c r="AA2670">
        <f>IF(P2670="사급자재대", L2670, 0)</f>
        <v>0</v>
      </c>
      <c r="AB2670">
        <f>IF(P2670="관급자재대", L2670, 0)</f>
        <v>0</v>
      </c>
      <c r="AC2670">
        <f>IF(P2670="사용자항목1", L2670, 0)</f>
        <v>0</v>
      </c>
      <c r="AD2670">
        <f>IF(P2670="사용자항목2", L2670, 0)</f>
        <v>0</v>
      </c>
      <c r="AE2670">
        <f>IF(P2670="사용자항목3", L2670, 0)</f>
        <v>0</v>
      </c>
      <c r="AF2670">
        <f>IF(P2670="사용자항목4", L2670, 0)</f>
        <v>0</v>
      </c>
      <c r="AG2670">
        <f>IF(P2670="사용자항목5", L2670, 0)</f>
        <v>0</v>
      </c>
      <c r="AH2670">
        <f>IF(P2670="사용자항목6", L2670, 0)</f>
        <v>0</v>
      </c>
      <c r="AI2670">
        <f>IF(P2670="사용자항목7", L2670, 0)</f>
        <v>0</v>
      </c>
      <c r="AJ2670">
        <f>IF(P2670="사용자항목8", L2670, 0)</f>
        <v>0</v>
      </c>
      <c r="AK2670">
        <f>IF(P2670="사용자항목9", L2670, 0)</f>
        <v>0</v>
      </c>
    </row>
    <row r="2671" spans="1:38" ht="30" customHeight="1">
      <c r="A2671" s="32"/>
      <c r="B2671" s="32"/>
      <c r="C2671" s="30"/>
      <c r="D2671" s="8"/>
      <c r="E2671" s="8"/>
      <c r="F2671" s="8"/>
      <c r="G2671" s="8"/>
      <c r="H2671" s="8"/>
      <c r="I2671" s="8"/>
      <c r="J2671" s="8"/>
      <c r="K2671" s="8"/>
      <c r="L2671" s="8"/>
      <c r="M2671" s="8"/>
    </row>
    <row r="2672" spans="1:38" ht="30" customHeight="1">
      <c r="A2672" s="32"/>
      <c r="B2672" s="32"/>
      <c r="C2672" s="30"/>
      <c r="D2672" s="8"/>
      <c r="E2672" s="8"/>
      <c r="F2672" s="8"/>
      <c r="G2672" s="8"/>
      <c r="H2672" s="8"/>
      <c r="I2672" s="8"/>
      <c r="J2672" s="8"/>
      <c r="K2672" s="8"/>
      <c r="L2672" s="8"/>
      <c r="M2672" s="8"/>
    </row>
    <row r="2673" spans="1:38" ht="30" customHeight="1">
      <c r="A2673" s="32"/>
      <c r="B2673" s="32"/>
      <c r="C2673" s="30"/>
      <c r="D2673" s="8"/>
      <c r="E2673" s="8"/>
      <c r="F2673" s="8"/>
      <c r="G2673" s="8"/>
      <c r="H2673" s="8"/>
      <c r="I2673" s="8"/>
      <c r="J2673" s="8"/>
      <c r="K2673" s="8"/>
      <c r="L2673" s="8"/>
      <c r="M2673" s="8"/>
    </row>
    <row r="2674" spans="1:38" ht="30" customHeight="1">
      <c r="A2674" s="32"/>
      <c r="B2674" s="32"/>
      <c r="C2674" s="30"/>
      <c r="D2674" s="8"/>
      <c r="E2674" s="8"/>
      <c r="F2674" s="8"/>
      <c r="G2674" s="8"/>
      <c r="H2674" s="8"/>
      <c r="I2674" s="8"/>
      <c r="J2674" s="8"/>
      <c r="K2674" s="8"/>
      <c r="L2674" s="8"/>
      <c r="M2674" s="8"/>
    </row>
    <row r="2675" spans="1:38" ht="30" customHeight="1">
      <c r="A2675" s="32"/>
      <c r="B2675" s="32"/>
      <c r="C2675" s="30"/>
      <c r="D2675" s="8"/>
      <c r="E2675" s="8"/>
      <c r="F2675" s="8"/>
      <c r="G2675" s="8"/>
      <c r="H2675" s="8"/>
      <c r="I2675" s="8"/>
      <c r="J2675" s="8"/>
      <c r="K2675" s="8"/>
      <c r="L2675" s="8"/>
      <c r="M2675" s="8"/>
    </row>
    <row r="2676" spans="1:38" ht="30" customHeight="1">
      <c r="A2676" s="32"/>
      <c r="B2676" s="32"/>
      <c r="C2676" s="30"/>
      <c r="D2676" s="8"/>
      <c r="E2676" s="8"/>
      <c r="F2676" s="8"/>
      <c r="G2676" s="8"/>
      <c r="H2676" s="8"/>
      <c r="I2676" s="8"/>
      <c r="J2676" s="8"/>
      <c r="K2676" s="8"/>
      <c r="L2676" s="8"/>
      <c r="M2676" s="8"/>
    </row>
    <row r="2677" spans="1:38" ht="30" customHeight="1">
      <c r="A2677" s="32"/>
      <c r="B2677" s="32"/>
      <c r="C2677" s="30"/>
      <c r="D2677" s="8"/>
      <c r="E2677" s="8"/>
      <c r="F2677" s="8"/>
      <c r="G2677" s="8"/>
      <c r="H2677" s="8"/>
      <c r="I2677" s="8"/>
      <c r="J2677" s="8"/>
      <c r="K2677" s="8"/>
      <c r="L2677" s="8"/>
      <c r="M2677" s="8"/>
    </row>
    <row r="2678" spans="1:38" ht="30" customHeight="1">
      <c r="A2678" s="32"/>
      <c r="B2678" s="32"/>
      <c r="C2678" s="30"/>
      <c r="D2678" s="8"/>
      <c r="E2678" s="8"/>
      <c r="F2678" s="8"/>
      <c r="G2678" s="8"/>
      <c r="H2678" s="8"/>
      <c r="I2678" s="8"/>
      <c r="J2678" s="8"/>
      <c r="K2678" s="8"/>
      <c r="L2678" s="8"/>
      <c r="M2678" s="8"/>
    </row>
    <row r="2679" spans="1:38" ht="30" customHeight="1">
      <c r="A2679" s="32"/>
      <c r="B2679" s="32"/>
      <c r="C2679" s="30"/>
      <c r="D2679" s="8"/>
      <c r="E2679" s="8"/>
      <c r="F2679" s="8"/>
      <c r="G2679" s="8"/>
      <c r="H2679" s="8"/>
      <c r="I2679" s="8"/>
      <c r="J2679" s="8"/>
      <c r="K2679" s="8"/>
      <c r="L2679" s="8"/>
      <c r="M2679" s="8"/>
    </row>
    <row r="2680" spans="1:38" ht="30" customHeight="1">
      <c r="A2680" s="32"/>
      <c r="B2680" s="32"/>
      <c r="C2680" s="30"/>
      <c r="D2680" s="8"/>
      <c r="E2680" s="8"/>
      <c r="F2680" s="8"/>
      <c r="G2680" s="8"/>
      <c r="H2680" s="8"/>
      <c r="I2680" s="8"/>
      <c r="J2680" s="8"/>
      <c r="K2680" s="8"/>
      <c r="L2680" s="8"/>
      <c r="M2680" s="8"/>
    </row>
    <row r="2681" spans="1:38" ht="30" customHeight="1">
      <c r="A2681" s="32"/>
      <c r="B2681" s="32"/>
      <c r="C2681" s="30"/>
      <c r="D2681" s="8"/>
      <c r="E2681" s="8"/>
      <c r="F2681" s="8"/>
      <c r="G2681" s="8"/>
      <c r="H2681" s="8"/>
      <c r="I2681" s="8"/>
      <c r="J2681" s="8"/>
      <c r="K2681" s="8"/>
      <c r="L2681" s="8"/>
      <c r="M2681" s="8"/>
    </row>
    <row r="2682" spans="1:38" ht="30" customHeight="1">
      <c r="A2682" s="32"/>
      <c r="B2682" s="32"/>
      <c r="C2682" s="30"/>
      <c r="D2682" s="8"/>
      <c r="E2682" s="8"/>
      <c r="F2682" s="8"/>
      <c r="G2682" s="8"/>
      <c r="H2682" s="8"/>
      <c r="I2682" s="8"/>
      <c r="J2682" s="8"/>
      <c r="K2682" s="8"/>
      <c r="L2682" s="8"/>
      <c r="M2682" s="8"/>
    </row>
    <row r="2683" spans="1:38" ht="30" customHeight="1">
      <c r="A2683" s="32"/>
      <c r="B2683" s="32"/>
      <c r="C2683" s="30"/>
      <c r="D2683" s="8"/>
      <c r="E2683" s="8"/>
      <c r="F2683" s="8"/>
      <c r="G2683" s="8"/>
      <c r="H2683" s="8"/>
      <c r="I2683" s="8"/>
      <c r="J2683" s="8"/>
      <c r="K2683" s="8"/>
      <c r="L2683" s="8"/>
      <c r="M2683" s="8"/>
    </row>
    <row r="2684" spans="1:38" ht="30" customHeight="1">
      <c r="A2684" s="32"/>
      <c r="B2684" s="32"/>
      <c r="C2684" s="30"/>
      <c r="D2684" s="8"/>
      <c r="E2684" s="8"/>
      <c r="F2684" s="8"/>
      <c r="G2684" s="8"/>
      <c r="H2684" s="8"/>
      <c r="I2684" s="8"/>
      <c r="J2684" s="8"/>
      <c r="K2684" s="8"/>
      <c r="L2684" s="8"/>
      <c r="M2684" s="8"/>
    </row>
    <row r="2685" spans="1:38" ht="30" customHeight="1">
      <c r="A2685" s="32"/>
      <c r="B2685" s="32"/>
      <c r="C2685" s="30"/>
      <c r="D2685" s="8"/>
      <c r="E2685" s="8"/>
      <c r="F2685" s="8"/>
      <c r="G2685" s="8"/>
      <c r="H2685" s="8"/>
      <c r="I2685" s="8"/>
      <c r="J2685" s="8"/>
      <c r="K2685" s="8"/>
      <c r="L2685" s="8"/>
      <c r="M2685" s="8"/>
    </row>
    <row r="2686" spans="1:38" ht="30" customHeight="1">
      <c r="A2686" s="32"/>
      <c r="B2686" s="32"/>
      <c r="C2686" s="30"/>
      <c r="D2686" s="8"/>
      <c r="E2686" s="8"/>
      <c r="F2686" s="8"/>
      <c r="G2686" s="8"/>
      <c r="H2686" s="8"/>
      <c r="I2686" s="8"/>
      <c r="J2686" s="8"/>
      <c r="K2686" s="8"/>
      <c r="L2686" s="8"/>
      <c r="M2686" s="8"/>
    </row>
    <row r="2687" spans="1:38" ht="30" customHeight="1">
      <c r="A2687" s="32"/>
      <c r="B2687" s="32"/>
      <c r="C2687" s="30"/>
      <c r="D2687" s="8"/>
      <c r="E2687" s="8"/>
      <c r="F2687" s="8"/>
      <c r="G2687" s="8"/>
      <c r="H2687" s="8"/>
      <c r="I2687" s="8"/>
      <c r="J2687" s="8"/>
      <c r="K2687" s="8"/>
      <c r="L2687" s="8"/>
      <c r="M2687" s="8"/>
    </row>
    <row r="2688" spans="1:38" ht="30" customHeight="1">
      <c r="A2688" s="11" t="s">
        <v>121</v>
      </c>
      <c r="B2688" s="12"/>
      <c r="C2688" s="13"/>
      <c r="D2688" s="14"/>
      <c r="E2688" s="8"/>
      <c r="F2688" s="14"/>
      <c r="G2688" s="8"/>
      <c r="H2688" s="14"/>
      <c r="I2688" s="8"/>
      <c r="J2688" s="14"/>
      <c r="K2688" s="8"/>
      <c r="L2688" s="14">
        <f>F2688+H2688+J2688</f>
        <v>0</v>
      </c>
      <c r="M2688" s="14"/>
      <c r="R2688">
        <f t="shared" ref="R2688:AL2688" si="273">ROUNDDOWN(SUM(R2668:R2670), 0)</f>
        <v>0</v>
      </c>
      <c r="S2688">
        <f t="shared" si="273"/>
        <v>0</v>
      </c>
      <c r="T2688">
        <f t="shared" si="273"/>
        <v>0</v>
      </c>
      <c r="U2688">
        <f t="shared" si="273"/>
        <v>0</v>
      </c>
      <c r="V2688">
        <f t="shared" si="273"/>
        <v>0</v>
      </c>
      <c r="W2688">
        <f t="shared" si="273"/>
        <v>0</v>
      </c>
      <c r="X2688">
        <f t="shared" si="273"/>
        <v>0</v>
      </c>
      <c r="Y2688">
        <f t="shared" si="273"/>
        <v>0</v>
      </c>
      <c r="Z2688">
        <f t="shared" si="273"/>
        <v>0</v>
      </c>
      <c r="AA2688">
        <f t="shared" si="273"/>
        <v>0</v>
      </c>
      <c r="AB2688">
        <f t="shared" si="273"/>
        <v>0</v>
      </c>
      <c r="AC2688">
        <f t="shared" si="273"/>
        <v>0</v>
      </c>
      <c r="AD2688">
        <f t="shared" si="273"/>
        <v>0</v>
      </c>
      <c r="AE2688">
        <f t="shared" si="273"/>
        <v>0</v>
      </c>
      <c r="AF2688">
        <f t="shared" si="273"/>
        <v>0</v>
      </c>
      <c r="AG2688">
        <f t="shared" si="273"/>
        <v>0</v>
      </c>
      <c r="AH2688">
        <f t="shared" si="273"/>
        <v>0</v>
      </c>
      <c r="AI2688">
        <f t="shared" si="273"/>
        <v>0</v>
      </c>
      <c r="AJ2688">
        <f t="shared" si="273"/>
        <v>0</v>
      </c>
      <c r="AK2688">
        <f t="shared" si="273"/>
        <v>0</v>
      </c>
      <c r="AL2688">
        <f t="shared" si="273"/>
        <v>0</v>
      </c>
    </row>
    <row r="2689" spans="1:37" ht="30" customHeight="1">
      <c r="A2689" s="53" t="s">
        <v>438</v>
      </c>
      <c r="B2689" s="56"/>
      <c r="C2689" s="56"/>
      <c r="D2689" s="56"/>
      <c r="E2689" s="56"/>
      <c r="F2689" s="56"/>
      <c r="G2689" s="56"/>
      <c r="H2689" s="56"/>
      <c r="I2689" s="56"/>
      <c r="J2689" s="56"/>
      <c r="K2689" s="56"/>
      <c r="L2689" s="56"/>
      <c r="M2689" s="57"/>
    </row>
    <row r="2690" spans="1:37" ht="30" customHeight="1">
      <c r="A2690" s="31" t="s">
        <v>100</v>
      </c>
      <c r="B2690" s="31" t="s">
        <v>101</v>
      </c>
      <c r="C2690" s="29" t="s">
        <v>74</v>
      </c>
      <c r="D2690" s="8">
        <v>0.192</v>
      </c>
      <c r="E2690" s="8"/>
      <c r="F2690" s="8"/>
      <c r="G2690" s="8"/>
      <c r="H2690" s="8"/>
      <c r="I2690" s="8"/>
      <c r="J2690" s="8"/>
      <c r="K2690" s="8">
        <f t="shared" ref="K2690:L2692" si="274">E2690+G2690+I2690</f>
        <v>0</v>
      </c>
      <c r="L2690" s="8">
        <f t="shared" si="274"/>
        <v>0</v>
      </c>
      <c r="M2690" s="8"/>
      <c r="O2690" t="str">
        <f>"03"</f>
        <v>03</v>
      </c>
      <c r="P2690" t="s">
        <v>110</v>
      </c>
      <c r="Q2690">
        <v>1</v>
      </c>
      <c r="R2690">
        <f>IF(P2690="기계경비", J2690, 0)</f>
        <v>0</v>
      </c>
      <c r="S2690">
        <f>IF(P2690="운반비", J2690, 0)</f>
        <v>0</v>
      </c>
      <c r="T2690">
        <f>IF(P2690="작업부산물", F2690, 0)</f>
        <v>0</v>
      </c>
      <c r="U2690">
        <f>IF(P2690="관급", F2690, 0)</f>
        <v>0</v>
      </c>
      <c r="V2690">
        <f>IF(P2690="외주비", J2690, 0)</f>
        <v>0</v>
      </c>
      <c r="W2690">
        <f>IF(P2690="장비비", J2690, 0)</f>
        <v>0</v>
      </c>
      <c r="X2690">
        <f>IF(P2690="폐기물처리비", L2690, 0)</f>
        <v>0</v>
      </c>
      <c r="Y2690">
        <f>IF(P2690="가설비", J2690, 0)</f>
        <v>0</v>
      </c>
      <c r="Z2690">
        <f>IF(P2690="잡비제외분", F2690, 0)</f>
        <v>0</v>
      </c>
      <c r="AA2690">
        <f>IF(P2690="사급자재대", L2690, 0)</f>
        <v>0</v>
      </c>
      <c r="AB2690">
        <f>IF(P2690="관급자재대", L2690, 0)</f>
        <v>0</v>
      </c>
      <c r="AC2690">
        <f>IF(P2690="사용자항목1", L2690, 0)</f>
        <v>0</v>
      </c>
      <c r="AD2690">
        <f>IF(P2690="사용자항목2", L2690, 0)</f>
        <v>0</v>
      </c>
      <c r="AE2690">
        <f>IF(P2690="사용자항목3", L2690, 0)</f>
        <v>0</v>
      </c>
      <c r="AF2690">
        <f>IF(P2690="사용자항목4", L2690, 0)</f>
        <v>0</v>
      </c>
      <c r="AG2690">
        <f>IF(P2690="사용자항목5", L2690, 0)</f>
        <v>0</v>
      </c>
      <c r="AH2690">
        <f>IF(P2690="사용자항목6", L2690, 0)</f>
        <v>0</v>
      </c>
      <c r="AI2690">
        <f>IF(P2690="사용자항목7", L2690, 0)</f>
        <v>0</v>
      </c>
      <c r="AJ2690">
        <f>IF(P2690="사용자항목8", L2690, 0)</f>
        <v>0</v>
      </c>
      <c r="AK2690">
        <f>IF(P2690="사용자항목9", L2690, 0)</f>
        <v>0</v>
      </c>
    </row>
    <row r="2691" spans="1:37" ht="30" customHeight="1">
      <c r="A2691" s="31" t="s">
        <v>106</v>
      </c>
      <c r="B2691" s="31" t="s">
        <v>109</v>
      </c>
      <c r="C2691" s="29" t="s">
        <v>74</v>
      </c>
      <c r="D2691" s="8">
        <v>0.192</v>
      </c>
      <c r="E2691" s="8"/>
      <c r="F2691" s="8"/>
      <c r="G2691" s="8"/>
      <c r="H2691" s="8"/>
      <c r="I2691" s="8"/>
      <c r="J2691" s="8"/>
      <c r="K2691" s="8">
        <f t="shared" si="274"/>
        <v>0</v>
      </c>
      <c r="L2691" s="8">
        <f t="shared" si="274"/>
        <v>0</v>
      </c>
      <c r="M2691" s="9" t="s">
        <v>108</v>
      </c>
      <c r="O2691" t="str">
        <f>"03"</f>
        <v>03</v>
      </c>
      <c r="P2691" t="s">
        <v>110</v>
      </c>
      <c r="Q2691">
        <v>1</v>
      </c>
      <c r="R2691">
        <f>IF(P2691="기계경비", J2691, 0)</f>
        <v>0</v>
      </c>
      <c r="S2691">
        <f>IF(P2691="운반비", J2691, 0)</f>
        <v>0</v>
      </c>
      <c r="T2691">
        <f>IF(P2691="작업부산물", F2691, 0)</f>
        <v>0</v>
      </c>
      <c r="U2691">
        <f>IF(P2691="관급", F2691, 0)</f>
        <v>0</v>
      </c>
      <c r="V2691">
        <f>IF(P2691="외주비", J2691, 0)</f>
        <v>0</v>
      </c>
      <c r="W2691">
        <f>IF(P2691="장비비", J2691, 0)</f>
        <v>0</v>
      </c>
      <c r="X2691">
        <f>IF(P2691="폐기물처리비", L2691, 0)</f>
        <v>0</v>
      </c>
      <c r="Y2691">
        <f>IF(P2691="가설비", J2691, 0)</f>
        <v>0</v>
      </c>
      <c r="Z2691">
        <f>IF(P2691="잡비제외분", F2691, 0)</f>
        <v>0</v>
      </c>
      <c r="AA2691">
        <f>IF(P2691="사급자재대", L2691, 0)</f>
        <v>0</v>
      </c>
      <c r="AB2691">
        <f>IF(P2691="관급자재대", L2691, 0)</f>
        <v>0</v>
      </c>
      <c r="AC2691">
        <f>IF(P2691="사용자항목1", L2691, 0)</f>
        <v>0</v>
      </c>
      <c r="AD2691">
        <f>IF(P2691="사용자항목2", L2691, 0)</f>
        <v>0</v>
      </c>
      <c r="AE2691">
        <f>IF(P2691="사용자항목3", L2691, 0)</f>
        <v>0</v>
      </c>
      <c r="AF2691">
        <f>IF(P2691="사용자항목4", L2691, 0)</f>
        <v>0</v>
      </c>
      <c r="AG2691">
        <f>IF(P2691="사용자항목5", L2691, 0)</f>
        <v>0</v>
      </c>
      <c r="AH2691">
        <f>IF(P2691="사용자항목6", L2691, 0)</f>
        <v>0</v>
      </c>
      <c r="AI2691">
        <f>IF(P2691="사용자항목7", L2691, 0)</f>
        <v>0</v>
      </c>
      <c r="AJ2691">
        <f>IF(P2691="사용자항목8", L2691, 0)</f>
        <v>0</v>
      </c>
      <c r="AK2691">
        <f>IF(P2691="사용자항목9", L2691, 0)</f>
        <v>0</v>
      </c>
    </row>
    <row r="2692" spans="1:37" ht="30" customHeight="1">
      <c r="A2692" s="31" t="s">
        <v>110</v>
      </c>
      <c r="B2692" s="31" t="s">
        <v>112</v>
      </c>
      <c r="C2692" s="29" t="s">
        <v>74</v>
      </c>
      <c r="D2692" s="8">
        <v>0.192</v>
      </c>
      <c r="E2692" s="8"/>
      <c r="F2692" s="8"/>
      <c r="G2692" s="8"/>
      <c r="H2692" s="8"/>
      <c r="I2692" s="8"/>
      <c r="J2692" s="8"/>
      <c r="K2692" s="8">
        <f t="shared" si="274"/>
        <v>0</v>
      </c>
      <c r="L2692" s="8">
        <f t="shared" si="274"/>
        <v>0</v>
      </c>
      <c r="M2692" s="9" t="s">
        <v>108</v>
      </c>
      <c r="O2692" t="str">
        <f>"03"</f>
        <v>03</v>
      </c>
      <c r="P2692" t="s">
        <v>110</v>
      </c>
      <c r="Q2692">
        <v>1</v>
      </c>
      <c r="R2692">
        <f>IF(P2692="기계경비", J2692, 0)</f>
        <v>0</v>
      </c>
      <c r="S2692">
        <f>IF(P2692="운반비", J2692, 0)</f>
        <v>0</v>
      </c>
      <c r="T2692">
        <f>IF(P2692="작업부산물", F2692, 0)</f>
        <v>0</v>
      </c>
      <c r="U2692">
        <f>IF(P2692="관급", F2692, 0)</f>
        <v>0</v>
      </c>
      <c r="V2692">
        <f>IF(P2692="외주비", J2692, 0)</f>
        <v>0</v>
      </c>
      <c r="W2692">
        <f>IF(P2692="장비비", J2692, 0)</f>
        <v>0</v>
      </c>
      <c r="X2692">
        <f>IF(P2692="폐기물처리비", L2692, 0)</f>
        <v>0</v>
      </c>
      <c r="Y2692">
        <f>IF(P2692="가설비", J2692, 0)</f>
        <v>0</v>
      </c>
      <c r="Z2692">
        <f>IF(P2692="잡비제외분", F2692, 0)</f>
        <v>0</v>
      </c>
      <c r="AA2692">
        <f>IF(P2692="사급자재대", L2692, 0)</f>
        <v>0</v>
      </c>
      <c r="AB2692">
        <f>IF(P2692="관급자재대", L2692, 0)</f>
        <v>0</v>
      </c>
      <c r="AC2692">
        <f>IF(P2692="사용자항목1", L2692, 0)</f>
        <v>0</v>
      </c>
      <c r="AD2692">
        <f>IF(P2692="사용자항목2", L2692, 0)</f>
        <v>0</v>
      </c>
      <c r="AE2692">
        <f>IF(P2692="사용자항목3", L2692, 0)</f>
        <v>0</v>
      </c>
      <c r="AF2692">
        <f>IF(P2692="사용자항목4", L2692, 0)</f>
        <v>0</v>
      </c>
      <c r="AG2692">
        <f>IF(P2692="사용자항목5", L2692, 0)</f>
        <v>0</v>
      </c>
      <c r="AH2692">
        <f>IF(P2692="사용자항목6", L2692, 0)</f>
        <v>0</v>
      </c>
      <c r="AI2692">
        <f>IF(P2692="사용자항목7", L2692, 0)</f>
        <v>0</v>
      </c>
      <c r="AJ2692">
        <f>IF(P2692="사용자항목8", L2692, 0)</f>
        <v>0</v>
      </c>
      <c r="AK2692">
        <f>IF(P2692="사용자항목9", L2692, 0)</f>
        <v>0</v>
      </c>
    </row>
    <row r="2693" spans="1:37" ht="30" customHeight="1">
      <c r="A2693" s="32"/>
      <c r="B2693" s="32"/>
      <c r="C2693" s="30"/>
      <c r="D2693" s="8"/>
      <c r="E2693" s="8"/>
      <c r="F2693" s="8"/>
      <c r="G2693" s="8"/>
      <c r="H2693" s="8"/>
      <c r="I2693" s="8"/>
      <c r="J2693" s="8"/>
      <c r="K2693" s="8"/>
      <c r="L2693" s="8"/>
      <c r="M2693" s="8"/>
    </row>
    <row r="2694" spans="1:37" ht="30" customHeight="1">
      <c r="A2694" s="32"/>
      <c r="B2694" s="32"/>
      <c r="C2694" s="30"/>
      <c r="D2694" s="8"/>
      <c r="E2694" s="8"/>
      <c r="F2694" s="8"/>
      <c r="G2694" s="8"/>
      <c r="H2694" s="8"/>
      <c r="I2694" s="8"/>
      <c r="J2694" s="8"/>
      <c r="K2694" s="8"/>
      <c r="L2694" s="8"/>
      <c r="M2694" s="8"/>
    </row>
    <row r="2695" spans="1:37" ht="30" customHeight="1">
      <c r="A2695" s="32"/>
      <c r="B2695" s="32"/>
      <c r="C2695" s="30"/>
      <c r="D2695" s="8"/>
      <c r="E2695" s="8"/>
      <c r="F2695" s="8"/>
      <c r="G2695" s="8"/>
      <c r="H2695" s="8"/>
      <c r="I2695" s="8"/>
      <c r="J2695" s="8"/>
      <c r="K2695" s="8"/>
      <c r="L2695" s="8"/>
      <c r="M2695" s="8"/>
    </row>
    <row r="2696" spans="1:37" ht="30" customHeight="1">
      <c r="A2696" s="32"/>
      <c r="B2696" s="32"/>
      <c r="C2696" s="30"/>
      <c r="D2696" s="8"/>
      <c r="E2696" s="8"/>
      <c r="F2696" s="8"/>
      <c r="G2696" s="8"/>
      <c r="H2696" s="8"/>
      <c r="I2696" s="8"/>
      <c r="J2696" s="8"/>
      <c r="K2696" s="8"/>
      <c r="L2696" s="8"/>
      <c r="M2696" s="8"/>
    </row>
    <row r="2697" spans="1:37" ht="30" customHeight="1">
      <c r="A2697" s="32"/>
      <c r="B2697" s="32"/>
      <c r="C2697" s="30"/>
      <c r="D2697" s="8"/>
      <c r="E2697" s="8"/>
      <c r="F2697" s="8"/>
      <c r="G2697" s="8"/>
      <c r="H2697" s="8"/>
      <c r="I2697" s="8"/>
      <c r="J2697" s="8"/>
      <c r="K2697" s="8"/>
      <c r="L2697" s="8"/>
      <c r="M2697" s="8"/>
    </row>
    <row r="2698" spans="1:37" ht="30" customHeight="1">
      <c r="A2698" s="32"/>
      <c r="B2698" s="32"/>
      <c r="C2698" s="30"/>
      <c r="D2698" s="8"/>
      <c r="E2698" s="8"/>
      <c r="F2698" s="8"/>
      <c r="G2698" s="8"/>
      <c r="H2698" s="8"/>
      <c r="I2698" s="8"/>
      <c r="J2698" s="8"/>
      <c r="K2698" s="8"/>
      <c r="L2698" s="8"/>
      <c r="M2698" s="8"/>
    </row>
    <row r="2699" spans="1:37" ht="30" customHeight="1">
      <c r="A2699" s="32"/>
      <c r="B2699" s="32"/>
      <c r="C2699" s="30"/>
      <c r="D2699" s="8"/>
      <c r="E2699" s="8"/>
      <c r="F2699" s="8"/>
      <c r="G2699" s="8"/>
      <c r="H2699" s="8"/>
      <c r="I2699" s="8"/>
      <c r="J2699" s="8"/>
      <c r="K2699" s="8"/>
      <c r="L2699" s="8"/>
      <c r="M2699" s="8"/>
    </row>
    <row r="2700" spans="1:37" ht="30" customHeight="1">
      <c r="A2700" s="32"/>
      <c r="B2700" s="32"/>
      <c r="C2700" s="30"/>
      <c r="D2700" s="8"/>
      <c r="E2700" s="8"/>
      <c r="F2700" s="8"/>
      <c r="G2700" s="8"/>
      <c r="H2700" s="8"/>
      <c r="I2700" s="8"/>
      <c r="J2700" s="8"/>
      <c r="K2700" s="8"/>
      <c r="L2700" s="8"/>
      <c r="M2700" s="8"/>
    </row>
    <row r="2701" spans="1:37" ht="30" customHeight="1">
      <c r="A2701" s="32"/>
      <c r="B2701" s="32"/>
      <c r="C2701" s="30"/>
      <c r="D2701" s="8"/>
      <c r="E2701" s="8"/>
      <c r="F2701" s="8"/>
      <c r="G2701" s="8"/>
      <c r="H2701" s="8"/>
      <c r="I2701" s="8"/>
      <c r="J2701" s="8"/>
      <c r="K2701" s="8"/>
      <c r="L2701" s="8"/>
      <c r="M2701" s="8"/>
    </row>
    <row r="2702" spans="1:37" ht="30" customHeight="1">
      <c r="A2702" s="32"/>
      <c r="B2702" s="32"/>
      <c r="C2702" s="30"/>
      <c r="D2702" s="8"/>
      <c r="E2702" s="8"/>
      <c r="F2702" s="8"/>
      <c r="G2702" s="8"/>
      <c r="H2702" s="8"/>
      <c r="I2702" s="8"/>
      <c r="J2702" s="8"/>
      <c r="K2702" s="8"/>
      <c r="L2702" s="8"/>
      <c r="M2702" s="8"/>
    </row>
    <row r="2703" spans="1:37" ht="30" customHeight="1">
      <c r="A2703" s="32"/>
      <c r="B2703" s="32"/>
      <c r="C2703" s="30"/>
      <c r="D2703" s="8"/>
      <c r="E2703" s="8"/>
      <c r="F2703" s="8"/>
      <c r="G2703" s="8"/>
      <c r="H2703" s="8"/>
      <c r="I2703" s="8"/>
      <c r="J2703" s="8"/>
      <c r="K2703" s="8"/>
      <c r="L2703" s="8"/>
      <c r="M2703" s="8"/>
    </row>
    <row r="2704" spans="1:37" ht="30" customHeight="1">
      <c r="A2704" s="32"/>
      <c r="B2704" s="32"/>
      <c r="C2704" s="30"/>
      <c r="D2704" s="8"/>
      <c r="E2704" s="8"/>
      <c r="F2704" s="8"/>
      <c r="G2704" s="8"/>
      <c r="H2704" s="8"/>
      <c r="I2704" s="8"/>
      <c r="J2704" s="8"/>
      <c r="K2704" s="8"/>
      <c r="L2704" s="8"/>
      <c r="M2704" s="8"/>
    </row>
    <row r="2705" spans="1:38" ht="30" customHeight="1">
      <c r="A2705" s="32"/>
      <c r="B2705" s="32"/>
      <c r="C2705" s="30"/>
      <c r="D2705" s="8"/>
      <c r="E2705" s="8"/>
      <c r="F2705" s="8"/>
      <c r="G2705" s="8"/>
      <c r="H2705" s="8"/>
      <c r="I2705" s="8"/>
      <c r="J2705" s="8"/>
      <c r="K2705" s="8"/>
      <c r="L2705" s="8"/>
      <c r="M2705" s="8"/>
    </row>
    <row r="2706" spans="1:38" ht="30" customHeight="1">
      <c r="A2706" s="32"/>
      <c r="B2706" s="32"/>
      <c r="C2706" s="30"/>
      <c r="D2706" s="8"/>
      <c r="E2706" s="8"/>
      <c r="F2706" s="8"/>
      <c r="G2706" s="8"/>
      <c r="H2706" s="8"/>
      <c r="I2706" s="8"/>
      <c r="J2706" s="8"/>
      <c r="K2706" s="8"/>
      <c r="L2706" s="8"/>
      <c r="M2706" s="8"/>
    </row>
    <row r="2707" spans="1:38" ht="30" customHeight="1">
      <c r="A2707" s="32"/>
      <c r="B2707" s="32"/>
      <c r="C2707" s="30"/>
      <c r="D2707" s="8"/>
      <c r="E2707" s="8"/>
      <c r="F2707" s="8"/>
      <c r="G2707" s="8"/>
      <c r="H2707" s="8"/>
      <c r="I2707" s="8"/>
      <c r="J2707" s="8"/>
      <c r="K2707" s="8"/>
      <c r="L2707" s="8"/>
      <c r="M2707" s="8"/>
    </row>
    <row r="2708" spans="1:38" ht="30" customHeight="1">
      <c r="A2708" s="32"/>
      <c r="B2708" s="32"/>
      <c r="C2708" s="30"/>
      <c r="D2708" s="8"/>
      <c r="E2708" s="8"/>
      <c r="F2708" s="8"/>
      <c r="G2708" s="8"/>
      <c r="H2708" s="8"/>
      <c r="I2708" s="8"/>
      <c r="J2708" s="8"/>
      <c r="K2708" s="8"/>
      <c r="L2708" s="8"/>
      <c r="M2708" s="8"/>
    </row>
    <row r="2709" spans="1:38" ht="30" customHeight="1">
      <c r="A2709" s="32"/>
      <c r="B2709" s="32"/>
      <c r="C2709" s="30"/>
      <c r="D2709" s="8"/>
      <c r="E2709" s="8"/>
      <c r="F2709" s="8"/>
      <c r="G2709" s="8"/>
      <c r="H2709" s="8"/>
      <c r="I2709" s="8"/>
      <c r="J2709" s="8"/>
      <c r="K2709" s="8"/>
      <c r="L2709" s="8"/>
      <c r="M2709" s="8"/>
    </row>
    <row r="2710" spans="1:38" ht="30" customHeight="1">
      <c r="A2710" s="11" t="s">
        <v>121</v>
      </c>
      <c r="B2710" s="12"/>
      <c r="C2710" s="13"/>
      <c r="D2710" s="14"/>
      <c r="E2710" s="8"/>
      <c r="F2710" s="14"/>
      <c r="G2710" s="8"/>
      <c r="H2710" s="14"/>
      <c r="I2710" s="8"/>
      <c r="J2710" s="14"/>
      <c r="K2710" s="8"/>
      <c r="L2710" s="14">
        <f>F2710+H2710+J2710</f>
        <v>0</v>
      </c>
      <c r="M2710" s="14"/>
      <c r="R2710">
        <f t="shared" ref="R2710:AL2710" si="275">ROUNDDOWN(SUM(R2690:R2692), 0)</f>
        <v>0</v>
      </c>
      <c r="S2710">
        <f t="shared" si="275"/>
        <v>0</v>
      </c>
      <c r="T2710">
        <f t="shared" si="275"/>
        <v>0</v>
      </c>
      <c r="U2710">
        <f t="shared" si="275"/>
        <v>0</v>
      </c>
      <c r="V2710">
        <f t="shared" si="275"/>
        <v>0</v>
      </c>
      <c r="W2710">
        <f t="shared" si="275"/>
        <v>0</v>
      </c>
      <c r="X2710">
        <f t="shared" si="275"/>
        <v>0</v>
      </c>
      <c r="Y2710">
        <f t="shared" si="275"/>
        <v>0</v>
      </c>
      <c r="Z2710">
        <f t="shared" si="275"/>
        <v>0</v>
      </c>
      <c r="AA2710">
        <f t="shared" si="275"/>
        <v>0</v>
      </c>
      <c r="AB2710">
        <f t="shared" si="275"/>
        <v>0</v>
      </c>
      <c r="AC2710">
        <f t="shared" si="275"/>
        <v>0</v>
      </c>
      <c r="AD2710">
        <f t="shared" si="275"/>
        <v>0</v>
      </c>
      <c r="AE2710">
        <f t="shared" si="275"/>
        <v>0</v>
      </c>
      <c r="AF2710">
        <f t="shared" si="275"/>
        <v>0</v>
      </c>
      <c r="AG2710">
        <f t="shared" si="275"/>
        <v>0</v>
      </c>
      <c r="AH2710">
        <f t="shared" si="275"/>
        <v>0</v>
      </c>
      <c r="AI2710">
        <f t="shared" si="275"/>
        <v>0</v>
      </c>
      <c r="AJ2710">
        <f t="shared" si="275"/>
        <v>0</v>
      </c>
      <c r="AK2710">
        <f t="shared" si="275"/>
        <v>0</v>
      </c>
      <c r="AL2710">
        <f t="shared" si="275"/>
        <v>0</v>
      </c>
    </row>
    <row r="2711" spans="1:38" ht="30" customHeight="1">
      <c r="A2711" s="53" t="s">
        <v>439</v>
      </c>
      <c r="B2711" s="56"/>
      <c r="C2711" s="56"/>
      <c r="D2711" s="56"/>
      <c r="E2711" s="56"/>
      <c r="F2711" s="56"/>
      <c r="G2711" s="56"/>
      <c r="H2711" s="56"/>
      <c r="I2711" s="56"/>
      <c r="J2711" s="56"/>
      <c r="K2711" s="56"/>
      <c r="L2711" s="56"/>
      <c r="M2711" s="57"/>
    </row>
    <row r="2712" spans="1:38" ht="30" customHeight="1">
      <c r="A2712" s="31" t="s">
        <v>169</v>
      </c>
      <c r="B2712" s="32"/>
      <c r="C2712" s="29" t="s">
        <v>57</v>
      </c>
      <c r="D2712" s="8">
        <v>125</v>
      </c>
      <c r="E2712" s="8"/>
      <c r="F2712" s="8"/>
      <c r="G2712" s="8"/>
      <c r="H2712" s="8"/>
      <c r="I2712" s="8"/>
      <c r="J2712" s="8"/>
      <c r="K2712" s="8">
        <f>E2712+G2712+I2712</f>
        <v>0</v>
      </c>
      <c r="L2712" s="8">
        <f>F2712+H2712+J2712</f>
        <v>0</v>
      </c>
      <c r="M2712" s="9" t="s">
        <v>168</v>
      </c>
      <c r="O2712" t="str">
        <f>""</f>
        <v/>
      </c>
      <c r="P2712" s="1" t="s">
        <v>120</v>
      </c>
      <c r="Q2712">
        <v>1</v>
      </c>
      <c r="R2712">
        <f>IF(P2712="기계경비", J2712, 0)</f>
        <v>0</v>
      </c>
      <c r="S2712">
        <f>IF(P2712="운반비", J2712, 0)</f>
        <v>0</v>
      </c>
      <c r="T2712">
        <f>IF(P2712="작업부산물", F2712, 0)</f>
        <v>0</v>
      </c>
      <c r="U2712">
        <f>IF(P2712="관급", F2712, 0)</f>
        <v>0</v>
      </c>
      <c r="V2712">
        <f>IF(P2712="외주비", J2712, 0)</f>
        <v>0</v>
      </c>
      <c r="W2712">
        <f>IF(P2712="장비비", J2712, 0)</f>
        <v>0</v>
      </c>
      <c r="X2712">
        <f>IF(P2712="폐기물처리비", J2712, 0)</f>
        <v>0</v>
      </c>
      <c r="Y2712">
        <f>IF(P2712="가설비", J2712, 0)</f>
        <v>0</v>
      </c>
      <c r="Z2712">
        <f>IF(P2712="잡비제외분", F2712, 0)</f>
        <v>0</v>
      </c>
      <c r="AA2712">
        <f>IF(P2712="사급자재대", L2712, 0)</f>
        <v>0</v>
      </c>
      <c r="AB2712">
        <f>IF(P2712="관급자재대", L2712, 0)</f>
        <v>0</v>
      </c>
      <c r="AC2712">
        <f>IF(P2712="사용자항목1", L2712, 0)</f>
        <v>0</v>
      </c>
      <c r="AD2712">
        <f>IF(P2712="사용자항목2", L2712, 0)</f>
        <v>0</v>
      </c>
      <c r="AE2712">
        <f>IF(P2712="사용자항목3", L2712, 0)</f>
        <v>0</v>
      </c>
      <c r="AF2712">
        <f>IF(P2712="사용자항목4", L2712, 0)</f>
        <v>0</v>
      </c>
      <c r="AG2712">
        <f>IF(P2712="사용자항목5", L2712, 0)</f>
        <v>0</v>
      </c>
      <c r="AH2712">
        <f>IF(P2712="사용자항목6", L2712, 0)</f>
        <v>0</v>
      </c>
      <c r="AI2712">
        <f>IF(P2712="사용자항목7", L2712, 0)</f>
        <v>0</v>
      </c>
      <c r="AJ2712">
        <f>IF(P2712="사용자항목8", L2712, 0)</f>
        <v>0</v>
      </c>
      <c r="AK2712">
        <f>IF(P2712="사용자항목9", L2712, 0)</f>
        <v>0</v>
      </c>
    </row>
    <row r="2713" spans="1:38" ht="30" customHeight="1">
      <c r="A2713" s="32"/>
      <c r="B2713" s="32"/>
      <c r="C2713" s="30"/>
      <c r="D2713" s="8"/>
      <c r="E2713" s="8"/>
      <c r="F2713" s="8"/>
      <c r="G2713" s="8"/>
      <c r="H2713" s="8"/>
      <c r="I2713" s="8"/>
      <c r="J2713" s="8"/>
      <c r="K2713" s="8"/>
      <c r="L2713" s="8"/>
      <c r="M2713" s="8"/>
    </row>
    <row r="2714" spans="1:38" ht="30" customHeight="1">
      <c r="A2714" s="32"/>
      <c r="B2714" s="32"/>
      <c r="C2714" s="30"/>
      <c r="D2714" s="8"/>
      <c r="E2714" s="8"/>
      <c r="F2714" s="8"/>
      <c r="G2714" s="8"/>
      <c r="H2714" s="8"/>
      <c r="I2714" s="8"/>
      <c r="J2714" s="8"/>
      <c r="K2714" s="8"/>
      <c r="L2714" s="8"/>
      <c r="M2714" s="8"/>
    </row>
    <row r="2715" spans="1:38" ht="30" customHeight="1">
      <c r="A2715" s="32"/>
      <c r="B2715" s="32"/>
      <c r="C2715" s="30"/>
      <c r="D2715" s="8"/>
      <c r="E2715" s="8"/>
      <c r="F2715" s="8"/>
      <c r="G2715" s="8"/>
      <c r="H2715" s="8"/>
      <c r="I2715" s="8"/>
      <c r="J2715" s="8"/>
      <c r="K2715" s="8"/>
      <c r="L2715" s="8"/>
      <c r="M2715" s="8"/>
    </row>
    <row r="2716" spans="1:38" ht="30" customHeight="1">
      <c r="A2716" s="32"/>
      <c r="B2716" s="32"/>
      <c r="C2716" s="30"/>
      <c r="D2716" s="8"/>
      <c r="E2716" s="8"/>
      <c r="F2716" s="8"/>
      <c r="G2716" s="8"/>
      <c r="H2716" s="8"/>
      <c r="I2716" s="8"/>
      <c r="J2716" s="8"/>
      <c r="K2716" s="8"/>
      <c r="L2716" s="8"/>
      <c r="M2716" s="8"/>
    </row>
    <row r="2717" spans="1:38" ht="30" customHeight="1">
      <c r="A2717" s="32"/>
      <c r="B2717" s="32"/>
      <c r="C2717" s="30"/>
      <c r="D2717" s="8"/>
      <c r="E2717" s="8"/>
      <c r="F2717" s="8"/>
      <c r="G2717" s="8"/>
      <c r="H2717" s="8"/>
      <c r="I2717" s="8"/>
      <c r="J2717" s="8"/>
      <c r="K2717" s="8"/>
      <c r="L2717" s="8"/>
      <c r="M2717" s="8"/>
    </row>
    <row r="2718" spans="1:38" ht="30" customHeight="1">
      <c r="A2718" s="32"/>
      <c r="B2718" s="32"/>
      <c r="C2718" s="30"/>
      <c r="D2718" s="8"/>
      <c r="E2718" s="8"/>
      <c r="F2718" s="8"/>
      <c r="G2718" s="8"/>
      <c r="H2718" s="8"/>
      <c r="I2718" s="8"/>
      <c r="J2718" s="8"/>
      <c r="K2718" s="8"/>
      <c r="L2718" s="8"/>
      <c r="M2718" s="8"/>
    </row>
    <row r="2719" spans="1:38" ht="30" customHeight="1">
      <c r="A2719" s="32"/>
      <c r="B2719" s="32"/>
      <c r="C2719" s="30"/>
      <c r="D2719" s="8"/>
      <c r="E2719" s="8"/>
      <c r="F2719" s="8"/>
      <c r="G2719" s="8"/>
      <c r="H2719" s="8"/>
      <c r="I2719" s="8"/>
      <c r="J2719" s="8"/>
      <c r="K2719" s="8"/>
      <c r="L2719" s="8"/>
      <c r="M2719" s="8"/>
    </row>
    <row r="2720" spans="1:38" ht="30" customHeight="1">
      <c r="A2720" s="32"/>
      <c r="B2720" s="32"/>
      <c r="C2720" s="30"/>
      <c r="D2720" s="8"/>
      <c r="E2720" s="8"/>
      <c r="F2720" s="8"/>
      <c r="G2720" s="8"/>
      <c r="H2720" s="8"/>
      <c r="I2720" s="8"/>
      <c r="J2720" s="8"/>
      <c r="K2720" s="8"/>
      <c r="L2720" s="8"/>
      <c r="M2720" s="8"/>
    </row>
    <row r="2721" spans="1:38" ht="30" customHeight="1">
      <c r="A2721" s="32"/>
      <c r="B2721" s="32"/>
      <c r="C2721" s="30"/>
      <c r="D2721" s="8"/>
      <c r="E2721" s="8"/>
      <c r="F2721" s="8"/>
      <c r="G2721" s="8"/>
      <c r="H2721" s="8"/>
      <c r="I2721" s="8"/>
      <c r="J2721" s="8"/>
      <c r="K2721" s="8"/>
      <c r="L2721" s="8"/>
      <c r="M2721" s="8"/>
    </row>
    <row r="2722" spans="1:38" ht="30" customHeight="1">
      <c r="A2722" s="32"/>
      <c r="B2722" s="32"/>
      <c r="C2722" s="30"/>
      <c r="D2722" s="8"/>
      <c r="E2722" s="8"/>
      <c r="F2722" s="8"/>
      <c r="G2722" s="8"/>
      <c r="H2722" s="8"/>
      <c r="I2722" s="8"/>
      <c r="J2722" s="8"/>
      <c r="K2722" s="8"/>
      <c r="L2722" s="8"/>
      <c r="M2722" s="8"/>
    </row>
    <row r="2723" spans="1:38" ht="30" customHeight="1">
      <c r="A2723" s="32"/>
      <c r="B2723" s="32"/>
      <c r="C2723" s="30"/>
      <c r="D2723" s="8"/>
      <c r="E2723" s="8"/>
      <c r="F2723" s="8"/>
      <c r="G2723" s="8"/>
      <c r="H2723" s="8"/>
      <c r="I2723" s="8"/>
      <c r="J2723" s="8"/>
      <c r="K2723" s="8"/>
      <c r="L2723" s="8"/>
      <c r="M2723" s="8"/>
    </row>
    <row r="2724" spans="1:38" ht="30" customHeight="1">
      <c r="A2724" s="32"/>
      <c r="B2724" s="32"/>
      <c r="C2724" s="30"/>
      <c r="D2724" s="8"/>
      <c r="E2724" s="8"/>
      <c r="F2724" s="8"/>
      <c r="G2724" s="8"/>
      <c r="H2724" s="8"/>
      <c r="I2724" s="8"/>
      <c r="J2724" s="8"/>
      <c r="K2724" s="8"/>
      <c r="L2724" s="8"/>
      <c r="M2724" s="8"/>
    </row>
    <row r="2725" spans="1:38" ht="30" customHeight="1">
      <c r="A2725" s="32"/>
      <c r="B2725" s="32"/>
      <c r="C2725" s="30"/>
      <c r="D2725" s="8"/>
      <c r="E2725" s="8"/>
      <c r="F2725" s="8"/>
      <c r="G2725" s="8"/>
      <c r="H2725" s="8"/>
      <c r="I2725" s="8"/>
      <c r="J2725" s="8"/>
      <c r="K2725" s="8"/>
      <c r="L2725" s="8"/>
      <c r="M2725" s="8"/>
    </row>
    <row r="2726" spans="1:38" ht="30" customHeight="1">
      <c r="A2726" s="32"/>
      <c r="B2726" s="32"/>
      <c r="C2726" s="30"/>
      <c r="D2726" s="8"/>
      <c r="E2726" s="8"/>
      <c r="F2726" s="8"/>
      <c r="G2726" s="8"/>
      <c r="H2726" s="8"/>
      <c r="I2726" s="8"/>
      <c r="J2726" s="8"/>
      <c r="K2726" s="8"/>
      <c r="L2726" s="8"/>
      <c r="M2726" s="8"/>
    </row>
    <row r="2727" spans="1:38" ht="30" customHeight="1">
      <c r="A2727" s="32"/>
      <c r="B2727" s="32"/>
      <c r="C2727" s="30"/>
      <c r="D2727" s="8"/>
      <c r="E2727" s="8"/>
      <c r="F2727" s="8"/>
      <c r="G2727" s="8"/>
      <c r="H2727" s="8"/>
      <c r="I2727" s="8"/>
      <c r="J2727" s="8"/>
      <c r="K2727" s="8"/>
      <c r="L2727" s="8"/>
      <c r="M2727" s="8"/>
    </row>
    <row r="2728" spans="1:38" ht="30" customHeight="1">
      <c r="A2728" s="32"/>
      <c r="B2728" s="32"/>
      <c r="C2728" s="30"/>
      <c r="D2728" s="8"/>
      <c r="E2728" s="8"/>
      <c r="F2728" s="8"/>
      <c r="G2728" s="8"/>
      <c r="H2728" s="8"/>
      <c r="I2728" s="8"/>
      <c r="J2728" s="8"/>
      <c r="K2728" s="8"/>
      <c r="L2728" s="8"/>
      <c r="M2728" s="8"/>
    </row>
    <row r="2729" spans="1:38" ht="30" customHeight="1">
      <c r="A2729" s="32"/>
      <c r="B2729" s="32"/>
      <c r="C2729" s="30"/>
      <c r="D2729" s="8"/>
      <c r="E2729" s="8"/>
      <c r="F2729" s="8"/>
      <c r="G2729" s="8"/>
      <c r="H2729" s="8"/>
      <c r="I2729" s="8"/>
      <c r="J2729" s="8"/>
      <c r="K2729" s="8"/>
      <c r="L2729" s="8"/>
      <c r="M2729" s="8"/>
    </row>
    <row r="2730" spans="1:38" ht="30" customHeight="1">
      <c r="A2730" s="32"/>
      <c r="B2730" s="32"/>
      <c r="C2730" s="30"/>
      <c r="D2730" s="8"/>
      <c r="E2730" s="8"/>
      <c r="F2730" s="8"/>
      <c r="G2730" s="8"/>
      <c r="H2730" s="8"/>
      <c r="I2730" s="8"/>
      <c r="J2730" s="8"/>
      <c r="K2730" s="8"/>
      <c r="L2730" s="8"/>
      <c r="M2730" s="8"/>
    </row>
    <row r="2731" spans="1:38" ht="30" customHeight="1">
      <c r="A2731" s="32"/>
      <c r="B2731" s="32"/>
      <c r="C2731" s="30"/>
      <c r="D2731" s="8"/>
      <c r="E2731" s="8"/>
      <c r="F2731" s="8"/>
      <c r="G2731" s="8"/>
      <c r="H2731" s="8"/>
      <c r="I2731" s="8"/>
      <c r="J2731" s="8"/>
      <c r="K2731" s="8"/>
      <c r="L2731" s="8"/>
      <c r="M2731" s="8"/>
    </row>
    <row r="2732" spans="1:38" ht="30" customHeight="1">
      <c r="A2732" s="11" t="s">
        <v>121</v>
      </c>
      <c r="B2732" s="12"/>
      <c r="C2732" s="13"/>
      <c r="D2732" s="14"/>
      <c r="E2732" s="8"/>
      <c r="F2732" s="14"/>
      <c r="G2732" s="8"/>
      <c r="H2732" s="14"/>
      <c r="I2732" s="8"/>
      <c r="J2732" s="14"/>
      <c r="K2732" s="8"/>
      <c r="L2732" s="14">
        <f>F2732+H2732+J2732</f>
        <v>0</v>
      </c>
      <c r="M2732" s="14"/>
      <c r="R2732">
        <f t="shared" ref="R2732:AL2732" si="276">ROUNDDOWN(SUM(R2712:R2712), 0)</f>
        <v>0</v>
      </c>
      <c r="S2732">
        <f t="shared" si="276"/>
        <v>0</v>
      </c>
      <c r="T2732">
        <f t="shared" si="276"/>
        <v>0</v>
      </c>
      <c r="U2732">
        <f t="shared" si="276"/>
        <v>0</v>
      </c>
      <c r="V2732">
        <f t="shared" si="276"/>
        <v>0</v>
      </c>
      <c r="W2732">
        <f t="shared" si="276"/>
        <v>0</v>
      </c>
      <c r="X2732">
        <f t="shared" si="276"/>
        <v>0</v>
      </c>
      <c r="Y2732">
        <f t="shared" si="276"/>
        <v>0</v>
      </c>
      <c r="Z2732">
        <f t="shared" si="276"/>
        <v>0</v>
      </c>
      <c r="AA2732">
        <f t="shared" si="276"/>
        <v>0</v>
      </c>
      <c r="AB2732">
        <f t="shared" si="276"/>
        <v>0</v>
      </c>
      <c r="AC2732">
        <f t="shared" si="276"/>
        <v>0</v>
      </c>
      <c r="AD2732">
        <f t="shared" si="276"/>
        <v>0</v>
      </c>
      <c r="AE2732">
        <f t="shared" si="276"/>
        <v>0</v>
      </c>
      <c r="AF2732">
        <f t="shared" si="276"/>
        <v>0</v>
      </c>
      <c r="AG2732">
        <f t="shared" si="276"/>
        <v>0</v>
      </c>
      <c r="AH2732">
        <f t="shared" si="276"/>
        <v>0</v>
      </c>
      <c r="AI2732">
        <f t="shared" si="276"/>
        <v>0</v>
      </c>
      <c r="AJ2732">
        <f t="shared" si="276"/>
        <v>0</v>
      </c>
      <c r="AK2732">
        <f t="shared" si="276"/>
        <v>0</v>
      </c>
      <c r="AL2732">
        <f t="shared" si="276"/>
        <v>0</v>
      </c>
    </row>
    <row r="2733" spans="1:38" ht="30" customHeight="1">
      <c r="A2733" s="53" t="s">
        <v>440</v>
      </c>
      <c r="B2733" s="56"/>
      <c r="C2733" s="56"/>
      <c r="D2733" s="56"/>
      <c r="E2733" s="56"/>
      <c r="F2733" s="56"/>
      <c r="G2733" s="56"/>
      <c r="H2733" s="56"/>
      <c r="I2733" s="56"/>
      <c r="J2733" s="56"/>
      <c r="K2733" s="56"/>
      <c r="L2733" s="56"/>
      <c r="M2733" s="57"/>
    </row>
    <row r="2734" spans="1:38" ht="30" customHeight="1">
      <c r="A2734" s="31" t="s">
        <v>182</v>
      </c>
      <c r="B2734" s="31" t="s">
        <v>183</v>
      </c>
      <c r="C2734" s="29" t="s">
        <v>57</v>
      </c>
      <c r="D2734" s="8">
        <v>125</v>
      </c>
      <c r="E2734" s="8"/>
      <c r="F2734" s="8"/>
      <c r="G2734" s="8"/>
      <c r="H2734" s="8"/>
      <c r="I2734" s="8"/>
      <c r="J2734" s="8"/>
      <c r="K2734" s="8">
        <f>E2734+G2734+I2734</f>
        <v>0</v>
      </c>
      <c r="L2734" s="8">
        <f>F2734+H2734+J2734</f>
        <v>0</v>
      </c>
      <c r="M2734" s="9" t="s">
        <v>181</v>
      </c>
      <c r="O2734" t="str">
        <f>""</f>
        <v/>
      </c>
      <c r="P2734" s="1" t="s">
        <v>120</v>
      </c>
      <c r="Q2734">
        <v>1</v>
      </c>
      <c r="R2734">
        <f>IF(P2734="기계경비", J2734, 0)</f>
        <v>0</v>
      </c>
      <c r="S2734">
        <f>IF(P2734="운반비", J2734, 0)</f>
        <v>0</v>
      </c>
      <c r="T2734">
        <f>IF(P2734="작업부산물", F2734, 0)</f>
        <v>0</v>
      </c>
      <c r="U2734">
        <f>IF(P2734="관급", F2734, 0)</f>
        <v>0</v>
      </c>
      <c r="V2734">
        <f>IF(P2734="외주비", J2734, 0)</f>
        <v>0</v>
      </c>
      <c r="W2734">
        <f>IF(P2734="장비비", J2734, 0)</f>
        <v>0</v>
      </c>
      <c r="X2734">
        <f>IF(P2734="폐기물처리비", J2734, 0)</f>
        <v>0</v>
      </c>
      <c r="Y2734">
        <f>IF(P2734="가설비", J2734, 0)</f>
        <v>0</v>
      </c>
      <c r="Z2734">
        <f>IF(P2734="잡비제외분", F2734, 0)</f>
        <v>0</v>
      </c>
      <c r="AA2734">
        <f>IF(P2734="사급자재대", L2734, 0)</f>
        <v>0</v>
      </c>
      <c r="AB2734">
        <f>IF(P2734="관급자재대", L2734, 0)</f>
        <v>0</v>
      </c>
      <c r="AC2734">
        <f>IF(P2734="사용자항목1", L2734, 0)</f>
        <v>0</v>
      </c>
      <c r="AD2734">
        <f>IF(P2734="사용자항목2", L2734, 0)</f>
        <v>0</v>
      </c>
      <c r="AE2734">
        <f>IF(P2734="사용자항목3", L2734, 0)</f>
        <v>0</v>
      </c>
      <c r="AF2734">
        <f>IF(P2734="사용자항목4", L2734, 0)</f>
        <v>0</v>
      </c>
      <c r="AG2734">
        <f>IF(P2734="사용자항목5", L2734, 0)</f>
        <v>0</v>
      </c>
      <c r="AH2734">
        <f>IF(P2734="사용자항목6", L2734, 0)</f>
        <v>0</v>
      </c>
      <c r="AI2734">
        <f>IF(P2734="사용자항목7", L2734, 0)</f>
        <v>0</v>
      </c>
      <c r="AJ2734">
        <f>IF(P2734="사용자항목8", L2734, 0)</f>
        <v>0</v>
      </c>
      <c r="AK2734">
        <f>IF(P2734="사용자항목9", L2734, 0)</f>
        <v>0</v>
      </c>
    </row>
    <row r="2735" spans="1:38" ht="30" customHeight="1">
      <c r="A2735" s="31" t="s">
        <v>303</v>
      </c>
      <c r="B2735" s="31" t="s">
        <v>185</v>
      </c>
      <c r="C2735" s="29" t="s">
        <v>57</v>
      </c>
      <c r="D2735" s="8">
        <v>125</v>
      </c>
      <c r="E2735" s="8"/>
      <c r="F2735" s="8"/>
      <c r="G2735" s="8"/>
      <c r="H2735" s="8"/>
      <c r="I2735" s="8"/>
      <c r="J2735" s="8"/>
      <c r="K2735" s="8">
        <f>E2735+G2735+I2735</f>
        <v>0</v>
      </c>
      <c r="L2735" s="8">
        <f>F2735+H2735+J2735</f>
        <v>0</v>
      </c>
      <c r="M2735" s="9" t="s">
        <v>184</v>
      </c>
      <c r="O2735" t="str">
        <f>""</f>
        <v/>
      </c>
      <c r="P2735" s="1" t="s">
        <v>120</v>
      </c>
      <c r="Q2735">
        <v>1</v>
      </c>
      <c r="R2735">
        <f>IF(P2735="기계경비", J2735, 0)</f>
        <v>0</v>
      </c>
      <c r="S2735">
        <f>IF(P2735="운반비", J2735, 0)</f>
        <v>0</v>
      </c>
      <c r="T2735">
        <f>IF(P2735="작업부산물", F2735, 0)</f>
        <v>0</v>
      </c>
      <c r="U2735">
        <f>IF(P2735="관급", F2735, 0)</f>
        <v>0</v>
      </c>
      <c r="V2735">
        <f>IF(P2735="외주비", J2735, 0)</f>
        <v>0</v>
      </c>
      <c r="W2735">
        <f>IF(P2735="장비비", J2735, 0)</f>
        <v>0</v>
      </c>
      <c r="X2735">
        <f>IF(P2735="폐기물처리비", J2735, 0)</f>
        <v>0</v>
      </c>
      <c r="Y2735">
        <f>IF(P2735="가설비", J2735, 0)</f>
        <v>0</v>
      </c>
      <c r="Z2735">
        <f>IF(P2735="잡비제외분", F2735, 0)</f>
        <v>0</v>
      </c>
      <c r="AA2735">
        <f>IF(P2735="사급자재대", L2735, 0)</f>
        <v>0</v>
      </c>
      <c r="AB2735">
        <f>IF(P2735="관급자재대", L2735, 0)</f>
        <v>0</v>
      </c>
      <c r="AC2735">
        <f>IF(P2735="사용자항목1", L2735, 0)</f>
        <v>0</v>
      </c>
      <c r="AD2735">
        <f>IF(P2735="사용자항목2", L2735, 0)</f>
        <v>0</v>
      </c>
      <c r="AE2735">
        <f>IF(P2735="사용자항목3", L2735, 0)</f>
        <v>0</v>
      </c>
      <c r="AF2735">
        <f>IF(P2735="사용자항목4", L2735, 0)</f>
        <v>0</v>
      </c>
      <c r="AG2735">
        <f>IF(P2735="사용자항목5", L2735, 0)</f>
        <v>0</v>
      </c>
      <c r="AH2735">
        <f>IF(P2735="사용자항목6", L2735, 0)</f>
        <v>0</v>
      </c>
      <c r="AI2735">
        <f>IF(P2735="사용자항목7", L2735, 0)</f>
        <v>0</v>
      </c>
      <c r="AJ2735">
        <f>IF(P2735="사용자항목8", L2735, 0)</f>
        <v>0</v>
      </c>
      <c r="AK2735">
        <f>IF(P2735="사용자항목9", L2735, 0)</f>
        <v>0</v>
      </c>
    </row>
    <row r="2736" spans="1:38" ht="30" customHeight="1">
      <c r="A2736" s="32"/>
      <c r="B2736" s="32"/>
      <c r="C2736" s="30"/>
      <c r="D2736" s="8"/>
      <c r="E2736" s="8"/>
      <c r="F2736" s="8"/>
      <c r="G2736" s="8"/>
      <c r="H2736" s="8"/>
      <c r="I2736" s="8"/>
      <c r="J2736" s="8"/>
      <c r="K2736" s="8"/>
      <c r="L2736" s="8"/>
      <c r="M2736" s="8"/>
    </row>
    <row r="2737" spans="1:13" ht="30" customHeight="1">
      <c r="A2737" s="32"/>
      <c r="B2737" s="32"/>
      <c r="C2737" s="30"/>
      <c r="D2737" s="8"/>
      <c r="E2737" s="8"/>
      <c r="F2737" s="8"/>
      <c r="G2737" s="8"/>
      <c r="H2737" s="8"/>
      <c r="I2737" s="8"/>
      <c r="J2737" s="8"/>
      <c r="K2737" s="8"/>
      <c r="L2737" s="8"/>
      <c r="M2737" s="8"/>
    </row>
    <row r="2738" spans="1:13" ht="30" customHeight="1">
      <c r="A2738" s="32"/>
      <c r="B2738" s="32"/>
      <c r="C2738" s="30"/>
      <c r="D2738" s="8"/>
      <c r="E2738" s="8"/>
      <c r="F2738" s="8"/>
      <c r="G2738" s="8"/>
      <c r="H2738" s="8"/>
      <c r="I2738" s="8"/>
      <c r="J2738" s="8"/>
      <c r="K2738" s="8"/>
      <c r="L2738" s="8"/>
      <c r="M2738" s="8"/>
    </row>
    <row r="2739" spans="1:13" ht="30" customHeight="1">
      <c r="A2739" s="32"/>
      <c r="B2739" s="32"/>
      <c r="C2739" s="30"/>
      <c r="D2739" s="8"/>
      <c r="E2739" s="8"/>
      <c r="F2739" s="8"/>
      <c r="G2739" s="8"/>
      <c r="H2739" s="8"/>
      <c r="I2739" s="8"/>
      <c r="J2739" s="8"/>
      <c r="K2739" s="8"/>
      <c r="L2739" s="8"/>
      <c r="M2739" s="8"/>
    </row>
    <row r="2740" spans="1:13" ht="30" customHeight="1">
      <c r="A2740" s="32"/>
      <c r="B2740" s="32"/>
      <c r="C2740" s="30"/>
      <c r="D2740" s="8"/>
      <c r="E2740" s="8"/>
      <c r="F2740" s="8"/>
      <c r="G2740" s="8"/>
      <c r="H2740" s="8"/>
      <c r="I2740" s="8"/>
      <c r="J2740" s="8"/>
      <c r="K2740" s="8"/>
      <c r="L2740" s="8"/>
      <c r="M2740" s="8"/>
    </row>
    <row r="2741" spans="1:13" ht="30" customHeight="1">
      <c r="A2741" s="32"/>
      <c r="B2741" s="32"/>
      <c r="C2741" s="30"/>
      <c r="D2741" s="8"/>
      <c r="E2741" s="8"/>
      <c r="F2741" s="8"/>
      <c r="G2741" s="8"/>
      <c r="H2741" s="8"/>
      <c r="I2741" s="8"/>
      <c r="J2741" s="8"/>
      <c r="K2741" s="8"/>
      <c r="L2741" s="8"/>
      <c r="M2741" s="8"/>
    </row>
    <row r="2742" spans="1:13" ht="30" customHeight="1">
      <c r="A2742" s="32"/>
      <c r="B2742" s="32"/>
      <c r="C2742" s="30"/>
      <c r="D2742" s="8"/>
      <c r="E2742" s="8"/>
      <c r="F2742" s="8"/>
      <c r="G2742" s="8"/>
      <c r="H2742" s="8"/>
      <c r="I2742" s="8"/>
      <c r="J2742" s="8"/>
      <c r="K2742" s="8"/>
      <c r="L2742" s="8"/>
      <c r="M2742" s="8"/>
    </row>
    <row r="2743" spans="1:13" ht="30" customHeight="1">
      <c r="A2743" s="32"/>
      <c r="B2743" s="32"/>
      <c r="C2743" s="30"/>
      <c r="D2743" s="8"/>
      <c r="E2743" s="8"/>
      <c r="F2743" s="8"/>
      <c r="G2743" s="8"/>
      <c r="H2743" s="8"/>
      <c r="I2743" s="8"/>
      <c r="J2743" s="8"/>
      <c r="K2743" s="8"/>
      <c r="L2743" s="8"/>
      <c r="M2743" s="8"/>
    </row>
    <row r="2744" spans="1:13" ht="30" customHeight="1">
      <c r="A2744" s="32"/>
      <c r="B2744" s="32"/>
      <c r="C2744" s="30"/>
      <c r="D2744" s="8"/>
      <c r="E2744" s="8"/>
      <c r="F2744" s="8"/>
      <c r="G2744" s="8"/>
      <c r="H2744" s="8"/>
      <c r="I2744" s="8"/>
      <c r="J2744" s="8"/>
      <c r="K2744" s="8"/>
      <c r="L2744" s="8"/>
      <c r="M2744" s="8"/>
    </row>
    <row r="2745" spans="1:13" ht="30" customHeight="1">
      <c r="A2745" s="32"/>
      <c r="B2745" s="32"/>
      <c r="C2745" s="30"/>
      <c r="D2745" s="8"/>
      <c r="E2745" s="8"/>
      <c r="F2745" s="8"/>
      <c r="G2745" s="8"/>
      <c r="H2745" s="8"/>
      <c r="I2745" s="8"/>
      <c r="J2745" s="8"/>
      <c r="K2745" s="8"/>
      <c r="L2745" s="8"/>
      <c r="M2745" s="8"/>
    </row>
    <row r="2746" spans="1:13" ht="30" customHeight="1">
      <c r="A2746" s="32"/>
      <c r="B2746" s="32"/>
      <c r="C2746" s="30"/>
      <c r="D2746" s="8"/>
      <c r="E2746" s="8"/>
      <c r="F2746" s="8"/>
      <c r="G2746" s="8"/>
      <c r="H2746" s="8"/>
      <c r="I2746" s="8"/>
      <c r="J2746" s="8"/>
      <c r="K2746" s="8"/>
      <c r="L2746" s="8"/>
      <c r="M2746" s="8"/>
    </row>
    <row r="2747" spans="1:13" ht="30" customHeight="1">
      <c r="A2747" s="32"/>
      <c r="B2747" s="32"/>
      <c r="C2747" s="30"/>
      <c r="D2747" s="8"/>
      <c r="E2747" s="8"/>
      <c r="F2747" s="8"/>
      <c r="G2747" s="8"/>
      <c r="H2747" s="8"/>
      <c r="I2747" s="8"/>
      <c r="J2747" s="8"/>
      <c r="K2747" s="8"/>
      <c r="L2747" s="8"/>
      <c r="M2747" s="8"/>
    </row>
    <row r="2748" spans="1:13" ht="30" customHeight="1">
      <c r="A2748" s="32"/>
      <c r="B2748" s="32"/>
      <c r="C2748" s="30"/>
      <c r="D2748" s="8"/>
      <c r="E2748" s="8"/>
      <c r="F2748" s="8"/>
      <c r="G2748" s="8"/>
      <c r="H2748" s="8"/>
      <c r="I2748" s="8"/>
      <c r="J2748" s="8"/>
      <c r="K2748" s="8"/>
      <c r="L2748" s="8"/>
      <c r="M2748" s="8"/>
    </row>
    <row r="2749" spans="1:13" ht="30" customHeight="1">
      <c r="A2749" s="32"/>
      <c r="B2749" s="32"/>
      <c r="C2749" s="30"/>
      <c r="D2749" s="8"/>
      <c r="E2749" s="8"/>
      <c r="F2749" s="8"/>
      <c r="G2749" s="8"/>
      <c r="H2749" s="8"/>
      <c r="I2749" s="8"/>
      <c r="J2749" s="8"/>
      <c r="K2749" s="8"/>
      <c r="L2749" s="8"/>
      <c r="M2749" s="8"/>
    </row>
    <row r="2750" spans="1:13" ht="30" customHeight="1">
      <c r="A2750" s="32"/>
      <c r="B2750" s="32"/>
      <c r="C2750" s="30"/>
      <c r="D2750" s="8"/>
      <c r="E2750" s="8"/>
      <c r="F2750" s="8"/>
      <c r="G2750" s="8"/>
      <c r="H2750" s="8"/>
      <c r="I2750" s="8"/>
      <c r="J2750" s="8"/>
      <c r="K2750" s="8"/>
      <c r="L2750" s="8"/>
      <c r="M2750" s="8"/>
    </row>
    <row r="2751" spans="1:13" ht="30" customHeight="1">
      <c r="A2751" s="32"/>
      <c r="B2751" s="32"/>
      <c r="C2751" s="30"/>
      <c r="D2751" s="8"/>
      <c r="E2751" s="8"/>
      <c r="F2751" s="8"/>
      <c r="G2751" s="8"/>
      <c r="H2751" s="8"/>
      <c r="I2751" s="8"/>
      <c r="J2751" s="8"/>
      <c r="K2751" s="8"/>
      <c r="L2751" s="8"/>
      <c r="M2751" s="8"/>
    </row>
    <row r="2752" spans="1:13" ht="30" customHeight="1">
      <c r="A2752" s="32"/>
      <c r="B2752" s="32"/>
      <c r="C2752" s="30"/>
      <c r="D2752" s="8"/>
      <c r="E2752" s="8"/>
      <c r="F2752" s="8"/>
      <c r="G2752" s="8"/>
      <c r="H2752" s="8"/>
      <c r="I2752" s="8"/>
      <c r="J2752" s="8"/>
      <c r="K2752" s="8"/>
      <c r="L2752" s="8"/>
      <c r="M2752" s="8"/>
    </row>
    <row r="2753" spans="1:38" ht="30" customHeight="1">
      <c r="A2753" s="32"/>
      <c r="B2753" s="32"/>
      <c r="C2753" s="30"/>
      <c r="D2753" s="8"/>
      <c r="E2753" s="8"/>
      <c r="F2753" s="8"/>
      <c r="G2753" s="8"/>
      <c r="H2753" s="8"/>
      <c r="I2753" s="8"/>
      <c r="J2753" s="8"/>
      <c r="K2753" s="8"/>
      <c r="L2753" s="8"/>
      <c r="M2753" s="8"/>
    </row>
    <row r="2754" spans="1:38" ht="30" customHeight="1">
      <c r="A2754" s="11" t="s">
        <v>121</v>
      </c>
      <c r="B2754" s="12"/>
      <c r="C2754" s="13"/>
      <c r="D2754" s="14"/>
      <c r="E2754" s="8"/>
      <c r="F2754" s="14"/>
      <c r="G2754" s="8"/>
      <c r="H2754" s="14"/>
      <c r="I2754" s="8"/>
      <c r="J2754" s="14"/>
      <c r="K2754" s="8"/>
      <c r="L2754" s="14">
        <f>F2754+H2754+J2754</f>
        <v>0</v>
      </c>
      <c r="M2754" s="14"/>
      <c r="R2754">
        <f t="shared" ref="R2754:AL2754" si="277">ROUNDDOWN(SUM(R2734:R2735), 0)</f>
        <v>0</v>
      </c>
      <c r="S2754">
        <f t="shared" si="277"/>
        <v>0</v>
      </c>
      <c r="T2754">
        <f t="shared" si="277"/>
        <v>0</v>
      </c>
      <c r="U2754">
        <f t="shared" si="277"/>
        <v>0</v>
      </c>
      <c r="V2754">
        <f t="shared" si="277"/>
        <v>0</v>
      </c>
      <c r="W2754">
        <f t="shared" si="277"/>
        <v>0</v>
      </c>
      <c r="X2754">
        <f t="shared" si="277"/>
        <v>0</v>
      </c>
      <c r="Y2754">
        <f t="shared" si="277"/>
        <v>0</v>
      </c>
      <c r="Z2754">
        <f t="shared" si="277"/>
        <v>0</v>
      </c>
      <c r="AA2754">
        <f t="shared" si="277"/>
        <v>0</v>
      </c>
      <c r="AB2754">
        <f t="shared" si="277"/>
        <v>0</v>
      </c>
      <c r="AC2754">
        <f t="shared" si="277"/>
        <v>0</v>
      </c>
      <c r="AD2754">
        <f t="shared" si="277"/>
        <v>0</v>
      </c>
      <c r="AE2754">
        <f t="shared" si="277"/>
        <v>0</v>
      </c>
      <c r="AF2754">
        <f t="shared" si="277"/>
        <v>0</v>
      </c>
      <c r="AG2754">
        <f t="shared" si="277"/>
        <v>0</v>
      </c>
      <c r="AH2754">
        <f t="shared" si="277"/>
        <v>0</v>
      </c>
      <c r="AI2754">
        <f t="shared" si="277"/>
        <v>0</v>
      </c>
      <c r="AJ2754">
        <f t="shared" si="277"/>
        <v>0</v>
      </c>
      <c r="AK2754">
        <f t="shared" si="277"/>
        <v>0</v>
      </c>
      <c r="AL2754">
        <f t="shared" si="277"/>
        <v>0</v>
      </c>
    </row>
    <row r="2755" spans="1:38" ht="30" customHeight="1">
      <c r="A2755" s="53" t="s">
        <v>441</v>
      </c>
      <c r="B2755" s="56"/>
      <c r="C2755" s="56"/>
      <c r="D2755" s="56"/>
      <c r="E2755" s="56"/>
      <c r="F2755" s="56"/>
      <c r="G2755" s="56"/>
      <c r="H2755" s="56"/>
      <c r="I2755" s="56"/>
      <c r="J2755" s="56"/>
      <c r="K2755" s="56"/>
      <c r="L2755" s="56"/>
      <c r="M2755" s="57"/>
    </row>
    <row r="2756" spans="1:38" ht="30" customHeight="1">
      <c r="A2756" s="31" t="s">
        <v>100</v>
      </c>
      <c r="B2756" s="31" t="s">
        <v>101</v>
      </c>
      <c r="C2756" s="29" t="s">
        <v>74</v>
      </c>
      <c r="D2756" s="8">
        <v>0.375</v>
      </c>
      <c r="E2756" s="8"/>
      <c r="F2756" s="8"/>
      <c r="G2756" s="8"/>
      <c r="H2756" s="8"/>
      <c r="I2756" s="8"/>
      <c r="J2756" s="8"/>
      <c r="K2756" s="8">
        <f t="shared" ref="K2756:L2758" si="278">E2756+G2756+I2756</f>
        <v>0</v>
      </c>
      <c r="L2756" s="8">
        <f t="shared" si="278"/>
        <v>0</v>
      </c>
      <c r="M2756" s="8"/>
      <c r="O2756" t="str">
        <f>"03"</f>
        <v>03</v>
      </c>
      <c r="P2756" t="s">
        <v>110</v>
      </c>
      <c r="Q2756">
        <v>1</v>
      </c>
      <c r="R2756">
        <f>IF(P2756="기계경비", J2756, 0)</f>
        <v>0</v>
      </c>
      <c r="S2756">
        <f>IF(P2756="운반비", J2756, 0)</f>
        <v>0</v>
      </c>
      <c r="T2756">
        <f>IF(P2756="작업부산물", F2756, 0)</f>
        <v>0</v>
      </c>
      <c r="U2756">
        <f>IF(P2756="관급", F2756, 0)</f>
        <v>0</v>
      </c>
      <c r="V2756">
        <f>IF(P2756="외주비", J2756, 0)</f>
        <v>0</v>
      </c>
      <c r="W2756">
        <f>IF(P2756="장비비", J2756, 0)</f>
        <v>0</v>
      </c>
      <c r="X2756">
        <f>IF(P2756="폐기물처리비", L2756, 0)</f>
        <v>0</v>
      </c>
      <c r="Y2756">
        <f>IF(P2756="가설비", J2756, 0)</f>
        <v>0</v>
      </c>
      <c r="Z2756">
        <f>IF(P2756="잡비제외분", F2756, 0)</f>
        <v>0</v>
      </c>
      <c r="AA2756">
        <f>IF(P2756="사급자재대", L2756, 0)</f>
        <v>0</v>
      </c>
      <c r="AB2756">
        <f>IF(P2756="관급자재대", L2756, 0)</f>
        <v>0</v>
      </c>
      <c r="AC2756">
        <f>IF(P2756="사용자항목1", L2756, 0)</f>
        <v>0</v>
      </c>
      <c r="AD2756">
        <f>IF(P2756="사용자항목2", L2756, 0)</f>
        <v>0</v>
      </c>
      <c r="AE2756">
        <f>IF(P2756="사용자항목3", L2756, 0)</f>
        <v>0</v>
      </c>
      <c r="AF2756">
        <f>IF(P2756="사용자항목4", L2756, 0)</f>
        <v>0</v>
      </c>
      <c r="AG2756">
        <f>IF(P2756="사용자항목5", L2756, 0)</f>
        <v>0</v>
      </c>
      <c r="AH2756">
        <f>IF(P2756="사용자항목6", L2756, 0)</f>
        <v>0</v>
      </c>
      <c r="AI2756">
        <f>IF(P2756="사용자항목7", L2756, 0)</f>
        <v>0</v>
      </c>
      <c r="AJ2756">
        <f>IF(P2756="사용자항목8", L2756, 0)</f>
        <v>0</v>
      </c>
      <c r="AK2756">
        <f>IF(P2756="사용자항목9", L2756, 0)</f>
        <v>0</v>
      </c>
    </row>
    <row r="2757" spans="1:38" ht="30" customHeight="1">
      <c r="A2757" s="31" t="s">
        <v>106</v>
      </c>
      <c r="B2757" s="31" t="s">
        <v>109</v>
      </c>
      <c r="C2757" s="29" t="s">
        <v>74</v>
      </c>
      <c r="D2757" s="8">
        <v>0.375</v>
      </c>
      <c r="E2757" s="8"/>
      <c r="F2757" s="8"/>
      <c r="G2757" s="8"/>
      <c r="H2757" s="8"/>
      <c r="I2757" s="8"/>
      <c r="J2757" s="8"/>
      <c r="K2757" s="8">
        <f t="shared" si="278"/>
        <v>0</v>
      </c>
      <c r="L2757" s="8">
        <f t="shared" si="278"/>
        <v>0</v>
      </c>
      <c r="M2757" s="9" t="s">
        <v>108</v>
      </c>
      <c r="O2757" t="str">
        <f>"03"</f>
        <v>03</v>
      </c>
      <c r="P2757" t="s">
        <v>110</v>
      </c>
      <c r="Q2757">
        <v>1</v>
      </c>
      <c r="R2757">
        <f>IF(P2757="기계경비", J2757, 0)</f>
        <v>0</v>
      </c>
      <c r="S2757">
        <f>IF(P2757="운반비", J2757, 0)</f>
        <v>0</v>
      </c>
      <c r="T2757">
        <f>IF(P2757="작업부산물", F2757, 0)</f>
        <v>0</v>
      </c>
      <c r="U2757">
        <f>IF(P2757="관급", F2757, 0)</f>
        <v>0</v>
      </c>
      <c r="V2757">
        <f>IF(P2757="외주비", J2757, 0)</f>
        <v>0</v>
      </c>
      <c r="W2757">
        <f>IF(P2757="장비비", J2757, 0)</f>
        <v>0</v>
      </c>
      <c r="X2757">
        <f>IF(P2757="폐기물처리비", L2757, 0)</f>
        <v>0</v>
      </c>
      <c r="Y2757">
        <f>IF(P2757="가설비", J2757, 0)</f>
        <v>0</v>
      </c>
      <c r="Z2757">
        <f>IF(P2757="잡비제외분", F2757, 0)</f>
        <v>0</v>
      </c>
      <c r="AA2757">
        <f>IF(P2757="사급자재대", L2757, 0)</f>
        <v>0</v>
      </c>
      <c r="AB2757">
        <f>IF(P2757="관급자재대", L2757, 0)</f>
        <v>0</v>
      </c>
      <c r="AC2757">
        <f>IF(P2757="사용자항목1", L2757, 0)</f>
        <v>0</v>
      </c>
      <c r="AD2757">
        <f>IF(P2757="사용자항목2", L2757, 0)</f>
        <v>0</v>
      </c>
      <c r="AE2757">
        <f>IF(P2757="사용자항목3", L2757, 0)</f>
        <v>0</v>
      </c>
      <c r="AF2757">
        <f>IF(P2757="사용자항목4", L2757, 0)</f>
        <v>0</v>
      </c>
      <c r="AG2757">
        <f>IF(P2757="사용자항목5", L2757, 0)</f>
        <v>0</v>
      </c>
      <c r="AH2757">
        <f>IF(P2757="사용자항목6", L2757, 0)</f>
        <v>0</v>
      </c>
      <c r="AI2757">
        <f>IF(P2757="사용자항목7", L2757, 0)</f>
        <v>0</v>
      </c>
      <c r="AJ2757">
        <f>IF(P2757="사용자항목8", L2757, 0)</f>
        <v>0</v>
      </c>
      <c r="AK2757">
        <f>IF(P2757="사용자항목9", L2757, 0)</f>
        <v>0</v>
      </c>
    </row>
    <row r="2758" spans="1:38" ht="30" customHeight="1">
      <c r="A2758" s="31" t="s">
        <v>110</v>
      </c>
      <c r="B2758" s="31" t="s">
        <v>112</v>
      </c>
      <c r="C2758" s="29" t="s">
        <v>74</v>
      </c>
      <c r="D2758" s="8">
        <v>0.375</v>
      </c>
      <c r="E2758" s="8"/>
      <c r="F2758" s="8"/>
      <c r="G2758" s="8"/>
      <c r="H2758" s="8"/>
      <c r="I2758" s="8"/>
      <c r="J2758" s="8"/>
      <c r="K2758" s="8">
        <f t="shared" si="278"/>
        <v>0</v>
      </c>
      <c r="L2758" s="8">
        <f t="shared" si="278"/>
        <v>0</v>
      </c>
      <c r="M2758" s="9" t="s">
        <v>108</v>
      </c>
      <c r="O2758" t="str">
        <f>"03"</f>
        <v>03</v>
      </c>
      <c r="P2758" t="s">
        <v>110</v>
      </c>
      <c r="Q2758">
        <v>1</v>
      </c>
      <c r="R2758">
        <f>IF(P2758="기계경비", J2758, 0)</f>
        <v>0</v>
      </c>
      <c r="S2758">
        <f>IF(P2758="운반비", J2758, 0)</f>
        <v>0</v>
      </c>
      <c r="T2758">
        <f>IF(P2758="작업부산물", F2758, 0)</f>
        <v>0</v>
      </c>
      <c r="U2758">
        <f>IF(P2758="관급", F2758, 0)</f>
        <v>0</v>
      </c>
      <c r="V2758">
        <f>IF(P2758="외주비", J2758, 0)</f>
        <v>0</v>
      </c>
      <c r="W2758">
        <f>IF(P2758="장비비", J2758, 0)</f>
        <v>0</v>
      </c>
      <c r="X2758">
        <f>IF(P2758="폐기물처리비", L2758, 0)</f>
        <v>0</v>
      </c>
      <c r="Y2758">
        <f>IF(P2758="가설비", J2758, 0)</f>
        <v>0</v>
      </c>
      <c r="Z2758">
        <f>IF(P2758="잡비제외분", F2758, 0)</f>
        <v>0</v>
      </c>
      <c r="AA2758">
        <f>IF(P2758="사급자재대", L2758, 0)</f>
        <v>0</v>
      </c>
      <c r="AB2758">
        <f>IF(P2758="관급자재대", L2758, 0)</f>
        <v>0</v>
      </c>
      <c r="AC2758">
        <f>IF(P2758="사용자항목1", L2758, 0)</f>
        <v>0</v>
      </c>
      <c r="AD2758">
        <f>IF(P2758="사용자항목2", L2758, 0)</f>
        <v>0</v>
      </c>
      <c r="AE2758">
        <f>IF(P2758="사용자항목3", L2758, 0)</f>
        <v>0</v>
      </c>
      <c r="AF2758">
        <f>IF(P2758="사용자항목4", L2758, 0)</f>
        <v>0</v>
      </c>
      <c r="AG2758">
        <f>IF(P2758="사용자항목5", L2758, 0)</f>
        <v>0</v>
      </c>
      <c r="AH2758">
        <f>IF(P2758="사용자항목6", L2758, 0)</f>
        <v>0</v>
      </c>
      <c r="AI2758">
        <f>IF(P2758="사용자항목7", L2758, 0)</f>
        <v>0</v>
      </c>
      <c r="AJ2758">
        <f>IF(P2758="사용자항목8", L2758, 0)</f>
        <v>0</v>
      </c>
      <c r="AK2758">
        <f>IF(P2758="사용자항목9", L2758, 0)</f>
        <v>0</v>
      </c>
    </row>
    <row r="2759" spans="1:38" ht="30" customHeight="1">
      <c r="A2759" s="32"/>
      <c r="B2759" s="32"/>
      <c r="C2759" s="30"/>
      <c r="D2759" s="8"/>
      <c r="E2759" s="8"/>
      <c r="F2759" s="8"/>
      <c r="G2759" s="8"/>
      <c r="H2759" s="8"/>
      <c r="I2759" s="8"/>
      <c r="J2759" s="8"/>
      <c r="K2759" s="8"/>
      <c r="L2759" s="8"/>
      <c r="M2759" s="8"/>
    </row>
    <row r="2760" spans="1:38" ht="30" customHeight="1">
      <c r="A2760" s="32"/>
      <c r="B2760" s="32"/>
      <c r="C2760" s="30"/>
      <c r="D2760" s="8"/>
      <c r="E2760" s="8"/>
      <c r="F2760" s="8"/>
      <c r="G2760" s="8"/>
      <c r="H2760" s="8"/>
      <c r="I2760" s="8"/>
      <c r="J2760" s="8"/>
      <c r="K2760" s="8"/>
      <c r="L2760" s="8"/>
      <c r="M2760" s="8"/>
    </row>
    <row r="2761" spans="1:38" ht="30" customHeight="1">
      <c r="A2761" s="32"/>
      <c r="B2761" s="32"/>
      <c r="C2761" s="30"/>
      <c r="D2761" s="8"/>
      <c r="E2761" s="8"/>
      <c r="F2761" s="8"/>
      <c r="G2761" s="8"/>
      <c r="H2761" s="8"/>
      <c r="I2761" s="8"/>
      <c r="J2761" s="8"/>
      <c r="K2761" s="8"/>
      <c r="L2761" s="8"/>
      <c r="M2761" s="8"/>
    </row>
    <row r="2762" spans="1:38" ht="30" customHeight="1">
      <c r="A2762" s="32"/>
      <c r="B2762" s="32"/>
      <c r="C2762" s="30"/>
      <c r="D2762" s="8"/>
      <c r="E2762" s="8"/>
      <c r="F2762" s="8"/>
      <c r="G2762" s="8"/>
      <c r="H2762" s="8"/>
      <c r="I2762" s="8"/>
      <c r="J2762" s="8"/>
      <c r="K2762" s="8"/>
      <c r="L2762" s="8"/>
      <c r="M2762" s="8"/>
    </row>
    <row r="2763" spans="1:38" ht="30" customHeight="1">
      <c r="A2763" s="32"/>
      <c r="B2763" s="32"/>
      <c r="C2763" s="30"/>
      <c r="D2763" s="8"/>
      <c r="E2763" s="8"/>
      <c r="F2763" s="8"/>
      <c r="G2763" s="8"/>
      <c r="H2763" s="8"/>
      <c r="I2763" s="8"/>
      <c r="J2763" s="8"/>
      <c r="K2763" s="8"/>
      <c r="L2763" s="8"/>
      <c r="M2763" s="8"/>
    </row>
    <row r="2764" spans="1:38" ht="30" customHeight="1">
      <c r="A2764" s="32"/>
      <c r="B2764" s="32"/>
      <c r="C2764" s="30"/>
      <c r="D2764" s="8"/>
      <c r="E2764" s="8"/>
      <c r="F2764" s="8"/>
      <c r="G2764" s="8"/>
      <c r="H2764" s="8"/>
      <c r="I2764" s="8"/>
      <c r="J2764" s="8"/>
      <c r="K2764" s="8"/>
      <c r="L2764" s="8"/>
      <c r="M2764" s="8"/>
    </row>
    <row r="2765" spans="1:38" ht="30" customHeight="1">
      <c r="A2765" s="32"/>
      <c r="B2765" s="32"/>
      <c r="C2765" s="30"/>
      <c r="D2765" s="8"/>
      <c r="E2765" s="8"/>
      <c r="F2765" s="8"/>
      <c r="G2765" s="8"/>
      <c r="H2765" s="8"/>
      <c r="I2765" s="8"/>
      <c r="J2765" s="8"/>
      <c r="K2765" s="8"/>
      <c r="L2765" s="8"/>
      <c r="M2765" s="8"/>
    </row>
    <row r="2766" spans="1:38" ht="30" customHeight="1">
      <c r="A2766" s="32"/>
      <c r="B2766" s="32"/>
      <c r="C2766" s="30"/>
      <c r="D2766" s="8"/>
      <c r="E2766" s="8"/>
      <c r="F2766" s="8"/>
      <c r="G2766" s="8"/>
      <c r="H2766" s="8"/>
      <c r="I2766" s="8"/>
      <c r="J2766" s="8"/>
      <c r="K2766" s="8"/>
      <c r="L2766" s="8"/>
      <c r="M2766" s="8"/>
    </row>
    <row r="2767" spans="1:38" ht="30" customHeight="1">
      <c r="A2767" s="32"/>
      <c r="B2767" s="32"/>
      <c r="C2767" s="30"/>
      <c r="D2767" s="8"/>
      <c r="E2767" s="8"/>
      <c r="F2767" s="8"/>
      <c r="G2767" s="8"/>
      <c r="H2767" s="8"/>
      <c r="I2767" s="8"/>
      <c r="J2767" s="8"/>
      <c r="K2767" s="8"/>
      <c r="L2767" s="8"/>
      <c r="M2767" s="8"/>
    </row>
    <row r="2768" spans="1:38" ht="30" customHeight="1">
      <c r="A2768" s="32"/>
      <c r="B2768" s="32"/>
      <c r="C2768" s="30"/>
      <c r="D2768" s="8"/>
      <c r="E2768" s="8"/>
      <c r="F2768" s="8"/>
      <c r="G2768" s="8"/>
      <c r="H2768" s="8"/>
      <c r="I2768" s="8"/>
      <c r="J2768" s="8"/>
      <c r="K2768" s="8"/>
      <c r="L2768" s="8"/>
      <c r="M2768" s="8"/>
    </row>
    <row r="2769" spans="1:38" ht="30" customHeight="1">
      <c r="A2769" s="32"/>
      <c r="B2769" s="32"/>
      <c r="C2769" s="30"/>
      <c r="D2769" s="8"/>
      <c r="E2769" s="8"/>
      <c r="F2769" s="8"/>
      <c r="G2769" s="8"/>
      <c r="H2769" s="8"/>
      <c r="I2769" s="8"/>
      <c r="J2769" s="8"/>
      <c r="K2769" s="8"/>
      <c r="L2769" s="8"/>
      <c r="M2769" s="8"/>
    </row>
    <row r="2770" spans="1:38" ht="30" customHeight="1">
      <c r="A2770" s="32"/>
      <c r="B2770" s="32"/>
      <c r="C2770" s="30"/>
      <c r="D2770" s="8"/>
      <c r="E2770" s="8"/>
      <c r="F2770" s="8"/>
      <c r="G2770" s="8"/>
      <c r="H2770" s="8"/>
      <c r="I2770" s="8"/>
      <c r="J2770" s="8"/>
      <c r="K2770" s="8"/>
      <c r="L2770" s="8"/>
      <c r="M2770" s="8"/>
    </row>
    <row r="2771" spans="1:38" ht="30" customHeight="1">
      <c r="A2771" s="32"/>
      <c r="B2771" s="32"/>
      <c r="C2771" s="30"/>
      <c r="D2771" s="8"/>
      <c r="E2771" s="8"/>
      <c r="F2771" s="8"/>
      <c r="G2771" s="8"/>
      <c r="H2771" s="8"/>
      <c r="I2771" s="8"/>
      <c r="J2771" s="8"/>
      <c r="K2771" s="8"/>
      <c r="L2771" s="8"/>
      <c r="M2771" s="8"/>
    </row>
    <row r="2772" spans="1:38" ht="30" customHeight="1">
      <c r="A2772" s="32"/>
      <c r="B2772" s="32"/>
      <c r="C2772" s="30"/>
      <c r="D2772" s="8"/>
      <c r="E2772" s="8"/>
      <c r="F2772" s="8"/>
      <c r="G2772" s="8"/>
      <c r="H2772" s="8"/>
      <c r="I2772" s="8"/>
      <c r="J2772" s="8"/>
      <c r="K2772" s="8"/>
      <c r="L2772" s="8"/>
      <c r="M2772" s="8"/>
    </row>
    <row r="2773" spans="1:38" ht="30" customHeight="1">
      <c r="A2773" s="32"/>
      <c r="B2773" s="32"/>
      <c r="C2773" s="30"/>
      <c r="D2773" s="8"/>
      <c r="E2773" s="8"/>
      <c r="F2773" s="8"/>
      <c r="G2773" s="8"/>
      <c r="H2773" s="8"/>
      <c r="I2773" s="8"/>
      <c r="J2773" s="8"/>
      <c r="K2773" s="8"/>
      <c r="L2773" s="8"/>
      <c r="M2773" s="8"/>
    </row>
    <row r="2774" spans="1:38" ht="30" customHeight="1">
      <c r="A2774" s="32"/>
      <c r="B2774" s="32"/>
      <c r="C2774" s="30"/>
      <c r="D2774" s="8"/>
      <c r="E2774" s="8"/>
      <c r="F2774" s="8"/>
      <c r="G2774" s="8"/>
      <c r="H2774" s="8"/>
      <c r="I2774" s="8"/>
      <c r="J2774" s="8"/>
      <c r="K2774" s="8"/>
      <c r="L2774" s="8"/>
      <c r="M2774" s="8"/>
    </row>
    <row r="2775" spans="1:38" ht="30" customHeight="1">
      <c r="A2775" s="32"/>
      <c r="B2775" s="32"/>
      <c r="C2775" s="30"/>
      <c r="D2775" s="8"/>
      <c r="E2775" s="8"/>
      <c r="F2775" s="8"/>
      <c r="G2775" s="8"/>
      <c r="H2775" s="8"/>
      <c r="I2775" s="8"/>
      <c r="J2775" s="8"/>
      <c r="K2775" s="8"/>
      <c r="L2775" s="8"/>
      <c r="M2775" s="8"/>
    </row>
    <row r="2776" spans="1:38" ht="30" customHeight="1">
      <c r="A2776" s="11" t="s">
        <v>121</v>
      </c>
      <c r="B2776" s="12"/>
      <c r="C2776" s="13"/>
      <c r="D2776" s="14"/>
      <c r="E2776" s="8"/>
      <c r="F2776" s="14"/>
      <c r="G2776" s="8"/>
      <c r="H2776" s="14"/>
      <c r="I2776" s="8"/>
      <c r="J2776" s="14"/>
      <c r="K2776" s="8"/>
      <c r="L2776" s="14">
        <f>F2776+H2776+J2776</f>
        <v>0</v>
      </c>
      <c r="M2776" s="14"/>
      <c r="R2776">
        <f t="shared" ref="R2776:AL2776" si="279">ROUNDDOWN(SUM(R2756:R2758), 0)</f>
        <v>0</v>
      </c>
      <c r="S2776">
        <f t="shared" si="279"/>
        <v>0</v>
      </c>
      <c r="T2776">
        <f t="shared" si="279"/>
        <v>0</v>
      </c>
      <c r="U2776">
        <f t="shared" si="279"/>
        <v>0</v>
      </c>
      <c r="V2776">
        <f t="shared" si="279"/>
        <v>0</v>
      </c>
      <c r="W2776">
        <f t="shared" si="279"/>
        <v>0</v>
      </c>
      <c r="X2776">
        <f t="shared" si="279"/>
        <v>0</v>
      </c>
      <c r="Y2776">
        <f t="shared" si="279"/>
        <v>0</v>
      </c>
      <c r="Z2776">
        <f t="shared" si="279"/>
        <v>0</v>
      </c>
      <c r="AA2776">
        <f t="shared" si="279"/>
        <v>0</v>
      </c>
      <c r="AB2776">
        <f t="shared" si="279"/>
        <v>0</v>
      </c>
      <c r="AC2776">
        <f t="shared" si="279"/>
        <v>0</v>
      </c>
      <c r="AD2776">
        <f t="shared" si="279"/>
        <v>0</v>
      </c>
      <c r="AE2776">
        <f t="shared" si="279"/>
        <v>0</v>
      </c>
      <c r="AF2776">
        <f t="shared" si="279"/>
        <v>0</v>
      </c>
      <c r="AG2776">
        <f t="shared" si="279"/>
        <v>0</v>
      </c>
      <c r="AH2776">
        <f t="shared" si="279"/>
        <v>0</v>
      </c>
      <c r="AI2776">
        <f t="shared" si="279"/>
        <v>0</v>
      </c>
      <c r="AJ2776">
        <f t="shared" si="279"/>
        <v>0</v>
      </c>
      <c r="AK2776">
        <f t="shared" si="279"/>
        <v>0</v>
      </c>
      <c r="AL2776">
        <f t="shared" si="279"/>
        <v>0</v>
      </c>
    </row>
    <row r="2777" spans="1:38" ht="30" customHeight="1">
      <c r="A2777" s="53" t="s">
        <v>442</v>
      </c>
      <c r="B2777" s="56"/>
      <c r="C2777" s="56"/>
      <c r="D2777" s="56"/>
      <c r="E2777" s="56"/>
      <c r="F2777" s="56"/>
      <c r="G2777" s="56"/>
      <c r="H2777" s="56"/>
      <c r="I2777" s="56"/>
      <c r="J2777" s="56"/>
      <c r="K2777" s="56"/>
      <c r="L2777" s="56"/>
      <c r="M2777" s="57"/>
    </row>
    <row r="2778" spans="1:38" ht="30" customHeight="1">
      <c r="A2778" s="31" t="s">
        <v>237</v>
      </c>
      <c r="B2778" s="31" t="s">
        <v>105</v>
      </c>
      <c r="C2778" s="29" t="s">
        <v>47</v>
      </c>
      <c r="D2778" s="8">
        <v>8</v>
      </c>
      <c r="E2778" s="8"/>
      <c r="F2778" s="8"/>
      <c r="G2778" s="8"/>
      <c r="H2778" s="8"/>
      <c r="I2778" s="8"/>
      <c r="J2778" s="8"/>
      <c r="K2778" s="8">
        <f>E2778+G2778+I2778</f>
        <v>0</v>
      </c>
      <c r="L2778" s="8">
        <f>F2778+H2778+J2778</f>
        <v>0</v>
      </c>
      <c r="M2778" s="9" t="s">
        <v>236</v>
      </c>
      <c r="O2778" t="str">
        <f>""</f>
        <v/>
      </c>
      <c r="P2778" s="1" t="s">
        <v>120</v>
      </c>
      <c r="Q2778">
        <v>1</v>
      </c>
      <c r="R2778">
        <f>IF(P2778="기계경비", J2778, 0)</f>
        <v>0</v>
      </c>
      <c r="S2778">
        <f>IF(P2778="운반비", J2778, 0)</f>
        <v>0</v>
      </c>
      <c r="T2778">
        <f>IF(P2778="작업부산물", F2778, 0)</f>
        <v>0</v>
      </c>
      <c r="U2778">
        <f>IF(P2778="관급", F2778, 0)</f>
        <v>0</v>
      </c>
      <c r="V2778">
        <f>IF(P2778="외주비", J2778, 0)</f>
        <v>0</v>
      </c>
      <c r="W2778">
        <f>IF(P2778="장비비", J2778, 0)</f>
        <v>0</v>
      </c>
      <c r="X2778">
        <f>IF(P2778="폐기물처리비", J2778, 0)</f>
        <v>0</v>
      </c>
      <c r="Y2778">
        <f>IF(P2778="가설비", J2778, 0)</f>
        <v>0</v>
      </c>
      <c r="Z2778">
        <f>IF(P2778="잡비제외분", F2778, 0)</f>
        <v>0</v>
      </c>
      <c r="AA2778">
        <f>IF(P2778="사급자재대", L2778, 0)</f>
        <v>0</v>
      </c>
      <c r="AB2778">
        <f>IF(P2778="관급자재대", L2778, 0)</f>
        <v>0</v>
      </c>
      <c r="AC2778">
        <f>IF(P2778="사용자항목1", L2778, 0)</f>
        <v>0</v>
      </c>
      <c r="AD2778">
        <f>IF(P2778="사용자항목2", L2778, 0)</f>
        <v>0</v>
      </c>
      <c r="AE2778">
        <f>IF(P2778="사용자항목3", L2778, 0)</f>
        <v>0</v>
      </c>
      <c r="AF2778">
        <f>IF(P2778="사용자항목4", L2778, 0)</f>
        <v>0</v>
      </c>
      <c r="AG2778">
        <f>IF(P2778="사용자항목5", L2778, 0)</f>
        <v>0</v>
      </c>
      <c r="AH2778">
        <f>IF(P2778="사용자항목6", L2778, 0)</f>
        <v>0</v>
      </c>
      <c r="AI2778">
        <f>IF(P2778="사용자항목7", L2778, 0)</f>
        <v>0</v>
      </c>
      <c r="AJ2778">
        <f>IF(P2778="사용자항목8", L2778, 0)</f>
        <v>0</v>
      </c>
      <c r="AK2778">
        <f>IF(P2778="사용자항목9", L2778, 0)</f>
        <v>0</v>
      </c>
    </row>
    <row r="2779" spans="1:38" ht="30" customHeight="1">
      <c r="A2779" s="32"/>
      <c r="B2779" s="32"/>
      <c r="C2779" s="30"/>
      <c r="D2779" s="8"/>
      <c r="E2779" s="8"/>
      <c r="F2779" s="8"/>
      <c r="G2779" s="8"/>
      <c r="H2779" s="8"/>
      <c r="I2779" s="8"/>
      <c r="J2779" s="8"/>
      <c r="K2779" s="8"/>
      <c r="L2779" s="8"/>
      <c r="M2779" s="8"/>
    </row>
    <row r="2780" spans="1:38" ht="30" customHeight="1">
      <c r="A2780" s="32"/>
      <c r="B2780" s="32"/>
      <c r="C2780" s="30"/>
      <c r="D2780" s="8"/>
      <c r="E2780" s="8"/>
      <c r="F2780" s="8"/>
      <c r="G2780" s="8"/>
      <c r="H2780" s="8"/>
      <c r="I2780" s="8"/>
      <c r="J2780" s="8"/>
      <c r="K2780" s="8"/>
      <c r="L2780" s="8"/>
      <c r="M2780" s="8"/>
    </row>
    <row r="2781" spans="1:38" ht="30" customHeight="1">
      <c r="A2781" s="32"/>
      <c r="B2781" s="32"/>
      <c r="C2781" s="30"/>
      <c r="D2781" s="8"/>
      <c r="E2781" s="8"/>
      <c r="F2781" s="8"/>
      <c r="G2781" s="8"/>
      <c r="H2781" s="8"/>
      <c r="I2781" s="8"/>
      <c r="J2781" s="8"/>
      <c r="K2781" s="8"/>
      <c r="L2781" s="8"/>
      <c r="M2781" s="8"/>
    </row>
    <row r="2782" spans="1:38" ht="30" customHeight="1">
      <c r="A2782" s="32"/>
      <c r="B2782" s="32"/>
      <c r="C2782" s="30"/>
      <c r="D2782" s="8"/>
      <c r="E2782" s="8"/>
      <c r="F2782" s="8"/>
      <c r="G2782" s="8"/>
      <c r="H2782" s="8"/>
      <c r="I2782" s="8"/>
      <c r="J2782" s="8"/>
      <c r="K2782" s="8"/>
      <c r="L2782" s="8"/>
      <c r="M2782" s="8"/>
    </row>
    <row r="2783" spans="1:38" ht="30" customHeight="1">
      <c r="A2783" s="32"/>
      <c r="B2783" s="32"/>
      <c r="C2783" s="30"/>
      <c r="D2783" s="8"/>
      <c r="E2783" s="8"/>
      <c r="F2783" s="8"/>
      <c r="G2783" s="8"/>
      <c r="H2783" s="8"/>
      <c r="I2783" s="8"/>
      <c r="J2783" s="8"/>
      <c r="K2783" s="8"/>
      <c r="L2783" s="8"/>
      <c r="M2783" s="8"/>
    </row>
    <row r="2784" spans="1:38" ht="30" customHeight="1">
      <c r="A2784" s="32"/>
      <c r="B2784" s="32"/>
      <c r="C2784" s="30"/>
      <c r="D2784" s="8"/>
      <c r="E2784" s="8"/>
      <c r="F2784" s="8"/>
      <c r="G2784" s="8"/>
      <c r="H2784" s="8"/>
      <c r="I2784" s="8"/>
      <c r="J2784" s="8"/>
      <c r="K2784" s="8"/>
      <c r="L2784" s="8"/>
      <c r="M2784" s="8"/>
    </row>
    <row r="2785" spans="1:38" ht="30" customHeight="1">
      <c r="A2785" s="32"/>
      <c r="B2785" s="32"/>
      <c r="C2785" s="30"/>
      <c r="D2785" s="8"/>
      <c r="E2785" s="8"/>
      <c r="F2785" s="8"/>
      <c r="G2785" s="8"/>
      <c r="H2785" s="8"/>
      <c r="I2785" s="8"/>
      <c r="J2785" s="8"/>
      <c r="K2785" s="8"/>
      <c r="L2785" s="8"/>
      <c r="M2785" s="8"/>
    </row>
    <row r="2786" spans="1:38" ht="30" customHeight="1">
      <c r="A2786" s="32"/>
      <c r="B2786" s="32"/>
      <c r="C2786" s="30"/>
      <c r="D2786" s="8"/>
      <c r="E2786" s="8"/>
      <c r="F2786" s="8"/>
      <c r="G2786" s="8"/>
      <c r="H2786" s="8"/>
      <c r="I2786" s="8"/>
      <c r="J2786" s="8"/>
      <c r="K2786" s="8"/>
      <c r="L2786" s="8"/>
      <c r="M2786" s="8"/>
    </row>
    <row r="2787" spans="1:38" ht="30" customHeight="1">
      <c r="A2787" s="32"/>
      <c r="B2787" s="32"/>
      <c r="C2787" s="30"/>
      <c r="D2787" s="8"/>
      <c r="E2787" s="8"/>
      <c r="F2787" s="8"/>
      <c r="G2787" s="8"/>
      <c r="H2787" s="8"/>
      <c r="I2787" s="8"/>
      <c r="J2787" s="8"/>
      <c r="K2787" s="8"/>
      <c r="L2787" s="8"/>
      <c r="M2787" s="8"/>
    </row>
    <row r="2788" spans="1:38" ht="30" customHeight="1">
      <c r="A2788" s="32"/>
      <c r="B2788" s="32"/>
      <c r="C2788" s="30"/>
      <c r="D2788" s="8"/>
      <c r="E2788" s="8"/>
      <c r="F2788" s="8"/>
      <c r="G2788" s="8"/>
      <c r="H2788" s="8"/>
      <c r="I2788" s="8"/>
      <c r="J2788" s="8"/>
      <c r="K2788" s="8"/>
      <c r="L2788" s="8"/>
      <c r="M2788" s="8"/>
    </row>
    <row r="2789" spans="1:38" ht="30" customHeight="1">
      <c r="A2789" s="32"/>
      <c r="B2789" s="32"/>
      <c r="C2789" s="30"/>
      <c r="D2789" s="8"/>
      <c r="E2789" s="8"/>
      <c r="F2789" s="8"/>
      <c r="G2789" s="8"/>
      <c r="H2789" s="8"/>
      <c r="I2789" s="8"/>
      <c r="J2789" s="8"/>
      <c r="K2789" s="8"/>
      <c r="L2789" s="8"/>
      <c r="M2789" s="8"/>
    </row>
    <row r="2790" spans="1:38" ht="30" customHeight="1">
      <c r="A2790" s="32"/>
      <c r="B2790" s="32"/>
      <c r="C2790" s="30"/>
      <c r="D2790" s="8"/>
      <c r="E2790" s="8"/>
      <c r="F2790" s="8"/>
      <c r="G2790" s="8"/>
      <c r="H2790" s="8"/>
      <c r="I2790" s="8"/>
      <c r="J2790" s="8"/>
      <c r="K2790" s="8"/>
      <c r="L2790" s="8"/>
      <c r="M2790" s="8"/>
    </row>
    <row r="2791" spans="1:38" ht="30" customHeight="1">
      <c r="A2791" s="32"/>
      <c r="B2791" s="32"/>
      <c r="C2791" s="30"/>
      <c r="D2791" s="8"/>
      <c r="E2791" s="8"/>
      <c r="F2791" s="8"/>
      <c r="G2791" s="8"/>
      <c r="H2791" s="8"/>
      <c r="I2791" s="8"/>
      <c r="J2791" s="8"/>
      <c r="K2791" s="8"/>
      <c r="L2791" s="8"/>
      <c r="M2791" s="8"/>
    </row>
    <row r="2792" spans="1:38" ht="30" customHeight="1">
      <c r="A2792" s="32"/>
      <c r="B2792" s="32"/>
      <c r="C2792" s="30"/>
      <c r="D2792" s="8"/>
      <c r="E2792" s="8"/>
      <c r="F2792" s="8"/>
      <c r="G2792" s="8"/>
      <c r="H2792" s="8"/>
      <c r="I2792" s="8"/>
      <c r="J2792" s="8"/>
      <c r="K2792" s="8"/>
      <c r="L2792" s="8"/>
      <c r="M2792" s="8"/>
    </row>
    <row r="2793" spans="1:38" ht="30" customHeight="1">
      <c r="A2793" s="32"/>
      <c r="B2793" s="32"/>
      <c r="C2793" s="30"/>
      <c r="D2793" s="8"/>
      <c r="E2793" s="8"/>
      <c r="F2793" s="8"/>
      <c r="G2793" s="8"/>
      <c r="H2793" s="8"/>
      <c r="I2793" s="8"/>
      <c r="J2793" s="8"/>
      <c r="K2793" s="8"/>
      <c r="L2793" s="8"/>
      <c r="M2793" s="8"/>
    </row>
    <row r="2794" spans="1:38" ht="30" customHeight="1">
      <c r="A2794" s="32"/>
      <c r="B2794" s="32"/>
      <c r="C2794" s="30"/>
      <c r="D2794" s="8"/>
      <c r="E2794" s="8"/>
      <c r="F2794" s="8"/>
      <c r="G2794" s="8"/>
      <c r="H2794" s="8"/>
      <c r="I2794" s="8"/>
      <c r="J2794" s="8"/>
      <c r="K2794" s="8"/>
      <c r="L2794" s="8"/>
      <c r="M2794" s="8"/>
    </row>
    <row r="2795" spans="1:38" ht="30" customHeight="1">
      <c r="A2795" s="32"/>
      <c r="B2795" s="32"/>
      <c r="C2795" s="30"/>
      <c r="D2795" s="8"/>
      <c r="E2795" s="8"/>
      <c r="F2795" s="8"/>
      <c r="G2795" s="8"/>
      <c r="H2795" s="8"/>
      <c r="I2795" s="8"/>
      <c r="J2795" s="8"/>
      <c r="K2795" s="8"/>
      <c r="L2795" s="8"/>
      <c r="M2795" s="8"/>
    </row>
    <row r="2796" spans="1:38" ht="30" customHeight="1">
      <c r="A2796" s="32"/>
      <c r="B2796" s="32"/>
      <c r="C2796" s="30"/>
      <c r="D2796" s="8"/>
      <c r="E2796" s="8"/>
      <c r="F2796" s="8"/>
      <c r="G2796" s="8"/>
      <c r="H2796" s="8"/>
      <c r="I2796" s="8"/>
      <c r="J2796" s="8"/>
      <c r="K2796" s="8"/>
      <c r="L2796" s="8"/>
      <c r="M2796" s="8"/>
    </row>
    <row r="2797" spans="1:38" ht="30" customHeight="1">
      <c r="A2797" s="32"/>
      <c r="B2797" s="32"/>
      <c r="C2797" s="30"/>
      <c r="D2797" s="8"/>
      <c r="E2797" s="8"/>
      <c r="F2797" s="8"/>
      <c r="G2797" s="8"/>
      <c r="H2797" s="8"/>
      <c r="I2797" s="8"/>
      <c r="J2797" s="8"/>
      <c r="K2797" s="8"/>
      <c r="L2797" s="8"/>
      <c r="M2797" s="8"/>
    </row>
    <row r="2798" spans="1:38" ht="30" customHeight="1">
      <c r="A2798" s="11" t="s">
        <v>121</v>
      </c>
      <c r="B2798" s="12"/>
      <c r="C2798" s="13"/>
      <c r="D2798" s="14"/>
      <c r="E2798" s="8"/>
      <c r="F2798" s="14"/>
      <c r="G2798" s="8"/>
      <c r="H2798" s="14"/>
      <c r="I2798" s="8"/>
      <c r="J2798" s="14"/>
      <c r="K2798" s="8"/>
      <c r="L2798" s="14">
        <f>F2798+H2798+J2798</f>
        <v>0</v>
      </c>
      <c r="M2798" s="14"/>
      <c r="R2798">
        <f t="shared" ref="R2798:AL2798" si="280">ROUNDDOWN(SUM(R2778:R2778), 0)</f>
        <v>0</v>
      </c>
      <c r="S2798">
        <f t="shared" si="280"/>
        <v>0</v>
      </c>
      <c r="T2798">
        <f t="shared" si="280"/>
        <v>0</v>
      </c>
      <c r="U2798">
        <f t="shared" si="280"/>
        <v>0</v>
      </c>
      <c r="V2798">
        <f t="shared" si="280"/>
        <v>0</v>
      </c>
      <c r="W2798">
        <f t="shared" si="280"/>
        <v>0</v>
      </c>
      <c r="X2798">
        <f t="shared" si="280"/>
        <v>0</v>
      </c>
      <c r="Y2798">
        <f t="shared" si="280"/>
        <v>0</v>
      </c>
      <c r="Z2798">
        <f t="shared" si="280"/>
        <v>0</v>
      </c>
      <c r="AA2798">
        <f t="shared" si="280"/>
        <v>0</v>
      </c>
      <c r="AB2798">
        <f t="shared" si="280"/>
        <v>0</v>
      </c>
      <c r="AC2798">
        <f t="shared" si="280"/>
        <v>0</v>
      </c>
      <c r="AD2798">
        <f t="shared" si="280"/>
        <v>0</v>
      </c>
      <c r="AE2798">
        <f t="shared" si="280"/>
        <v>0</v>
      </c>
      <c r="AF2798">
        <f t="shared" si="280"/>
        <v>0</v>
      </c>
      <c r="AG2798">
        <f t="shared" si="280"/>
        <v>0</v>
      </c>
      <c r="AH2798">
        <f t="shared" si="280"/>
        <v>0</v>
      </c>
      <c r="AI2798">
        <f t="shared" si="280"/>
        <v>0</v>
      </c>
      <c r="AJ2798">
        <f t="shared" si="280"/>
        <v>0</v>
      </c>
      <c r="AK2798">
        <f t="shared" si="280"/>
        <v>0</v>
      </c>
      <c r="AL2798">
        <f t="shared" si="280"/>
        <v>0</v>
      </c>
    </row>
    <row r="2799" spans="1:38" ht="30" customHeight="1">
      <c r="A2799" s="53" t="s">
        <v>443</v>
      </c>
      <c r="B2799" s="56"/>
      <c r="C2799" s="56"/>
      <c r="D2799" s="56"/>
      <c r="E2799" s="56"/>
      <c r="F2799" s="56"/>
      <c r="G2799" s="56"/>
      <c r="H2799" s="56"/>
      <c r="I2799" s="56"/>
      <c r="J2799" s="56"/>
      <c r="K2799" s="56"/>
      <c r="L2799" s="56"/>
      <c r="M2799" s="57"/>
    </row>
    <row r="2800" spans="1:38" ht="30" customHeight="1">
      <c r="A2800" s="31" t="s">
        <v>131</v>
      </c>
      <c r="B2800" s="31" t="s">
        <v>164</v>
      </c>
      <c r="C2800" s="29" t="s">
        <v>57</v>
      </c>
      <c r="D2800" s="8">
        <v>16</v>
      </c>
      <c r="E2800" s="8"/>
      <c r="F2800" s="8"/>
      <c r="G2800" s="8"/>
      <c r="H2800" s="8"/>
      <c r="I2800" s="8"/>
      <c r="J2800" s="8"/>
      <c r="K2800" s="8">
        <f>E2800+G2800+I2800</f>
        <v>0</v>
      </c>
      <c r="L2800" s="8">
        <f>F2800+H2800+J2800</f>
        <v>0</v>
      </c>
      <c r="M2800" s="9" t="s">
        <v>163</v>
      </c>
      <c r="O2800" t="str">
        <f>""</f>
        <v/>
      </c>
      <c r="P2800" s="1" t="s">
        <v>120</v>
      </c>
      <c r="Q2800">
        <v>1</v>
      </c>
      <c r="R2800">
        <f>IF(P2800="기계경비", J2800, 0)</f>
        <v>0</v>
      </c>
      <c r="S2800">
        <f>IF(P2800="운반비", J2800, 0)</f>
        <v>0</v>
      </c>
      <c r="T2800">
        <f>IF(P2800="작업부산물", F2800, 0)</f>
        <v>0</v>
      </c>
      <c r="U2800">
        <f>IF(P2800="관급", F2800, 0)</f>
        <v>0</v>
      </c>
      <c r="V2800">
        <f>IF(P2800="외주비", J2800, 0)</f>
        <v>0</v>
      </c>
      <c r="W2800">
        <f>IF(P2800="장비비", J2800, 0)</f>
        <v>0</v>
      </c>
      <c r="X2800">
        <f>IF(P2800="폐기물처리비", J2800, 0)</f>
        <v>0</v>
      </c>
      <c r="Y2800">
        <f>IF(P2800="가설비", J2800, 0)</f>
        <v>0</v>
      </c>
      <c r="Z2800">
        <f>IF(P2800="잡비제외분", F2800, 0)</f>
        <v>0</v>
      </c>
      <c r="AA2800">
        <f>IF(P2800="사급자재대", L2800, 0)</f>
        <v>0</v>
      </c>
      <c r="AB2800">
        <f>IF(P2800="관급자재대", L2800, 0)</f>
        <v>0</v>
      </c>
      <c r="AC2800">
        <f>IF(P2800="사용자항목1", L2800, 0)</f>
        <v>0</v>
      </c>
      <c r="AD2800">
        <f>IF(P2800="사용자항목2", L2800, 0)</f>
        <v>0</v>
      </c>
      <c r="AE2800">
        <f>IF(P2800="사용자항목3", L2800, 0)</f>
        <v>0</v>
      </c>
      <c r="AF2800">
        <f>IF(P2800="사용자항목4", L2800, 0)</f>
        <v>0</v>
      </c>
      <c r="AG2800">
        <f>IF(P2800="사용자항목5", L2800, 0)</f>
        <v>0</v>
      </c>
      <c r="AH2800">
        <f>IF(P2800="사용자항목6", L2800, 0)</f>
        <v>0</v>
      </c>
      <c r="AI2800">
        <f>IF(P2800="사용자항목7", L2800, 0)</f>
        <v>0</v>
      </c>
      <c r="AJ2800">
        <f>IF(P2800="사용자항목8", L2800, 0)</f>
        <v>0</v>
      </c>
      <c r="AK2800">
        <f>IF(P2800="사용자항목9", L2800, 0)</f>
        <v>0</v>
      </c>
    </row>
    <row r="2801" spans="1:13" ht="30" customHeight="1">
      <c r="A2801" s="32"/>
      <c r="B2801" s="32"/>
      <c r="C2801" s="30"/>
      <c r="D2801" s="8"/>
      <c r="E2801" s="8"/>
      <c r="F2801" s="8"/>
      <c r="G2801" s="8"/>
      <c r="H2801" s="8"/>
      <c r="I2801" s="8"/>
      <c r="J2801" s="8"/>
      <c r="K2801" s="8"/>
      <c r="L2801" s="8"/>
      <c r="M2801" s="8"/>
    </row>
    <row r="2802" spans="1:13" ht="30" customHeight="1">
      <c r="A2802" s="32"/>
      <c r="B2802" s="32"/>
      <c r="C2802" s="30"/>
      <c r="D2802" s="8"/>
      <c r="E2802" s="8"/>
      <c r="F2802" s="8"/>
      <c r="G2802" s="8"/>
      <c r="H2802" s="8"/>
      <c r="I2802" s="8"/>
      <c r="J2802" s="8"/>
      <c r="K2802" s="8"/>
      <c r="L2802" s="8"/>
      <c r="M2802" s="8"/>
    </row>
    <row r="2803" spans="1:13" ht="30" customHeight="1">
      <c r="A2803" s="32"/>
      <c r="B2803" s="32"/>
      <c r="C2803" s="30"/>
      <c r="D2803" s="8"/>
      <c r="E2803" s="8"/>
      <c r="F2803" s="8"/>
      <c r="G2803" s="8"/>
      <c r="H2803" s="8"/>
      <c r="I2803" s="8"/>
      <c r="J2803" s="8"/>
      <c r="K2803" s="8"/>
      <c r="L2803" s="8"/>
      <c r="M2803" s="8"/>
    </row>
    <row r="2804" spans="1:13" ht="30" customHeight="1">
      <c r="A2804" s="32"/>
      <c r="B2804" s="32"/>
      <c r="C2804" s="30"/>
      <c r="D2804" s="8"/>
      <c r="E2804" s="8"/>
      <c r="F2804" s="8"/>
      <c r="G2804" s="8"/>
      <c r="H2804" s="8"/>
      <c r="I2804" s="8"/>
      <c r="J2804" s="8"/>
      <c r="K2804" s="8"/>
      <c r="L2804" s="8"/>
      <c r="M2804" s="8"/>
    </row>
    <row r="2805" spans="1:13" ht="30" customHeight="1">
      <c r="A2805" s="32"/>
      <c r="B2805" s="32"/>
      <c r="C2805" s="30"/>
      <c r="D2805" s="8"/>
      <c r="E2805" s="8"/>
      <c r="F2805" s="8"/>
      <c r="G2805" s="8"/>
      <c r="H2805" s="8"/>
      <c r="I2805" s="8"/>
      <c r="J2805" s="8"/>
      <c r="K2805" s="8"/>
      <c r="L2805" s="8"/>
      <c r="M2805" s="8"/>
    </row>
    <row r="2806" spans="1:13" ht="30" customHeight="1">
      <c r="A2806" s="32"/>
      <c r="B2806" s="32"/>
      <c r="C2806" s="30"/>
      <c r="D2806" s="8"/>
      <c r="E2806" s="8"/>
      <c r="F2806" s="8"/>
      <c r="G2806" s="8"/>
      <c r="H2806" s="8"/>
      <c r="I2806" s="8"/>
      <c r="J2806" s="8"/>
      <c r="K2806" s="8"/>
      <c r="L2806" s="8"/>
      <c r="M2806" s="8"/>
    </row>
    <row r="2807" spans="1:13" ht="30" customHeight="1">
      <c r="A2807" s="32"/>
      <c r="B2807" s="32"/>
      <c r="C2807" s="30"/>
      <c r="D2807" s="8"/>
      <c r="E2807" s="8"/>
      <c r="F2807" s="8"/>
      <c r="G2807" s="8"/>
      <c r="H2807" s="8"/>
      <c r="I2807" s="8"/>
      <c r="J2807" s="8"/>
      <c r="K2807" s="8"/>
      <c r="L2807" s="8"/>
      <c r="M2807" s="8"/>
    </row>
    <row r="2808" spans="1:13" ht="30" customHeight="1">
      <c r="A2808" s="32"/>
      <c r="B2808" s="32"/>
      <c r="C2808" s="30"/>
      <c r="D2808" s="8"/>
      <c r="E2808" s="8"/>
      <c r="F2808" s="8"/>
      <c r="G2808" s="8"/>
      <c r="H2808" s="8"/>
      <c r="I2808" s="8"/>
      <c r="J2808" s="8"/>
      <c r="K2808" s="8"/>
      <c r="L2808" s="8"/>
      <c r="M2808" s="8"/>
    </row>
    <row r="2809" spans="1:13" ht="30" customHeight="1">
      <c r="A2809" s="32"/>
      <c r="B2809" s="32"/>
      <c r="C2809" s="30"/>
      <c r="D2809" s="8"/>
      <c r="E2809" s="8"/>
      <c r="F2809" s="8"/>
      <c r="G2809" s="8"/>
      <c r="H2809" s="8"/>
      <c r="I2809" s="8"/>
      <c r="J2809" s="8"/>
      <c r="K2809" s="8"/>
      <c r="L2809" s="8"/>
      <c r="M2809" s="8"/>
    </row>
    <row r="2810" spans="1:13" ht="30" customHeight="1">
      <c r="A2810" s="32"/>
      <c r="B2810" s="32"/>
      <c r="C2810" s="30"/>
      <c r="D2810" s="8"/>
      <c r="E2810" s="8"/>
      <c r="F2810" s="8"/>
      <c r="G2810" s="8"/>
      <c r="H2810" s="8"/>
      <c r="I2810" s="8"/>
      <c r="J2810" s="8"/>
      <c r="K2810" s="8"/>
      <c r="L2810" s="8"/>
      <c r="M2810" s="8"/>
    </row>
    <row r="2811" spans="1:13" ht="30" customHeight="1">
      <c r="A2811" s="32"/>
      <c r="B2811" s="32"/>
      <c r="C2811" s="30"/>
      <c r="D2811" s="8"/>
      <c r="E2811" s="8"/>
      <c r="F2811" s="8"/>
      <c r="G2811" s="8"/>
      <c r="H2811" s="8"/>
      <c r="I2811" s="8"/>
      <c r="J2811" s="8"/>
      <c r="K2811" s="8"/>
      <c r="L2811" s="8"/>
      <c r="M2811" s="8"/>
    </row>
    <row r="2812" spans="1:13" ht="30" customHeight="1">
      <c r="A2812" s="32"/>
      <c r="B2812" s="32"/>
      <c r="C2812" s="30"/>
      <c r="D2812" s="8"/>
      <c r="E2812" s="8"/>
      <c r="F2812" s="8"/>
      <c r="G2812" s="8"/>
      <c r="H2812" s="8"/>
      <c r="I2812" s="8"/>
      <c r="J2812" s="8"/>
      <c r="K2812" s="8"/>
      <c r="L2812" s="8"/>
      <c r="M2812" s="8"/>
    </row>
    <row r="2813" spans="1:13" ht="30" customHeight="1">
      <c r="A2813" s="32"/>
      <c r="B2813" s="32"/>
      <c r="C2813" s="30"/>
      <c r="D2813" s="8"/>
      <c r="E2813" s="8"/>
      <c r="F2813" s="8"/>
      <c r="G2813" s="8"/>
      <c r="H2813" s="8"/>
      <c r="I2813" s="8"/>
      <c r="J2813" s="8"/>
      <c r="K2813" s="8"/>
      <c r="L2813" s="8"/>
      <c r="M2813" s="8"/>
    </row>
    <row r="2814" spans="1:13" ht="30" customHeight="1">
      <c r="A2814" s="32"/>
      <c r="B2814" s="32"/>
      <c r="C2814" s="30"/>
      <c r="D2814" s="8"/>
      <c r="E2814" s="8"/>
      <c r="F2814" s="8"/>
      <c r="G2814" s="8"/>
      <c r="H2814" s="8"/>
      <c r="I2814" s="8"/>
      <c r="J2814" s="8"/>
      <c r="K2814" s="8"/>
      <c r="L2814" s="8"/>
      <c r="M2814" s="8"/>
    </row>
    <row r="2815" spans="1:13" ht="30" customHeight="1">
      <c r="A2815" s="32"/>
      <c r="B2815" s="32"/>
      <c r="C2815" s="30"/>
      <c r="D2815" s="8"/>
      <c r="E2815" s="8"/>
      <c r="F2815" s="8"/>
      <c r="G2815" s="8"/>
      <c r="H2815" s="8"/>
      <c r="I2815" s="8"/>
      <c r="J2815" s="8"/>
      <c r="K2815" s="8"/>
      <c r="L2815" s="8"/>
      <c r="M2815" s="8"/>
    </row>
    <row r="2816" spans="1:13" ht="30" customHeight="1">
      <c r="A2816" s="32"/>
      <c r="B2816" s="32"/>
      <c r="C2816" s="30"/>
      <c r="D2816" s="8"/>
      <c r="E2816" s="8"/>
      <c r="F2816" s="8"/>
      <c r="G2816" s="8"/>
      <c r="H2816" s="8"/>
      <c r="I2816" s="8"/>
      <c r="J2816" s="8"/>
      <c r="K2816" s="8"/>
      <c r="L2816" s="8"/>
      <c r="M2816" s="8"/>
    </row>
    <row r="2817" spans="1:38" ht="30" customHeight="1">
      <c r="A2817" s="32"/>
      <c r="B2817" s="32"/>
      <c r="C2817" s="30"/>
      <c r="D2817" s="8"/>
      <c r="E2817" s="8"/>
      <c r="F2817" s="8"/>
      <c r="G2817" s="8"/>
      <c r="H2817" s="8"/>
      <c r="I2817" s="8"/>
      <c r="J2817" s="8"/>
      <c r="K2817" s="8"/>
      <c r="L2817" s="8"/>
      <c r="M2817" s="8"/>
    </row>
    <row r="2818" spans="1:38" ht="30" customHeight="1">
      <c r="A2818" s="32"/>
      <c r="B2818" s="32"/>
      <c r="C2818" s="30"/>
      <c r="D2818" s="8"/>
      <c r="E2818" s="8"/>
      <c r="F2818" s="8"/>
      <c r="G2818" s="8"/>
      <c r="H2818" s="8"/>
      <c r="I2818" s="8"/>
      <c r="J2818" s="8"/>
      <c r="K2818" s="8"/>
      <c r="L2818" s="8"/>
      <c r="M2818" s="8"/>
    </row>
    <row r="2819" spans="1:38" ht="30" customHeight="1">
      <c r="A2819" s="32"/>
      <c r="B2819" s="32"/>
      <c r="C2819" s="30"/>
      <c r="D2819" s="8"/>
      <c r="E2819" s="8"/>
      <c r="F2819" s="8"/>
      <c r="G2819" s="8"/>
      <c r="H2819" s="8"/>
      <c r="I2819" s="8"/>
      <c r="J2819" s="8"/>
      <c r="K2819" s="8"/>
      <c r="L2819" s="8"/>
      <c r="M2819" s="8"/>
    </row>
    <row r="2820" spans="1:38" ht="30" customHeight="1">
      <c r="A2820" s="11" t="s">
        <v>121</v>
      </c>
      <c r="B2820" s="12"/>
      <c r="C2820" s="13"/>
      <c r="D2820" s="14"/>
      <c r="E2820" s="8"/>
      <c r="F2820" s="14"/>
      <c r="G2820" s="8"/>
      <c r="H2820" s="14"/>
      <c r="I2820" s="8"/>
      <c r="J2820" s="14"/>
      <c r="K2820" s="8"/>
      <c r="L2820" s="14">
        <f>F2820+H2820+J2820</f>
        <v>0</v>
      </c>
      <c r="M2820" s="14"/>
      <c r="R2820">
        <f t="shared" ref="R2820:AL2820" si="281">ROUNDDOWN(SUM(R2800:R2800), 0)</f>
        <v>0</v>
      </c>
      <c r="S2820">
        <f t="shared" si="281"/>
        <v>0</v>
      </c>
      <c r="T2820">
        <f t="shared" si="281"/>
        <v>0</v>
      </c>
      <c r="U2820">
        <f t="shared" si="281"/>
        <v>0</v>
      </c>
      <c r="V2820">
        <f t="shared" si="281"/>
        <v>0</v>
      </c>
      <c r="W2820">
        <f t="shared" si="281"/>
        <v>0</v>
      </c>
      <c r="X2820">
        <f t="shared" si="281"/>
        <v>0</v>
      </c>
      <c r="Y2820">
        <f t="shared" si="281"/>
        <v>0</v>
      </c>
      <c r="Z2820">
        <f t="shared" si="281"/>
        <v>0</v>
      </c>
      <c r="AA2820">
        <f t="shared" si="281"/>
        <v>0</v>
      </c>
      <c r="AB2820">
        <f t="shared" si="281"/>
        <v>0</v>
      </c>
      <c r="AC2820">
        <f t="shared" si="281"/>
        <v>0</v>
      </c>
      <c r="AD2820">
        <f t="shared" si="281"/>
        <v>0</v>
      </c>
      <c r="AE2820">
        <f t="shared" si="281"/>
        <v>0</v>
      </c>
      <c r="AF2820">
        <f t="shared" si="281"/>
        <v>0</v>
      </c>
      <c r="AG2820">
        <f t="shared" si="281"/>
        <v>0</v>
      </c>
      <c r="AH2820">
        <f t="shared" si="281"/>
        <v>0</v>
      </c>
      <c r="AI2820">
        <f t="shared" si="281"/>
        <v>0</v>
      </c>
      <c r="AJ2820">
        <f t="shared" si="281"/>
        <v>0</v>
      </c>
      <c r="AK2820">
        <f t="shared" si="281"/>
        <v>0</v>
      </c>
      <c r="AL2820">
        <f t="shared" si="281"/>
        <v>0</v>
      </c>
    </row>
    <row r="2821" spans="1:38" ht="30" customHeight="1">
      <c r="A2821" s="53" t="s">
        <v>444</v>
      </c>
      <c r="B2821" s="56"/>
      <c r="C2821" s="56"/>
      <c r="D2821" s="56"/>
      <c r="E2821" s="56"/>
      <c r="F2821" s="56"/>
      <c r="G2821" s="56"/>
      <c r="H2821" s="56"/>
      <c r="I2821" s="56"/>
      <c r="J2821" s="56"/>
      <c r="K2821" s="56"/>
      <c r="L2821" s="56"/>
      <c r="M2821" s="57"/>
    </row>
    <row r="2822" spans="1:38" ht="30" customHeight="1">
      <c r="A2822" s="31" t="s">
        <v>192</v>
      </c>
      <c r="B2822" s="31" t="s">
        <v>193</v>
      </c>
      <c r="C2822" s="29" t="s">
        <v>194</v>
      </c>
      <c r="D2822" s="8">
        <v>32</v>
      </c>
      <c r="E2822" s="8"/>
      <c r="F2822" s="8"/>
      <c r="G2822" s="8"/>
      <c r="H2822" s="8"/>
      <c r="I2822" s="8"/>
      <c r="J2822" s="8"/>
      <c r="K2822" s="8">
        <f t="shared" ref="K2822:L2824" si="282">E2822+G2822+I2822</f>
        <v>0</v>
      </c>
      <c r="L2822" s="8">
        <f t="shared" si="282"/>
        <v>0</v>
      </c>
      <c r="M2822" s="9" t="s">
        <v>191</v>
      </c>
      <c r="O2822" t="str">
        <f>""</f>
        <v/>
      </c>
      <c r="P2822" s="1" t="s">
        <v>120</v>
      </c>
      <c r="Q2822">
        <v>1</v>
      </c>
      <c r="R2822">
        <f>IF(P2822="기계경비", J2822, 0)</f>
        <v>0</v>
      </c>
      <c r="S2822">
        <f>IF(P2822="운반비", J2822, 0)</f>
        <v>0</v>
      </c>
      <c r="T2822">
        <f>IF(P2822="작업부산물", F2822, 0)</f>
        <v>0</v>
      </c>
      <c r="U2822">
        <f>IF(P2822="관급", F2822, 0)</f>
        <v>0</v>
      </c>
      <c r="V2822">
        <f>IF(P2822="외주비", J2822, 0)</f>
        <v>0</v>
      </c>
      <c r="W2822">
        <f>IF(P2822="장비비", J2822, 0)</f>
        <v>0</v>
      </c>
      <c r="X2822">
        <f>IF(P2822="폐기물처리비", J2822, 0)</f>
        <v>0</v>
      </c>
      <c r="Y2822">
        <f>IF(P2822="가설비", J2822, 0)</f>
        <v>0</v>
      </c>
      <c r="Z2822">
        <f>IF(P2822="잡비제외분", F2822, 0)</f>
        <v>0</v>
      </c>
      <c r="AA2822">
        <f>IF(P2822="사급자재대", L2822, 0)</f>
        <v>0</v>
      </c>
      <c r="AB2822">
        <f>IF(P2822="관급자재대", L2822, 0)</f>
        <v>0</v>
      </c>
      <c r="AC2822">
        <f>IF(P2822="사용자항목1", L2822, 0)</f>
        <v>0</v>
      </c>
      <c r="AD2822">
        <f>IF(P2822="사용자항목2", L2822, 0)</f>
        <v>0</v>
      </c>
      <c r="AE2822">
        <f>IF(P2822="사용자항목3", L2822, 0)</f>
        <v>0</v>
      </c>
      <c r="AF2822">
        <f>IF(P2822="사용자항목4", L2822, 0)</f>
        <v>0</v>
      </c>
      <c r="AG2822">
        <f>IF(P2822="사용자항목5", L2822, 0)</f>
        <v>0</v>
      </c>
      <c r="AH2822">
        <f>IF(P2822="사용자항목6", L2822, 0)</f>
        <v>0</v>
      </c>
      <c r="AI2822">
        <f>IF(P2822="사용자항목7", L2822, 0)</f>
        <v>0</v>
      </c>
      <c r="AJ2822">
        <f>IF(P2822="사용자항목8", L2822, 0)</f>
        <v>0</v>
      </c>
      <c r="AK2822">
        <f>IF(P2822="사용자항목9", L2822, 0)</f>
        <v>0</v>
      </c>
    </row>
    <row r="2823" spans="1:38" ht="30" customHeight="1">
      <c r="A2823" s="31" t="s">
        <v>196</v>
      </c>
      <c r="B2823" s="31" t="s">
        <v>197</v>
      </c>
      <c r="C2823" s="29" t="s">
        <v>57</v>
      </c>
      <c r="D2823" s="8">
        <v>247.7</v>
      </c>
      <c r="E2823" s="8"/>
      <c r="F2823" s="8"/>
      <c r="G2823" s="8"/>
      <c r="H2823" s="8"/>
      <c r="I2823" s="8"/>
      <c r="J2823" s="8"/>
      <c r="K2823" s="8">
        <f t="shared" si="282"/>
        <v>0</v>
      </c>
      <c r="L2823" s="8">
        <f t="shared" si="282"/>
        <v>0</v>
      </c>
      <c r="M2823" s="9" t="s">
        <v>195</v>
      </c>
      <c r="O2823" t="str">
        <f>""</f>
        <v/>
      </c>
      <c r="P2823" s="1" t="s">
        <v>120</v>
      </c>
      <c r="Q2823">
        <v>1</v>
      </c>
      <c r="R2823">
        <f>IF(P2823="기계경비", J2823, 0)</f>
        <v>0</v>
      </c>
      <c r="S2823">
        <f>IF(P2823="운반비", J2823, 0)</f>
        <v>0</v>
      </c>
      <c r="T2823">
        <f>IF(P2823="작업부산물", F2823, 0)</f>
        <v>0</v>
      </c>
      <c r="U2823">
        <f>IF(P2823="관급", F2823, 0)</f>
        <v>0</v>
      </c>
      <c r="V2823">
        <f>IF(P2823="외주비", J2823, 0)</f>
        <v>0</v>
      </c>
      <c r="W2823">
        <f>IF(P2823="장비비", J2823, 0)</f>
        <v>0</v>
      </c>
      <c r="X2823">
        <f>IF(P2823="폐기물처리비", J2823, 0)</f>
        <v>0</v>
      </c>
      <c r="Y2823">
        <f>IF(P2823="가설비", J2823, 0)</f>
        <v>0</v>
      </c>
      <c r="Z2823">
        <f>IF(P2823="잡비제외분", F2823, 0)</f>
        <v>0</v>
      </c>
      <c r="AA2823">
        <f>IF(P2823="사급자재대", L2823, 0)</f>
        <v>0</v>
      </c>
      <c r="AB2823">
        <f>IF(P2823="관급자재대", L2823, 0)</f>
        <v>0</v>
      </c>
      <c r="AC2823">
        <f>IF(P2823="사용자항목1", L2823, 0)</f>
        <v>0</v>
      </c>
      <c r="AD2823">
        <f>IF(P2823="사용자항목2", L2823, 0)</f>
        <v>0</v>
      </c>
      <c r="AE2823">
        <f>IF(P2823="사용자항목3", L2823, 0)</f>
        <v>0</v>
      </c>
      <c r="AF2823">
        <f>IF(P2823="사용자항목4", L2823, 0)</f>
        <v>0</v>
      </c>
      <c r="AG2823">
        <f>IF(P2823="사용자항목5", L2823, 0)</f>
        <v>0</v>
      </c>
      <c r="AH2823">
        <f>IF(P2823="사용자항목6", L2823, 0)</f>
        <v>0</v>
      </c>
      <c r="AI2823">
        <f>IF(P2823="사용자항목7", L2823, 0)</f>
        <v>0</v>
      </c>
      <c r="AJ2823">
        <f>IF(P2823="사용자항목8", L2823, 0)</f>
        <v>0</v>
      </c>
      <c r="AK2823">
        <f>IF(P2823="사용자항목9", L2823, 0)</f>
        <v>0</v>
      </c>
    </row>
    <row r="2824" spans="1:38" ht="30" customHeight="1">
      <c r="A2824" s="31" t="s">
        <v>199</v>
      </c>
      <c r="B2824" s="31" t="s">
        <v>200</v>
      </c>
      <c r="C2824" s="29" t="s">
        <v>57</v>
      </c>
      <c r="D2824" s="8">
        <v>247.7</v>
      </c>
      <c r="E2824" s="8"/>
      <c r="F2824" s="8"/>
      <c r="G2824" s="8"/>
      <c r="H2824" s="8"/>
      <c r="I2824" s="8"/>
      <c r="J2824" s="8"/>
      <c r="K2824" s="8">
        <f t="shared" si="282"/>
        <v>0</v>
      </c>
      <c r="L2824" s="8">
        <f t="shared" si="282"/>
        <v>0</v>
      </c>
      <c r="M2824" s="9" t="s">
        <v>198</v>
      </c>
      <c r="O2824" t="str">
        <f>""</f>
        <v/>
      </c>
      <c r="P2824" s="1" t="s">
        <v>120</v>
      </c>
      <c r="Q2824">
        <v>1</v>
      </c>
      <c r="R2824">
        <f>IF(P2824="기계경비", J2824, 0)</f>
        <v>0</v>
      </c>
      <c r="S2824">
        <f>IF(P2824="운반비", J2824, 0)</f>
        <v>0</v>
      </c>
      <c r="T2824">
        <f>IF(P2824="작업부산물", F2824, 0)</f>
        <v>0</v>
      </c>
      <c r="U2824">
        <f>IF(P2824="관급", F2824, 0)</f>
        <v>0</v>
      </c>
      <c r="V2824">
        <f>IF(P2824="외주비", J2824, 0)</f>
        <v>0</v>
      </c>
      <c r="W2824">
        <f>IF(P2824="장비비", J2824, 0)</f>
        <v>0</v>
      </c>
      <c r="X2824">
        <f>IF(P2824="폐기물처리비", J2824, 0)</f>
        <v>0</v>
      </c>
      <c r="Y2824">
        <f>IF(P2824="가설비", J2824, 0)</f>
        <v>0</v>
      </c>
      <c r="Z2824">
        <f>IF(P2824="잡비제외분", F2824, 0)</f>
        <v>0</v>
      </c>
      <c r="AA2824">
        <f>IF(P2824="사급자재대", L2824, 0)</f>
        <v>0</v>
      </c>
      <c r="AB2824">
        <f>IF(P2824="관급자재대", L2824, 0)</f>
        <v>0</v>
      </c>
      <c r="AC2824">
        <f>IF(P2824="사용자항목1", L2824, 0)</f>
        <v>0</v>
      </c>
      <c r="AD2824">
        <f>IF(P2824="사용자항목2", L2824, 0)</f>
        <v>0</v>
      </c>
      <c r="AE2824">
        <f>IF(P2824="사용자항목3", L2824, 0)</f>
        <v>0</v>
      </c>
      <c r="AF2824">
        <f>IF(P2824="사용자항목4", L2824, 0)</f>
        <v>0</v>
      </c>
      <c r="AG2824">
        <f>IF(P2824="사용자항목5", L2824, 0)</f>
        <v>0</v>
      </c>
      <c r="AH2824">
        <f>IF(P2824="사용자항목6", L2824, 0)</f>
        <v>0</v>
      </c>
      <c r="AI2824">
        <f>IF(P2824="사용자항목7", L2824, 0)</f>
        <v>0</v>
      </c>
      <c r="AJ2824">
        <f>IF(P2824="사용자항목8", L2824, 0)</f>
        <v>0</v>
      </c>
      <c r="AK2824">
        <f>IF(P2824="사용자항목9", L2824, 0)</f>
        <v>0</v>
      </c>
    </row>
    <row r="2825" spans="1:38" ht="30" customHeight="1">
      <c r="A2825" s="32"/>
      <c r="B2825" s="32"/>
      <c r="C2825" s="30"/>
      <c r="D2825" s="8"/>
      <c r="E2825" s="8"/>
      <c r="F2825" s="8"/>
      <c r="G2825" s="8"/>
      <c r="H2825" s="8"/>
      <c r="I2825" s="8"/>
      <c r="J2825" s="8"/>
      <c r="K2825" s="8"/>
      <c r="L2825" s="8"/>
      <c r="M2825" s="8"/>
    </row>
    <row r="2826" spans="1:38" ht="30" customHeight="1">
      <c r="A2826" s="32"/>
      <c r="B2826" s="32"/>
      <c r="C2826" s="30"/>
      <c r="D2826" s="8"/>
      <c r="E2826" s="8"/>
      <c r="F2826" s="8"/>
      <c r="G2826" s="8"/>
      <c r="H2826" s="8"/>
      <c r="I2826" s="8"/>
      <c r="J2826" s="8"/>
      <c r="K2826" s="8"/>
      <c r="L2826" s="8"/>
      <c r="M2826" s="8"/>
    </row>
    <row r="2827" spans="1:38" ht="30" customHeight="1">
      <c r="A2827" s="32"/>
      <c r="B2827" s="32"/>
      <c r="C2827" s="30"/>
      <c r="D2827" s="8"/>
      <c r="E2827" s="8"/>
      <c r="F2827" s="8"/>
      <c r="G2827" s="8"/>
      <c r="H2827" s="8"/>
      <c r="I2827" s="8"/>
      <c r="J2827" s="8"/>
      <c r="K2827" s="8"/>
      <c r="L2827" s="8"/>
      <c r="M2827" s="8"/>
    </row>
    <row r="2828" spans="1:38" ht="30" customHeight="1">
      <c r="A2828" s="32"/>
      <c r="B2828" s="32"/>
      <c r="C2828" s="30"/>
      <c r="D2828" s="8"/>
      <c r="E2828" s="8"/>
      <c r="F2828" s="8"/>
      <c r="G2828" s="8"/>
      <c r="H2828" s="8"/>
      <c r="I2828" s="8"/>
      <c r="J2828" s="8"/>
      <c r="K2828" s="8"/>
      <c r="L2828" s="8"/>
      <c r="M2828" s="8"/>
    </row>
    <row r="2829" spans="1:38" ht="30" customHeight="1">
      <c r="A2829" s="32"/>
      <c r="B2829" s="32"/>
      <c r="C2829" s="30"/>
      <c r="D2829" s="8"/>
      <c r="E2829" s="8"/>
      <c r="F2829" s="8"/>
      <c r="G2829" s="8"/>
      <c r="H2829" s="8"/>
      <c r="I2829" s="8"/>
      <c r="J2829" s="8"/>
      <c r="K2829" s="8"/>
      <c r="L2829" s="8"/>
      <c r="M2829" s="8"/>
    </row>
    <row r="2830" spans="1:38" ht="30" customHeight="1">
      <c r="A2830" s="32"/>
      <c r="B2830" s="32"/>
      <c r="C2830" s="30"/>
      <c r="D2830" s="8"/>
      <c r="E2830" s="8"/>
      <c r="F2830" s="8"/>
      <c r="G2830" s="8"/>
      <c r="H2830" s="8"/>
      <c r="I2830" s="8"/>
      <c r="J2830" s="8"/>
      <c r="K2830" s="8"/>
      <c r="L2830" s="8"/>
      <c r="M2830" s="8"/>
    </row>
    <row r="2831" spans="1:38" ht="30" customHeight="1">
      <c r="A2831" s="32"/>
      <c r="B2831" s="32"/>
      <c r="C2831" s="30"/>
      <c r="D2831" s="8"/>
      <c r="E2831" s="8"/>
      <c r="F2831" s="8"/>
      <c r="G2831" s="8"/>
      <c r="H2831" s="8"/>
      <c r="I2831" s="8"/>
      <c r="J2831" s="8"/>
      <c r="K2831" s="8"/>
      <c r="L2831" s="8"/>
      <c r="M2831" s="8"/>
    </row>
    <row r="2832" spans="1:38" ht="30" customHeight="1">
      <c r="A2832" s="32"/>
      <c r="B2832" s="32"/>
      <c r="C2832" s="30"/>
      <c r="D2832" s="8"/>
      <c r="E2832" s="8"/>
      <c r="F2832" s="8"/>
      <c r="G2832" s="8"/>
      <c r="H2832" s="8"/>
      <c r="I2832" s="8"/>
      <c r="J2832" s="8"/>
      <c r="K2832" s="8"/>
      <c r="L2832" s="8"/>
      <c r="M2832" s="8"/>
    </row>
    <row r="2833" spans="1:38" ht="30" customHeight="1">
      <c r="A2833" s="32"/>
      <c r="B2833" s="32"/>
      <c r="C2833" s="30"/>
      <c r="D2833" s="8"/>
      <c r="E2833" s="8"/>
      <c r="F2833" s="8"/>
      <c r="G2833" s="8"/>
      <c r="H2833" s="8"/>
      <c r="I2833" s="8"/>
      <c r="J2833" s="8"/>
      <c r="K2833" s="8"/>
      <c r="L2833" s="8"/>
      <c r="M2833" s="8"/>
    </row>
    <row r="2834" spans="1:38" ht="30" customHeight="1">
      <c r="A2834" s="32"/>
      <c r="B2834" s="32"/>
      <c r="C2834" s="30"/>
      <c r="D2834" s="8"/>
      <c r="E2834" s="8"/>
      <c r="F2834" s="8"/>
      <c r="G2834" s="8"/>
      <c r="H2834" s="8"/>
      <c r="I2834" s="8"/>
      <c r="J2834" s="8"/>
      <c r="K2834" s="8"/>
      <c r="L2834" s="8"/>
      <c r="M2834" s="8"/>
    </row>
    <row r="2835" spans="1:38" ht="30" customHeight="1">
      <c r="A2835" s="32"/>
      <c r="B2835" s="32"/>
      <c r="C2835" s="30"/>
      <c r="D2835" s="8"/>
      <c r="E2835" s="8"/>
      <c r="F2835" s="8"/>
      <c r="G2835" s="8"/>
      <c r="H2835" s="8"/>
      <c r="I2835" s="8"/>
      <c r="J2835" s="8"/>
      <c r="K2835" s="8"/>
      <c r="L2835" s="8"/>
      <c r="M2835" s="8"/>
    </row>
    <row r="2836" spans="1:38" ht="30" customHeight="1">
      <c r="A2836" s="32"/>
      <c r="B2836" s="32"/>
      <c r="C2836" s="30"/>
      <c r="D2836" s="8"/>
      <c r="E2836" s="8"/>
      <c r="F2836" s="8"/>
      <c r="G2836" s="8"/>
      <c r="H2836" s="8"/>
      <c r="I2836" s="8"/>
      <c r="J2836" s="8"/>
      <c r="K2836" s="8"/>
      <c r="L2836" s="8"/>
      <c r="M2836" s="8"/>
    </row>
    <row r="2837" spans="1:38" ht="30" customHeight="1">
      <c r="A2837" s="32"/>
      <c r="B2837" s="32"/>
      <c r="C2837" s="30"/>
      <c r="D2837" s="8"/>
      <c r="E2837" s="8"/>
      <c r="F2837" s="8"/>
      <c r="G2837" s="8"/>
      <c r="H2837" s="8"/>
      <c r="I2837" s="8"/>
      <c r="J2837" s="8"/>
      <c r="K2837" s="8"/>
      <c r="L2837" s="8"/>
      <c r="M2837" s="8"/>
    </row>
    <row r="2838" spans="1:38" ht="30" customHeight="1">
      <c r="A2838" s="32"/>
      <c r="B2838" s="32"/>
      <c r="C2838" s="30"/>
      <c r="D2838" s="8"/>
      <c r="E2838" s="8"/>
      <c r="F2838" s="8"/>
      <c r="G2838" s="8"/>
      <c r="H2838" s="8"/>
      <c r="I2838" s="8"/>
      <c r="J2838" s="8"/>
      <c r="K2838" s="8"/>
      <c r="L2838" s="8"/>
      <c r="M2838" s="8"/>
    </row>
    <row r="2839" spans="1:38" ht="30" customHeight="1">
      <c r="A2839" s="32"/>
      <c r="B2839" s="32"/>
      <c r="C2839" s="30"/>
      <c r="D2839" s="8"/>
      <c r="E2839" s="8"/>
      <c r="F2839" s="8"/>
      <c r="G2839" s="8"/>
      <c r="H2839" s="8"/>
      <c r="I2839" s="8"/>
      <c r="J2839" s="8"/>
      <c r="K2839" s="8"/>
      <c r="L2839" s="8"/>
      <c r="M2839" s="8"/>
    </row>
    <row r="2840" spans="1:38" ht="30" customHeight="1">
      <c r="A2840" s="32"/>
      <c r="B2840" s="32"/>
      <c r="C2840" s="30"/>
      <c r="D2840" s="8"/>
      <c r="E2840" s="8"/>
      <c r="F2840" s="8"/>
      <c r="G2840" s="8"/>
      <c r="H2840" s="8"/>
      <c r="I2840" s="8"/>
      <c r="J2840" s="8"/>
      <c r="K2840" s="8"/>
      <c r="L2840" s="8"/>
      <c r="M2840" s="8"/>
    </row>
    <row r="2841" spans="1:38" ht="30" customHeight="1">
      <c r="A2841" s="32"/>
      <c r="B2841" s="32"/>
      <c r="C2841" s="30"/>
      <c r="D2841" s="8"/>
      <c r="E2841" s="8"/>
      <c r="F2841" s="8"/>
      <c r="G2841" s="8"/>
      <c r="H2841" s="8"/>
      <c r="I2841" s="8"/>
      <c r="J2841" s="8"/>
      <c r="K2841" s="8"/>
      <c r="L2841" s="8"/>
      <c r="M2841" s="8"/>
    </row>
    <row r="2842" spans="1:38" ht="30" customHeight="1">
      <c r="A2842" s="11" t="s">
        <v>121</v>
      </c>
      <c r="B2842" s="12"/>
      <c r="C2842" s="13"/>
      <c r="D2842" s="14"/>
      <c r="E2842" s="8"/>
      <c r="F2842" s="14"/>
      <c r="G2842" s="8"/>
      <c r="H2842" s="14"/>
      <c r="I2842" s="8"/>
      <c r="J2842" s="14"/>
      <c r="K2842" s="8"/>
      <c r="L2842" s="14">
        <f>F2842+H2842+J2842</f>
        <v>0</v>
      </c>
      <c r="M2842" s="14"/>
      <c r="R2842">
        <f t="shared" ref="R2842:AL2842" si="283">ROUNDDOWN(SUM(R2822:R2824), 0)</f>
        <v>0</v>
      </c>
      <c r="S2842">
        <f t="shared" si="283"/>
        <v>0</v>
      </c>
      <c r="T2842">
        <f t="shared" si="283"/>
        <v>0</v>
      </c>
      <c r="U2842">
        <f t="shared" si="283"/>
        <v>0</v>
      </c>
      <c r="V2842">
        <f t="shared" si="283"/>
        <v>0</v>
      </c>
      <c r="W2842">
        <f t="shared" si="283"/>
        <v>0</v>
      </c>
      <c r="X2842">
        <f t="shared" si="283"/>
        <v>0</v>
      </c>
      <c r="Y2842">
        <f t="shared" si="283"/>
        <v>0</v>
      </c>
      <c r="Z2842">
        <f t="shared" si="283"/>
        <v>0</v>
      </c>
      <c r="AA2842">
        <f t="shared" si="283"/>
        <v>0</v>
      </c>
      <c r="AB2842">
        <f t="shared" si="283"/>
        <v>0</v>
      </c>
      <c r="AC2842">
        <f t="shared" si="283"/>
        <v>0</v>
      </c>
      <c r="AD2842">
        <f t="shared" si="283"/>
        <v>0</v>
      </c>
      <c r="AE2842">
        <f t="shared" si="283"/>
        <v>0</v>
      </c>
      <c r="AF2842">
        <f t="shared" si="283"/>
        <v>0</v>
      </c>
      <c r="AG2842">
        <f t="shared" si="283"/>
        <v>0</v>
      </c>
      <c r="AH2842">
        <f t="shared" si="283"/>
        <v>0</v>
      </c>
      <c r="AI2842">
        <f t="shared" si="283"/>
        <v>0</v>
      </c>
      <c r="AJ2842">
        <f t="shared" si="283"/>
        <v>0</v>
      </c>
      <c r="AK2842">
        <f t="shared" si="283"/>
        <v>0</v>
      </c>
      <c r="AL2842">
        <f t="shared" si="283"/>
        <v>0</v>
      </c>
    </row>
    <row r="2843" spans="1:38" ht="30" customHeight="1">
      <c r="A2843" s="53" t="s">
        <v>445</v>
      </c>
      <c r="B2843" s="56"/>
      <c r="C2843" s="56"/>
      <c r="D2843" s="56"/>
      <c r="E2843" s="56"/>
      <c r="F2843" s="56"/>
      <c r="G2843" s="56"/>
      <c r="H2843" s="56"/>
      <c r="I2843" s="56"/>
      <c r="J2843" s="56"/>
      <c r="K2843" s="56"/>
      <c r="L2843" s="56"/>
      <c r="M2843" s="57"/>
    </row>
    <row r="2844" spans="1:38" ht="30" customHeight="1">
      <c r="A2844" s="31" t="s">
        <v>239</v>
      </c>
      <c r="B2844" s="31" t="s">
        <v>240</v>
      </c>
      <c r="C2844" s="29" t="s">
        <v>57</v>
      </c>
      <c r="D2844" s="8">
        <v>40</v>
      </c>
      <c r="E2844" s="8"/>
      <c r="F2844" s="8"/>
      <c r="G2844" s="8"/>
      <c r="H2844" s="8"/>
      <c r="I2844" s="8"/>
      <c r="J2844" s="8"/>
      <c r="K2844" s="8">
        <f>E2844+G2844+I2844</f>
        <v>0</v>
      </c>
      <c r="L2844" s="8">
        <f>F2844+H2844+J2844</f>
        <v>0</v>
      </c>
      <c r="M2844" s="9" t="s">
        <v>238</v>
      </c>
      <c r="O2844" t="str">
        <f>""</f>
        <v/>
      </c>
      <c r="P2844" s="1" t="s">
        <v>120</v>
      </c>
      <c r="Q2844">
        <v>1</v>
      </c>
      <c r="R2844">
        <f>IF(P2844="기계경비", J2844, 0)</f>
        <v>0</v>
      </c>
      <c r="S2844">
        <f>IF(P2844="운반비", J2844, 0)</f>
        <v>0</v>
      </c>
      <c r="T2844">
        <f>IF(P2844="작업부산물", F2844, 0)</f>
        <v>0</v>
      </c>
      <c r="U2844">
        <f>IF(P2844="관급", F2844, 0)</f>
        <v>0</v>
      </c>
      <c r="V2844">
        <f>IF(P2844="외주비", J2844, 0)</f>
        <v>0</v>
      </c>
      <c r="W2844">
        <f>IF(P2844="장비비", J2844, 0)</f>
        <v>0</v>
      </c>
      <c r="X2844">
        <f>IF(P2844="폐기물처리비", J2844, 0)</f>
        <v>0</v>
      </c>
      <c r="Y2844">
        <f>IF(P2844="가설비", J2844, 0)</f>
        <v>0</v>
      </c>
      <c r="Z2844">
        <f>IF(P2844="잡비제외분", F2844, 0)</f>
        <v>0</v>
      </c>
      <c r="AA2844">
        <f>IF(P2844="사급자재대", L2844, 0)</f>
        <v>0</v>
      </c>
      <c r="AB2844">
        <f>IF(P2844="관급자재대", L2844, 0)</f>
        <v>0</v>
      </c>
      <c r="AC2844">
        <f>IF(P2844="사용자항목1", L2844, 0)</f>
        <v>0</v>
      </c>
      <c r="AD2844">
        <f>IF(P2844="사용자항목2", L2844, 0)</f>
        <v>0</v>
      </c>
      <c r="AE2844">
        <f>IF(P2844="사용자항목3", L2844, 0)</f>
        <v>0</v>
      </c>
      <c r="AF2844">
        <f>IF(P2844="사용자항목4", L2844, 0)</f>
        <v>0</v>
      </c>
      <c r="AG2844">
        <f>IF(P2844="사용자항목5", L2844, 0)</f>
        <v>0</v>
      </c>
      <c r="AH2844">
        <f>IF(P2844="사용자항목6", L2844, 0)</f>
        <v>0</v>
      </c>
      <c r="AI2844">
        <f>IF(P2844="사용자항목7", L2844, 0)</f>
        <v>0</v>
      </c>
      <c r="AJ2844">
        <f>IF(P2844="사용자항목8", L2844, 0)</f>
        <v>0</v>
      </c>
      <c r="AK2844">
        <f>IF(P2844="사용자항목9", L2844, 0)</f>
        <v>0</v>
      </c>
    </row>
    <row r="2845" spans="1:38" ht="30" customHeight="1">
      <c r="A2845" s="32"/>
      <c r="B2845" s="32"/>
      <c r="C2845" s="30"/>
      <c r="D2845" s="8"/>
      <c r="E2845" s="8"/>
      <c r="F2845" s="8"/>
      <c r="G2845" s="8"/>
      <c r="H2845" s="8"/>
      <c r="I2845" s="8"/>
      <c r="J2845" s="8"/>
      <c r="K2845" s="8"/>
      <c r="L2845" s="8"/>
      <c r="M2845" s="8"/>
    </row>
    <row r="2846" spans="1:38" ht="30" customHeight="1">
      <c r="A2846" s="32"/>
      <c r="B2846" s="32"/>
      <c r="C2846" s="30"/>
      <c r="D2846" s="8"/>
      <c r="E2846" s="8"/>
      <c r="F2846" s="8"/>
      <c r="G2846" s="8"/>
      <c r="H2846" s="8"/>
      <c r="I2846" s="8"/>
      <c r="J2846" s="8"/>
      <c r="K2846" s="8"/>
      <c r="L2846" s="8"/>
      <c r="M2846" s="8"/>
    </row>
    <row r="2847" spans="1:38" ht="30" customHeight="1">
      <c r="A2847" s="32"/>
      <c r="B2847" s="32"/>
      <c r="C2847" s="30"/>
      <c r="D2847" s="8"/>
      <c r="E2847" s="8"/>
      <c r="F2847" s="8"/>
      <c r="G2847" s="8"/>
      <c r="H2847" s="8"/>
      <c r="I2847" s="8"/>
      <c r="J2847" s="8"/>
      <c r="K2847" s="8"/>
      <c r="L2847" s="8"/>
      <c r="M2847" s="8"/>
    </row>
    <row r="2848" spans="1:38" ht="30" customHeight="1">
      <c r="A2848" s="32"/>
      <c r="B2848" s="32"/>
      <c r="C2848" s="30"/>
      <c r="D2848" s="8"/>
      <c r="E2848" s="8"/>
      <c r="F2848" s="8"/>
      <c r="G2848" s="8"/>
      <c r="H2848" s="8"/>
      <c r="I2848" s="8"/>
      <c r="J2848" s="8"/>
      <c r="K2848" s="8"/>
      <c r="L2848" s="8"/>
      <c r="M2848" s="8"/>
    </row>
    <row r="2849" spans="1:38" ht="30" customHeight="1">
      <c r="A2849" s="32"/>
      <c r="B2849" s="32"/>
      <c r="C2849" s="30"/>
      <c r="D2849" s="8"/>
      <c r="E2849" s="8"/>
      <c r="F2849" s="8"/>
      <c r="G2849" s="8"/>
      <c r="H2849" s="8"/>
      <c r="I2849" s="8"/>
      <c r="J2849" s="8"/>
      <c r="K2849" s="8"/>
      <c r="L2849" s="8"/>
      <c r="M2849" s="8"/>
    </row>
    <row r="2850" spans="1:38" ht="30" customHeight="1">
      <c r="A2850" s="32"/>
      <c r="B2850" s="32"/>
      <c r="C2850" s="30"/>
      <c r="D2850" s="8"/>
      <c r="E2850" s="8"/>
      <c r="F2850" s="8"/>
      <c r="G2850" s="8"/>
      <c r="H2850" s="8"/>
      <c r="I2850" s="8"/>
      <c r="J2850" s="8"/>
      <c r="K2850" s="8"/>
      <c r="L2850" s="8"/>
      <c r="M2850" s="8"/>
    </row>
    <row r="2851" spans="1:38" ht="30" customHeight="1">
      <c r="A2851" s="32"/>
      <c r="B2851" s="32"/>
      <c r="C2851" s="30"/>
      <c r="D2851" s="8"/>
      <c r="E2851" s="8"/>
      <c r="F2851" s="8"/>
      <c r="G2851" s="8"/>
      <c r="H2851" s="8"/>
      <c r="I2851" s="8"/>
      <c r="J2851" s="8"/>
      <c r="K2851" s="8"/>
      <c r="L2851" s="8"/>
      <c r="M2851" s="8"/>
    </row>
    <row r="2852" spans="1:38" ht="30" customHeight="1">
      <c r="A2852" s="32"/>
      <c r="B2852" s="32"/>
      <c r="C2852" s="30"/>
      <c r="D2852" s="8"/>
      <c r="E2852" s="8"/>
      <c r="F2852" s="8"/>
      <c r="G2852" s="8"/>
      <c r="H2852" s="8"/>
      <c r="I2852" s="8"/>
      <c r="J2852" s="8"/>
      <c r="K2852" s="8"/>
      <c r="L2852" s="8"/>
      <c r="M2852" s="8"/>
    </row>
    <row r="2853" spans="1:38" ht="30" customHeight="1">
      <c r="A2853" s="32"/>
      <c r="B2853" s="32"/>
      <c r="C2853" s="30"/>
      <c r="D2853" s="8"/>
      <c r="E2853" s="8"/>
      <c r="F2853" s="8"/>
      <c r="G2853" s="8"/>
      <c r="H2853" s="8"/>
      <c r="I2853" s="8"/>
      <c r="J2853" s="8"/>
      <c r="K2853" s="8"/>
      <c r="L2853" s="8"/>
      <c r="M2853" s="8"/>
    </row>
    <row r="2854" spans="1:38" ht="30" customHeight="1">
      <c r="A2854" s="32"/>
      <c r="B2854" s="32"/>
      <c r="C2854" s="30"/>
      <c r="D2854" s="8"/>
      <c r="E2854" s="8"/>
      <c r="F2854" s="8"/>
      <c r="G2854" s="8"/>
      <c r="H2854" s="8"/>
      <c r="I2854" s="8"/>
      <c r="J2854" s="8"/>
      <c r="K2854" s="8"/>
      <c r="L2854" s="8"/>
      <c r="M2854" s="8"/>
    </row>
    <row r="2855" spans="1:38" ht="30" customHeight="1">
      <c r="A2855" s="32"/>
      <c r="B2855" s="32"/>
      <c r="C2855" s="30"/>
      <c r="D2855" s="8"/>
      <c r="E2855" s="8"/>
      <c r="F2855" s="8"/>
      <c r="G2855" s="8"/>
      <c r="H2855" s="8"/>
      <c r="I2855" s="8"/>
      <c r="J2855" s="8"/>
      <c r="K2855" s="8"/>
      <c r="L2855" s="8"/>
      <c r="M2855" s="8"/>
    </row>
    <row r="2856" spans="1:38" ht="30" customHeight="1">
      <c r="A2856" s="32"/>
      <c r="B2856" s="32"/>
      <c r="C2856" s="30"/>
      <c r="D2856" s="8"/>
      <c r="E2856" s="8"/>
      <c r="F2856" s="8"/>
      <c r="G2856" s="8"/>
      <c r="H2856" s="8"/>
      <c r="I2856" s="8"/>
      <c r="J2856" s="8"/>
      <c r="K2856" s="8"/>
      <c r="L2856" s="8"/>
      <c r="M2856" s="8"/>
    </row>
    <row r="2857" spans="1:38" ht="30" customHeight="1">
      <c r="A2857" s="32"/>
      <c r="B2857" s="32"/>
      <c r="C2857" s="30"/>
      <c r="D2857" s="8"/>
      <c r="E2857" s="8"/>
      <c r="F2857" s="8"/>
      <c r="G2857" s="8"/>
      <c r="H2857" s="8"/>
      <c r="I2857" s="8"/>
      <c r="J2857" s="8"/>
      <c r="K2857" s="8"/>
      <c r="L2857" s="8"/>
      <c r="M2857" s="8"/>
    </row>
    <row r="2858" spans="1:38" ht="30" customHeight="1">
      <c r="A2858" s="32"/>
      <c r="B2858" s="32"/>
      <c r="C2858" s="30"/>
      <c r="D2858" s="8"/>
      <c r="E2858" s="8"/>
      <c r="F2858" s="8"/>
      <c r="G2858" s="8"/>
      <c r="H2858" s="8"/>
      <c r="I2858" s="8"/>
      <c r="J2858" s="8"/>
      <c r="K2858" s="8"/>
      <c r="L2858" s="8"/>
      <c r="M2858" s="8"/>
    </row>
    <row r="2859" spans="1:38" ht="30" customHeight="1">
      <c r="A2859" s="32"/>
      <c r="B2859" s="32"/>
      <c r="C2859" s="30"/>
      <c r="D2859" s="8"/>
      <c r="E2859" s="8"/>
      <c r="F2859" s="8"/>
      <c r="G2859" s="8"/>
      <c r="H2859" s="8"/>
      <c r="I2859" s="8"/>
      <c r="J2859" s="8"/>
      <c r="K2859" s="8"/>
      <c r="L2859" s="8"/>
      <c r="M2859" s="8"/>
    </row>
    <row r="2860" spans="1:38" ht="30" customHeight="1">
      <c r="A2860" s="32"/>
      <c r="B2860" s="32"/>
      <c r="C2860" s="30"/>
      <c r="D2860" s="8"/>
      <c r="E2860" s="8"/>
      <c r="F2860" s="8"/>
      <c r="G2860" s="8"/>
      <c r="H2860" s="8"/>
      <c r="I2860" s="8"/>
      <c r="J2860" s="8"/>
      <c r="K2860" s="8"/>
      <c r="L2860" s="8"/>
      <c r="M2860" s="8"/>
    </row>
    <row r="2861" spans="1:38" ht="30" customHeight="1">
      <c r="A2861" s="32"/>
      <c r="B2861" s="32"/>
      <c r="C2861" s="30"/>
      <c r="D2861" s="8"/>
      <c r="E2861" s="8"/>
      <c r="F2861" s="8"/>
      <c r="G2861" s="8"/>
      <c r="H2861" s="8"/>
      <c r="I2861" s="8"/>
      <c r="J2861" s="8"/>
      <c r="K2861" s="8"/>
      <c r="L2861" s="8"/>
      <c r="M2861" s="8"/>
    </row>
    <row r="2862" spans="1:38" ht="30" customHeight="1">
      <c r="A2862" s="32"/>
      <c r="B2862" s="32"/>
      <c r="C2862" s="30"/>
      <c r="D2862" s="8"/>
      <c r="E2862" s="8"/>
      <c r="F2862" s="8"/>
      <c r="G2862" s="8"/>
      <c r="H2862" s="8"/>
      <c r="I2862" s="8"/>
      <c r="J2862" s="8"/>
      <c r="K2862" s="8"/>
      <c r="L2862" s="8"/>
      <c r="M2862" s="8"/>
    </row>
    <row r="2863" spans="1:38" ht="30" customHeight="1">
      <c r="A2863" s="32"/>
      <c r="B2863" s="32"/>
      <c r="C2863" s="30"/>
      <c r="D2863" s="8"/>
      <c r="E2863" s="8"/>
      <c r="F2863" s="8"/>
      <c r="G2863" s="8"/>
      <c r="H2863" s="8"/>
      <c r="I2863" s="8"/>
      <c r="J2863" s="8"/>
      <c r="K2863" s="8"/>
      <c r="L2863" s="8"/>
      <c r="M2863" s="8"/>
    </row>
    <row r="2864" spans="1:38" ht="30" customHeight="1">
      <c r="A2864" s="11" t="s">
        <v>121</v>
      </c>
      <c r="B2864" s="12"/>
      <c r="C2864" s="13"/>
      <c r="D2864" s="14"/>
      <c r="E2864" s="8"/>
      <c r="F2864" s="14"/>
      <c r="G2864" s="8"/>
      <c r="H2864" s="14"/>
      <c r="I2864" s="8"/>
      <c r="J2864" s="14"/>
      <c r="K2864" s="8"/>
      <c r="L2864" s="14">
        <f>F2864+H2864+J2864</f>
        <v>0</v>
      </c>
      <c r="M2864" s="14"/>
      <c r="R2864">
        <f t="shared" ref="R2864:AL2864" si="284">ROUNDDOWN(SUM(R2844:R2844), 0)</f>
        <v>0</v>
      </c>
      <c r="S2864">
        <f t="shared" si="284"/>
        <v>0</v>
      </c>
      <c r="T2864">
        <f t="shared" si="284"/>
        <v>0</v>
      </c>
      <c r="U2864">
        <f t="shared" si="284"/>
        <v>0</v>
      </c>
      <c r="V2864">
        <f t="shared" si="284"/>
        <v>0</v>
      </c>
      <c r="W2864">
        <f t="shared" si="284"/>
        <v>0</v>
      </c>
      <c r="X2864">
        <f t="shared" si="284"/>
        <v>0</v>
      </c>
      <c r="Y2864">
        <f t="shared" si="284"/>
        <v>0</v>
      </c>
      <c r="Z2864">
        <f t="shared" si="284"/>
        <v>0</v>
      </c>
      <c r="AA2864">
        <f t="shared" si="284"/>
        <v>0</v>
      </c>
      <c r="AB2864">
        <f t="shared" si="284"/>
        <v>0</v>
      </c>
      <c r="AC2864">
        <f t="shared" si="284"/>
        <v>0</v>
      </c>
      <c r="AD2864">
        <f t="shared" si="284"/>
        <v>0</v>
      </c>
      <c r="AE2864">
        <f t="shared" si="284"/>
        <v>0</v>
      </c>
      <c r="AF2864">
        <f t="shared" si="284"/>
        <v>0</v>
      </c>
      <c r="AG2864">
        <f t="shared" si="284"/>
        <v>0</v>
      </c>
      <c r="AH2864">
        <f t="shared" si="284"/>
        <v>0</v>
      </c>
      <c r="AI2864">
        <f t="shared" si="284"/>
        <v>0</v>
      </c>
      <c r="AJ2864">
        <f t="shared" si="284"/>
        <v>0</v>
      </c>
      <c r="AK2864">
        <f t="shared" si="284"/>
        <v>0</v>
      </c>
      <c r="AL2864">
        <f t="shared" si="284"/>
        <v>0</v>
      </c>
    </row>
    <row r="2865" spans="1:37" ht="30" customHeight="1">
      <c r="A2865" s="53" t="s">
        <v>446</v>
      </c>
      <c r="B2865" s="56"/>
      <c r="C2865" s="56"/>
      <c r="D2865" s="56"/>
      <c r="E2865" s="56"/>
      <c r="F2865" s="56"/>
      <c r="G2865" s="56"/>
      <c r="H2865" s="56"/>
      <c r="I2865" s="56"/>
      <c r="J2865" s="56"/>
      <c r="K2865" s="56"/>
      <c r="L2865" s="56"/>
      <c r="M2865" s="57"/>
    </row>
    <row r="2866" spans="1:37" ht="30" customHeight="1">
      <c r="A2866" s="31" t="s">
        <v>100</v>
      </c>
      <c r="B2866" s="31" t="s">
        <v>102</v>
      </c>
      <c r="C2866" s="29" t="s">
        <v>74</v>
      </c>
      <c r="D2866" s="8">
        <v>18.399999999999999</v>
      </c>
      <c r="E2866" s="8"/>
      <c r="F2866" s="8"/>
      <c r="G2866" s="8"/>
      <c r="H2866" s="8"/>
      <c r="I2866" s="8"/>
      <c r="J2866" s="8"/>
      <c r="K2866" s="8">
        <f t="shared" ref="K2866:L2868" si="285">E2866+G2866+I2866</f>
        <v>0</v>
      </c>
      <c r="L2866" s="8">
        <f t="shared" si="285"/>
        <v>0</v>
      </c>
      <c r="M2866" s="9" t="s">
        <v>103</v>
      </c>
      <c r="O2866" t="str">
        <f>"03"</f>
        <v>03</v>
      </c>
      <c r="P2866" t="s">
        <v>110</v>
      </c>
      <c r="Q2866">
        <v>1</v>
      </c>
      <c r="R2866">
        <f>IF(P2866="기계경비", J2866, 0)</f>
        <v>0</v>
      </c>
      <c r="S2866">
        <f>IF(P2866="운반비", J2866, 0)</f>
        <v>0</v>
      </c>
      <c r="T2866">
        <f>IF(P2866="작업부산물", F2866, 0)</f>
        <v>0</v>
      </c>
      <c r="U2866">
        <f>IF(P2866="관급", F2866, 0)</f>
        <v>0</v>
      </c>
      <c r="V2866">
        <f>IF(P2866="외주비", J2866, 0)</f>
        <v>0</v>
      </c>
      <c r="W2866">
        <f>IF(P2866="장비비", J2866, 0)</f>
        <v>0</v>
      </c>
      <c r="X2866">
        <f>IF(P2866="폐기물처리비", L2866, 0)</f>
        <v>0</v>
      </c>
      <c r="Y2866">
        <f>IF(P2866="가설비", J2866, 0)</f>
        <v>0</v>
      </c>
      <c r="Z2866">
        <f>IF(P2866="잡비제외분", F2866, 0)</f>
        <v>0</v>
      </c>
      <c r="AA2866">
        <f>IF(P2866="사급자재대", L2866, 0)</f>
        <v>0</v>
      </c>
      <c r="AB2866">
        <f>IF(P2866="관급자재대", L2866, 0)</f>
        <v>0</v>
      </c>
      <c r="AC2866">
        <f>IF(P2866="사용자항목1", L2866, 0)</f>
        <v>0</v>
      </c>
      <c r="AD2866">
        <f>IF(P2866="사용자항목2", L2866, 0)</f>
        <v>0</v>
      </c>
      <c r="AE2866">
        <f>IF(P2866="사용자항목3", L2866, 0)</f>
        <v>0</v>
      </c>
      <c r="AF2866">
        <f>IF(P2866="사용자항목4", L2866, 0)</f>
        <v>0</v>
      </c>
      <c r="AG2866">
        <f>IF(P2866="사용자항목5", L2866, 0)</f>
        <v>0</v>
      </c>
      <c r="AH2866">
        <f>IF(P2866="사용자항목6", L2866, 0)</f>
        <v>0</v>
      </c>
      <c r="AI2866">
        <f>IF(P2866="사용자항목7", L2866, 0)</f>
        <v>0</v>
      </c>
      <c r="AJ2866">
        <f>IF(P2866="사용자항목8", L2866, 0)</f>
        <v>0</v>
      </c>
      <c r="AK2866">
        <f>IF(P2866="사용자항목9", L2866, 0)</f>
        <v>0</v>
      </c>
    </row>
    <row r="2867" spans="1:37" ht="30" customHeight="1">
      <c r="A2867" s="31" t="s">
        <v>106</v>
      </c>
      <c r="B2867" s="31" t="s">
        <v>107</v>
      </c>
      <c r="C2867" s="29" t="s">
        <v>74</v>
      </c>
      <c r="D2867" s="8">
        <v>18.399999999999999</v>
      </c>
      <c r="E2867" s="8"/>
      <c r="F2867" s="8"/>
      <c r="G2867" s="8"/>
      <c r="H2867" s="8"/>
      <c r="I2867" s="8"/>
      <c r="J2867" s="8"/>
      <c r="K2867" s="8">
        <f t="shared" si="285"/>
        <v>0</v>
      </c>
      <c r="L2867" s="8">
        <f t="shared" si="285"/>
        <v>0</v>
      </c>
      <c r="M2867" s="9" t="s">
        <v>108</v>
      </c>
      <c r="O2867" t="str">
        <f>"03"</f>
        <v>03</v>
      </c>
      <c r="P2867" t="s">
        <v>110</v>
      </c>
      <c r="Q2867">
        <v>1</v>
      </c>
      <c r="R2867">
        <f>IF(P2867="기계경비", J2867, 0)</f>
        <v>0</v>
      </c>
      <c r="S2867">
        <f>IF(P2867="운반비", J2867, 0)</f>
        <v>0</v>
      </c>
      <c r="T2867">
        <f>IF(P2867="작업부산물", F2867, 0)</f>
        <v>0</v>
      </c>
      <c r="U2867">
        <f>IF(P2867="관급", F2867, 0)</f>
        <v>0</v>
      </c>
      <c r="V2867">
        <f>IF(P2867="외주비", J2867, 0)</f>
        <v>0</v>
      </c>
      <c r="W2867">
        <f>IF(P2867="장비비", J2867, 0)</f>
        <v>0</v>
      </c>
      <c r="X2867">
        <f>IF(P2867="폐기물처리비", L2867, 0)</f>
        <v>0</v>
      </c>
      <c r="Y2867">
        <f>IF(P2867="가설비", J2867, 0)</f>
        <v>0</v>
      </c>
      <c r="Z2867">
        <f>IF(P2867="잡비제외분", F2867, 0)</f>
        <v>0</v>
      </c>
      <c r="AA2867">
        <f>IF(P2867="사급자재대", L2867, 0)</f>
        <v>0</v>
      </c>
      <c r="AB2867">
        <f>IF(P2867="관급자재대", L2867, 0)</f>
        <v>0</v>
      </c>
      <c r="AC2867">
        <f>IF(P2867="사용자항목1", L2867, 0)</f>
        <v>0</v>
      </c>
      <c r="AD2867">
        <f>IF(P2867="사용자항목2", L2867, 0)</f>
        <v>0</v>
      </c>
      <c r="AE2867">
        <f>IF(P2867="사용자항목3", L2867, 0)</f>
        <v>0</v>
      </c>
      <c r="AF2867">
        <f>IF(P2867="사용자항목4", L2867, 0)</f>
        <v>0</v>
      </c>
      <c r="AG2867">
        <f>IF(P2867="사용자항목5", L2867, 0)</f>
        <v>0</v>
      </c>
      <c r="AH2867">
        <f>IF(P2867="사용자항목6", L2867, 0)</f>
        <v>0</v>
      </c>
      <c r="AI2867">
        <f>IF(P2867="사용자항목7", L2867, 0)</f>
        <v>0</v>
      </c>
      <c r="AJ2867">
        <f>IF(P2867="사용자항목8", L2867, 0)</f>
        <v>0</v>
      </c>
      <c r="AK2867">
        <f>IF(P2867="사용자항목9", L2867, 0)</f>
        <v>0</v>
      </c>
    </row>
    <row r="2868" spans="1:37" ht="30" customHeight="1">
      <c r="A2868" s="31" t="s">
        <v>110</v>
      </c>
      <c r="B2868" s="31" t="s">
        <v>111</v>
      </c>
      <c r="C2868" s="29" t="s">
        <v>74</v>
      </c>
      <c r="D2868" s="8">
        <v>18.399999999999999</v>
      </c>
      <c r="E2868" s="8"/>
      <c r="F2868" s="8"/>
      <c r="G2868" s="8"/>
      <c r="H2868" s="8"/>
      <c r="I2868" s="8"/>
      <c r="J2868" s="8"/>
      <c r="K2868" s="8">
        <f t="shared" si="285"/>
        <v>0</v>
      </c>
      <c r="L2868" s="8">
        <f t="shared" si="285"/>
        <v>0</v>
      </c>
      <c r="M2868" s="9" t="s">
        <v>108</v>
      </c>
      <c r="O2868" t="str">
        <f>"03"</f>
        <v>03</v>
      </c>
      <c r="P2868" t="s">
        <v>110</v>
      </c>
      <c r="Q2868">
        <v>1</v>
      </c>
      <c r="R2868">
        <f>IF(P2868="기계경비", J2868, 0)</f>
        <v>0</v>
      </c>
      <c r="S2868">
        <f>IF(P2868="운반비", J2868, 0)</f>
        <v>0</v>
      </c>
      <c r="T2868">
        <f>IF(P2868="작업부산물", F2868, 0)</f>
        <v>0</v>
      </c>
      <c r="U2868">
        <f>IF(P2868="관급", F2868, 0)</f>
        <v>0</v>
      </c>
      <c r="V2868">
        <f>IF(P2868="외주비", J2868, 0)</f>
        <v>0</v>
      </c>
      <c r="W2868">
        <f>IF(P2868="장비비", J2868, 0)</f>
        <v>0</v>
      </c>
      <c r="X2868">
        <f>IF(P2868="폐기물처리비", L2868, 0)</f>
        <v>0</v>
      </c>
      <c r="Y2868">
        <f>IF(P2868="가설비", J2868, 0)</f>
        <v>0</v>
      </c>
      <c r="Z2868">
        <f>IF(P2868="잡비제외분", F2868, 0)</f>
        <v>0</v>
      </c>
      <c r="AA2868">
        <f>IF(P2868="사급자재대", L2868, 0)</f>
        <v>0</v>
      </c>
      <c r="AB2868">
        <f>IF(P2868="관급자재대", L2868, 0)</f>
        <v>0</v>
      </c>
      <c r="AC2868">
        <f>IF(P2868="사용자항목1", L2868, 0)</f>
        <v>0</v>
      </c>
      <c r="AD2868">
        <f>IF(P2868="사용자항목2", L2868, 0)</f>
        <v>0</v>
      </c>
      <c r="AE2868">
        <f>IF(P2868="사용자항목3", L2868, 0)</f>
        <v>0</v>
      </c>
      <c r="AF2868">
        <f>IF(P2868="사용자항목4", L2868, 0)</f>
        <v>0</v>
      </c>
      <c r="AG2868">
        <f>IF(P2868="사용자항목5", L2868, 0)</f>
        <v>0</v>
      </c>
      <c r="AH2868">
        <f>IF(P2868="사용자항목6", L2868, 0)</f>
        <v>0</v>
      </c>
      <c r="AI2868">
        <f>IF(P2868="사용자항목7", L2868, 0)</f>
        <v>0</v>
      </c>
      <c r="AJ2868">
        <f>IF(P2868="사용자항목8", L2868, 0)</f>
        <v>0</v>
      </c>
      <c r="AK2868">
        <f>IF(P2868="사용자항목9", L2868, 0)</f>
        <v>0</v>
      </c>
    </row>
    <row r="2869" spans="1:37" ht="30" customHeight="1">
      <c r="A2869" s="32"/>
      <c r="B2869" s="32"/>
      <c r="C2869" s="30"/>
      <c r="D2869" s="8"/>
      <c r="E2869" s="8"/>
      <c r="F2869" s="8"/>
      <c r="G2869" s="8"/>
      <c r="H2869" s="8"/>
      <c r="I2869" s="8"/>
      <c r="J2869" s="8"/>
      <c r="K2869" s="8"/>
      <c r="L2869" s="8"/>
      <c r="M2869" s="8"/>
    </row>
    <row r="2870" spans="1:37" ht="30" customHeight="1">
      <c r="A2870" s="32"/>
      <c r="B2870" s="32"/>
      <c r="C2870" s="30"/>
      <c r="D2870" s="8"/>
      <c r="E2870" s="8"/>
      <c r="F2870" s="8"/>
      <c r="G2870" s="8"/>
      <c r="H2870" s="8"/>
      <c r="I2870" s="8"/>
      <c r="J2870" s="8"/>
      <c r="K2870" s="8"/>
      <c r="L2870" s="8"/>
      <c r="M2870" s="8"/>
    </row>
    <row r="2871" spans="1:37" ht="30" customHeight="1">
      <c r="A2871" s="32"/>
      <c r="B2871" s="32"/>
      <c r="C2871" s="30"/>
      <c r="D2871" s="8"/>
      <c r="E2871" s="8"/>
      <c r="F2871" s="8"/>
      <c r="G2871" s="8"/>
      <c r="H2871" s="8"/>
      <c r="I2871" s="8"/>
      <c r="J2871" s="8"/>
      <c r="K2871" s="8"/>
      <c r="L2871" s="8"/>
      <c r="M2871" s="8"/>
    </row>
    <row r="2872" spans="1:37" ht="30" customHeight="1">
      <c r="A2872" s="32"/>
      <c r="B2872" s="32"/>
      <c r="C2872" s="30"/>
      <c r="D2872" s="8"/>
      <c r="E2872" s="8"/>
      <c r="F2872" s="8"/>
      <c r="G2872" s="8"/>
      <c r="H2872" s="8"/>
      <c r="I2872" s="8"/>
      <c r="J2872" s="8"/>
      <c r="K2872" s="8"/>
      <c r="L2872" s="8"/>
      <c r="M2872" s="8"/>
    </row>
    <row r="2873" spans="1:37" ht="30" customHeight="1">
      <c r="A2873" s="32"/>
      <c r="B2873" s="32"/>
      <c r="C2873" s="30"/>
      <c r="D2873" s="8"/>
      <c r="E2873" s="8"/>
      <c r="F2873" s="8"/>
      <c r="G2873" s="8"/>
      <c r="H2873" s="8"/>
      <c r="I2873" s="8"/>
      <c r="J2873" s="8"/>
      <c r="K2873" s="8"/>
      <c r="L2873" s="8"/>
      <c r="M2873" s="8"/>
    </row>
    <row r="2874" spans="1:37" ht="30" customHeight="1">
      <c r="A2874" s="32"/>
      <c r="B2874" s="32"/>
      <c r="C2874" s="30"/>
      <c r="D2874" s="8"/>
      <c r="E2874" s="8"/>
      <c r="F2874" s="8"/>
      <c r="G2874" s="8"/>
      <c r="H2874" s="8"/>
      <c r="I2874" s="8"/>
      <c r="J2874" s="8"/>
      <c r="K2874" s="8"/>
      <c r="L2874" s="8"/>
      <c r="M2874" s="8"/>
    </row>
    <row r="2875" spans="1:37" ht="30" customHeight="1">
      <c r="A2875" s="32"/>
      <c r="B2875" s="32"/>
      <c r="C2875" s="30"/>
      <c r="D2875" s="8"/>
      <c r="E2875" s="8"/>
      <c r="F2875" s="8"/>
      <c r="G2875" s="8"/>
      <c r="H2875" s="8"/>
      <c r="I2875" s="8"/>
      <c r="J2875" s="8"/>
      <c r="K2875" s="8"/>
      <c r="L2875" s="8"/>
      <c r="M2875" s="8"/>
    </row>
    <row r="2876" spans="1:37" ht="30" customHeight="1">
      <c r="A2876" s="32"/>
      <c r="B2876" s="32"/>
      <c r="C2876" s="30"/>
      <c r="D2876" s="8"/>
      <c r="E2876" s="8"/>
      <c r="F2876" s="8"/>
      <c r="G2876" s="8"/>
      <c r="H2876" s="8"/>
      <c r="I2876" s="8"/>
      <c r="J2876" s="8"/>
      <c r="K2876" s="8"/>
      <c r="L2876" s="8"/>
      <c r="M2876" s="8"/>
    </row>
    <row r="2877" spans="1:37" ht="30" customHeight="1">
      <c r="A2877" s="32"/>
      <c r="B2877" s="32"/>
      <c r="C2877" s="30"/>
      <c r="D2877" s="8"/>
      <c r="E2877" s="8"/>
      <c r="F2877" s="8"/>
      <c r="G2877" s="8"/>
      <c r="H2877" s="8"/>
      <c r="I2877" s="8"/>
      <c r="J2877" s="8"/>
      <c r="K2877" s="8"/>
      <c r="L2877" s="8"/>
      <c r="M2877" s="8"/>
    </row>
    <row r="2878" spans="1:37" ht="30" customHeight="1">
      <c r="A2878" s="32"/>
      <c r="B2878" s="32"/>
      <c r="C2878" s="30"/>
      <c r="D2878" s="8"/>
      <c r="E2878" s="8"/>
      <c r="F2878" s="8"/>
      <c r="G2878" s="8"/>
      <c r="H2878" s="8"/>
      <c r="I2878" s="8"/>
      <c r="J2878" s="8"/>
      <c r="K2878" s="8"/>
      <c r="L2878" s="8"/>
      <c r="M2878" s="8"/>
    </row>
    <row r="2879" spans="1:37" ht="30" customHeight="1">
      <c r="A2879" s="32"/>
      <c r="B2879" s="32"/>
      <c r="C2879" s="30"/>
      <c r="D2879" s="8"/>
      <c r="E2879" s="8"/>
      <c r="F2879" s="8"/>
      <c r="G2879" s="8"/>
      <c r="H2879" s="8"/>
      <c r="I2879" s="8"/>
      <c r="J2879" s="8"/>
      <c r="K2879" s="8"/>
      <c r="L2879" s="8"/>
      <c r="M2879" s="8"/>
    </row>
    <row r="2880" spans="1:37" ht="30" customHeight="1">
      <c r="A2880" s="32"/>
      <c r="B2880" s="32"/>
      <c r="C2880" s="30"/>
      <c r="D2880" s="8"/>
      <c r="E2880" s="8"/>
      <c r="F2880" s="8"/>
      <c r="G2880" s="8"/>
      <c r="H2880" s="8"/>
      <c r="I2880" s="8"/>
      <c r="J2880" s="8"/>
      <c r="K2880" s="8"/>
      <c r="L2880" s="8"/>
      <c r="M2880" s="8"/>
    </row>
    <row r="2881" spans="1:38" ht="30" customHeight="1">
      <c r="A2881" s="32"/>
      <c r="B2881" s="32"/>
      <c r="C2881" s="30"/>
      <c r="D2881" s="8"/>
      <c r="E2881" s="8"/>
      <c r="F2881" s="8"/>
      <c r="G2881" s="8"/>
      <c r="H2881" s="8"/>
      <c r="I2881" s="8"/>
      <c r="J2881" s="8"/>
      <c r="K2881" s="8"/>
      <c r="L2881" s="8"/>
      <c r="M2881" s="8"/>
    </row>
    <row r="2882" spans="1:38" ht="30" customHeight="1">
      <c r="A2882" s="32"/>
      <c r="B2882" s="32"/>
      <c r="C2882" s="30"/>
      <c r="D2882" s="8"/>
      <c r="E2882" s="8"/>
      <c r="F2882" s="8"/>
      <c r="G2882" s="8"/>
      <c r="H2882" s="8"/>
      <c r="I2882" s="8"/>
      <c r="J2882" s="8"/>
      <c r="K2882" s="8"/>
      <c r="L2882" s="8"/>
      <c r="M2882" s="8"/>
    </row>
    <row r="2883" spans="1:38" ht="30" customHeight="1">
      <c r="A2883" s="32"/>
      <c r="B2883" s="32"/>
      <c r="C2883" s="30"/>
      <c r="D2883" s="8"/>
      <c r="E2883" s="8"/>
      <c r="F2883" s="8"/>
      <c r="G2883" s="8"/>
      <c r="H2883" s="8"/>
      <c r="I2883" s="8"/>
      <c r="J2883" s="8"/>
      <c r="K2883" s="8"/>
      <c r="L2883" s="8"/>
      <c r="M2883" s="8"/>
    </row>
    <row r="2884" spans="1:38" ht="30" customHeight="1">
      <c r="A2884" s="32"/>
      <c r="B2884" s="32"/>
      <c r="C2884" s="30"/>
      <c r="D2884" s="8"/>
      <c r="E2884" s="8"/>
      <c r="F2884" s="8"/>
      <c r="G2884" s="8"/>
      <c r="H2884" s="8"/>
      <c r="I2884" s="8"/>
      <c r="J2884" s="8"/>
      <c r="K2884" s="8"/>
      <c r="L2884" s="8"/>
      <c r="M2884" s="8"/>
    </row>
    <row r="2885" spans="1:38" ht="30" customHeight="1">
      <c r="A2885" s="32"/>
      <c r="B2885" s="32"/>
      <c r="C2885" s="30"/>
      <c r="D2885" s="8"/>
      <c r="E2885" s="8"/>
      <c r="F2885" s="8"/>
      <c r="G2885" s="8"/>
      <c r="H2885" s="8"/>
      <c r="I2885" s="8"/>
      <c r="J2885" s="8"/>
      <c r="K2885" s="8"/>
      <c r="L2885" s="8"/>
      <c r="M2885" s="8"/>
    </row>
    <row r="2886" spans="1:38" ht="30" customHeight="1">
      <c r="A2886" s="11" t="s">
        <v>121</v>
      </c>
      <c r="B2886" s="12"/>
      <c r="C2886" s="13"/>
      <c r="D2886" s="14"/>
      <c r="E2886" s="8"/>
      <c r="F2886" s="14"/>
      <c r="G2886" s="8"/>
      <c r="H2886" s="14"/>
      <c r="I2886" s="8"/>
      <c r="J2886" s="14"/>
      <c r="K2886" s="8"/>
      <c r="L2886" s="14">
        <f>F2886+H2886+J2886</f>
        <v>0</v>
      </c>
      <c r="M2886" s="14"/>
      <c r="R2886">
        <f t="shared" ref="R2886:AL2886" si="286">ROUNDDOWN(SUM(R2866:R2868), 0)</f>
        <v>0</v>
      </c>
      <c r="S2886">
        <f t="shared" si="286"/>
        <v>0</v>
      </c>
      <c r="T2886">
        <f t="shared" si="286"/>
        <v>0</v>
      </c>
      <c r="U2886">
        <f t="shared" si="286"/>
        <v>0</v>
      </c>
      <c r="V2886">
        <f t="shared" si="286"/>
        <v>0</v>
      </c>
      <c r="W2886">
        <f t="shared" si="286"/>
        <v>0</v>
      </c>
      <c r="X2886">
        <f t="shared" si="286"/>
        <v>0</v>
      </c>
      <c r="Y2886">
        <f t="shared" si="286"/>
        <v>0</v>
      </c>
      <c r="Z2886">
        <f t="shared" si="286"/>
        <v>0</v>
      </c>
      <c r="AA2886">
        <f t="shared" si="286"/>
        <v>0</v>
      </c>
      <c r="AB2886">
        <f t="shared" si="286"/>
        <v>0</v>
      </c>
      <c r="AC2886">
        <f t="shared" si="286"/>
        <v>0</v>
      </c>
      <c r="AD2886">
        <f t="shared" si="286"/>
        <v>0</v>
      </c>
      <c r="AE2886">
        <f t="shared" si="286"/>
        <v>0</v>
      </c>
      <c r="AF2886">
        <f t="shared" si="286"/>
        <v>0</v>
      </c>
      <c r="AG2886">
        <f t="shared" si="286"/>
        <v>0</v>
      </c>
      <c r="AH2886">
        <f t="shared" si="286"/>
        <v>0</v>
      </c>
      <c r="AI2886">
        <f t="shared" si="286"/>
        <v>0</v>
      </c>
      <c r="AJ2886">
        <f t="shared" si="286"/>
        <v>0</v>
      </c>
      <c r="AK2886">
        <f t="shared" si="286"/>
        <v>0</v>
      </c>
      <c r="AL2886">
        <f t="shared" si="286"/>
        <v>0</v>
      </c>
    </row>
    <row r="2887" spans="1:38" ht="30" customHeight="1">
      <c r="A2887" s="53" t="s">
        <v>447</v>
      </c>
      <c r="B2887" s="56"/>
      <c r="C2887" s="56"/>
      <c r="D2887" s="56"/>
      <c r="E2887" s="56"/>
      <c r="F2887" s="56"/>
      <c r="G2887" s="56"/>
      <c r="H2887" s="56"/>
      <c r="I2887" s="56"/>
      <c r="J2887" s="56"/>
      <c r="K2887" s="56"/>
      <c r="L2887" s="56"/>
      <c r="M2887" s="57"/>
    </row>
    <row r="2888" spans="1:38" ht="30" customHeight="1">
      <c r="A2888" s="31" t="s">
        <v>169</v>
      </c>
      <c r="B2888" s="32"/>
      <c r="C2888" s="29" t="s">
        <v>57</v>
      </c>
      <c r="D2888" s="8">
        <v>62</v>
      </c>
      <c r="E2888" s="8"/>
      <c r="F2888" s="8"/>
      <c r="G2888" s="8"/>
      <c r="H2888" s="8"/>
      <c r="I2888" s="8"/>
      <c r="J2888" s="8"/>
      <c r="K2888" s="8">
        <f>E2888+G2888+I2888</f>
        <v>0</v>
      </c>
      <c r="L2888" s="8">
        <f>F2888+H2888+J2888</f>
        <v>0</v>
      </c>
      <c r="M2888" s="9" t="s">
        <v>168</v>
      </c>
      <c r="O2888" t="str">
        <f>""</f>
        <v/>
      </c>
      <c r="P2888" s="1" t="s">
        <v>120</v>
      </c>
      <c r="Q2888">
        <v>1</v>
      </c>
      <c r="R2888">
        <f>IF(P2888="기계경비", J2888, 0)</f>
        <v>0</v>
      </c>
      <c r="S2888">
        <f>IF(P2888="운반비", J2888, 0)</f>
        <v>0</v>
      </c>
      <c r="T2888">
        <f>IF(P2888="작업부산물", F2888, 0)</f>
        <v>0</v>
      </c>
      <c r="U2888">
        <f>IF(P2888="관급", F2888, 0)</f>
        <v>0</v>
      </c>
      <c r="V2888">
        <f>IF(P2888="외주비", J2888, 0)</f>
        <v>0</v>
      </c>
      <c r="W2888">
        <f>IF(P2888="장비비", J2888, 0)</f>
        <v>0</v>
      </c>
      <c r="X2888">
        <f>IF(P2888="폐기물처리비", J2888, 0)</f>
        <v>0</v>
      </c>
      <c r="Y2888">
        <f>IF(P2888="가설비", J2888, 0)</f>
        <v>0</v>
      </c>
      <c r="Z2888">
        <f>IF(P2888="잡비제외분", F2888, 0)</f>
        <v>0</v>
      </c>
      <c r="AA2888">
        <f>IF(P2888="사급자재대", L2888, 0)</f>
        <v>0</v>
      </c>
      <c r="AB2888">
        <f>IF(P2888="관급자재대", L2888, 0)</f>
        <v>0</v>
      </c>
      <c r="AC2888">
        <f>IF(P2888="사용자항목1", L2888, 0)</f>
        <v>0</v>
      </c>
      <c r="AD2888">
        <f>IF(P2888="사용자항목2", L2888, 0)</f>
        <v>0</v>
      </c>
      <c r="AE2888">
        <f>IF(P2888="사용자항목3", L2888, 0)</f>
        <v>0</v>
      </c>
      <c r="AF2888">
        <f>IF(P2888="사용자항목4", L2888, 0)</f>
        <v>0</v>
      </c>
      <c r="AG2888">
        <f>IF(P2888="사용자항목5", L2888, 0)</f>
        <v>0</v>
      </c>
      <c r="AH2888">
        <f>IF(P2888="사용자항목6", L2888, 0)</f>
        <v>0</v>
      </c>
      <c r="AI2888">
        <f>IF(P2888="사용자항목7", L2888, 0)</f>
        <v>0</v>
      </c>
      <c r="AJ2888">
        <f>IF(P2888="사용자항목8", L2888, 0)</f>
        <v>0</v>
      </c>
      <c r="AK2888">
        <f>IF(P2888="사용자항목9", L2888, 0)</f>
        <v>0</v>
      </c>
    </row>
    <row r="2889" spans="1:38" ht="30" customHeight="1">
      <c r="A2889" s="31" t="s">
        <v>225</v>
      </c>
      <c r="B2889" s="32"/>
      <c r="C2889" s="29" t="s">
        <v>57</v>
      </c>
      <c r="D2889" s="8">
        <v>13</v>
      </c>
      <c r="E2889" s="8"/>
      <c r="F2889" s="8"/>
      <c r="G2889" s="8"/>
      <c r="H2889" s="8"/>
      <c r="I2889" s="8"/>
      <c r="J2889" s="8"/>
      <c r="K2889" s="8">
        <f>E2889+G2889+I2889</f>
        <v>0</v>
      </c>
      <c r="L2889" s="8">
        <f>F2889+H2889+J2889</f>
        <v>0</v>
      </c>
      <c r="M2889" s="9" t="s">
        <v>224</v>
      </c>
      <c r="O2889" t="str">
        <f>""</f>
        <v/>
      </c>
      <c r="P2889" s="1" t="s">
        <v>120</v>
      </c>
      <c r="Q2889">
        <v>1</v>
      </c>
      <c r="R2889">
        <f>IF(P2889="기계경비", J2889, 0)</f>
        <v>0</v>
      </c>
      <c r="S2889">
        <f>IF(P2889="운반비", J2889, 0)</f>
        <v>0</v>
      </c>
      <c r="T2889">
        <f>IF(P2889="작업부산물", F2889, 0)</f>
        <v>0</v>
      </c>
      <c r="U2889">
        <f>IF(P2889="관급", F2889, 0)</f>
        <v>0</v>
      </c>
      <c r="V2889">
        <f>IF(P2889="외주비", J2889, 0)</f>
        <v>0</v>
      </c>
      <c r="W2889">
        <f>IF(P2889="장비비", J2889, 0)</f>
        <v>0</v>
      </c>
      <c r="X2889">
        <f>IF(P2889="폐기물처리비", J2889, 0)</f>
        <v>0</v>
      </c>
      <c r="Y2889">
        <f>IF(P2889="가설비", J2889, 0)</f>
        <v>0</v>
      </c>
      <c r="Z2889">
        <f>IF(P2889="잡비제외분", F2889, 0)</f>
        <v>0</v>
      </c>
      <c r="AA2889">
        <f>IF(P2889="사급자재대", L2889, 0)</f>
        <v>0</v>
      </c>
      <c r="AB2889">
        <f>IF(P2889="관급자재대", L2889, 0)</f>
        <v>0</v>
      </c>
      <c r="AC2889">
        <f>IF(P2889="사용자항목1", L2889, 0)</f>
        <v>0</v>
      </c>
      <c r="AD2889">
        <f>IF(P2889="사용자항목2", L2889, 0)</f>
        <v>0</v>
      </c>
      <c r="AE2889">
        <f>IF(P2889="사용자항목3", L2889, 0)</f>
        <v>0</v>
      </c>
      <c r="AF2889">
        <f>IF(P2889="사용자항목4", L2889, 0)</f>
        <v>0</v>
      </c>
      <c r="AG2889">
        <f>IF(P2889="사용자항목5", L2889, 0)</f>
        <v>0</v>
      </c>
      <c r="AH2889">
        <f>IF(P2889="사용자항목6", L2889, 0)</f>
        <v>0</v>
      </c>
      <c r="AI2889">
        <f>IF(P2889="사용자항목7", L2889, 0)</f>
        <v>0</v>
      </c>
      <c r="AJ2889">
        <f>IF(P2889="사용자항목8", L2889, 0)</f>
        <v>0</v>
      </c>
      <c r="AK2889">
        <f>IF(P2889="사용자항목9", L2889, 0)</f>
        <v>0</v>
      </c>
    </row>
    <row r="2890" spans="1:38" ht="30" customHeight="1">
      <c r="A2890" s="32"/>
      <c r="B2890" s="32"/>
      <c r="C2890" s="30"/>
      <c r="D2890" s="8"/>
      <c r="E2890" s="8"/>
      <c r="F2890" s="8"/>
      <c r="G2890" s="8"/>
      <c r="H2890" s="8"/>
      <c r="I2890" s="8"/>
      <c r="J2890" s="8"/>
      <c r="K2890" s="8"/>
      <c r="L2890" s="8"/>
      <c r="M2890" s="8"/>
    </row>
    <row r="2891" spans="1:38" ht="30" customHeight="1">
      <c r="A2891" s="32"/>
      <c r="B2891" s="32"/>
      <c r="C2891" s="30"/>
      <c r="D2891" s="8"/>
      <c r="E2891" s="8"/>
      <c r="F2891" s="8"/>
      <c r="G2891" s="8"/>
      <c r="H2891" s="8"/>
      <c r="I2891" s="8"/>
      <c r="J2891" s="8"/>
      <c r="K2891" s="8"/>
      <c r="L2891" s="8"/>
      <c r="M2891" s="8"/>
    </row>
    <row r="2892" spans="1:38" ht="30" customHeight="1">
      <c r="A2892" s="32"/>
      <c r="B2892" s="32"/>
      <c r="C2892" s="30"/>
      <c r="D2892" s="8"/>
      <c r="E2892" s="8"/>
      <c r="F2892" s="8"/>
      <c r="G2892" s="8"/>
      <c r="H2892" s="8"/>
      <c r="I2892" s="8"/>
      <c r="J2892" s="8"/>
      <c r="K2892" s="8"/>
      <c r="L2892" s="8"/>
      <c r="M2892" s="8"/>
    </row>
    <row r="2893" spans="1:38" ht="30" customHeight="1">
      <c r="A2893" s="32"/>
      <c r="B2893" s="32"/>
      <c r="C2893" s="30"/>
      <c r="D2893" s="8"/>
      <c r="E2893" s="8"/>
      <c r="F2893" s="8"/>
      <c r="G2893" s="8"/>
      <c r="H2893" s="8"/>
      <c r="I2893" s="8"/>
      <c r="J2893" s="8"/>
      <c r="K2893" s="8"/>
      <c r="L2893" s="8"/>
      <c r="M2893" s="8"/>
    </row>
    <row r="2894" spans="1:38" ht="30" customHeight="1">
      <c r="A2894" s="32"/>
      <c r="B2894" s="32"/>
      <c r="C2894" s="30"/>
      <c r="D2894" s="8"/>
      <c r="E2894" s="8"/>
      <c r="F2894" s="8"/>
      <c r="G2894" s="8"/>
      <c r="H2894" s="8"/>
      <c r="I2894" s="8"/>
      <c r="J2894" s="8"/>
      <c r="K2894" s="8"/>
      <c r="L2894" s="8"/>
      <c r="M2894" s="8"/>
    </row>
    <row r="2895" spans="1:38" ht="30" customHeight="1">
      <c r="A2895" s="32"/>
      <c r="B2895" s="32"/>
      <c r="C2895" s="30"/>
      <c r="D2895" s="8"/>
      <c r="E2895" s="8"/>
      <c r="F2895" s="8"/>
      <c r="G2895" s="8"/>
      <c r="H2895" s="8"/>
      <c r="I2895" s="8"/>
      <c r="J2895" s="8"/>
      <c r="K2895" s="8"/>
      <c r="L2895" s="8"/>
      <c r="M2895" s="8"/>
    </row>
    <row r="2896" spans="1:38" ht="30" customHeight="1">
      <c r="A2896" s="32"/>
      <c r="B2896" s="32"/>
      <c r="C2896" s="30"/>
      <c r="D2896" s="8"/>
      <c r="E2896" s="8"/>
      <c r="F2896" s="8"/>
      <c r="G2896" s="8"/>
      <c r="H2896" s="8"/>
      <c r="I2896" s="8"/>
      <c r="J2896" s="8"/>
      <c r="K2896" s="8"/>
      <c r="L2896" s="8"/>
      <c r="M2896" s="8"/>
    </row>
    <row r="2897" spans="1:38" ht="30" customHeight="1">
      <c r="A2897" s="32"/>
      <c r="B2897" s="32"/>
      <c r="C2897" s="30"/>
      <c r="D2897" s="8"/>
      <c r="E2897" s="8"/>
      <c r="F2897" s="8"/>
      <c r="G2897" s="8"/>
      <c r="H2897" s="8"/>
      <c r="I2897" s="8"/>
      <c r="J2897" s="8"/>
      <c r="K2897" s="8"/>
      <c r="L2897" s="8"/>
      <c r="M2897" s="8"/>
    </row>
    <row r="2898" spans="1:38" ht="30" customHeight="1">
      <c r="A2898" s="32"/>
      <c r="B2898" s="32"/>
      <c r="C2898" s="30"/>
      <c r="D2898" s="8"/>
      <c r="E2898" s="8"/>
      <c r="F2898" s="8"/>
      <c r="G2898" s="8"/>
      <c r="H2898" s="8"/>
      <c r="I2898" s="8"/>
      <c r="J2898" s="8"/>
      <c r="K2898" s="8"/>
      <c r="L2898" s="8"/>
      <c r="M2898" s="8"/>
    </row>
    <row r="2899" spans="1:38" ht="30" customHeight="1">
      <c r="A2899" s="32"/>
      <c r="B2899" s="32"/>
      <c r="C2899" s="30"/>
      <c r="D2899" s="8"/>
      <c r="E2899" s="8"/>
      <c r="F2899" s="8"/>
      <c r="G2899" s="8"/>
      <c r="H2899" s="8"/>
      <c r="I2899" s="8"/>
      <c r="J2899" s="8"/>
      <c r="K2899" s="8"/>
      <c r="L2899" s="8"/>
      <c r="M2899" s="8"/>
    </row>
    <row r="2900" spans="1:38" ht="30" customHeight="1">
      <c r="A2900" s="32"/>
      <c r="B2900" s="32"/>
      <c r="C2900" s="30"/>
      <c r="D2900" s="8"/>
      <c r="E2900" s="8"/>
      <c r="F2900" s="8"/>
      <c r="G2900" s="8"/>
      <c r="H2900" s="8"/>
      <c r="I2900" s="8"/>
      <c r="J2900" s="8"/>
      <c r="K2900" s="8"/>
      <c r="L2900" s="8"/>
      <c r="M2900" s="8"/>
    </row>
    <row r="2901" spans="1:38" ht="30" customHeight="1">
      <c r="A2901" s="32"/>
      <c r="B2901" s="32"/>
      <c r="C2901" s="30"/>
      <c r="D2901" s="8"/>
      <c r="E2901" s="8"/>
      <c r="F2901" s="8"/>
      <c r="G2901" s="8"/>
      <c r="H2901" s="8"/>
      <c r="I2901" s="8"/>
      <c r="J2901" s="8"/>
      <c r="K2901" s="8"/>
      <c r="L2901" s="8"/>
      <c r="M2901" s="8"/>
    </row>
    <row r="2902" spans="1:38" ht="30" customHeight="1">
      <c r="A2902" s="32"/>
      <c r="B2902" s="32"/>
      <c r="C2902" s="30"/>
      <c r="D2902" s="8"/>
      <c r="E2902" s="8"/>
      <c r="F2902" s="8"/>
      <c r="G2902" s="8"/>
      <c r="H2902" s="8"/>
      <c r="I2902" s="8"/>
      <c r="J2902" s="8"/>
      <c r="K2902" s="8"/>
      <c r="L2902" s="8"/>
      <c r="M2902" s="8"/>
    </row>
    <row r="2903" spans="1:38" ht="30" customHeight="1">
      <c r="A2903" s="32"/>
      <c r="B2903" s="32"/>
      <c r="C2903" s="30"/>
      <c r="D2903" s="8"/>
      <c r="E2903" s="8"/>
      <c r="F2903" s="8"/>
      <c r="G2903" s="8"/>
      <c r="H2903" s="8"/>
      <c r="I2903" s="8"/>
      <c r="J2903" s="8"/>
      <c r="K2903" s="8"/>
      <c r="L2903" s="8"/>
      <c r="M2903" s="8"/>
    </row>
    <row r="2904" spans="1:38" ht="30" customHeight="1">
      <c r="A2904" s="32"/>
      <c r="B2904" s="32"/>
      <c r="C2904" s="30"/>
      <c r="D2904" s="8"/>
      <c r="E2904" s="8"/>
      <c r="F2904" s="8"/>
      <c r="G2904" s="8"/>
      <c r="H2904" s="8"/>
      <c r="I2904" s="8"/>
      <c r="J2904" s="8"/>
      <c r="K2904" s="8"/>
      <c r="L2904" s="8"/>
      <c r="M2904" s="8"/>
    </row>
    <row r="2905" spans="1:38" ht="30" customHeight="1">
      <c r="A2905" s="32"/>
      <c r="B2905" s="32"/>
      <c r="C2905" s="30"/>
      <c r="D2905" s="8"/>
      <c r="E2905" s="8"/>
      <c r="F2905" s="8"/>
      <c r="G2905" s="8"/>
      <c r="H2905" s="8"/>
      <c r="I2905" s="8"/>
      <c r="J2905" s="8"/>
      <c r="K2905" s="8"/>
      <c r="L2905" s="8"/>
      <c r="M2905" s="8"/>
    </row>
    <row r="2906" spans="1:38" ht="30" customHeight="1">
      <c r="A2906" s="32"/>
      <c r="B2906" s="32"/>
      <c r="C2906" s="30"/>
      <c r="D2906" s="8"/>
      <c r="E2906" s="8"/>
      <c r="F2906" s="8"/>
      <c r="G2906" s="8"/>
      <c r="H2906" s="8"/>
      <c r="I2906" s="8"/>
      <c r="J2906" s="8"/>
      <c r="K2906" s="8"/>
      <c r="L2906" s="8"/>
      <c r="M2906" s="8"/>
    </row>
    <row r="2907" spans="1:38" ht="30" customHeight="1">
      <c r="A2907" s="32"/>
      <c r="B2907" s="32"/>
      <c r="C2907" s="30"/>
      <c r="D2907" s="8"/>
      <c r="E2907" s="8"/>
      <c r="F2907" s="8"/>
      <c r="G2907" s="8"/>
      <c r="H2907" s="8"/>
      <c r="I2907" s="8"/>
      <c r="J2907" s="8"/>
      <c r="K2907" s="8"/>
      <c r="L2907" s="8"/>
      <c r="M2907" s="8"/>
    </row>
    <row r="2908" spans="1:38" ht="30" customHeight="1">
      <c r="A2908" s="11" t="s">
        <v>121</v>
      </c>
      <c r="B2908" s="12"/>
      <c r="C2908" s="13"/>
      <c r="D2908" s="14"/>
      <c r="E2908" s="8"/>
      <c r="F2908" s="14"/>
      <c r="G2908" s="8"/>
      <c r="H2908" s="14"/>
      <c r="I2908" s="8"/>
      <c r="J2908" s="14"/>
      <c r="K2908" s="8"/>
      <c r="L2908" s="14">
        <f>F2908+H2908+J2908</f>
        <v>0</v>
      </c>
      <c r="M2908" s="14"/>
      <c r="R2908">
        <f t="shared" ref="R2908:AL2908" si="287">ROUNDDOWN(SUM(R2888:R2889), 0)</f>
        <v>0</v>
      </c>
      <c r="S2908">
        <f t="shared" si="287"/>
        <v>0</v>
      </c>
      <c r="T2908">
        <f t="shared" si="287"/>
        <v>0</v>
      </c>
      <c r="U2908">
        <f t="shared" si="287"/>
        <v>0</v>
      </c>
      <c r="V2908">
        <f t="shared" si="287"/>
        <v>0</v>
      </c>
      <c r="W2908">
        <f t="shared" si="287"/>
        <v>0</v>
      </c>
      <c r="X2908">
        <f t="shared" si="287"/>
        <v>0</v>
      </c>
      <c r="Y2908">
        <f t="shared" si="287"/>
        <v>0</v>
      </c>
      <c r="Z2908">
        <f t="shared" si="287"/>
        <v>0</v>
      </c>
      <c r="AA2908">
        <f t="shared" si="287"/>
        <v>0</v>
      </c>
      <c r="AB2908">
        <f t="shared" si="287"/>
        <v>0</v>
      </c>
      <c r="AC2908">
        <f t="shared" si="287"/>
        <v>0</v>
      </c>
      <c r="AD2908">
        <f t="shared" si="287"/>
        <v>0</v>
      </c>
      <c r="AE2908">
        <f t="shared" si="287"/>
        <v>0</v>
      </c>
      <c r="AF2908">
        <f t="shared" si="287"/>
        <v>0</v>
      </c>
      <c r="AG2908">
        <f t="shared" si="287"/>
        <v>0</v>
      </c>
      <c r="AH2908">
        <f t="shared" si="287"/>
        <v>0</v>
      </c>
      <c r="AI2908">
        <f t="shared" si="287"/>
        <v>0</v>
      </c>
      <c r="AJ2908">
        <f t="shared" si="287"/>
        <v>0</v>
      </c>
      <c r="AK2908">
        <f t="shared" si="287"/>
        <v>0</v>
      </c>
      <c r="AL2908">
        <f t="shared" si="287"/>
        <v>0</v>
      </c>
    </row>
    <row r="2909" spans="1:38" ht="30" customHeight="1">
      <c r="A2909" s="53" t="s">
        <v>448</v>
      </c>
      <c r="B2909" s="56"/>
      <c r="C2909" s="56"/>
      <c r="D2909" s="56"/>
      <c r="E2909" s="56"/>
      <c r="F2909" s="56"/>
      <c r="G2909" s="56"/>
      <c r="H2909" s="56"/>
      <c r="I2909" s="56"/>
      <c r="J2909" s="56"/>
      <c r="K2909" s="56"/>
      <c r="L2909" s="56"/>
      <c r="M2909" s="57"/>
    </row>
    <row r="2910" spans="1:38" ht="30" customHeight="1">
      <c r="A2910" s="31" t="s">
        <v>139</v>
      </c>
      <c r="B2910" s="31" t="s">
        <v>227</v>
      </c>
      <c r="C2910" s="29" t="s">
        <v>57</v>
      </c>
      <c r="D2910" s="8">
        <v>13</v>
      </c>
      <c r="E2910" s="8"/>
      <c r="F2910" s="8"/>
      <c r="G2910" s="8"/>
      <c r="H2910" s="8"/>
      <c r="I2910" s="8"/>
      <c r="J2910" s="8"/>
      <c r="K2910" s="8">
        <f>E2910+G2910+I2910</f>
        <v>0</v>
      </c>
      <c r="L2910" s="8">
        <f>F2910+H2910+J2910</f>
        <v>0</v>
      </c>
      <c r="M2910" s="9" t="s">
        <v>226</v>
      </c>
      <c r="O2910" t="str">
        <f>""</f>
        <v/>
      </c>
      <c r="P2910" s="1" t="s">
        <v>120</v>
      </c>
      <c r="Q2910">
        <v>1</v>
      </c>
      <c r="R2910">
        <f>IF(P2910="기계경비", J2910, 0)</f>
        <v>0</v>
      </c>
      <c r="S2910">
        <f>IF(P2910="운반비", J2910, 0)</f>
        <v>0</v>
      </c>
      <c r="T2910">
        <f>IF(P2910="작업부산물", F2910, 0)</f>
        <v>0</v>
      </c>
      <c r="U2910">
        <f>IF(P2910="관급", F2910, 0)</f>
        <v>0</v>
      </c>
      <c r="V2910">
        <f>IF(P2910="외주비", J2910, 0)</f>
        <v>0</v>
      </c>
      <c r="W2910">
        <f>IF(P2910="장비비", J2910, 0)</f>
        <v>0</v>
      </c>
      <c r="X2910">
        <f>IF(P2910="폐기물처리비", J2910, 0)</f>
        <v>0</v>
      </c>
      <c r="Y2910">
        <f>IF(P2910="가설비", J2910, 0)</f>
        <v>0</v>
      </c>
      <c r="Z2910">
        <f>IF(P2910="잡비제외분", F2910, 0)</f>
        <v>0</v>
      </c>
      <c r="AA2910">
        <f>IF(P2910="사급자재대", L2910, 0)</f>
        <v>0</v>
      </c>
      <c r="AB2910">
        <f>IF(P2910="관급자재대", L2910, 0)</f>
        <v>0</v>
      </c>
      <c r="AC2910">
        <f>IF(P2910="사용자항목1", L2910, 0)</f>
        <v>0</v>
      </c>
      <c r="AD2910">
        <f>IF(P2910="사용자항목2", L2910, 0)</f>
        <v>0</v>
      </c>
      <c r="AE2910">
        <f>IF(P2910="사용자항목3", L2910, 0)</f>
        <v>0</v>
      </c>
      <c r="AF2910">
        <f>IF(P2910="사용자항목4", L2910, 0)</f>
        <v>0</v>
      </c>
      <c r="AG2910">
        <f>IF(P2910="사용자항목5", L2910, 0)</f>
        <v>0</v>
      </c>
      <c r="AH2910">
        <f>IF(P2910="사용자항목6", L2910, 0)</f>
        <v>0</v>
      </c>
      <c r="AI2910">
        <f>IF(P2910="사용자항목7", L2910, 0)</f>
        <v>0</v>
      </c>
      <c r="AJ2910">
        <f>IF(P2910="사용자항목8", L2910, 0)</f>
        <v>0</v>
      </c>
      <c r="AK2910">
        <f>IF(P2910="사용자항목9", L2910, 0)</f>
        <v>0</v>
      </c>
    </row>
    <row r="2911" spans="1:38" ht="30" customHeight="1">
      <c r="A2911" s="31" t="s">
        <v>232</v>
      </c>
      <c r="B2911" s="31" t="s">
        <v>233</v>
      </c>
      <c r="C2911" s="29" t="s">
        <v>57</v>
      </c>
      <c r="D2911" s="8">
        <v>13</v>
      </c>
      <c r="E2911" s="8"/>
      <c r="F2911" s="8"/>
      <c r="G2911" s="8"/>
      <c r="H2911" s="8"/>
      <c r="I2911" s="8"/>
      <c r="J2911" s="8"/>
      <c r="K2911" s="8">
        <f>E2911+G2911+I2911</f>
        <v>0</v>
      </c>
      <c r="L2911" s="8">
        <f>F2911+H2911+J2911</f>
        <v>0</v>
      </c>
      <c r="M2911" s="9" t="s">
        <v>231</v>
      </c>
      <c r="O2911" t="str">
        <f>""</f>
        <v/>
      </c>
      <c r="P2911" s="1" t="s">
        <v>120</v>
      </c>
      <c r="Q2911">
        <v>1</v>
      </c>
      <c r="R2911">
        <f>IF(P2911="기계경비", J2911, 0)</f>
        <v>0</v>
      </c>
      <c r="S2911">
        <f>IF(P2911="운반비", J2911, 0)</f>
        <v>0</v>
      </c>
      <c r="T2911">
        <f>IF(P2911="작업부산물", F2911, 0)</f>
        <v>0</v>
      </c>
      <c r="U2911">
        <f>IF(P2911="관급", F2911, 0)</f>
        <v>0</v>
      </c>
      <c r="V2911">
        <f>IF(P2911="외주비", J2911, 0)</f>
        <v>0</v>
      </c>
      <c r="W2911">
        <f>IF(P2911="장비비", J2911, 0)</f>
        <v>0</v>
      </c>
      <c r="X2911">
        <f>IF(P2911="폐기물처리비", J2911, 0)</f>
        <v>0</v>
      </c>
      <c r="Y2911">
        <f>IF(P2911="가설비", J2911, 0)</f>
        <v>0</v>
      </c>
      <c r="Z2911">
        <f>IF(P2911="잡비제외분", F2911, 0)</f>
        <v>0</v>
      </c>
      <c r="AA2911">
        <f>IF(P2911="사급자재대", L2911, 0)</f>
        <v>0</v>
      </c>
      <c r="AB2911">
        <f>IF(P2911="관급자재대", L2911, 0)</f>
        <v>0</v>
      </c>
      <c r="AC2911">
        <f>IF(P2911="사용자항목1", L2911, 0)</f>
        <v>0</v>
      </c>
      <c r="AD2911">
        <f>IF(P2911="사용자항목2", L2911, 0)</f>
        <v>0</v>
      </c>
      <c r="AE2911">
        <f>IF(P2911="사용자항목3", L2911, 0)</f>
        <v>0</v>
      </c>
      <c r="AF2911">
        <f>IF(P2911="사용자항목4", L2911, 0)</f>
        <v>0</v>
      </c>
      <c r="AG2911">
        <f>IF(P2911="사용자항목5", L2911, 0)</f>
        <v>0</v>
      </c>
      <c r="AH2911">
        <f>IF(P2911="사용자항목6", L2911, 0)</f>
        <v>0</v>
      </c>
      <c r="AI2911">
        <f>IF(P2911="사용자항목7", L2911, 0)</f>
        <v>0</v>
      </c>
      <c r="AJ2911">
        <f>IF(P2911="사용자항목8", L2911, 0)</f>
        <v>0</v>
      </c>
      <c r="AK2911">
        <f>IF(P2911="사용자항목9", L2911, 0)</f>
        <v>0</v>
      </c>
    </row>
    <row r="2912" spans="1:38" ht="30" customHeight="1">
      <c r="A2912" s="32"/>
      <c r="B2912" s="32"/>
      <c r="C2912" s="30"/>
      <c r="D2912" s="8"/>
      <c r="E2912" s="8"/>
      <c r="F2912" s="8"/>
      <c r="G2912" s="8"/>
      <c r="H2912" s="8"/>
      <c r="I2912" s="8"/>
      <c r="J2912" s="8"/>
      <c r="K2912" s="8"/>
      <c r="L2912" s="8"/>
      <c r="M2912" s="8"/>
    </row>
    <row r="2913" spans="1:13" ht="30" customHeight="1">
      <c r="A2913" s="32"/>
      <c r="B2913" s="32"/>
      <c r="C2913" s="30"/>
      <c r="D2913" s="8"/>
      <c r="E2913" s="8"/>
      <c r="F2913" s="8"/>
      <c r="G2913" s="8"/>
      <c r="H2913" s="8"/>
      <c r="I2913" s="8"/>
      <c r="J2913" s="8"/>
      <c r="K2913" s="8"/>
      <c r="L2913" s="8"/>
      <c r="M2913" s="8"/>
    </row>
    <row r="2914" spans="1:13" ht="30" customHeight="1">
      <c r="A2914" s="32"/>
      <c r="B2914" s="32"/>
      <c r="C2914" s="30"/>
      <c r="D2914" s="8"/>
      <c r="E2914" s="8"/>
      <c r="F2914" s="8"/>
      <c r="G2914" s="8"/>
      <c r="H2914" s="8"/>
      <c r="I2914" s="8"/>
      <c r="J2914" s="8"/>
      <c r="K2914" s="8"/>
      <c r="L2914" s="8"/>
      <c r="M2914" s="8"/>
    </row>
    <row r="2915" spans="1:13" ht="30" customHeight="1">
      <c r="A2915" s="32"/>
      <c r="B2915" s="32"/>
      <c r="C2915" s="30"/>
      <c r="D2915" s="8"/>
      <c r="E2915" s="8"/>
      <c r="F2915" s="8"/>
      <c r="G2915" s="8"/>
      <c r="H2915" s="8"/>
      <c r="I2915" s="8"/>
      <c r="J2915" s="8"/>
      <c r="K2915" s="8"/>
      <c r="L2915" s="8"/>
      <c r="M2915" s="8"/>
    </row>
    <row r="2916" spans="1:13" ht="30" customHeight="1">
      <c r="A2916" s="32"/>
      <c r="B2916" s="32"/>
      <c r="C2916" s="30"/>
      <c r="D2916" s="8"/>
      <c r="E2916" s="8"/>
      <c r="F2916" s="8"/>
      <c r="G2916" s="8"/>
      <c r="H2916" s="8"/>
      <c r="I2916" s="8"/>
      <c r="J2916" s="8"/>
      <c r="K2916" s="8"/>
      <c r="L2916" s="8"/>
      <c r="M2916" s="8"/>
    </row>
    <row r="2917" spans="1:13" ht="30" customHeight="1">
      <c r="A2917" s="32"/>
      <c r="B2917" s="32"/>
      <c r="C2917" s="30"/>
      <c r="D2917" s="8"/>
      <c r="E2917" s="8"/>
      <c r="F2917" s="8"/>
      <c r="G2917" s="8"/>
      <c r="H2917" s="8"/>
      <c r="I2917" s="8"/>
      <c r="J2917" s="8"/>
      <c r="K2917" s="8"/>
      <c r="L2917" s="8"/>
      <c r="M2917" s="8"/>
    </row>
    <row r="2918" spans="1:13" ht="30" customHeight="1">
      <c r="A2918" s="32"/>
      <c r="B2918" s="32"/>
      <c r="C2918" s="30"/>
      <c r="D2918" s="8"/>
      <c r="E2918" s="8"/>
      <c r="F2918" s="8"/>
      <c r="G2918" s="8"/>
      <c r="H2918" s="8"/>
      <c r="I2918" s="8"/>
      <c r="J2918" s="8"/>
      <c r="K2918" s="8"/>
      <c r="L2918" s="8"/>
      <c r="M2918" s="8"/>
    </row>
    <row r="2919" spans="1:13" ht="30" customHeight="1">
      <c r="A2919" s="32"/>
      <c r="B2919" s="32"/>
      <c r="C2919" s="30"/>
      <c r="D2919" s="8"/>
      <c r="E2919" s="8"/>
      <c r="F2919" s="8"/>
      <c r="G2919" s="8"/>
      <c r="H2919" s="8"/>
      <c r="I2919" s="8"/>
      <c r="J2919" s="8"/>
      <c r="K2919" s="8"/>
      <c r="L2919" s="8"/>
      <c r="M2919" s="8"/>
    </row>
    <row r="2920" spans="1:13" ht="30" customHeight="1">
      <c r="A2920" s="32"/>
      <c r="B2920" s="32"/>
      <c r="C2920" s="30"/>
      <c r="D2920" s="8"/>
      <c r="E2920" s="8"/>
      <c r="F2920" s="8"/>
      <c r="G2920" s="8"/>
      <c r="H2920" s="8"/>
      <c r="I2920" s="8"/>
      <c r="J2920" s="8"/>
      <c r="K2920" s="8"/>
      <c r="L2920" s="8"/>
      <c r="M2920" s="8"/>
    </row>
    <row r="2921" spans="1:13" ht="30" customHeight="1">
      <c r="A2921" s="32"/>
      <c r="B2921" s="32"/>
      <c r="C2921" s="30"/>
      <c r="D2921" s="8"/>
      <c r="E2921" s="8"/>
      <c r="F2921" s="8"/>
      <c r="G2921" s="8"/>
      <c r="H2921" s="8"/>
      <c r="I2921" s="8"/>
      <c r="J2921" s="8"/>
      <c r="K2921" s="8"/>
      <c r="L2921" s="8"/>
      <c r="M2921" s="8"/>
    </row>
    <row r="2922" spans="1:13" ht="30" customHeight="1">
      <c r="A2922" s="32"/>
      <c r="B2922" s="32"/>
      <c r="C2922" s="30"/>
      <c r="D2922" s="8"/>
      <c r="E2922" s="8"/>
      <c r="F2922" s="8"/>
      <c r="G2922" s="8"/>
      <c r="H2922" s="8"/>
      <c r="I2922" s="8"/>
      <c r="J2922" s="8"/>
      <c r="K2922" s="8"/>
      <c r="L2922" s="8"/>
      <c r="M2922" s="8"/>
    </row>
    <row r="2923" spans="1:13" ht="30" customHeight="1">
      <c r="A2923" s="32"/>
      <c r="B2923" s="32"/>
      <c r="C2923" s="30"/>
      <c r="D2923" s="8"/>
      <c r="E2923" s="8"/>
      <c r="F2923" s="8"/>
      <c r="G2923" s="8"/>
      <c r="H2923" s="8"/>
      <c r="I2923" s="8"/>
      <c r="J2923" s="8"/>
      <c r="K2923" s="8"/>
      <c r="L2923" s="8"/>
      <c r="M2923" s="8"/>
    </row>
    <row r="2924" spans="1:13" ht="30" customHeight="1">
      <c r="A2924" s="32"/>
      <c r="B2924" s="32"/>
      <c r="C2924" s="30"/>
      <c r="D2924" s="8"/>
      <c r="E2924" s="8"/>
      <c r="F2924" s="8"/>
      <c r="G2924" s="8"/>
      <c r="H2924" s="8"/>
      <c r="I2924" s="8"/>
      <c r="J2924" s="8"/>
      <c r="K2924" s="8"/>
      <c r="L2924" s="8"/>
      <c r="M2924" s="8"/>
    </row>
    <row r="2925" spans="1:13" ht="30" customHeight="1">
      <c r="A2925" s="32"/>
      <c r="B2925" s="32"/>
      <c r="C2925" s="30"/>
      <c r="D2925" s="8"/>
      <c r="E2925" s="8"/>
      <c r="F2925" s="8"/>
      <c r="G2925" s="8"/>
      <c r="H2925" s="8"/>
      <c r="I2925" s="8"/>
      <c r="J2925" s="8"/>
      <c r="K2925" s="8"/>
      <c r="L2925" s="8"/>
      <c r="M2925" s="8"/>
    </row>
    <row r="2926" spans="1:13" ht="30" customHeight="1">
      <c r="A2926" s="32"/>
      <c r="B2926" s="32"/>
      <c r="C2926" s="30"/>
      <c r="D2926" s="8"/>
      <c r="E2926" s="8"/>
      <c r="F2926" s="8"/>
      <c r="G2926" s="8"/>
      <c r="H2926" s="8"/>
      <c r="I2926" s="8"/>
      <c r="J2926" s="8"/>
      <c r="K2926" s="8"/>
      <c r="L2926" s="8"/>
      <c r="M2926" s="8"/>
    </row>
    <row r="2927" spans="1:13" ht="30" customHeight="1">
      <c r="A2927" s="32"/>
      <c r="B2927" s="32"/>
      <c r="C2927" s="30"/>
      <c r="D2927" s="8"/>
      <c r="E2927" s="8"/>
      <c r="F2927" s="8"/>
      <c r="G2927" s="8"/>
      <c r="H2927" s="8"/>
      <c r="I2927" s="8"/>
      <c r="J2927" s="8"/>
      <c r="K2927" s="8"/>
      <c r="L2927" s="8"/>
      <c r="M2927" s="8"/>
    </row>
    <row r="2928" spans="1:13" ht="30" customHeight="1">
      <c r="A2928" s="32"/>
      <c r="B2928" s="32"/>
      <c r="C2928" s="30"/>
      <c r="D2928" s="8"/>
      <c r="E2928" s="8"/>
      <c r="F2928" s="8"/>
      <c r="G2928" s="8"/>
      <c r="H2928" s="8"/>
      <c r="I2928" s="8"/>
      <c r="J2928" s="8"/>
      <c r="K2928" s="8"/>
      <c r="L2928" s="8"/>
      <c r="M2928" s="8"/>
    </row>
    <row r="2929" spans="1:38" ht="30" customHeight="1">
      <c r="A2929" s="32"/>
      <c r="B2929" s="32"/>
      <c r="C2929" s="30"/>
      <c r="D2929" s="8"/>
      <c r="E2929" s="8"/>
      <c r="F2929" s="8"/>
      <c r="G2929" s="8"/>
      <c r="H2929" s="8"/>
      <c r="I2929" s="8"/>
      <c r="J2929" s="8"/>
      <c r="K2929" s="8"/>
      <c r="L2929" s="8"/>
      <c r="M2929" s="8"/>
    </row>
    <row r="2930" spans="1:38" ht="30" customHeight="1">
      <c r="A2930" s="11" t="s">
        <v>121</v>
      </c>
      <c r="B2930" s="12"/>
      <c r="C2930" s="13"/>
      <c r="D2930" s="14"/>
      <c r="E2930" s="8"/>
      <c r="F2930" s="14"/>
      <c r="G2930" s="8"/>
      <c r="H2930" s="14"/>
      <c r="I2930" s="8"/>
      <c r="J2930" s="14"/>
      <c r="K2930" s="8"/>
      <c r="L2930" s="14">
        <f>F2930+H2930+J2930</f>
        <v>0</v>
      </c>
      <c r="M2930" s="14"/>
      <c r="R2930">
        <f t="shared" ref="R2930:AL2930" si="288">ROUNDDOWN(SUM(R2910:R2911), 0)</f>
        <v>0</v>
      </c>
      <c r="S2930">
        <f t="shared" si="288"/>
        <v>0</v>
      </c>
      <c r="T2930">
        <f t="shared" si="288"/>
        <v>0</v>
      </c>
      <c r="U2930">
        <f t="shared" si="288"/>
        <v>0</v>
      </c>
      <c r="V2930">
        <f t="shared" si="288"/>
        <v>0</v>
      </c>
      <c r="W2930">
        <f t="shared" si="288"/>
        <v>0</v>
      </c>
      <c r="X2930">
        <f t="shared" si="288"/>
        <v>0</v>
      </c>
      <c r="Y2930">
        <f t="shared" si="288"/>
        <v>0</v>
      </c>
      <c r="Z2930">
        <f t="shared" si="288"/>
        <v>0</v>
      </c>
      <c r="AA2930">
        <f t="shared" si="288"/>
        <v>0</v>
      </c>
      <c r="AB2930">
        <f t="shared" si="288"/>
        <v>0</v>
      </c>
      <c r="AC2930">
        <f t="shared" si="288"/>
        <v>0</v>
      </c>
      <c r="AD2930">
        <f t="shared" si="288"/>
        <v>0</v>
      </c>
      <c r="AE2930">
        <f t="shared" si="288"/>
        <v>0</v>
      </c>
      <c r="AF2930">
        <f t="shared" si="288"/>
        <v>0</v>
      </c>
      <c r="AG2930">
        <f t="shared" si="288"/>
        <v>0</v>
      </c>
      <c r="AH2930">
        <f t="shared" si="288"/>
        <v>0</v>
      </c>
      <c r="AI2930">
        <f t="shared" si="288"/>
        <v>0</v>
      </c>
      <c r="AJ2930">
        <f t="shared" si="288"/>
        <v>0</v>
      </c>
      <c r="AK2930">
        <f t="shared" si="288"/>
        <v>0</v>
      </c>
      <c r="AL2930">
        <f t="shared" si="288"/>
        <v>0</v>
      </c>
    </row>
    <row r="2931" spans="1:38" ht="30" customHeight="1">
      <c r="A2931" s="53" t="s">
        <v>449</v>
      </c>
      <c r="B2931" s="56"/>
      <c r="C2931" s="56"/>
      <c r="D2931" s="56"/>
      <c r="E2931" s="56"/>
      <c r="F2931" s="56"/>
      <c r="G2931" s="56"/>
      <c r="H2931" s="56"/>
      <c r="I2931" s="56"/>
      <c r="J2931" s="56"/>
      <c r="K2931" s="56"/>
      <c r="L2931" s="56"/>
      <c r="M2931" s="57"/>
    </row>
    <row r="2932" spans="1:38" ht="30" customHeight="1">
      <c r="A2932" s="31" t="s">
        <v>182</v>
      </c>
      <c r="B2932" s="31" t="s">
        <v>183</v>
      </c>
      <c r="C2932" s="29" t="s">
        <v>57</v>
      </c>
      <c r="D2932" s="8">
        <v>62</v>
      </c>
      <c r="E2932" s="8"/>
      <c r="F2932" s="8"/>
      <c r="G2932" s="8"/>
      <c r="H2932" s="8"/>
      <c r="I2932" s="8"/>
      <c r="J2932" s="8"/>
      <c r="K2932" s="8">
        <f>E2932+G2932+I2932</f>
        <v>0</v>
      </c>
      <c r="L2932" s="8">
        <f>F2932+H2932+J2932</f>
        <v>0</v>
      </c>
      <c r="M2932" s="9" t="s">
        <v>181</v>
      </c>
      <c r="O2932" t="str">
        <f>""</f>
        <v/>
      </c>
      <c r="P2932" s="1" t="s">
        <v>120</v>
      </c>
      <c r="Q2932">
        <v>1</v>
      </c>
      <c r="R2932">
        <f>IF(P2932="기계경비", J2932, 0)</f>
        <v>0</v>
      </c>
      <c r="S2932">
        <f>IF(P2932="운반비", J2932, 0)</f>
        <v>0</v>
      </c>
      <c r="T2932">
        <f>IF(P2932="작업부산물", F2932, 0)</f>
        <v>0</v>
      </c>
      <c r="U2932">
        <f>IF(P2932="관급", F2932, 0)</f>
        <v>0</v>
      </c>
      <c r="V2932">
        <f>IF(P2932="외주비", J2932, 0)</f>
        <v>0</v>
      </c>
      <c r="W2932">
        <f>IF(P2932="장비비", J2932, 0)</f>
        <v>0</v>
      </c>
      <c r="X2932">
        <f>IF(P2932="폐기물처리비", J2932, 0)</f>
        <v>0</v>
      </c>
      <c r="Y2932">
        <f>IF(P2932="가설비", J2932, 0)</f>
        <v>0</v>
      </c>
      <c r="Z2932">
        <f>IF(P2932="잡비제외분", F2932, 0)</f>
        <v>0</v>
      </c>
      <c r="AA2932">
        <f>IF(P2932="사급자재대", L2932, 0)</f>
        <v>0</v>
      </c>
      <c r="AB2932">
        <f>IF(P2932="관급자재대", L2932, 0)</f>
        <v>0</v>
      </c>
      <c r="AC2932">
        <f>IF(P2932="사용자항목1", L2932, 0)</f>
        <v>0</v>
      </c>
      <c r="AD2932">
        <f>IF(P2932="사용자항목2", L2932, 0)</f>
        <v>0</v>
      </c>
      <c r="AE2932">
        <f>IF(P2932="사용자항목3", L2932, 0)</f>
        <v>0</v>
      </c>
      <c r="AF2932">
        <f>IF(P2932="사용자항목4", L2932, 0)</f>
        <v>0</v>
      </c>
      <c r="AG2932">
        <f>IF(P2932="사용자항목5", L2932, 0)</f>
        <v>0</v>
      </c>
      <c r="AH2932">
        <f>IF(P2932="사용자항목6", L2932, 0)</f>
        <v>0</v>
      </c>
      <c r="AI2932">
        <f>IF(P2932="사용자항목7", L2932, 0)</f>
        <v>0</v>
      </c>
      <c r="AJ2932">
        <f>IF(P2932="사용자항목8", L2932, 0)</f>
        <v>0</v>
      </c>
      <c r="AK2932">
        <f>IF(P2932="사용자항목9", L2932, 0)</f>
        <v>0</v>
      </c>
    </row>
    <row r="2933" spans="1:38" ht="30" customHeight="1">
      <c r="A2933" s="31" t="s">
        <v>303</v>
      </c>
      <c r="B2933" s="31" t="s">
        <v>185</v>
      </c>
      <c r="C2933" s="29" t="s">
        <v>57</v>
      </c>
      <c r="D2933" s="8">
        <v>62</v>
      </c>
      <c r="E2933" s="8"/>
      <c r="F2933" s="8"/>
      <c r="G2933" s="8"/>
      <c r="H2933" s="8"/>
      <c r="I2933" s="8"/>
      <c r="J2933" s="8"/>
      <c r="K2933" s="8">
        <f>E2933+G2933+I2933</f>
        <v>0</v>
      </c>
      <c r="L2933" s="8">
        <f>F2933+H2933+J2933</f>
        <v>0</v>
      </c>
      <c r="M2933" s="9" t="s">
        <v>184</v>
      </c>
      <c r="O2933" t="str">
        <f>""</f>
        <v/>
      </c>
      <c r="P2933" s="1" t="s">
        <v>120</v>
      </c>
      <c r="Q2933">
        <v>1</v>
      </c>
      <c r="R2933">
        <f>IF(P2933="기계경비", J2933, 0)</f>
        <v>0</v>
      </c>
      <c r="S2933">
        <f>IF(P2933="운반비", J2933, 0)</f>
        <v>0</v>
      </c>
      <c r="T2933">
        <f>IF(P2933="작업부산물", F2933, 0)</f>
        <v>0</v>
      </c>
      <c r="U2933">
        <f>IF(P2933="관급", F2933, 0)</f>
        <v>0</v>
      </c>
      <c r="V2933">
        <f>IF(P2933="외주비", J2933, 0)</f>
        <v>0</v>
      </c>
      <c r="W2933">
        <f>IF(P2933="장비비", J2933, 0)</f>
        <v>0</v>
      </c>
      <c r="X2933">
        <f>IF(P2933="폐기물처리비", J2933, 0)</f>
        <v>0</v>
      </c>
      <c r="Y2933">
        <f>IF(P2933="가설비", J2933, 0)</f>
        <v>0</v>
      </c>
      <c r="Z2933">
        <f>IF(P2933="잡비제외분", F2933, 0)</f>
        <v>0</v>
      </c>
      <c r="AA2933">
        <f>IF(P2933="사급자재대", L2933, 0)</f>
        <v>0</v>
      </c>
      <c r="AB2933">
        <f>IF(P2933="관급자재대", L2933, 0)</f>
        <v>0</v>
      </c>
      <c r="AC2933">
        <f>IF(P2933="사용자항목1", L2933, 0)</f>
        <v>0</v>
      </c>
      <c r="AD2933">
        <f>IF(P2933="사용자항목2", L2933, 0)</f>
        <v>0</v>
      </c>
      <c r="AE2933">
        <f>IF(P2933="사용자항목3", L2933, 0)</f>
        <v>0</v>
      </c>
      <c r="AF2933">
        <f>IF(P2933="사용자항목4", L2933, 0)</f>
        <v>0</v>
      </c>
      <c r="AG2933">
        <f>IF(P2933="사용자항목5", L2933, 0)</f>
        <v>0</v>
      </c>
      <c r="AH2933">
        <f>IF(P2933="사용자항목6", L2933, 0)</f>
        <v>0</v>
      </c>
      <c r="AI2933">
        <f>IF(P2933="사용자항목7", L2933, 0)</f>
        <v>0</v>
      </c>
      <c r="AJ2933">
        <f>IF(P2933="사용자항목8", L2933, 0)</f>
        <v>0</v>
      </c>
      <c r="AK2933">
        <f>IF(P2933="사용자항목9", L2933, 0)</f>
        <v>0</v>
      </c>
    </row>
    <row r="2934" spans="1:38" ht="30" customHeight="1">
      <c r="A2934" s="32"/>
      <c r="B2934" s="32"/>
      <c r="C2934" s="30"/>
      <c r="D2934" s="8"/>
      <c r="E2934" s="8"/>
      <c r="F2934" s="8"/>
      <c r="G2934" s="8"/>
      <c r="H2934" s="8"/>
      <c r="I2934" s="8"/>
      <c r="J2934" s="8"/>
      <c r="K2934" s="8"/>
      <c r="L2934" s="8"/>
      <c r="M2934" s="8"/>
    </row>
    <row r="2935" spans="1:38" ht="30" customHeight="1">
      <c r="A2935" s="32"/>
      <c r="B2935" s="32"/>
      <c r="C2935" s="30"/>
      <c r="D2935" s="8"/>
      <c r="E2935" s="8"/>
      <c r="F2935" s="8"/>
      <c r="G2935" s="8"/>
      <c r="H2935" s="8"/>
      <c r="I2935" s="8"/>
      <c r="J2935" s="8"/>
      <c r="K2935" s="8"/>
      <c r="L2935" s="8"/>
      <c r="M2935" s="8"/>
    </row>
    <row r="2936" spans="1:38" ht="30" customHeight="1">
      <c r="A2936" s="32"/>
      <c r="B2936" s="32"/>
      <c r="C2936" s="30"/>
      <c r="D2936" s="8"/>
      <c r="E2936" s="8"/>
      <c r="F2936" s="8"/>
      <c r="G2936" s="8"/>
      <c r="H2936" s="8"/>
      <c r="I2936" s="8"/>
      <c r="J2936" s="8"/>
      <c r="K2936" s="8"/>
      <c r="L2936" s="8"/>
      <c r="M2936" s="8"/>
    </row>
    <row r="2937" spans="1:38" ht="30" customHeight="1">
      <c r="A2937" s="32"/>
      <c r="B2937" s="32"/>
      <c r="C2937" s="30"/>
      <c r="D2937" s="8"/>
      <c r="E2937" s="8"/>
      <c r="F2937" s="8"/>
      <c r="G2937" s="8"/>
      <c r="H2937" s="8"/>
      <c r="I2937" s="8"/>
      <c r="J2937" s="8"/>
      <c r="K2937" s="8"/>
      <c r="L2937" s="8"/>
      <c r="M2937" s="8"/>
    </row>
    <row r="2938" spans="1:38" ht="30" customHeight="1">
      <c r="A2938" s="32"/>
      <c r="B2938" s="32"/>
      <c r="C2938" s="30"/>
      <c r="D2938" s="8"/>
      <c r="E2938" s="8"/>
      <c r="F2938" s="8"/>
      <c r="G2938" s="8"/>
      <c r="H2938" s="8"/>
      <c r="I2938" s="8"/>
      <c r="J2938" s="8"/>
      <c r="K2938" s="8"/>
      <c r="L2938" s="8"/>
      <c r="M2938" s="8"/>
    </row>
    <row r="2939" spans="1:38" ht="30" customHeight="1">
      <c r="A2939" s="32"/>
      <c r="B2939" s="32"/>
      <c r="C2939" s="30"/>
      <c r="D2939" s="8"/>
      <c r="E2939" s="8"/>
      <c r="F2939" s="8"/>
      <c r="G2939" s="8"/>
      <c r="H2939" s="8"/>
      <c r="I2939" s="8"/>
      <c r="J2939" s="8"/>
      <c r="K2939" s="8"/>
      <c r="L2939" s="8"/>
      <c r="M2939" s="8"/>
    </row>
    <row r="2940" spans="1:38" ht="30" customHeight="1">
      <c r="A2940" s="32"/>
      <c r="B2940" s="32"/>
      <c r="C2940" s="30"/>
      <c r="D2940" s="8"/>
      <c r="E2940" s="8"/>
      <c r="F2940" s="8"/>
      <c r="G2940" s="8"/>
      <c r="H2940" s="8"/>
      <c r="I2940" s="8"/>
      <c r="J2940" s="8"/>
      <c r="K2940" s="8"/>
      <c r="L2940" s="8"/>
      <c r="M2940" s="8"/>
    </row>
    <row r="2941" spans="1:38" ht="30" customHeight="1">
      <c r="A2941" s="32"/>
      <c r="B2941" s="32"/>
      <c r="C2941" s="30"/>
      <c r="D2941" s="8"/>
      <c r="E2941" s="8"/>
      <c r="F2941" s="8"/>
      <c r="G2941" s="8"/>
      <c r="H2941" s="8"/>
      <c r="I2941" s="8"/>
      <c r="J2941" s="8"/>
      <c r="K2941" s="8"/>
      <c r="L2941" s="8"/>
      <c r="M2941" s="8"/>
    </row>
    <row r="2942" spans="1:38" ht="30" customHeight="1">
      <c r="A2942" s="32"/>
      <c r="B2942" s="32"/>
      <c r="C2942" s="30"/>
      <c r="D2942" s="8"/>
      <c r="E2942" s="8"/>
      <c r="F2942" s="8"/>
      <c r="G2942" s="8"/>
      <c r="H2942" s="8"/>
      <c r="I2942" s="8"/>
      <c r="J2942" s="8"/>
      <c r="K2942" s="8"/>
      <c r="L2942" s="8"/>
      <c r="M2942" s="8"/>
    </row>
    <row r="2943" spans="1:38" ht="30" customHeight="1">
      <c r="A2943" s="32"/>
      <c r="B2943" s="32"/>
      <c r="C2943" s="30"/>
      <c r="D2943" s="8"/>
      <c r="E2943" s="8"/>
      <c r="F2943" s="8"/>
      <c r="G2943" s="8"/>
      <c r="H2943" s="8"/>
      <c r="I2943" s="8"/>
      <c r="J2943" s="8"/>
      <c r="K2943" s="8"/>
      <c r="L2943" s="8"/>
      <c r="M2943" s="8"/>
    </row>
    <row r="2944" spans="1:38" ht="30" customHeight="1">
      <c r="A2944" s="32"/>
      <c r="B2944" s="32"/>
      <c r="C2944" s="30"/>
      <c r="D2944" s="8"/>
      <c r="E2944" s="8"/>
      <c r="F2944" s="8"/>
      <c r="G2944" s="8"/>
      <c r="H2944" s="8"/>
      <c r="I2944" s="8"/>
      <c r="J2944" s="8"/>
      <c r="K2944" s="8"/>
      <c r="L2944" s="8"/>
      <c r="M2944" s="8"/>
    </row>
    <row r="2945" spans="1:38" ht="30" customHeight="1">
      <c r="A2945" s="32"/>
      <c r="B2945" s="32"/>
      <c r="C2945" s="30"/>
      <c r="D2945" s="8"/>
      <c r="E2945" s="8"/>
      <c r="F2945" s="8"/>
      <c r="G2945" s="8"/>
      <c r="H2945" s="8"/>
      <c r="I2945" s="8"/>
      <c r="J2945" s="8"/>
      <c r="K2945" s="8"/>
      <c r="L2945" s="8"/>
      <c r="M2945" s="8"/>
    </row>
    <row r="2946" spans="1:38" ht="30" customHeight="1">
      <c r="A2946" s="32"/>
      <c r="B2946" s="32"/>
      <c r="C2946" s="30"/>
      <c r="D2946" s="8"/>
      <c r="E2946" s="8"/>
      <c r="F2946" s="8"/>
      <c r="G2946" s="8"/>
      <c r="H2946" s="8"/>
      <c r="I2946" s="8"/>
      <c r="J2946" s="8"/>
      <c r="K2946" s="8"/>
      <c r="L2946" s="8"/>
      <c r="M2946" s="8"/>
    </row>
    <row r="2947" spans="1:38" ht="30" customHeight="1">
      <c r="A2947" s="32"/>
      <c r="B2947" s="32"/>
      <c r="C2947" s="30"/>
      <c r="D2947" s="8"/>
      <c r="E2947" s="8"/>
      <c r="F2947" s="8"/>
      <c r="G2947" s="8"/>
      <c r="H2947" s="8"/>
      <c r="I2947" s="8"/>
      <c r="J2947" s="8"/>
      <c r="K2947" s="8"/>
      <c r="L2947" s="8"/>
      <c r="M2947" s="8"/>
    </row>
    <row r="2948" spans="1:38" ht="30" customHeight="1">
      <c r="A2948" s="32"/>
      <c r="B2948" s="32"/>
      <c r="C2948" s="30"/>
      <c r="D2948" s="8"/>
      <c r="E2948" s="8"/>
      <c r="F2948" s="8"/>
      <c r="G2948" s="8"/>
      <c r="H2948" s="8"/>
      <c r="I2948" s="8"/>
      <c r="J2948" s="8"/>
      <c r="K2948" s="8"/>
      <c r="L2948" s="8"/>
      <c r="M2948" s="8"/>
    </row>
    <row r="2949" spans="1:38" ht="30" customHeight="1">
      <c r="A2949" s="32"/>
      <c r="B2949" s="32"/>
      <c r="C2949" s="30"/>
      <c r="D2949" s="8"/>
      <c r="E2949" s="8"/>
      <c r="F2949" s="8"/>
      <c r="G2949" s="8"/>
      <c r="H2949" s="8"/>
      <c r="I2949" s="8"/>
      <c r="J2949" s="8"/>
      <c r="K2949" s="8"/>
      <c r="L2949" s="8"/>
      <c r="M2949" s="8"/>
    </row>
    <row r="2950" spans="1:38" ht="30" customHeight="1">
      <c r="A2950" s="32"/>
      <c r="B2950" s="32"/>
      <c r="C2950" s="30"/>
      <c r="D2950" s="8"/>
      <c r="E2950" s="8"/>
      <c r="F2950" s="8"/>
      <c r="G2950" s="8"/>
      <c r="H2950" s="8"/>
      <c r="I2950" s="8"/>
      <c r="J2950" s="8"/>
      <c r="K2950" s="8"/>
      <c r="L2950" s="8"/>
      <c r="M2950" s="8"/>
    </row>
    <row r="2951" spans="1:38" ht="30" customHeight="1">
      <c r="A2951" s="32"/>
      <c r="B2951" s="32"/>
      <c r="C2951" s="30"/>
      <c r="D2951" s="8"/>
      <c r="E2951" s="8"/>
      <c r="F2951" s="8"/>
      <c r="G2951" s="8"/>
      <c r="H2951" s="8"/>
      <c r="I2951" s="8"/>
      <c r="J2951" s="8"/>
      <c r="K2951" s="8"/>
      <c r="L2951" s="8"/>
      <c r="M2951" s="8"/>
    </row>
    <row r="2952" spans="1:38" ht="30" customHeight="1">
      <c r="A2952" s="11" t="s">
        <v>121</v>
      </c>
      <c r="B2952" s="12"/>
      <c r="C2952" s="13"/>
      <c r="D2952" s="14"/>
      <c r="E2952" s="8"/>
      <c r="F2952" s="14"/>
      <c r="G2952" s="8"/>
      <c r="H2952" s="14"/>
      <c r="I2952" s="8"/>
      <c r="J2952" s="14"/>
      <c r="K2952" s="8"/>
      <c r="L2952" s="14">
        <f>F2952+H2952+J2952</f>
        <v>0</v>
      </c>
      <c r="M2952" s="14"/>
      <c r="R2952">
        <f t="shared" ref="R2952:AL2952" si="289">ROUNDDOWN(SUM(R2932:R2933), 0)</f>
        <v>0</v>
      </c>
      <c r="S2952">
        <f t="shared" si="289"/>
        <v>0</v>
      </c>
      <c r="T2952">
        <f t="shared" si="289"/>
        <v>0</v>
      </c>
      <c r="U2952">
        <f t="shared" si="289"/>
        <v>0</v>
      </c>
      <c r="V2952">
        <f t="shared" si="289"/>
        <v>0</v>
      </c>
      <c r="W2952">
        <f t="shared" si="289"/>
        <v>0</v>
      </c>
      <c r="X2952">
        <f t="shared" si="289"/>
        <v>0</v>
      </c>
      <c r="Y2952">
        <f t="shared" si="289"/>
        <v>0</v>
      </c>
      <c r="Z2952">
        <f t="shared" si="289"/>
        <v>0</v>
      </c>
      <c r="AA2952">
        <f t="shared" si="289"/>
        <v>0</v>
      </c>
      <c r="AB2952">
        <f t="shared" si="289"/>
        <v>0</v>
      </c>
      <c r="AC2952">
        <f t="shared" si="289"/>
        <v>0</v>
      </c>
      <c r="AD2952">
        <f t="shared" si="289"/>
        <v>0</v>
      </c>
      <c r="AE2952">
        <f t="shared" si="289"/>
        <v>0</v>
      </c>
      <c r="AF2952">
        <f t="shared" si="289"/>
        <v>0</v>
      </c>
      <c r="AG2952">
        <f t="shared" si="289"/>
        <v>0</v>
      </c>
      <c r="AH2952">
        <f t="shared" si="289"/>
        <v>0</v>
      </c>
      <c r="AI2952">
        <f t="shared" si="289"/>
        <v>0</v>
      </c>
      <c r="AJ2952">
        <f t="shared" si="289"/>
        <v>0</v>
      </c>
      <c r="AK2952">
        <f t="shared" si="289"/>
        <v>0</v>
      </c>
      <c r="AL2952">
        <f t="shared" si="289"/>
        <v>0</v>
      </c>
    </row>
    <row r="2953" spans="1:38" ht="30" customHeight="1">
      <c r="A2953" s="53" t="s">
        <v>450</v>
      </c>
      <c r="B2953" s="56"/>
      <c r="C2953" s="56"/>
      <c r="D2953" s="56"/>
      <c r="E2953" s="56"/>
      <c r="F2953" s="56"/>
      <c r="G2953" s="56"/>
      <c r="H2953" s="56"/>
      <c r="I2953" s="56"/>
      <c r="J2953" s="56"/>
      <c r="K2953" s="56"/>
      <c r="L2953" s="56"/>
      <c r="M2953" s="57"/>
    </row>
    <row r="2954" spans="1:38" ht="30" customHeight="1">
      <c r="A2954" s="31" t="s">
        <v>210</v>
      </c>
      <c r="B2954" s="31" t="s">
        <v>211</v>
      </c>
      <c r="C2954" s="29" t="s">
        <v>57</v>
      </c>
      <c r="D2954" s="8">
        <v>10</v>
      </c>
      <c r="E2954" s="8"/>
      <c r="F2954" s="8"/>
      <c r="G2954" s="8"/>
      <c r="H2954" s="8"/>
      <c r="I2954" s="8"/>
      <c r="J2954" s="8"/>
      <c r="K2954" s="8">
        <f>E2954+G2954+I2954</f>
        <v>0</v>
      </c>
      <c r="L2954" s="8">
        <f>F2954+H2954+J2954</f>
        <v>0</v>
      </c>
      <c r="M2954" s="9" t="s">
        <v>209</v>
      </c>
      <c r="O2954" t="str">
        <f>""</f>
        <v/>
      </c>
      <c r="P2954" s="1" t="s">
        <v>120</v>
      </c>
      <c r="Q2954">
        <v>1</v>
      </c>
      <c r="R2954">
        <f>IF(P2954="기계경비", J2954, 0)</f>
        <v>0</v>
      </c>
      <c r="S2954">
        <f>IF(P2954="운반비", J2954, 0)</f>
        <v>0</v>
      </c>
      <c r="T2954">
        <f>IF(P2954="작업부산물", F2954, 0)</f>
        <v>0</v>
      </c>
      <c r="U2954">
        <f>IF(P2954="관급", F2954, 0)</f>
        <v>0</v>
      </c>
      <c r="V2954">
        <f>IF(P2954="외주비", J2954, 0)</f>
        <v>0</v>
      </c>
      <c r="W2954">
        <f>IF(P2954="장비비", J2954, 0)</f>
        <v>0</v>
      </c>
      <c r="X2954">
        <f>IF(P2954="폐기물처리비", J2954, 0)</f>
        <v>0</v>
      </c>
      <c r="Y2954">
        <f>IF(P2954="가설비", J2954, 0)</f>
        <v>0</v>
      </c>
      <c r="Z2954">
        <f>IF(P2954="잡비제외분", F2954, 0)</f>
        <v>0</v>
      </c>
      <c r="AA2954">
        <f>IF(P2954="사급자재대", L2954, 0)</f>
        <v>0</v>
      </c>
      <c r="AB2954">
        <f>IF(P2954="관급자재대", L2954, 0)</f>
        <v>0</v>
      </c>
      <c r="AC2954">
        <f>IF(P2954="사용자항목1", L2954, 0)</f>
        <v>0</v>
      </c>
      <c r="AD2954">
        <f>IF(P2954="사용자항목2", L2954, 0)</f>
        <v>0</v>
      </c>
      <c r="AE2954">
        <f>IF(P2954="사용자항목3", L2954, 0)</f>
        <v>0</v>
      </c>
      <c r="AF2954">
        <f>IF(P2954="사용자항목4", L2954, 0)</f>
        <v>0</v>
      </c>
      <c r="AG2954">
        <f>IF(P2954="사용자항목5", L2954, 0)</f>
        <v>0</v>
      </c>
      <c r="AH2954">
        <f>IF(P2954="사용자항목6", L2954, 0)</f>
        <v>0</v>
      </c>
      <c r="AI2954">
        <f>IF(P2954="사용자항목7", L2954, 0)</f>
        <v>0</v>
      </c>
      <c r="AJ2954">
        <f>IF(P2954="사용자항목8", L2954, 0)</f>
        <v>0</v>
      </c>
      <c r="AK2954">
        <f>IF(P2954="사용자항목9", L2954, 0)</f>
        <v>0</v>
      </c>
    </row>
    <row r="2955" spans="1:38" ht="30" customHeight="1">
      <c r="A2955" s="31" t="s">
        <v>213</v>
      </c>
      <c r="B2955" s="31" t="s">
        <v>214</v>
      </c>
      <c r="C2955" s="29" t="s">
        <v>57</v>
      </c>
      <c r="D2955" s="8">
        <v>10</v>
      </c>
      <c r="E2955" s="8"/>
      <c r="F2955" s="8"/>
      <c r="G2955" s="8"/>
      <c r="H2955" s="8"/>
      <c r="I2955" s="8"/>
      <c r="J2955" s="8"/>
      <c r="K2955" s="8">
        <f>E2955+G2955+I2955</f>
        <v>0</v>
      </c>
      <c r="L2955" s="8">
        <f>F2955+H2955+J2955</f>
        <v>0</v>
      </c>
      <c r="M2955" s="9" t="s">
        <v>212</v>
      </c>
      <c r="O2955" t="str">
        <f>""</f>
        <v/>
      </c>
      <c r="P2955" s="1" t="s">
        <v>120</v>
      </c>
      <c r="Q2955">
        <v>1</v>
      </c>
      <c r="R2955">
        <f>IF(P2955="기계경비", J2955, 0)</f>
        <v>0</v>
      </c>
      <c r="S2955">
        <f>IF(P2955="운반비", J2955, 0)</f>
        <v>0</v>
      </c>
      <c r="T2955">
        <f>IF(P2955="작업부산물", F2955, 0)</f>
        <v>0</v>
      </c>
      <c r="U2955">
        <f>IF(P2955="관급", F2955, 0)</f>
        <v>0</v>
      </c>
      <c r="V2955">
        <f>IF(P2955="외주비", J2955, 0)</f>
        <v>0</v>
      </c>
      <c r="W2955">
        <f>IF(P2955="장비비", J2955, 0)</f>
        <v>0</v>
      </c>
      <c r="X2955">
        <f>IF(P2955="폐기물처리비", J2955, 0)</f>
        <v>0</v>
      </c>
      <c r="Y2955">
        <f>IF(P2955="가설비", J2955, 0)</f>
        <v>0</v>
      </c>
      <c r="Z2955">
        <f>IF(P2955="잡비제외분", F2955, 0)</f>
        <v>0</v>
      </c>
      <c r="AA2955">
        <f>IF(P2955="사급자재대", L2955, 0)</f>
        <v>0</v>
      </c>
      <c r="AB2955">
        <f>IF(P2955="관급자재대", L2955, 0)</f>
        <v>0</v>
      </c>
      <c r="AC2955">
        <f>IF(P2955="사용자항목1", L2955, 0)</f>
        <v>0</v>
      </c>
      <c r="AD2955">
        <f>IF(P2955="사용자항목2", L2955, 0)</f>
        <v>0</v>
      </c>
      <c r="AE2955">
        <f>IF(P2955="사용자항목3", L2955, 0)</f>
        <v>0</v>
      </c>
      <c r="AF2955">
        <f>IF(P2955="사용자항목4", L2955, 0)</f>
        <v>0</v>
      </c>
      <c r="AG2955">
        <f>IF(P2955="사용자항목5", L2955, 0)</f>
        <v>0</v>
      </c>
      <c r="AH2955">
        <f>IF(P2955="사용자항목6", L2955, 0)</f>
        <v>0</v>
      </c>
      <c r="AI2955">
        <f>IF(P2955="사용자항목7", L2955, 0)</f>
        <v>0</v>
      </c>
      <c r="AJ2955">
        <f>IF(P2955="사용자항목8", L2955, 0)</f>
        <v>0</v>
      </c>
      <c r="AK2955">
        <f>IF(P2955="사용자항목9", L2955, 0)</f>
        <v>0</v>
      </c>
    </row>
    <row r="2956" spans="1:38" ht="30" customHeight="1">
      <c r="A2956" s="32"/>
      <c r="B2956" s="32"/>
      <c r="C2956" s="30"/>
      <c r="D2956" s="8"/>
      <c r="E2956" s="8"/>
      <c r="F2956" s="8"/>
      <c r="G2956" s="8"/>
      <c r="H2956" s="8"/>
      <c r="I2956" s="8"/>
      <c r="J2956" s="8"/>
      <c r="K2956" s="8"/>
      <c r="L2956" s="8"/>
      <c r="M2956" s="8"/>
    </row>
    <row r="2957" spans="1:38" ht="30" customHeight="1">
      <c r="A2957" s="32"/>
      <c r="B2957" s="32"/>
      <c r="C2957" s="30"/>
      <c r="D2957" s="8"/>
      <c r="E2957" s="8"/>
      <c r="F2957" s="8"/>
      <c r="G2957" s="8"/>
      <c r="H2957" s="8"/>
      <c r="I2957" s="8"/>
      <c r="J2957" s="8"/>
      <c r="K2957" s="8"/>
      <c r="L2957" s="8"/>
      <c r="M2957" s="8"/>
    </row>
    <row r="2958" spans="1:38" ht="30" customHeight="1">
      <c r="A2958" s="32"/>
      <c r="B2958" s="32"/>
      <c r="C2958" s="30"/>
      <c r="D2958" s="8"/>
      <c r="E2958" s="8"/>
      <c r="F2958" s="8"/>
      <c r="G2958" s="8"/>
      <c r="H2958" s="8"/>
      <c r="I2958" s="8"/>
      <c r="J2958" s="8"/>
      <c r="K2958" s="8"/>
      <c r="L2958" s="8"/>
      <c r="M2958" s="8"/>
    </row>
    <row r="2959" spans="1:38" ht="30" customHeight="1">
      <c r="A2959" s="32"/>
      <c r="B2959" s="32"/>
      <c r="C2959" s="30"/>
      <c r="D2959" s="8"/>
      <c r="E2959" s="8"/>
      <c r="F2959" s="8"/>
      <c r="G2959" s="8"/>
      <c r="H2959" s="8"/>
      <c r="I2959" s="8"/>
      <c r="J2959" s="8"/>
      <c r="K2959" s="8"/>
      <c r="L2959" s="8"/>
      <c r="M2959" s="8"/>
    </row>
    <row r="2960" spans="1:38" ht="30" customHeight="1">
      <c r="A2960" s="32"/>
      <c r="B2960" s="32"/>
      <c r="C2960" s="30"/>
      <c r="D2960" s="8"/>
      <c r="E2960" s="8"/>
      <c r="F2960" s="8"/>
      <c r="G2960" s="8"/>
      <c r="H2960" s="8"/>
      <c r="I2960" s="8"/>
      <c r="J2960" s="8"/>
      <c r="K2960" s="8"/>
      <c r="L2960" s="8"/>
      <c r="M2960" s="8"/>
    </row>
    <row r="2961" spans="1:38" ht="30" customHeight="1">
      <c r="A2961" s="32"/>
      <c r="B2961" s="32"/>
      <c r="C2961" s="30"/>
      <c r="D2961" s="8"/>
      <c r="E2961" s="8"/>
      <c r="F2961" s="8"/>
      <c r="G2961" s="8"/>
      <c r="H2961" s="8"/>
      <c r="I2961" s="8"/>
      <c r="J2961" s="8"/>
      <c r="K2961" s="8"/>
      <c r="L2961" s="8"/>
      <c r="M2961" s="8"/>
    </row>
    <row r="2962" spans="1:38" ht="30" customHeight="1">
      <c r="A2962" s="32"/>
      <c r="B2962" s="32"/>
      <c r="C2962" s="30"/>
      <c r="D2962" s="8"/>
      <c r="E2962" s="8"/>
      <c r="F2962" s="8"/>
      <c r="G2962" s="8"/>
      <c r="H2962" s="8"/>
      <c r="I2962" s="8"/>
      <c r="J2962" s="8"/>
      <c r="K2962" s="8"/>
      <c r="L2962" s="8"/>
      <c r="M2962" s="8"/>
    </row>
    <row r="2963" spans="1:38" ht="30" customHeight="1">
      <c r="A2963" s="32"/>
      <c r="B2963" s="32"/>
      <c r="C2963" s="30"/>
      <c r="D2963" s="8"/>
      <c r="E2963" s="8"/>
      <c r="F2963" s="8"/>
      <c r="G2963" s="8"/>
      <c r="H2963" s="8"/>
      <c r="I2963" s="8"/>
      <c r="J2963" s="8"/>
      <c r="K2963" s="8"/>
      <c r="L2963" s="8"/>
      <c r="M2963" s="8"/>
    </row>
    <row r="2964" spans="1:38" ht="30" customHeight="1">
      <c r="A2964" s="32"/>
      <c r="B2964" s="32"/>
      <c r="C2964" s="30"/>
      <c r="D2964" s="8"/>
      <c r="E2964" s="8"/>
      <c r="F2964" s="8"/>
      <c r="G2964" s="8"/>
      <c r="H2964" s="8"/>
      <c r="I2964" s="8"/>
      <c r="J2964" s="8"/>
      <c r="K2964" s="8"/>
      <c r="L2964" s="8"/>
      <c r="M2964" s="8"/>
    </row>
    <row r="2965" spans="1:38" ht="30" customHeight="1">
      <c r="A2965" s="32"/>
      <c r="B2965" s="32"/>
      <c r="C2965" s="30"/>
      <c r="D2965" s="8"/>
      <c r="E2965" s="8"/>
      <c r="F2965" s="8"/>
      <c r="G2965" s="8"/>
      <c r="H2965" s="8"/>
      <c r="I2965" s="8"/>
      <c r="J2965" s="8"/>
      <c r="K2965" s="8"/>
      <c r="L2965" s="8"/>
      <c r="M2965" s="8"/>
    </row>
    <row r="2966" spans="1:38" ht="30" customHeight="1">
      <c r="A2966" s="32"/>
      <c r="B2966" s="32"/>
      <c r="C2966" s="30"/>
      <c r="D2966" s="8"/>
      <c r="E2966" s="8"/>
      <c r="F2966" s="8"/>
      <c r="G2966" s="8"/>
      <c r="H2966" s="8"/>
      <c r="I2966" s="8"/>
      <c r="J2966" s="8"/>
      <c r="K2966" s="8"/>
      <c r="L2966" s="8"/>
      <c r="M2966" s="8"/>
    </row>
    <row r="2967" spans="1:38" ht="30" customHeight="1">
      <c r="A2967" s="32"/>
      <c r="B2967" s="32"/>
      <c r="C2967" s="30"/>
      <c r="D2967" s="8"/>
      <c r="E2967" s="8"/>
      <c r="F2967" s="8"/>
      <c r="G2967" s="8"/>
      <c r="H2967" s="8"/>
      <c r="I2967" s="8"/>
      <c r="J2967" s="8"/>
      <c r="K2967" s="8"/>
      <c r="L2967" s="8"/>
      <c r="M2967" s="8"/>
    </row>
    <row r="2968" spans="1:38" ht="30" customHeight="1">
      <c r="A2968" s="32"/>
      <c r="B2968" s="32"/>
      <c r="C2968" s="30"/>
      <c r="D2968" s="8"/>
      <c r="E2968" s="8"/>
      <c r="F2968" s="8"/>
      <c r="G2968" s="8"/>
      <c r="H2968" s="8"/>
      <c r="I2968" s="8"/>
      <c r="J2968" s="8"/>
      <c r="K2968" s="8"/>
      <c r="L2968" s="8"/>
      <c r="M2968" s="8"/>
    </row>
    <row r="2969" spans="1:38" ht="30" customHeight="1">
      <c r="A2969" s="32"/>
      <c r="B2969" s="32"/>
      <c r="C2969" s="30"/>
      <c r="D2969" s="8"/>
      <c r="E2969" s="8"/>
      <c r="F2969" s="8"/>
      <c r="G2969" s="8"/>
      <c r="H2969" s="8"/>
      <c r="I2969" s="8"/>
      <c r="J2969" s="8"/>
      <c r="K2969" s="8"/>
      <c r="L2969" s="8"/>
      <c r="M2969" s="8"/>
    </row>
    <row r="2970" spans="1:38" ht="30" customHeight="1">
      <c r="A2970" s="32"/>
      <c r="B2970" s="32"/>
      <c r="C2970" s="30"/>
      <c r="D2970" s="8"/>
      <c r="E2970" s="8"/>
      <c r="F2970" s="8"/>
      <c r="G2970" s="8"/>
      <c r="H2970" s="8"/>
      <c r="I2970" s="8"/>
      <c r="J2970" s="8"/>
      <c r="K2970" s="8"/>
      <c r="L2970" s="8"/>
      <c r="M2970" s="8"/>
    </row>
    <row r="2971" spans="1:38" ht="30" customHeight="1">
      <c r="A2971" s="32"/>
      <c r="B2971" s="32"/>
      <c r="C2971" s="30"/>
      <c r="D2971" s="8"/>
      <c r="E2971" s="8"/>
      <c r="F2971" s="8"/>
      <c r="G2971" s="8"/>
      <c r="H2971" s="8"/>
      <c r="I2971" s="8"/>
      <c r="J2971" s="8"/>
      <c r="K2971" s="8"/>
      <c r="L2971" s="8"/>
      <c r="M2971" s="8"/>
    </row>
    <row r="2972" spans="1:38" ht="30" customHeight="1">
      <c r="A2972" s="32"/>
      <c r="B2972" s="32"/>
      <c r="C2972" s="30"/>
      <c r="D2972" s="8"/>
      <c r="E2972" s="8"/>
      <c r="F2972" s="8"/>
      <c r="G2972" s="8"/>
      <c r="H2972" s="8"/>
      <c r="I2972" s="8"/>
      <c r="J2972" s="8"/>
      <c r="K2972" s="8"/>
      <c r="L2972" s="8"/>
      <c r="M2972" s="8"/>
    </row>
    <row r="2973" spans="1:38" ht="30" customHeight="1">
      <c r="A2973" s="32"/>
      <c r="B2973" s="32"/>
      <c r="C2973" s="30"/>
      <c r="D2973" s="8"/>
      <c r="E2973" s="8"/>
      <c r="F2973" s="8"/>
      <c r="G2973" s="8"/>
      <c r="H2973" s="8"/>
      <c r="I2973" s="8"/>
      <c r="J2973" s="8"/>
      <c r="K2973" s="8"/>
      <c r="L2973" s="8"/>
      <c r="M2973" s="8"/>
    </row>
    <row r="2974" spans="1:38" ht="30" customHeight="1">
      <c r="A2974" s="11" t="s">
        <v>121</v>
      </c>
      <c r="B2974" s="12"/>
      <c r="C2974" s="13"/>
      <c r="D2974" s="14"/>
      <c r="E2974" s="8"/>
      <c r="F2974" s="14"/>
      <c r="G2974" s="8"/>
      <c r="H2974" s="14"/>
      <c r="I2974" s="8"/>
      <c r="J2974" s="14"/>
      <c r="K2974" s="8"/>
      <c r="L2974" s="14">
        <f>F2974+H2974+J2974</f>
        <v>0</v>
      </c>
      <c r="M2974" s="14"/>
      <c r="R2974">
        <f t="shared" ref="R2974:AL2974" si="290">ROUNDDOWN(SUM(R2954:R2955), 0)</f>
        <v>0</v>
      </c>
      <c r="S2974">
        <f t="shared" si="290"/>
        <v>0</v>
      </c>
      <c r="T2974">
        <f t="shared" si="290"/>
        <v>0</v>
      </c>
      <c r="U2974">
        <f t="shared" si="290"/>
        <v>0</v>
      </c>
      <c r="V2974">
        <f t="shared" si="290"/>
        <v>0</v>
      </c>
      <c r="W2974">
        <f t="shared" si="290"/>
        <v>0</v>
      </c>
      <c r="X2974">
        <f t="shared" si="290"/>
        <v>0</v>
      </c>
      <c r="Y2974">
        <f t="shared" si="290"/>
        <v>0</v>
      </c>
      <c r="Z2974">
        <f t="shared" si="290"/>
        <v>0</v>
      </c>
      <c r="AA2974">
        <f t="shared" si="290"/>
        <v>0</v>
      </c>
      <c r="AB2974">
        <f t="shared" si="290"/>
        <v>0</v>
      </c>
      <c r="AC2974">
        <f t="shared" si="290"/>
        <v>0</v>
      </c>
      <c r="AD2974">
        <f t="shared" si="290"/>
        <v>0</v>
      </c>
      <c r="AE2974">
        <f t="shared" si="290"/>
        <v>0</v>
      </c>
      <c r="AF2974">
        <f t="shared" si="290"/>
        <v>0</v>
      </c>
      <c r="AG2974">
        <f t="shared" si="290"/>
        <v>0</v>
      </c>
      <c r="AH2974">
        <f t="shared" si="290"/>
        <v>0</v>
      </c>
      <c r="AI2974">
        <f t="shared" si="290"/>
        <v>0</v>
      </c>
      <c r="AJ2974">
        <f t="shared" si="290"/>
        <v>0</v>
      </c>
      <c r="AK2974">
        <f t="shared" si="290"/>
        <v>0</v>
      </c>
      <c r="AL2974">
        <f t="shared" si="290"/>
        <v>0</v>
      </c>
    </row>
    <row r="2975" spans="1:38" ht="30" customHeight="1">
      <c r="A2975" s="53" t="s">
        <v>451</v>
      </c>
      <c r="B2975" s="56"/>
      <c r="C2975" s="56"/>
      <c r="D2975" s="56"/>
      <c r="E2975" s="56"/>
      <c r="F2975" s="56"/>
      <c r="G2975" s="56"/>
      <c r="H2975" s="56"/>
      <c r="I2975" s="56"/>
      <c r="J2975" s="56"/>
      <c r="K2975" s="56"/>
      <c r="L2975" s="56"/>
      <c r="M2975" s="57"/>
    </row>
    <row r="2976" spans="1:38" ht="30" customHeight="1">
      <c r="A2976" s="31" t="s">
        <v>100</v>
      </c>
      <c r="B2976" s="31" t="s">
        <v>101</v>
      </c>
      <c r="C2976" s="29" t="s">
        <v>74</v>
      </c>
      <c r="D2976" s="8">
        <v>0.96599999999999997</v>
      </c>
      <c r="E2976" s="8"/>
      <c r="F2976" s="8"/>
      <c r="G2976" s="8"/>
      <c r="H2976" s="8"/>
      <c r="I2976" s="8"/>
      <c r="J2976" s="8"/>
      <c r="K2976" s="8">
        <f t="shared" ref="K2976:L2978" si="291">E2976+G2976+I2976</f>
        <v>0</v>
      </c>
      <c r="L2976" s="8">
        <f t="shared" si="291"/>
        <v>0</v>
      </c>
      <c r="M2976" s="8"/>
      <c r="O2976" t="str">
        <f>"03"</f>
        <v>03</v>
      </c>
      <c r="P2976" t="s">
        <v>110</v>
      </c>
      <c r="Q2976">
        <v>1</v>
      </c>
      <c r="R2976">
        <f>IF(P2976="기계경비", J2976, 0)</f>
        <v>0</v>
      </c>
      <c r="S2976">
        <f>IF(P2976="운반비", J2976, 0)</f>
        <v>0</v>
      </c>
      <c r="T2976">
        <f>IF(P2976="작업부산물", F2976, 0)</f>
        <v>0</v>
      </c>
      <c r="U2976">
        <f>IF(P2976="관급", F2976, 0)</f>
        <v>0</v>
      </c>
      <c r="V2976">
        <f>IF(P2976="외주비", J2976, 0)</f>
        <v>0</v>
      </c>
      <c r="W2976">
        <f>IF(P2976="장비비", J2976, 0)</f>
        <v>0</v>
      </c>
      <c r="X2976">
        <f>IF(P2976="폐기물처리비", L2976, 0)</f>
        <v>0</v>
      </c>
      <c r="Y2976">
        <f>IF(P2976="가설비", J2976, 0)</f>
        <v>0</v>
      </c>
      <c r="Z2976">
        <f>IF(P2976="잡비제외분", F2976, 0)</f>
        <v>0</v>
      </c>
      <c r="AA2976">
        <f>IF(P2976="사급자재대", L2976, 0)</f>
        <v>0</v>
      </c>
      <c r="AB2976">
        <f>IF(P2976="관급자재대", L2976, 0)</f>
        <v>0</v>
      </c>
      <c r="AC2976">
        <f>IF(P2976="사용자항목1", L2976, 0)</f>
        <v>0</v>
      </c>
      <c r="AD2976">
        <f>IF(P2976="사용자항목2", L2976, 0)</f>
        <v>0</v>
      </c>
      <c r="AE2976">
        <f>IF(P2976="사용자항목3", L2976, 0)</f>
        <v>0</v>
      </c>
      <c r="AF2976">
        <f>IF(P2976="사용자항목4", L2976, 0)</f>
        <v>0</v>
      </c>
      <c r="AG2976">
        <f>IF(P2976="사용자항목5", L2976, 0)</f>
        <v>0</v>
      </c>
      <c r="AH2976">
        <f>IF(P2976="사용자항목6", L2976, 0)</f>
        <v>0</v>
      </c>
      <c r="AI2976">
        <f>IF(P2976="사용자항목7", L2976, 0)</f>
        <v>0</v>
      </c>
      <c r="AJ2976">
        <f>IF(P2976="사용자항목8", L2976, 0)</f>
        <v>0</v>
      </c>
      <c r="AK2976">
        <f>IF(P2976="사용자항목9", L2976, 0)</f>
        <v>0</v>
      </c>
    </row>
    <row r="2977" spans="1:37" ht="30" customHeight="1">
      <c r="A2977" s="31" t="s">
        <v>106</v>
      </c>
      <c r="B2977" s="31" t="s">
        <v>109</v>
      </c>
      <c r="C2977" s="29" t="s">
        <v>74</v>
      </c>
      <c r="D2977" s="8">
        <v>0.96599999999999997</v>
      </c>
      <c r="E2977" s="8"/>
      <c r="F2977" s="8"/>
      <c r="G2977" s="8"/>
      <c r="H2977" s="8"/>
      <c r="I2977" s="8"/>
      <c r="J2977" s="8"/>
      <c r="K2977" s="8">
        <f t="shared" si="291"/>
        <v>0</v>
      </c>
      <c r="L2977" s="8">
        <f t="shared" si="291"/>
        <v>0</v>
      </c>
      <c r="M2977" s="9" t="s">
        <v>108</v>
      </c>
      <c r="O2977" t="str">
        <f>"03"</f>
        <v>03</v>
      </c>
      <c r="P2977" t="s">
        <v>110</v>
      </c>
      <c r="Q2977">
        <v>1</v>
      </c>
      <c r="R2977">
        <f>IF(P2977="기계경비", J2977, 0)</f>
        <v>0</v>
      </c>
      <c r="S2977">
        <f>IF(P2977="운반비", J2977, 0)</f>
        <v>0</v>
      </c>
      <c r="T2977">
        <f>IF(P2977="작업부산물", F2977, 0)</f>
        <v>0</v>
      </c>
      <c r="U2977">
        <f>IF(P2977="관급", F2977, 0)</f>
        <v>0</v>
      </c>
      <c r="V2977">
        <f>IF(P2977="외주비", J2977, 0)</f>
        <v>0</v>
      </c>
      <c r="W2977">
        <f>IF(P2977="장비비", J2977, 0)</f>
        <v>0</v>
      </c>
      <c r="X2977">
        <f>IF(P2977="폐기물처리비", L2977, 0)</f>
        <v>0</v>
      </c>
      <c r="Y2977">
        <f>IF(P2977="가설비", J2977, 0)</f>
        <v>0</v>
      </c>
      <c r="Z2977">
        <f>IF(P2977="잡비제외분", F2977, 0)</f>
        <v>0</v>
      </c>
      <c r="AA2977">
        <f>IF(P2977="사급자재대", L2977, 0)</f>
        <v>0</v>
      </c>
      <c r="AB2977">
        <f>IF(P2977="관급자재대", L2977, 0)</f>
        <v>0</v>
      </c>
      <c r="AC2977">
        <f>IF(P2977="사용자항목1", L2977, 0)</f>
        <v>0</v>
      </c>
      <c r="AD2977">
        <f>IF(P2977="사용자항목2", L2977, 0)</f>
        <v>0</v>
      </c>
      <c r="AE2977">
        <f>IF(P2977="사용자항목3", L2977, 0)</f>
        <v>0</v>
      </c>
      <c r="AF2977">
        <f>IF(P2977="사용자항목4", L2977, 0)</f>
        <v>0</v>
      </c>
      <c r="AG2977">
        <f>IF(P2977="사용자항목5", L2977, 0)</f>
        <v>0</v>
      </c>
      <c r="AH2977">
        <f>IF(P2977="사용자항목6", L2977, 0)</f>
        <v>0</v>
      </c>
      <c r="AI2977">
        <f>IF(P2977="사용자항목7", L2977, 0)</f>
        <v>0</v>
      </c>
      <c r="AJ2977">
        <f>IF(P2977="사용자항목8", L2977, 0)</f>
        <v>0</v>
      </c>
      <c r="AK2977">
        <f>IF(P2977="사용자항목9", L2977, 0)</f>
        <v>0</v>
      </c>
    </row>
    <row r="2978" spans="1:37" ht="30" customHeight="1">
      <c r="A2978" s="31" t="s">
        <v>110</v>
      </c>
      <c r="B2978" s="31" t="s">
        <v>112</v>
      </c>
      <c r="C2978" s="29" t="s">
        <v>74</v>
      </c>
      <c r="D2978" s="8">
        <v>0.96599999999999997</v>
      </c>
      <c r="E2978" s="8"/>
      <c r="F2978" s="8"/>
      <c r="G2978" s="8"/>
      <c r="H2978" s="8"/>
      <c r="I2978" s="8"/>
      <c r="J2978" s="8"/>
      <c r="K2978" s="8">
        <f t="shared" si="291"/>
        <v>0</v>
      </c>
      <c r="L2978" s="8">
        <f t="shared" si="291"/>
        <v>0</v>
      </c>
      <c r="M2978" s="9" t="s">
        <v>108</v>
      </c>
      <c r="O2978" t="str">
        <f>"03"</f>
        <v>03</v>
      </c>
      <c r="P2978" t="s">
        <v>110</v>
      </c>
      <c r="Q2978">
        <v>1</v>
      </c>
      <c r="R2978">
        <f>IF(P2978="기계경비", J2978, 0)</f>
        <v>0</v>
      </c>
      <c r="S2978">
        <f>IF(P2978="운반비", J2978, 0)</f>
        <v>0</v>
      </c>
      <c r="T2978">
        <f>IF(P2978="작업부산물", F2978, 0)</f>
        <v>0</v>
      </c>
      <c r="U2978">
        <f>IF(P2978="관급", F2978, 0)</f>
        <v>0</v>
      </c>
      <c r="V2978">
        <f>IF(P2978="외주비", J2978, 0)</f>
        <v>0</v>
      </c>
      <c r="W2978">
        <f>IF(P2978="장비비", J2978, 0)</f>
        <v>0</v>
      </c>
      <c r="X2978">
        <f>IF(P2978="폐기물처리비", L2978, 0)</f>
        <v>0</v>
      </c>
      <c r="Y2978">
        <f>IF(P2978="가설비", J2978, 0)</f>
        <v>0</v>
      </c>
      <c r="Z2978">
        <f>IF(P2978="잡비제외분", F2978, 0)</f>
        <v>0</v>
      </c>
      <c r="AA2978">
        <f>IF(P2978="사급자재대", L2978, 0)</f>
        <v>0</v>
      </c>
      <c r="AB2978">
        <f>IF(P2978="관급자재대", L2978, 0)</f>
        <v>0</v>
      </c>
      <c r="AC2978">
        <f>IF(P2978="사용자항목1", L2978, 0)</f>
        <v>0</v>
      </c>
      <c r="AD2978">
        <f>IF(P2978="사용자항목2", L2978, 0)</f>
        <v>0</v>
      </c>
      <c r="AE2978">
        <f>IF(P2978="사용자항목3", L2978, 0)</f>
        <v>0</v>
      </c>
      <c r="AF2978">
        <f>IF(P2978="사용자항목4", L2978, 0)</f>
        <v>0</v>
      </c>
      <c r="AG2978">
        <f>IF(P2978="사용자항목5", L2978, 0)</f>
        <v>0</v>
      </c>
      <c r="AH2978">
        <f>IF(P2978="사용자항목6", L2978, 0)</f>
        <v>0</v>
      </c>
      <c r="AI2978">
        <f>IF(P2978="사용자항목7", L2978, 0)</f>
        <v>0</v>
      </c>
      <c r="AJ2978">
        <f>IF(P2978="사용자항목8", L2978, 0)</f>
        <v>0</v>
      </c>
      <c r="AK2978">
        <f>IF(P2978="사용자항목9", L2978, 0)</f>
        <v>0</v>
      </c>
    </row>
    <row r="2979" spans="1:37" ht="30" customHeight="1">
      <c r="A2979" s="32"/>
      <c r="B2979" s="32"/>
      <c r="C2979" s="30"/>
      <c r="D2979" s="8"/>
      <c r="E2979" s="8"/>
      <c r="F2979" s="8"/>
      <c r="G2979" s="8"/>
      <c r="H2979" s="8"/>
      <c r="I2979" s="8"/>
      <c r="J2979" s="8"/>
      <c r="K2979" s="8"/>
      <c r="L2979" s="8"/>
      <c r="M2979" s="8"/>
    </row>
    <row r="2980" spans="1:37" ht="30" customHeight="1">
      <c r="A2980" s="32"/>
      <c r="B2980" s="32"/>
      <c r="C2980" s="30"/>
      <c r="D2980" s="8"/>
      <c r="E2980" s="8"/>
      <c r="F2980" s="8"/>
      <c r="G2980" s="8"/>
      <c r="H2980" s="8"/>
      <c r="I2980" s="8"/>
      <c r="J2980" s="8"/>
      <c r="K2980" s="8"/>
      <c r="L2980" s="8"/>
      <c r="M2980" s="8"/>
    </row>
    <row r="2981" spans="1:37" ht="30" customHeight="1">
      <c r="A2981" s="32"/>
      <c r="B2981" s="32"/>
      <c r="C2981" s="30"/>
      <c r="D2981" s="8"/>
      <c r="E2981" s="8"/>
      <c r="F2981" s="8"/>
      <c r="G2981" s="8"/>
      <c r="H2981" s="8"/>
      <c r="I2981" s="8"/>
      <c r="J2981" s="8"/>
      <c r="K2981" s="8"/>
      <c r="L2981" s="8"/>
      <c r="M2981" s="8"/>
    </row>
    <row r="2982" spans="1:37" ht="30" customHeight="1">
      <c r="A2982" s="32"/>
      <c r="B2982" s="32"/>
      <c r="C2982" s="30"/>
      <c r="D2982" s="8"/>
      <c r="E2982" s="8"/>
      <c r="F2982" s="8"/>
      <c r="G2982" s="8"/>
      <c r="H2982" s="8"/>
      <c r="I2982" s="8"/>
      <c r="J2982" s="8"/>
      <c r="K2982" s="8"/>
      <c r="L2982" s="8"/>
      <c r="M2982" s="8"/>
    </row>
    <row r="2983" spans="1:37" ht="30" customHeight="1">
      <c r="A2983" s="32"/>
      <c r="B2983" s="32"/>
      <c r="C2983" s="30"/>
      <c r="D2983" s="8"/>
      <c r="E2983" s="8"/>
      <c r="F2983" s="8"/>
      <c r="G2983" s="8"/>
      <c r="H2983" s="8"/>
      <c r="I2983" s="8"/>
      <c r="J2983" s="8"/>
      <c r="K2983" s="8"/>
      <c r="L2983" s="8"/>
      <c r="M2983" s="8"/>
    </row>
    <row r="2984" spans="1:37" ht="30" customHeight="1">
      <c r="A2984" s="32"/>
      <c r="B2984" s="32"/>
      <c r="C2984" s="30"/>
      <c r="D2984" s="8"/>
      <c r="E2984" s="8"/>
      <c r="F2984" s="8"/>
      <c r="G2984" s="8"/>
      <c r="H2984" s="8"/>
      <c r="I2984" s="8"/>
      <c r="J2984" s="8"/>
      <c r="K2984" s="8"/>
      <c r="L2984" s="8"/>
      <c r="M2984" s="8"/>
    </row>
    <row r="2985" spans="1:37" ht="30" customHeight="1">
      <c r="A2985" s="32"/>
      <c r="B2985" s="32"/>
      <c r="C2985" s="30"/>
      <c r="D2985" s="8"/>
      <c r="E2985" s="8"/>
      <c r="F2985" s="8"/>
      <c r="G2985" s="8"/>
      <c r="H2985" s="8"/>
      <c r="I2985" s="8"/>
      <c r="J2985" s="8"/>
      <c r="K2985" s="8"/>
      <c r="L2985" s="8"/>
      <c r="M2985" s="8"/>
    </row>
    <row r="2986" spans="1:37" ht="30" customHeight="1">
      <c r="A2986" s="32"/>
      <c r="B2986" s="32"/>
      <c r="C2986" s="30"/>
      <c r="D2986" s="8"/>
      <c r="E2986" s="8"/>
      <c r="F2986" s="8"/>
      <c r="G2986" s="8"/>
      <c r="H2986" s="8"/>
      <c r="I2986" s="8"/>
      <c r="J2986" s="8"/>
      <c r="K2986" s="8"/>
      <c r="L2986" s="8"/>
      <c r="M2986" s="8"/>
    </row>
    <row r="2987" spans="1:37" ht="30" customHeight="1">
      <c r="A2987" s="32"/>
      <c r="B2987" s="32"/>
      <c r="C2987" s="30"/>
      <c r="D2987" s="8"/>
      <c r="E2987" s="8"/>
      <c r="F2987" s="8"/>
      <c r="G2987" s="8"/>
      <c r="H2987" s="8"/>
      <c r="I2987" s="8"/>
      <c r="J2987" s="8"/>
      <c r="K2987" s="8"/>
      <c r="L2987" s="8"/>
      <c r="M2987" s="8"/>
    </row>
    <row r="2988" spans="1:37" ht="30" customHeight="1">
      <c r="A2988" s="32"/>
      <c r="B2988" s="32"/>
      <c r="C2988" s="30"/>
      <c r="D2988" s="8"/>
      <c r="E2988" s="8"/>
      <c r="F2988" s="8"/>
      <c r="G2988" s="8"/>
      <c r="H2988" s="8"/>
      <c r="I2988" s="8"/>
      <c r="J2988" s="8"/>
      <c r="K2988" s="8"/>
      <c r="L2988" s="8"/>
      <c r="M2988" s="8"/>
    </row>
    <row r="2989" spans="1:37" ht="30" customHeight="1">
      <c r="A2989" s="32"/>
      <c r="B2989" s="32"/>
      <c r="C2989" s="30"/>
      <c r="D2989" s="8"/>
      <c r="E2989" s="8"/>
      <c r="F2989" s="8"/>
      <c r="G2989" s="8"/>
      <c r="H2989" s="8"/>
      <c r="I2989" s="8"/>
      <c r="J2989" s="8"/>
      <c r="K2989" s="8"/>
      <c r="L2989" s="8"/>
      <c r="M2989" s="8"/>
    </row>
    <row r="2990" spans="1:37" ht="30" customHeight="1">
      <c r="A2990" s="32"/>
      <c r="B2990" s="32"/>
      <c r="C2990" s="30"/>
      <c r="D2990" s="8"/>
      <c r="E2990" s="8"/>
      <c r="F2990" s="8"/>
      <c r="G2990" s="8"/>
      <c r="H2990" s="8"/>
      <c r="I2990" s="8"/>
      <c r="J2990" s="8"/>
      <c r="K2990" s="8"/>
      <c r="L2990" s="8"/>
      <c r="M2990" s="8"/>
    </row>
    <row r="2991" spans="1:37" ht="30" customHeight="1">
      <c r="A2991" s="32"/>
      <c r="B2991" s="32"/>
      <c r="C2991" s="30"/>
      <c r="D2991" s="8"/>
      <c r="E2991" s="8"/>
      <c r="F2991" s="8"/>
      <c r="G2991" s="8"/>
      <c r="H2991" s="8"/>
      <c r="I2991" s="8"/>
      <c r="J2991" s="8"/>
      <c r="K2991" s="8"/>
      <c r="L2991" s="8"/>
      <c r="M2991" s="8"/>
    </row>
    <row r="2992" spans="1:37" ht="30" customHeight="1">
      <c r="A2992" s="32"/>
      <c r="B2992" s="32"/>
      <c r="C2992" s="30"/>
      <c r="D2992" s="8"/>
      <c r="E2992" s="8"/>
      <c r="F2992" s="8"/>
      <c r="G2992" s="8"/>
      <c r="H2992" s="8"/>
      <c r="I2992" s="8"/>
      <c r="J2992" s="8"/>
      <c r="K2992" s="8"/>
      <c r="L2992" s="8"/>
      <c r="M2992" s="8"/>
    </row>
    <row r="2993" spans="1:38" ht="30" customHeight="1">
      <c r="A2993" s="32"/>
      <c r="B2993" s="32"/>
      <c r="C2993" s="30"/>
      <c r="D2993" s="8"/>
      <c r="E2993" s="8"/>
      <c r="F2993" s="8"/>
      <c r="G2993" s="8"/>
      <c r="H2993" s="8"/>
      <c r="I2993" s="8"/>
      <c r="J2993" s="8"/>
      <c r="K2993" s="8"/>
      <c r="L2993" s="8"/>
      <c r="M2993" s="8"/>
    </row>
    <row r="2994" spans="1:38" ht="30" customHeight="1">
      <c r="A2994" s="32"/>
      <c r="B2994" s="32"/>
      <c r="C2994" s="30"/>
      <c r="D2994" s="8"/>
      <c r="E2994" s="8"/>
      <c r="F2994" s="8"/>
      <c r="G2994" s="8"/>
      <c r="H2994" s="8"/>
      <c r="I2994" s="8"/>
      <c r="J2994" s="8"/>
      <c r="K2994" s="8"/>
      <c r="L2994" s="8"/>
      <c r="M2994" s="8"/>
    </row>
    <row r="2995" spans="1:38" ht="30" customHeight="1">
      <c r="A2995" s="32"/>
      <c r="B2995" s="32"/>
      <c r="C2995" s="30"/>
      <c r="D2995" s="8"/>
      <c r="E2995" s="8"/>
      <c r="F2995" s="8"/>
      <c r="G2995" s="8"/>
      <c r="H2995" s="8"/>
      <c r="I2995" s="8"/>
      <c r="J2995" s="8"/>
      <c r="K2995" s="8"/>
      <c r="L2995" s="8"/>
      <c r="M2995" s="8"/>
    </row>
    <row r="2996" spans="1:38" ht="30" customHeight="1">
      <c r="A2996" s="11" t="s">
        <v>121</v>
      </c>
      <c r="B2996" s="12"/>
      <c r="C2996" s="13"/>
      <c r="D2996" s="14"/>
      <c r="E2996" s="8"/>
      <c r="F2996" s="14"/>
      <c r="G2996" s="8"/>
      <c r="H2996" s="14"/>
      <c r="I2996" s="8"/>
      <c r="J2996" s="14"/>
      <c r="K2996" s="8"/>
      <c r="L2996" s="14">
        <f>F2996+H2996+J2996</f>
        <v>0</v>
      </c>
      <c r="M2996" s="14"/>
      <c r="R2996">
        <f t="shared" ref="R2996:AL2996" si="292">ROUNDDOWN(SUM(R2976:R2978), 0)</f>
        <v>0</v>
      </c>
      <c r="S2996">
        <f t="shared" si="292"/>
        <v>0</v>
      </c>
      <c r="T2996">
        <f t="shared" si="292"/>
        <v>0</v>
      </c>
      <c r="U2996">
        <f t="shared" si="292"/>
        <v>0</v>
      </c>
      <c r="V2996">
        <f t="shared" si="292"/>
        <v>0</v>
      </c>
      <c r="W2996">
        <f t="shared" si="292"/>
        <v>0</v>
      </c>
      <c r="X2996">
        <f t="shared" si="292"/>
        <v>0</v>
      </c>
      <c r="Y2996">
        <f t="shared" si="292"/>
        <v>0</v>
      </c>
      <c r="Z2996">
        <f t="shared" si="292"/>
        <v>0</v>
      </c>
      <c r="AA2996">
        <f t="shared" si="292"/>
        <v>0</v>
      </c>
      <c r="AB2996">
        <f t="shared" si="292"/>
        <v>0</v>
      </c>
      <c r="AC2996">
        <f t="shared" si="292"/>
        <v>0</v>
      </c>
      <c r="AD2996">
        <f t="shared" si="292"/>
        <v>0</v>
      </c>
      <c r="AE2996">
        <f t="shared" si="292"/>
        <v>0</v>
      </c>
      <c r="AF2996">
        <f t="shared" si="292"/>
        <v>0</v>
      </c>
      <c r="AG2996">
        <f t="shared" si="292"/>
        <v>0</v>
      </c>
      <c r="AH2996">
        <f t="shared" si="292"/>
        <v>0</v>
      </c>
      <c r="AI2996">
        <f t="shared" si="292"/>
        <v>0</v>
      </c>
      <c r="AJ2996">
        <f t="shared" si="292"/>
        <v>0</v>
      </c>
      <c r="AK2996">
        <f t="shared" si="292"/>
        <v>0</v>
      </c>
      <c r="AL2996">
        <f t="shared" si="292"/>
        <v>0</v>
      </c>
    </row>
    <row r="2997" spans="1:38" ht="30" customHeight="1">
      <c r="A2997" s="53" t="s">
        <v>452</v>
      </c>
      <c r="B2997" s="56"/>
      <c r="C2997" s="56"/>
      <c r="D2997" s="56"/>
      <c r="E2997" s="56"/>
      <c r="F2997" s="56"/>
      <c r="G2997" s="56"/>
      <c r="H2997" s="56"/>
      <c r="I2997" s="56"/>
      <c r="J2997" s="56"/>
      <c r="K2997" s="56"/>
      <c r="L2997" s="56"/>
      <c r="M2997" s="57"/>
    </row>
    <row r="2998" spans="1:38" ht="30" customHeight="1">
      <c r="A2998" s="31" t="s">
        <v>169</v>
      </c>
      <c r="B2998" s="32"/>
      <c r="C2998" s="29" t="s">
        <v>57</v>
      </c>
      <c r="D2998" s="8">
        <v>62</v>
      </c>
      <c r="E2998" s="8"/>
      <c r="F2998" s="8"/>
      <c r="G2998" s="8"/>
      <c r="H2998" s="8"/>
      <c r="I2998" s="8"/>
      <c r="J2998" s="8"/>
      <c r="K2998" s="8">
        <f>E2998+G2998+I2998</f>
        <v>0</v>
      </c>
      <c r="L2998" s="8">
        <f>F2998+H2998+J2998</f>
        <v>0</v>
      </c>
      <c r="M2998" s="9" t="s">
        <v>168</v>
      </c>
      <c r="O2998" t="str">
        <f>""</f>
        <v/>
      </c>
      <c r="P2998" s="1" t="s">
        <v>120</v>
      </c>
      <c r="Q2998">
        <v>1</v>
      </c>
      <c r="R2998">
        <f>IF(P2998="기계경비", J2998, 0)</f>
        <v>0</v>
      </c>
      <c r="S2998">
        <f>IF(P2998="운반비", J2998, 0)</f>
        <v>0</v>
      </c>
      <c r="T2998">
        <f>IF(P2998="작업부산물", F2998, 0)</f>
        <v>0</v>
      </c>
      <c r="U2998">
        <f>IF(P2998="관급", F2998, 0)</f>
        <v>0</v>
      </c>
      <c r="V2998">
        <f>IF(P2998="외주비", J2998, 0)</f>
        <v>0</v>
      </c>
      <c r="W2998">
        <f>IF(P2998="장비비", J2998, 0)</f>
        <v>0</v>
      </c>
      <c r="X2998">
        <f>IF(P2998="폐기물처리비", J2998, 0)</f>
        <v>0</v>
      </c>
      <c r="Y2998">
        <f>IF(P2998="가설비", J2998, 0)</f>
        <v>0</v>
      </c>
      <c r="Z2998">
        <f>IF(P2998="잡비제외분", F2998, 0)</f>
        <v>0</v>
      </c>
      <c r="AA2998">
        <f>IF(P2998="사급자재대", L2998, 0)</f>
        <v>0</v>
      </c>
      <c r="AB2998">
        <f>IF(P2998="관급자재대", L2998, 0)</f>
        <v>0</v>
      </c>
      <c r="AC2998">
        <f>IF(P2998="사용자항목1", L2998, 0)</f>
        <v>0</v>
      </c>
      <c r="AD2998">
        <f>IF(P2998="사용자항목2", L2998, 0)</f>
        <v>0</v>
      </c>
      <c r="AE2998">
        <f>IF(P2998="사용자항목3", L2998, 0)</f>
        <v>0</v>
      </c>
      <c r="AF2998">
        <f>IF(P2998="사용자항목4", L2998, 0)</f>
        <v>0</v>
      </c>
      <c r="AG2998">
        <f>IF(P2998="사용자항목5", L2998, 0)</f>
        <v>0</v>
      </c>
      <c r="AH2998">
        <f>IF(P2998="사용자항목6", L2998, 0)</f>
        <v>0</v>
      </c>
      <c r="AI2998">
        <f>IF(P2998="사용자항목7", L2998, 0)</f>
        <v>0</v>
      </c>
      <c r="AJ2998">
        <f>IF(P2998="사용자항목8", L2998, 0)</f>
        <v>0</v>
      </c>
      <c r="AK2998">
        <f>IF(P2998="사용자항목9", L2998, 0)</f>
        <v>0</v>
      </c>
    </row>
    <row r="2999" spans="1:38" ht="30" customHeight="1">
      <c r="A2999" s="32"/>
      <c r="B2999" s="32"/>
      <c r="C2999" s="30"/>
      <c r="D2999" s="8"/>
      <c r="E2999" s="8"/>
      <c r="F2999" s="8"/>
      <c r="G2999" s="8"/>
      <c r="H2999" s="8"/>
      <c r="I2999" s="8"/>
      <c r="J2999" s="8"/>
      <c r="K2999" s="8"/>
      <c r="L2999" s="8"/>
      <c r="M2999" s="8"/>
    </row>
    <row r="3000" spans="1:38" ht="30" customHeight="1">
      <c r="A3000" s="32"/>
      <c r="B3000" s="32"/>
      <c r="C3000" s="30"/>
      <c r="D3000" s="8"/>
      <c r="E3000" s="8"/>
      <c r="F3000" s="8"/>
      <c r="G3000" s="8"/>
      <c r="H3000" s="8"/>
      <c r="I3000" s="8"/>
      <c r="J3000" s="8"/>
      <c r="K3000" s="8"/>
      <c r="L3000" s="8"/>
      <c r="M3000" s="8"/>
    </row>
    <row r="3001" spans="1:38" ht="30" customHeight="1">
      <c r="A3001" s="32"/>
      <c r="B3001" s="32"/>
      <c r="C3001" s="30"/>
      <c r="D3001" s="8"/>
      <c r="E3001" s="8"/>
      <c r="F3001" s="8"/>
      <c r="G3001" s="8"/>
      <c r="H3001" s="8"/>
      <c r="I3001" s="8"/>
      <c r="J3001" s="8"/>
      <c r="K3001" s="8"/>
      <c r="L3001" s="8"/>
      <c r="M3001" s="8"/>
    </row>
    <row r="3002" spans="1:38" ht="30" customHeight="1">
      <c r="A3002" s="32"/>
      <c r="B3002" s="32"/>
      <c r="C3002" s="30"/>
      <c r="D3002" s="8"/>
      <c r="E3002" s="8"/>
      <c r="F3002" s="8"/>
      <c r="G3002" s="8"/>
      <c r="H3002" s="8"/>
      <c r="I3002" s="8"/>
      <c r="J3002" s="8"/>
      <c r="K3002" s="8"/>
      <c r="L3002" s="8"/>
      <c r="M3002" s="8"/>
    </row>
    <row r="3003" spans="1:38" ht="30" customHeight="1">
      <c r="A3003" s="32"/>
      <c r="B3003" s="32"/>
      <c r="C3003" s="30"/>
      <c r="D3003" s="8"/>
      <c r="E3003" s="8"/>
      <c r="F3003" s="8"/>
      <c r="G3003" s="8"/>
      <c r="H3003" s="8"/>
      <c r="I3003" s="8"/>
      <c r="J3003" s="8"/>
      <c r="K3003" s="8"/>
      <c r="L3003" s="8"/>
      <c r="M3003" s="8"/>
    </row>
    <row r="3004" spans="1:38" ht="30" customHeight="1">
      <c r="A3004" s="32"/>
      <c r="B3004" s="32"/>
      <c r="C3004" s="30"/>
      <c r="D3004" s="8"/>
      <c r="E3004" s="8"/>
      <c r="F3004" s="8"/>
      <c r="G3004" s="8"/>
      <c r="H3004" s="8"/>
      <c r="I3004" s="8"/>
      <c r="J3004" s="8"/>
      <c r="K3004" s="8"/>
      <c r="L3004" s="8"/>
      <c r="M3004" s="8"/>
    </row>
    <row r="3005" spans="1:38" ht="30" customHeight="1">
      <c r="A3005" s="32"/>
      <c r="B3005" s="32"/>
      <c r="C3005" s="30"/>
      <c r="D3005" s="8"/>
      <c r="E3005" s="8"/>
      <c r="F3005" s="8"/>
      <c r="G3005" s="8"/>
      <c r="H3005" s="8"/>
      <c r="I3005" s="8"/>
      <c r="J3005" s="8"/>
      <c r="K3005" s="8"/>
      <c r="L3005" s="8"/>
      <c r="M3005" s="8"/>
    </row>
    <row r="3006" spans="1:38" ht="30" customHeight="1">
      <c r="A3006" s="32"/>
      <c r="B3006" s="32"/>
      <c r="C3006" s="30"/>
      <c r="D3006" s="8"/>
      <c r="E3006" s="8"/>
      <c r="F3006" s="8"/>
      <c r="G3006" s="8"/>
      <c r="H3006" s="8"/>
      <c r="I3006" s="8"/>
      <c r="J3006" s="8"/>
      <c r="K3006" s="8"/>
      <c r="L3006" s="8"/>
      <c r="M3006" s="8"/>
    </row>
    <row r="3007" spans="1:38" ht="30" customHeight="1">
      <c r="A3007" s="32"/>
      <c r="B3007" s="32"/>
      <c r="C3007" s="30"/>
      <c r="D3007" s="8"/>
      <c r="E3007" s="8"/>
      <c r="F3007" s="8"/>
      <c r="G3007" s="8"/>
      <c r="H3007" s="8"/>
      <c r="I3007" s="8"/>
      <c r="J3007" s="8"/>
      <c r="K3007" s="8"/>
      <c r="L3007" s="8"/>
      <c r="M3007" s="8"/>
    </row>
    <row r="3008" spans="1:38" ht="30" customHeight="1">
      <c r="A3008" s="32"/>
      <c r="B3008" s="32"/>
      <c r="C3008" s="30"/>
      <c r="D3008" s="8"/>
      <c r="E3008" s="8"/>
      <c r="F3008" s="8"/>
      <c r="G3008" s="8"/>
      <c r="H3008" s="8"/>
      <c r="I3008" s="8"/>
      <c r="J3008" s="8"/>
      <c r="K3008" s="8"/>
      <c r="L3008" s="8"/>
      <c r="M3008" s="8"/>
    </row>
    <row r="3009" spans="1:38" ht="30" customHeight="1">
      <c r="A3009" s="32"/>
      <c r="B3009" s="32"/>
      <c r="C3009" s="30"/>
      <c r="D3009" s="8"/>
      <c r="E3009" s="8"/>
      <c r="F3009" s="8"/>
      <c r="G3009" s="8"/>
      <c r="H3009" s="8"/>
      <c r="I3009" s="8"/>
      <c r="J3009" s="8"/>
      <c r="K3009" s="8"/>
      <c r="L3009" s="8"/>
      <c r="M3009" s="8"/>
    </row>
    <row r="3010" spans="1:38" ht="30" customHeight="1">
      <c r="A3010" s="32"/>
      <c r="B3010" s="32"/>
      <c r="C3010" s="30"/>
      <c r="D3010" s="8"/>
      <c r="E3010" s="8"/>
      <c r="F3010" s="8"/>
      <c r="G3010" s="8"/>
      <c r="H3010" s="8"/>
      <c r="I3010" s="8"/>
      <c r="J3010" s="8"/>
      <c r="K3010" s="8"/>
      <c r="L3010" s="8"/>
      <c r="M3010" s="8"/>
    </row>
    <row r="3011" spans="1:38" ht="30" customHeight="1">
      <c r="A3011" s="32"/>
      <c r="B3011" s="32"/>
      <c r="C3011" s="30"/>
      <c r="D3011" s="8"/>
      <c r="E3011" s="8"/>
      <c r="F3011" s="8"/>
      <c r="G3011" s="8"/>
      <c r="H3011" s="8"/>
      <c r="I3011" s="8"/>
      <c r="J3011" s="8"/>
      <c r="K3011" s="8"/>
      <c r="L3011" s="8"/>
      <c r="M3011" s="8"/>
    </row>
    <row r="3012" spans="1:38" ht="30" customHeight="1">
      <c r="A3012" s="32"/>
      <c r="B3012" s="32"/>
      <c r="C3012" s="30"/>
      <c r="D3012" s="8"/>
      <c r="E3012" s="8"/>
      <c r="F3012" s="8"/>
      <c r="G3012" s="8"/>
      <c r="H3012" s="8"/>
      <c r="I3012" s="8"/>
      <c r="J3012" s="8"/>
      <c r="K3012" s="8"/>
      <c r="L3012" s="8"/>
      <c r="M3012" s="8"/>
    </row>
    <row r="3013" spans="1:38" ht="30" customHeight="1">
      <c r="A3013" s="32"/>
      <c r="B3013" s="32"/>
      <c r="C3013" s="30"/>
      <c r="D3013" s="8"/>
      <c r="E3013" s="8"/>
      <c r="F3013" s="8"/>
      <c r="G3013" s="8"/>
      <c r="H3013" s="8"/>
      <c r="I3013" s="8"/>
      <c r="J3013" s="8"/>
      <c r="K3013" s="8"/>
      <c r="L3013" s="8"/>
      <c r="M3013" s="8"/>
    </row>
    <row r="3014" spans="1:38" ht="30" customHeight="1">
      <c r="A3014" s="32"/>
      <c r="B3014" s="32"/>
      <c r="C3014" s="30"/>
      <c r="D3014" s="8"/>
      <c r="E3014" s="8"/>
      <c r="F3014" s="8"/>
      <c r="G3014" s="8"/>
      <c r="H3014" s="8"/>
      <c r="I3014" s="8"/>
      <c r="J3014" s="8"/>
      <c r="K3014" s="8"/>
      <c r="L3014" s="8"/>
      <c r="M3014" s="8"/>
    </row>
    <row r="3015" spans="1:38" ht="30" customHeight="1">
      <c r="A3015" s="32"/>
      <c r="B3015" s="32"/>
      <c r="C3015" s="30"/>
      <c r="D3015" s="8"/>
      <c r="E3015" s="8"/>
      <c r="F3015" s="8"/>
      <c r="G3015" s="8"/>
      <c r="H3015" s="8"/>
      <c r="I3015" s="8"/>
      <c r="J3015" s="8"/>
      <c r="K3015" s="8"/>
      <c r="L3015" s="8"/>
      <c r="M3015" s="8"/>
    </row>
    <row r="3016" spans="1:38" ht="30" customHeight="1">
      <c r="A3016" s="32"/>
      <c r="B3016" s="32"/>
      <c r="C3016" s="30"/>
      <c r="D3016" s="8"/>
      <c r="E3016" s="8"/>
      <c r="F3016" s="8"/>
      <c r="G3016" s="8"/>
      <c r="H3016" s="8"/>
      <c r="I3016" s="8"/>
      <c r="J3016" s="8"/>
      <c r="K3016" s="8"/>
      <c r="L3016" s="8"/>
      <c r="M3016" s="8"/>
    </row>
    <row r="3017" spans="1:38" ht="30" customHeight="1">
      <c r="A3017" s="32"/>
      <c r="B3017" s="32"/>
      <c r="C3017" s="30"/>
      <c r="D3017" s="8"/>
      <c r="E3017" s="8"/>
      <c r="F3017" s="8"/>
      <c r="G3017" s="8"/>
      <c r="H3017" s="8"/>
      <c r="I3017" s="8"/>
      <c r="J3017" s="8"/>
      <c r="K3017" s="8"/>
      <c r="L3017" s="8"/>
      <c r="M3017" s="8"/>
    </row>
    <row r="3018" spans="1:38" ht="30" customHeight="1">
      <c r="A3018" s="11" t="s">
        <v>121</v>
      </c>
      <c r="B3018" s="12"/>
      <c r="C3018" s="13"/>
      <c r="D3018" s="14"/>
      <c r="E3018" s="8"/>
      <c r="F3018" s="14"/>
      <c r="G3018" s="8"/>
      <c r="H3018" s="14"/>
      <c r="I3018" s="8"/>
      <c r="J3018" s="14"/>
      <c r="K3018" s="8"/>
      <c r="L3018" s="14">
        <f>F3018+H3018+J3018</f>
        <v>0</v>
      </c>
      <c r="M3018" s="14"/>
      <c r="R3018">
        <f t="shared" ref="R3018:AL3018" si="293">ROUNDDOWN(SUM(R2998:R2998), 0)</f>
        <v>0</v>
      </c>
      <c r="S3018">
        <f t="shared" si="293"/>
        <v>0</v>
      </c>
      <c r="T3018">
        <f t="shared" si="293"/>
        <v>0</v>
      </c>
      <c r="U3018">
        <f t="shared" si="293"/>
        <v>0</v>
      </c>
      <c r="V3018">
        <f t="shared" si="293"/>
        <v>0</v>
      </c>
      <c r="W3018">
        <f t="shared" si="293"/>
        <v>0</v>
      </c>
      <c r="X3018">
        <f t="shared" si="293"/>
        <v>0</v>
      </c>
      <c r="Y3018">
        <f t="shared" si="293"/>
        <v>0</v>
      </c>
      <c r="Z3018">
        <f t="shared" si="293"/>
        <v>0</v>
      </c>
      <c r="AA3018">
        <f t="shared" si="293"/>
        <v>0</v>
      </c>
      <c r="AB3018">
        <f t="shared" si="293"/>
        <v>0</v>
      </c>
      <c r="AC3018">
        <f t="shared" si="293"/>
        <v>0</v>
      </c>
      <c r="AD3018">
        <f t="shared" si="293"/>
        <v>0</v>
      </c>
      <c r="AE3018">
        <f t="shared" si="293"/>
        <v>0</v>
      </c>
      <c r="AF3018">
        <f t="shared" si="293"/>
        <v>0</v>
      </c>
      <c r="AG3018">
        <f t="shared" si="293"/>
        <v>0</v>
      </c>
      <c r="AH3018">
        <f t="shared" si="293"/>
        <v>0</v>
      </c>
      <c r="AI3018">
        <f t="shared" si="293"/>
        <v>0</v>
      </c>
      <c r="AJ3018">
        <f t="shared" si="293"/>
        <v>0</v>
      </c>
      <c r="AK3018">
        <f t="shared" si="293"/>
        <v>0</v>
      </c>
      <c r="AL3018">
        <f t="shared" si="293"/>
        <v>0</v>
      </c>
    </row>
    <row r="3019" spans="1:38" ht="30" customHeight="1">
      <c r="A3019" s="53" t="s">
        <v>453</v>
      </c>
      <c r="B3019" s="56"/>
      <c r="C3019" s="56"/>
      <c r="D3019" s="56"/>
      <c r="E3019" s="56"/>
      <c r="F3019" s="56"/>
      <c r="G3019" s="56"/>
      <c r="H3019" s="56"/>
      <c r="I3019" s="56"/>
      <c r="J3019" s="56"/>
      <c r="K3019" s="56"/>
      <c r="L3019" s="56"/>
      <c r="M3019" s="57"/>
    </row>
    <row r="3020" spans="1:38" ht="30" customHeight="1">
      <c r="A3020" s="31" t="s">
        <v>182</v>
      </c>
      <c r="B3020" s="31" t="s">
        <v>183</v>
      </c>
      <c r="C3020" s="29" t="s">
        <v>57</v>
      </c>
      <c r="D3020" s="8">
        <v>62</v>
      </c>
      <c r="E3020" s="8"/>
      <c r="F3020" s="8"/>
      <c r="G3020" s="8"/>
      <c r="H3020" s="8"/>
      <c r="I3020" s="8"/>
      <c r="J3020" s="8"/>
      <c r="K3020" s="8">
        <f>E3020+G3020+I3020</f>
        <v>0</v>
      </c>
      <c r="L3020" s="8">
        <f>F3020+H3020+J3020</f>
        <v>0</v>
      </c>
      <c r="M3020" s="9" t="s">
        <v>181</v>
      </c>
      <c r="O3020" t="str">
        <f>""</f>
        <v/>
      </c>
      <c r="P3020" s="1" t="s">
        <v>120</v>
      </c>
      <c r="Q3020">
        <v>1</v>
      </c>
      <c r="R3020">
        <f>IF(P3020="기계경비", J3020, 0)</f>
        <v>0</v>
      </c>
      <c r="S3020">
        <f>IF(P3020="운반비", J3020, 0)</f>
        <v>0</v>
      </c>
      <c r="T3020">
        <f>IF(P3020="작업부산물", F3020, 0)</f>
        <v>0</v>
      </c>
      <c r="U3020">
        <f>IF(P3020="관급", F3020, 0)</f>
        <v>0</v>
      </c>
      <c r="V3020">
        <f>IF(P3020="외주비", J3020, 0)</f>
        <v>0</v>
      </c>
      <c r="W3020">
        <f>IF(P3020="장비비", J3020, 0)</f>
        <v>0</v>
      </c>
      <c r="X3020">
        <f>IF(P3020="폐기물처리비", J3020, 0)</f>
        <v>0</v>
      </c>
      <c r="Y3020">
        <f>IF(P3020="가설비", J3020, 0)</f>
        <v>0</v>
      </c>
      <c r="Z3020">
        <f>IF(P3020="잡비제외분", F3020, 0)</f>
        <v>0</v>
      </c>
      <c r="AA3020">
        <f>IF(P3020="사급자재대", L3020, 0)</f>
        <v>0</v>
      </c>
      <c r="AB3020">
        <f>IF(P3020="관급자재대", L3020, 0)</f>
        <v>0</v>
      </c>
      <c r="AC3020">
        <f>IF(P3020="사용자항목1", L3020, 0)</f>
        <v>0</v>
      </c>
      <c r="AD3020">
        <f>IF(P3020="사용자항목2", L3020, 0)</f>
        <v>0</v>
      </c>
      <c r="AE3020">
        <f>IF(P3020="사용자항목3", L3020, 0)</f>
        <v>0</v>
      </c>
      <c r="AF3020">
        <f>IF(P3020="사용자항목4", L3020, 0)</f>
        <v>0</v>
      </c>
      <c r="AG3020">
        <f>IF(P3020="사용자항목5", L3020, 0)</f>
        <v>0</v>
      </c>
      <c r="AH3020">
        <f>IF(P3020="사용자항목6", L3020, 0)</f>
        <v>0</v>
      </c>
      <c r="AI3020">
        <f>IF(P3020="사용자항목7", L3020, 0)</f>
        <v>0</v>
      </c>
      <c r="AJ3020">
        <f>IF(P3020="사용자항목8", L3020, 0)</f>
        <v>0</v>
      </c>
      <c r="AK3020">
        <f>IF(P3020="사용자항목9", L3020, 0)</f>
        <v>0</v>
      </c>
    </row>
    <row r="3021" spans="1:38" ht="30" customHeight="1">
      <c r="A3021" s="31" t="s">
        <v>303</v>
      </c>
      <c r="B3021" s="31" t="s">
        <v>185</v>
      </c>
      <c r="C3021" s="29" t="s">
        <v>57</v>
      </c>
      <c r="D3021" s="8">
        <v>62</v>
      </c>
      <c r="E3021" s="8"/>
      <c r="F3021" s="8"/>
      <c r="G3021" s="8"/>
      <c r="H3021" s="8"/>
      <c r="I3021" s="8"/>
      <c r="J3021" s="8"/>
      <c r="K3021" s="8">
        <f>E3021+G3021+I3021</f>
        <v>0</v>
      </c>
      <c r="L3021" s="8">
        <f>F3021+H3021+J3021</f>
        <v>0</v>
      </c>
      <c r="M3021" s="9" t="s">
        <v>184</v>
      </c>
      <c r="O3021" t="str">
        <f>""</f>
        <v/>
      </c>
      <c r="P3021" s="1" t="s">
        <v>120</v>
      </c>
      <c r="Q3021">
        <v>1</v>
      </c>
      <c r="R3021">
        <f>IF(P3021="기계경비", J3021, 0)</f>
        <v>0</v>
      </c>
      <c r="S3021">
        <f>IF(P3021="운반비", J3021, 0)</f>
        <v>0</v>
      </c>
      <c r="T3021">
        <f>IF(P3021="작업부산물", F3021, 0)</f>
        <v>0</v>
      </c>
      <c r="U3021">
        <f>IF(P3021="관급", F3021, 0)</f>
        <v>0</v>
      </c>
      <c r="V3021">
        <f>IF(P3021="외주비", J3021, 0)</f>
        <v>0</v>
      </c>
      <c r="W3021">
        <f>IF(P3021="장비비", J3021, 0)</f>
        <v>0</v>
      </c>
      <c r="X3021">
        <f>IF(P3021="폐기물처리비", J3021, 0)</f>
        <v>0</v>
      </c>
      <c r="Y3021">
        <f>IF(P3021="가설비", J3021, 0)</f>
        <v>0</v>
      </c>
      <c r="Z3021">
        <f>IF(P3021="잡비제외분", F3021, 0)</f>
        <v>0</v>
      </c>
      <c r="AA3021">
        <f>IF(P3021="사급자재대", L3021, 0)</f>
        <v>0</v>
      </c>
      <c r="AB3021">
        <f>IF(P3021="관급자재대", L3021, 0)</f>
        <v>0</v>
      </c>
      <c r="AC3021">
        <f>IF(P3021="사용자항목1", L3021, 0)</f>
        <v>0</v>
      </c>
      <c r="AD3021">
        <f>IF(P3021="사용자항목2", L3021, 0)</f>
        <v>0</v>
      </c>
      <c r="AE3021">
        <f>IF(P3021="사용자항목3", L3021, 0)</f>
        <v>0</v>
      </c>
      <c r="AF3021">
        <f>IF(P3021="사용자항목4", L3021, 0)</f>
        <v>0</v>
      </c>
      <c r="AG3021">
        <f>IF(P3021="사용자항목5", L3021, 0)</f>
        <v>0</v>
      </c>
      <c r="AH3021">
        <f>IF(P3021="사용자항목6", L3021, 0)</f>
        <v>0</v>
      </c>
      <c r="AI3021">
        <f>IF(P3021="사용자항목7", L3021, 0)</f>
        <v>0</v>
      </c>
      <c r="AJ3021">
        <f>IF(P3021="사용자항목8", L3021, 0)</f>
        <v>0</v>
      </c>
      <c r="AK3021">
        <f>IF(P3021="사용자항목9", L3021, 0)</f>
        <v>0</v>
      </c>
    </row>
    <row r="3022" spans="1:38" ht="30" customHeight="1">
      <c r="A3022" s="32"/>
      <c r="B3022" s="32"/>
      <c r="C3022" s="30"/>
      <c r="D3022" s="8"/>
      <c r="E3022" s="8"/>
      <c r="F3022" s="8"/>
      <c r="G3022" s="8"/>
      <c r="H3022" s="8"/>
      <c r="I3022" s="8"/>
      <c r="J3022" s="8"/>
      <c r="K3022" s="8"/>
      <c r="L3022" s="8"/>
      <c r="M3022" s="8"/>
    </row>
    <row r="3023" spans="1:38" ht="30" customHeight="1">
      <c r="A3023" s="32"/>
      <c r="B3023" s="32"/>
      <c r="C3023" s="30"/>
      <c r="D3023" s="8"/>
      <c r="E3023" s="8"/>
      <c r="F3023" s="8"/>
      <c r="G3023" s="8"/>
      <c r="H3023" s="8"/>
      <c r="I3023" s="8"/>
      <c r="J3023" s="8"/>
      <c r="K3023" s="8"/>
      <c r="L3023" s="8"/>
      <c r="M3023" s="8"/>
    </row>
    <row r="3024" spans="1:38" ht="30" customHeight="1">
      <c r="A3024" s="32"/>
      <c r="B3024" s="32"/>
      <c r="C3024" s="30"/>
      <c r="D3024" s="8"/>
      <c r="E3024" s="8"/>
      <c r="F3024" s="8"/>
      <c r="G3024" s="8"/>
      <c r="H3024" s="8"/>
      <c r="I3024" s="8"/>
      <c r="J3024" s="8"/>
      <c r="K3024" s="8"/>
      <c r="L3024" s="8"/>
      <c r="M3024" s="8"/>
    </row>
    <row r="3025" spans="1:38" ht="30" customHeight="1">
      <c r="A3025" s="32"/>
      <c r="B3025" s="32"/>
      <c r="C3025" s="30"/>
      <c r="D3025" s="8"/>
      <c r="E3025" s="8"/>
      <c r="F3025" s="8"/>
      <c r="G3025" s="8"/>
      <c r="H3025" s="8"/>
      <c r="I3025" s="8"/>
      <c r="J3025" s="8"/>
      <c r="K3025" s="8"/>
      <c r="L3025" s="8"/>
      <c r="M3025" s="8"/>
    </row>
    <row r="3026" spans="1:38" ht="30" customHeight="1">
      <c r="A3026" s="32"/>
      <c r="B3026" s="32"/>
      <c r="C3026" s="30"/>
      <c r="D3026" s="8"/>
      <c r="E3026" s="8"/>
      <c r="F3026" s="8"/>
      <c r="G3026" s="8"/>
      <c r="H3026" s="8"/>
      <c r="I3026" s="8"/>
      <c r="J3026" s="8"/>
      <c r="K3026" s="8"/>
      <c r="L3026" s="8"/>
      <c r="M3026" s="8"/>
    </row>
    <row r="3027" spans="1:38" ht="30" customHeight="1">
      <c r="A3027" s="32"/>
      <c r="B3027" s="32"/>
      <c r="C3027" s="30"/>
      <c r="D3027" s="8"/>
      <c r="E3027" s="8"/>
      <c r="F3027" s="8"/>
      <c r="G3027" s="8"/>
      <c r="H3027" s="8"/>
      <c r="I3027" s="8"/>
      <c r="J3027" s="8"/>
      <c r="K3027" s="8"/>
      <c r="L3027" s="8"/>
      <c r="M3027" s="8"/>
    </row>
    <row r="3028" spans="1:38" ht="30" customHeight="1">
      <c r="A3028" s="32"/>
      <c r="B3028" s="32"/>
      <c r="C3028" s="30"/>
      <c r="D3028" s="8"/>
      <c r="E3028" s="8"/>
      <c r="F3028" s="8"/>
      <c r="G3028" s="8"/>
      <c r="H3028" s="8"/>
      <c r="I3028" s="8"/>
      <c r="J3028" s="8"/>
      <c r="K3028" s="8"/>
      <c r="L3028" s="8"/>
      <c r="M3028" s="8"/>
    </row>
    <row r="3029" spans="1:38" ht="30" customHeight="1">
      <c r="A3029" s="32"/>
      <c r="B3029" s="32"/>
      <c r="C3029" s="30"/>
      <c r="D3029" s="8"/>
      <c r="E3029" s="8"/>
      <c r="F3029" s="8"/>
      <c r="G3029" s="8"/>
      <c r="H3029" s="8"/>
      <c r="I3029" s="8"/>
      <c r="J3029" s="8"/>
      <c r="K3029" s="8"/>
      <c r="L3029" s="8"/>
      <c r="M3029" s="8"/>
    </row>
    <row r="3030" spans="1:38" ht="30" customHeight="1">
      <c r="A3030" s="32"/>
      <c r="B3030" s="32"/>
      <c r="C3030" s="30"/>
      <c r="D3030" s="8"/>
      <c r="E3030" s="8"/>
      <c r="F3030" s="8"/>
      <c r="G3030" s="8"/>
      <c r="H3030" s="8"/>
      <c r="I3030" s="8"/>
      <c r="J3030" s="8"/>
      <c r="K3030" s="8"/>
      <c r="L3030" s="8"/>
      <c r="M3030" s="8"/>
    </row>
    <row r="3031" spans="1:38" ht="30" customHeight="1">
      <c r="A3031" s="32"/>
      <c r="B3031" s="32"/>
      <c r="C3031" s="30"/>
      <c r="D3031" s="8"/>
      <c r="E3031" s="8"/>
      <c r="F3031" s="8"/>
      <c r="G3031" s="8"/>
      <c r="H3031" s="8"/>
      <c r="I3031" s="8"/>
      <c r="J3031" s="8"/>
      <c r="K3031" s="8"/>
      <c r="L3031" s="8"/>
      <c r="M3031" s="8"/>
    </row>
    <row r="3032" spans="1:38" ht="30" customHeight="1">
      <c r="A3032" s="32"/>
      <c r="B3032" s="32"/>
      <c r="C3032" s="30"/>
      <c r="D3032" s="8"/>
      <c r="E3032" s="8"/>
      <c r="F3032" s="8"/>
      <c r="G3032" s="8"/>
      <c r="H3032" s="8"/>
      <c r="I3032" s="8"/>
      <c r="J3032" s="8"/>
      <c r="K3032" s="8"/>
      <c r="L3032" s="8"/>
      <c r="M3032" s="8"/>
    </row>
    <row r="3033" spans="1:38" ht="30" customHeight="1">
      <c r="A3033" s="32"/>
      <c r="B3033" s="32"/>
      <c r="C3033" s="30"/>
      <c r="D3033" s="8"/>
      <c r="E3033" s="8"/>
      <c r="F3033" s="8"/>
      <c r="G3033" s="8"/>
      <c r="H3033" s="8"/>
      <c r="I3033" s="8"/>
      <c r="J3033" s="8"/>
      <c r="K3033" s="8"/>
      <c r="L3033" s="8"/>
      <c r="M3033" s="8"/>
    </row>
    <row r="3034" spans="1:38" ht="30" customHeight="1">
      <c r="A3034" s="32"/>
      <c r="B3034" s="32"/>
      <c r="C3034" s="30"/>
      <c r="D3034" s="8"/>
      <c r="E3034" s="8"/>
      <c r="F3034" s="8"/>
      <c r="G3034" s="8"/>
      <c r="H3034" s="8"/>
      <c r="I3034" s="8"/>
      <c r="J3034" s="8"/>
      <c r="K3034" s="8"/>
      <c r="L3034" s="8"/>
      <c r="M3034" s="8"/>
    </row>
    <row r="3035" spans="1:38" ht="30" customHeight="1">
      <c r="A3035" s="32"/>
      <c r="B3035" s="32"/>
      <c r="C3035" s="30"/>
      <c r="D3035" s="8"/>
      <c r="E3035" s="8"/>
      <c r="F3035" s="8"/>
      <c r="G3035" s="8"/>
      <c r="H3035" s="8"/>
      <c r="I3035" s="8"/>
      <c r="J3035" s="8"/>
      <c r="K3035" s="8"/>
      <c r="L3035" s="8"/>
      <c r="M3035" s="8"/>
    </row>
    <row r="3036" spans="1:38" ht="30" customHeight="1">
      <c r="A3036" s="32"/>
      <c r="B3036" s="32"/>
      <c r="C3036" s="30"/>
      <c r="D3036" s="8"/>
      <c r="E3036" s="8"/>
      <c r="F3036" s="8"/>
      <c r="G3036" s="8"/>
      <c r="H3036" s="8"/>
      <c r="I3036" s="8"/>
      <c r="J3036" s="8"/>
      <c r="K3036" s="8"/>
      <c r="L3036" s="8"/>
      <c r="M3036" s="8"/>
    </row>
    <row r="3037" spans="1:38" ht="30" customHeight="1">
      <c r="A3037" s="32"/>
      <c r="B3037" s="32"/>
      <c r="C3037" s="30"/>
      <c r="D3037" s="8"/>
      <c r="E3037" s="8"/>
      <c r="F3037" s="8"/>
      <c r="G3037" s="8"/>
      <c r="H3037" s="8"/>
      <c r="I3037" s="8"/>
      <c r="J3037" s="8"/>
      <c r="K3037" s="8"/>
      <c r="L3037" s="8"/>
      <c r="M3037" s="8"/>
    </row>
    <row r="3038" spans="1:38" ht="30" customHeight="1">
      <c r="A3038" s="32"/>
      <c r="B3038" s="32"/>
      <c r="C3038" s="30"/>
      <c r="D3038" s="8"/>
      <c r="E3038" s="8"/>
      <c r="F3038" s="8"/>
      <c r="G3038" s="8"/>
      <c r="H3038" s="8"/>
      <c r="I3038" s="8"/>
      <c r="J3038" s="8"/>
      <c r="K3038" s="8"/>
      <c r="L3038" s="8"/>
      <c r="M3038" s="8"/>
    </row>
    <row r="3039" spans="1:38" ht="30" customHeight="1">
      <c r="A3039" s="32"/>
      <c r="B3039" s="32"/>
      <c r="C3039" s="30"/>
      <c r="D3039" s="8"/>
      <c r="E3039" s="8"/>
      <c r="F3039" s="8"/>
      <c r="G3039" s="8"/>
      <c r="H3039" s="8"/>
      <c r="I3039" s="8"/>
      <c r="J3039" s="8"/>
      <c r="K3039" s="8"/>
      <c r="L3039" s="8"/>
      <c r="M3039" s="8"/>
    </row>
    <row r="3040" spans="1:38" ht="30" customHeight="1">
      <c r="A3040" s="11" t="s">
        <v>121</v>
      </c>
      <c r="B3040" s="12"/>
      <c r="C3040" s="13"/>
      <c r="D3040" s="14"/>
      <c r="E3040" s="8"/>
      <c r="F3040" s="14"/>
      <c r="G3040" s="8"/>
      <c r="H3040" s="14"/>
      <c r="I3040" s="8"/>
      <c r="J3040" s="14"/>
      <c r="K3040" s="8"/>
      <c r="L3040" s="14">
        <f>F3040+H3040+J3040</f>
        <v>0</v>
      </c>
      <c r="M3040" s="14"/>
      <c r="R3040">
        <f t="shared" ref="R3040:AL3040" si="294">ROUNDDOWN(SUM(R3020:R3021), 0)</f>
        <v>0</v>
      </c>
      <c r="S3040">
        <f t="shared" si="294"/>
        <v>0</v>
      </c>
      <c r="T3040">
        <f t="shared" si="294"/>
        <v>0</v>
      </c>
      <c r="U3040">
        <f t="shared" si="294"/>
        <v>0</v>
      </c>
      <c r="V3040">
        <f t="shared" si="294"/>
        <v>0</v>
      </c>
      <c r="W3040">
        <f t="shared" si="294"/>
        <v>0</v>
      </c>
      <c r="X3040">
        <f t="shared" si="294"/>
        <v>0</v>
      </c>
      <c r="Y3040">
        <f t="shared" si="294"/>
        <v>0</v>
      </c>
      <c r="Z3040">
        <f t="shared" si="294"/>
        <v>0</v>
      </c>
      <c r="AA3040">
        <f t="shared" si="294"/>
        <v>0</v>
      </c>
      <c r="AB3040">
        <f t="shared" si="294"/>
        <v>0</v>
      </c>
      <c r="AC3040">
        <f t="shared" si="294"/>
        <v>0</v>
      </c>
      <c r="AD3040">
        <f t="shared" si="294"/>
        <v>0</v>
      </c>
      <c r="AE3040">
        <f t="shared" si="294"/>
        <v>0</v>
      </c>
      <c r="AF3040">
        <f t="shared" si="294"/>
        <v>0</v>
      </c>
      <c r="AG3040">
        <f t="shared" si="294"/>
        <v>0</v>
      </c>
      <c r="AH3040">
        <f t="shared" si="294"/>
        <v>0</v>
      </c>
      <c r="AI3040">
        <f t="shared" si="294"/>
        <v>0</v>
      </c>
      <c r="AJ3040">
        <f t="shared" si="294"/>
        <v>0</v>
      </c>
      <c r="AK3040">
        <f t="shared" si="294"/>
        <v>0</v>
      </c>
      <c r="AL3040">
        <f t="shared" si="294"/>
        <v>0</v>
      </c>
    </row>
    <row r="3041" spans="1:37" ht="30" customHeight="1">
      <c r="A3041" s="53" t="s">
        <v>454</v>
      </c>
      <c r="B3041" s="56"/>
      <c r="C3041" s="56"/>
      <c r="D3041" s="56"/>
      <c r="E3041" s="56"/>
      <c r="F3041" s="56"/>
      <c r="G3041" s="56"/>
      <c r="H3041" s="56"/>
      <c r="I3041" s="56"/>
      <c r="J3041" s="56"/>
      <c r="K3041" s="56"/>
      <c r="L3041" s="56"/>
      <c r="M3041" s="57"/>
    </row>
    <row r="3042" spans="1:37" ht="30" customHeight="1">
      <c r="A3042" s="31" t="s">
        <v>192</v>
      </c>
      <c r="B3042" s="31" t="s">
        <v>193</v>
      </c>
      <c r="C3042" s="29" t="s">
        <v>194</v>
      </c>
      <c r="D3042" s="8">
        <v>48</v>
      </c>
      <c r="E3042" s="8"/>
      <c r="F3042" s="8"/>
      <c r="G3042" s="8"/>
      <c r="H3042" s="8"/>
      <c r="I3042" s="8"/>
      <c r="J3042" s="8"/>
      <c r="K3042" s="8">
        <f t="shared" ref="K3042:L3044" si="295">E3042+G3042+I3042</f>
        <v>0</v>
      </c>
      <c r="L3042" s="8">
        <f t="shared" si="295"/>
        <v>0</v>
      </c>
      <c r="M3042" s="9" t="s">
        <v>191</v>
      </c>
      <c r="O3042" t="str">
        <f>""</f>
        <v/>
      </c>
      <c r="P3042" s="1" t="s">
        <v>120</v>
      </c>
      <c r="Q3042">
        <v>1</v>
      </c>
      <c r="R3042">
        <f>IF(P3042="기계경비", J3042, 0)</f>
        <v>0</v>
      </c>
      <c r="S3042">
        <f>IF(P3042="운반비", J3042, 0)</f>
        <v>0</v>
      </c>
      <c r="T3042">
        <f>IF(P3042="작업부산물", F3042, 0)</f>
        <v>0</v>
      </c>
      <c r="U3042">
        <f>IF(P3042="관급", F3042, 0)</f>
        <v>0</v>
      </c>
      <c r="V3042">
        <f>IF(P3042="외주비", J3042, 0)</f>
        <v>0</v>
      </c>
      <c r="W3042">
        <f>IF(P3042="장비비", J3042, 0)</f>
        <v>0</v>
      </c>
      <c r="X3042">
        <f>IF(P3042="폐기물처리비", J3042, 0)</f>
        <v>0</v>
      </c>
      <c r="Y3042">
        <f>IF(P3042="가설비", J3042, 0)</f>
        <v>0</v>
      </c>
      <c r="Z3042">
        <f>IF(P3042="잡비제외분", F3042, 0)</f>
        <v>0</v>
      </c>
      <c r="AA3042">
        <f>IF(P3042="사급자재대", L3042, 0)</f>
        <v>0</v>
      </c>
      <c r="AB3042">
        <f>IF(P3042="관급자재대", L3042, 0)</f>
        <v>0</v>
      </c>
      <c r="AC3042">
        <f>IF(P3042="사용자항목1", L3042, 0)</f>
        <v>0</v>
      </c>
      <c r="AD3042">
        <f>IF(P3042="사용자항목2", L3042, 0)</f>
        <v>0</v>
      </c>
      <c r="AE3042">
        <f>IF(P3042="사용자항목3", L3042, 0)</f>
        <v>0</v>
      </c>
      <c r="AF3042">
        <f>IF(P3042="사용자항목4", L3042, 0)</f>
        <v>0</v>
      </c>
      <c r="AG3042">
        <f>IF(P3042="사용자항목5", L3042, 0)</f>
        <v>0</v>
      </c>
      <c r="AH3042">
        <f>IF(P3042="사용자항목6", L3042, 0)</f>
        <v>0</v>
      </c>
      <c r="AI3042">
        <f>IF(P3042="사용자항목7", L3042, 0)</f>
        <v>0</v>
      </c>
      <c r="AJ3042">
        <f>IF(P3042="사용자항목8", L3042, 0)</f>
        <v>0</v>
      </c>
      <c r="AK3042">
        <f>IF(P3042="사용자항목9", L3042, 0)</f>
        <v>0</v>
      </c>
    </row>
    <row r="3043" spans="1:37" ht="30" customHeight="1">
      <c r="A3043" s="31" t="s">
        <v>196</v>
      </c>
      <c r="B3043" s="31" t="s">
        <v>197</v>
      </c>
      <c r="C3043" s="29" t="s">
        <v>57</v>
      </c>
      <c r="D3043" s="8">
        <v>120</v>
      </c>
      <c r="E3043" s="8"/>
      <c r="F3043" s="8"/>
      <c r="G3043" s="8"/>
      <c r="H3043" s="8"/>
      <c r="I3043" s="8"/>
      <c r="J3043" s="8"/>
      <c r="K3043" s="8">
        <f t="shared" si="295"/>
        <v>0</v>
      </c>
      <c r="L3043" s="8">
        <f t="shared" si="295"/>
        <v>0</v>
      </c>
      <c r="M3043" s="9" t="s">
        <v>195</v>
      </c>
      <c r="O3043" t="str">
        <f>""</f>
        <v/>
      </c>
      <c r="P3043" s="1" t="s">
        <v>120</v>
      </c>
      <c r="Q3043">
        <v>1</v>
      </c>
      <c r="R3043">
        <f>IF(P3043="기계경비", J3043, 0)</f>
        <v>0</v>
      </c>
      <c r="S3043">
        <f>IF(P3043="운반비", J3043, 0)</f>
        <v>0</v>
      </c>
      <c r="T3043">
        <f>IF(P3043="작업부산물", F3043, 0)</f>
        <v>0</v>
      </c>
      <c r="U3043">
        <f>IF(P3043="관급", F3043, 0)</f>
        <v>0</v>
      </c>
      <c r="V3043">
        <f>IF(P3043="외주비", J3043, 0)</f>
        <v>0</v>
      </c>
      <c r="W3043">
        <f>IF(P3043="장비비", J3043, 0)</f>
        <v>0</v>
      </c>
      <c r="X3043">
        <f>IF(P3043="폐기물처리비", J3043, 0)</f>
        <v>0</v>
      </c>
      <c r="Y3043">
        <f>IF(P3043="가설비", J3043, 0)</f>
        <v>0</v>
      </c>
      <c r="Z3043">
        <f>IF(P3043="잡비제외분", F3043, 0)</f>
        <v>0</v>
      </c>
      <c r="AA3043">
        <f>IF(P3043="사급자재대", L3043, 0)</f>
        <v>0</v>
      </c>
      <c r="AB3043">
        <f>IF(P3043="관급자재대", L3043, 0)</f>
        <v>0</v>
      </c>
      <c r="AC3043">
        <f>IF(P3043="사용자항목1", L3043, 0)</f>
        <v>0</v>
      </c>
      <c r="AD3043">
        <f>IF(P3043="사용자항목2", L3043, 0)</f>
        <v>0</v>
      </c>
      <c r="AE3043">
        <f>IF(P3043="사용자항목3", L3043, 0)</f>
        <v>0</v>
      </c>
      <c r="AF3043">
        <f>IF(P3043="사용자항목4", L3043, 0)</f>
        <v>0</v>
      </c>
      <c r="AG3043">
        <f>IF(P3043="사용자항목5", L3043, 0)</f>
        <v>0</v>
      </c>
      <c r="AH3043">
        <f>IF(P3043="사용자항목6", L3043, 0)</f>
        <v>0</v>
      </c>
      <c r="AI3043">
        <f>IF(P3043="사용자항목7", L3043, 0)</f>
        <v>0</v>
      </c>
      <c r="AJ3043">
        <f>IF(P3043="사용자항목8", L3043, 0)</f>
        <v>0</v>
      </c>
      <c r="AK3043">
        <f>IF(P3043="사용자항목9", L3043, 0)</f>
        <v>0</v>
      </c>
    </row>
    <row r="3044" spans="1:37" ht="30" customHeight="1">
      <c r="A3044" s="31" t="s">
        <v>199</v>
      </c>
      <c r="B3044" s="31" t="s">
        <v>200</v>
      </c>
      <c r="C3044" s="29" t="s">
        <v>57</v>
      </c>
      <c r="D3044" s="8">
        <v>120</v>
      </c>
      <c r="E3044" s="8"/>
      <c r="F3044" s="8"/>
      <c r="G3044" s="8"/>
      <c r="H3044" s="8"/>
      <c r="I3044" s="8"/>
      <c r="J3044" s="8"/>
      <c r="K3044" s="8">
        <f t="shared" si="295"/>
        <v>0</v>
      </c>
      <c r="L3044" s="8">
        <f t="shared" si="295"/>
        <v>0</v>
      </c>
      <c r="M3044" s="9" t="s">
        <v>198</v>
      </c>
      <c r="O3044" t="str">
        <f>""</f>
        <v/>
      </c>
      <c r="P3044" s="1" t="s">
        <v>120</v>
      </c>
      <c r="Q3044">
        <v>1</v>
      </c>
      <c r="R3044">
        <f>IF(P3044="기계경비", J3044, 0)</f>
        <v>0</v>
      </c>
      <c r="S3044">
        <f>IF(P3044="운반비", J3044, 0)</f>
        <v>0</v>
      </c>
      <c r="T3044">
        <f>IF(P3044="작업부산물", F3044, 0)</f>
        <v>0</v>
      </c>
      <c r="U3044">
        <f>IF(P3044="관급", F3044, 0)</f>
        <v>0</v>
      </c>
      <c r="V3044">
        <f>IF(P3044="외주비", J3044, 0)</f>
        <v>0</v>
      </c>
      <c r="W3044">
        <f>IF(P3044="장비비", J3044, 0)</f>
        <v>0</v>
      </c>
      <c r="X3044">
        <f>IF(P3044="폐기물처리비", J3044, 0)</f>
        <v>0</v>
      </c>
      <c r="Y3044">
        <f>IF(P3044="가설비", J3044, 0)</f>
        <v>0</v>
      </c>
      <c r="Z3044">
        <f>IF(P3044="잡비제외분", F3044, 0)</f>
        <v>0</v>
      </c>
      <c r="AA3044">
        <f>IF(P3044="사급자재대", L3044, 0)</f>
        <v>0</v>
      </c>
      <c r="AB3044">
        <f>IF(P3044="관급자재대", L3044, 0)</f>
        <v>0</v>
      </c>
      <c r="AC3044">
        <f>IF(P3044="사용자항목1", L3044, 0)</f>
        <v>0</v>
      </c>
      <c r="AD3044">
        <f>IF(P3044="사용자항목2", L3044, 0)</f>
        <v>0</v>
      </c>
      <c r="AE3044">
        <f>IF(P3044="사용자항목3", L3044, 0)</f>
        <v>0</v>
      </c>
      <c r="AF3044">
        <f>IF(P3044="사용자항목4", L3044, 0)</f>
        <v>0</v>
      </c>
      <c r="AG3044">
        <f>IF(P3044="사용자항목5", L3044, 0)</f>
        <v>0</v>
      </c>
      <c r="AH3044">
        <f>IF(P3044="사용자항목6", L3044, 0)</f>
        <v>0</v>
      </c>
      <c r="AI3044">
        <f>IF(P3044="사용자항목7", L3044, 0)</f>
        <v>0</v>
      </c>
      <c r="AJ3044">
        <f>IF(P3044="사용자항목8", L3044, 0)</f>
        <v>0</v>
      </c>
      <c r="AK3044">
        <f>IF(P3044="사용자항목9", L3044, 0)</f>
        <v>0</v>
      </c>
    </row>
    <row r="3045" spans="1:37" ht="30" customHeight="1">
      <c r="A3045" s="32"/>
      <c r="B3045" s="32"/>
      <c r="C3045" s="30"/>
      <c r="D3045" s="8"/>
      <c r="E3045" s="8"/>
      <c r="F3045" s="8"/>
      <c r="G3045" s="8"/>
      <c r="H3045" s="8"/>
      <c r="I3045" s="8"/>
      <c r="J3045" s="8"/>
      <c r="K3045" s="8"/>
      <c r="L3045" s="8"/>
      <c r="M3045" s="8"/>
    </row>
    <row r="3046" spans="1:37" ht="30" customHeight="1">
      <c r="A3046" s="32"/>
      <c r="B3046" s="32"/>
      <c r="C3046" s="30"/>
      <c r="D3046" s="8"/>
      <c r="E3046" s="8"/>
      <c r="F3046" s="8"/>
      <c r="G3046" s="8"/>
      <c r="H3046" s="8"/>
      <c r="I3046" s="8"/>
      <c r="J3046" s="8"/>
      <c r="K3046" s="8"/>
      <c r="L3046" s="8"/>
      <c r="M3046" s="8"/>
    </row>
    <row r="3047" spans="1:37" ht="30" customHeight="1">
      <c r="A3047" s="32"/>
      <c r="B3047" s="32"/>
      <c r="C3047" s="30"/>
      <c r="D3047" s="8"/>
      <c r="E3047" s="8"/>
      <c r="F3047" s="8"/>
      <c r="G3047" s="8"/>
      <c r="H3047" s="8"/>
      <c r="I3047" s="8"/>
      <c r="J3047" s="8"/>
      <c r="K3047" s="8"/>
      <c r="L3047" s="8"/>
      <c r="M3047" s="8"/>
    </row>
    <row r="3048" spans="1:37" ht="30" customHeight="1">
      <c r="A3048" s="32"/>
      <c r="B3048" s="32"/>
      <c r="C3048" s="30"/>
      <c r="D3048" s="8"/>
      <c r="E3048" s="8"/>
      <c r="F3048" s="8"/>
      <c r="G3048" s="8"/>
      <c r="H3048" s="8"/>
      <c r="I3048" s="8"/>
      <c r="J3048" s="8"/>
      <c r="K3048" s="8"/>
      <c r="L3048" s="8"/>
      <c r="M3048" s="8"/>
    </row>
    <row r="3049" spans="1:37" ht="30" customHeight="1">
      <c r="A3049" s="32"/>
      <c r="B3049" s="32"/>
      <c r="C3049" s="30"/>
      <c r="D3049" s="8"/>
      <c r="E3049" s="8"/>
      <c r="F3049" s="8"/>
      <c r="G3049" s="8"/>
      <c r="H3049" s="8"/>
      <c r="I3049" s="8"/>
      <c r="J3049" s="8"/>
      <c r="K3049" s="8"/>
      <c r="L3049" s="8"/>
      <c r="M3049" s="8"/>
    </row>
    <row r="3050" spans="1:37" ht="30" customHeight="1">
      <c r="A3050" s="32"/>
      <c r="B3050" s="32"/>
      <c r="C3050" s="30"/>
      <c r="D3050" s="8"/>
      <c r="E3050" s="8"/>
      <c r="F3050" s="8"/>
      <c r="G3050" s="8"/>
      <c r="H3050" s="8"/>
      <c r="I3050" s="8"/>
      <c r="J3050" s="8"/>
      <c r="K3050" s="8"/>
      <c r="L3050" s="8"/>
      <c r="M3050" s="8"/>
    </row>
    <row r="3051" spans="1:37" ht="30" customHeight="1">
      <c r="A3051" s="32"/>
      <c r="B3051" s="32"/>
      <c r="C3051" s="30"/>
      <c r="D3051" s="8"/>
      <c r="E3051" s="8"/>
      <c r="F3051" s="8"/>
      <c r="G3051" s="8"/>
      <c r="H3051" s="8"/>
      <c r="I3051" s="8"/>
      <c r="J3051" s="8"/>
      <c r="K3051" s="8"/>
      <c r="L3051" s="8"/>
      <c r="M3051" s="8"/>
    </row>
    <row r="3052" spans="1:37" ht="30" customHeight="1">
      <c r="A3052" s="32"/>
      <c r="B3052" s="32"/>
      <c r="C3052" s="30"/>
      <c r="D3052" s="8"/>
      <c r="E3052" s="8"/>
      <c r="F3052" s="8"/>
      <c r="G3052" s="8"/>
      <c r="H3052" s="8"/>
      <c r="I3052" s="8"/>
      <c r="J3052" s="8"/>
      <c r="K3052" s="8"/>
      <c r="L3052" s="8"/>
      <c r="M3052" s="8"/>
    </row>
    <row r="3053" spans="1:37" ht="30" customHeight="1">
      <c r="A3053" s="32"/>
      <c r="B3053" s="32"/>
      <c r="C3053" s="30"/>
      <c r="D3053" s="8"/>
      <c r="E3053" s="8"/>
      <c r="F3053" s="8"/>
      <c r="G3053" s="8"/>
      <c r="H3053" s="8"/>
      <c r="I3053" s="8"/>
      <c r="J3053" s="8"/>
      <c r="K3053" s="8"/>
      <c r="L3053" s="8"/>
      <c r="M3053" s="8"/>
    </row>
    <row r="3054" spans="1:37" ht="30" customHeight="1">
      <c r="A3054" s="32"/>
      <c r="B3054" s="32"/>
      <c r="C3054" s="30"/>
      <c r="D3054" s="8"/>
      <c r="E3054" s="8"/>
      <c r="F3054" s="8"/>
      <c r="G3054" s="8"/>
      <c r="H3054" s="8"/>
      <c r="I3054" s="8"/>
      <c r="J3054" s="8"/>
      <c r="K3054" s="8"/>
      <c r="L3054" s="8"/>
      <c r="M3054" s="8"/>
    </row>
    <row r="3055" spans="1:37" ht="30" customHeight="1">
      <c r="A3055" s="32"/>
      <c r="B3055" s="32"/>
      <c r="C3055" s="30"/>
      <c r="D3055" s="8"/>
      <c r="E3055" s="8"/>
      <c r="F3055" s="8"/>
      <c r="G3055" s="8"/>
      <c r="H3055" s="8"/>
      <c r="I3055" s="8"/>
      <c r="J3055" s="8"/>
      <c r="K3055" s="8"/>
      <c r="L3055" s="8"/>
      <c r="M3055" s="8"/>
    </row>
    <row r="3056" spans="1:37" ht="30" customHeight="1">
      <c r="A3056" s="32"/>
      <c r="B3056" s="32"/>
      <c r="C3056" s="30"/>
      <c r="D3056" s="8"/>
      <c r="E3056" s="8"/>
      <c r="F3056" s="8"/>
      <c r="G3056" s="8"/>
      <c r="H3056" s="8"/>
      <c r="I3056" s="8"/>
      <c r="J3056" s="8"/>
      <c r="K3056" s="8"/>
      <c r="L3056" s="8"/>
      <c r="M3056" s="8"/>
    </row>
    <row r="3057" spans="1:38" ht="30" customHeight="1">
      <c r="A3057" s="32"/>
      <c r="B3057" s="32"/>
      <c r="C3057" s="30"/>
      <c r="D3057" s="8"/>
      <c r="E3057" s="8"/>
      <c r="F3057" s="8"/>
      <c r="G3057" s="8"/>
      <c r="H3057" s="8"/>
      <c r="I3057" s="8"/>
      <c r="J3057" s="8"/>
      <c r="K3057" s="8"/>
      <c r="L3057" s="8"/>
      <c r="M3057" s="8"/>
    </row>
    <row r="3058" spans="1:38" ht="30" customHeight="1">
      <c r="A3058" s="32"/>
      <c r="B3058" s="32"/>
      <c r="C3058" s="30"/>
      <c r="D3058" s="8"/>
      <c r="E3058" s="8"/>
      <c r="F3058" s="8"/>
      <c r="G3058" s="8"/>
      <c r="H3058" s="8"/>
      <c r="I3058" s="8"/>
      <c r="J3058" s="8"/>
      <c r="K3058" s="8"/>
      <c r="L3058" s="8"/>
      <c r="M3058" s="8"/>
    </row>
    <row r="3059" spans="1:38" ht="30" customHeight="1">
      <c r="A3059" s="32"/>
      <c r="B3059" s="32"/>
      <c r="C3059" s="30"/>
      <c r="D3059" s="8"/>
      <c r="E3059" s="8"/>
      <c r="F3059" s="8"/>
      <c r="G3059" s="8"/>
      <c r="H3059" s="8"/>
      <c r="I3059" s="8"/>
      <c r="J3059" s="8"/>
      <c r="K3059" s="8"/>
      <c r="L3059" s="8"/>
      <c r="M3059" s="8"/>
    </row>
    <row r="3060" spans="1:38" ht="30" customHeight="1">
      <c r="A3060" s="32"/>
      <c r="B3060" s="32"/>
      <c r="C3060" s="30"/>
      <c r="D3060" s="8"/>
      <c r="E3060" s="8"/>
      <c r="F3060" s="8"/>
      <c r="G3060" s="8"/>
      <c r="H3060" s="8"/>
      <c r="I3060" s="8"/>
      <c r="J3060" s="8"/>
      <c r="K3060" s="8"/>
      <c r="L3060" s="8"/>
      <c r="M3060" s="8"/>
    </row>
    <row r="3061" spans="1:38" ht="30" customHeight="1">
      <c r="A3061" s="32"/>
      <c r="B3061" s="32"/>
      <c r="C3061" s="30"/>
      <c r="D3061" s="8"/>
      <c r="E3061" s="8"/>
      <c r="F3061" s="8"/>
      <c r="G3061" s="8"/>
      <c r="H3061" s="8"/>
      <c r="I3061" s="8"/>
      <c r="J3061" s="8"/>
      <c r="K3061" s="8"/>
      <c r="L3061" s="8"/>
      <c r="M3061" s="8"/>
    </row>
    <row r="3062" spans="1:38" ht="30" customHeight="1">
      <c r="A3062" s="11" t="s">
        <v>121</v>
      </c>
      <c r="B3062" s="12"/>
      <c r="C3062" s="13"/>
      <c r="D3062" s="14"/>
      <c r="E3062" s="8"/>
      <c r="F3062" s="14"/>
      <c r="G3062" s="8"/>
      <c r="H3062" s="14"/>
      <c r="I3062" s="8"/>
      <c r="J3062" s="14"/>
      <c r="K3062" s="8"/>
      <c r="L3062" s="14">
        <f>F3062+H3062+J3062</f>
        <v>0</v>
      </c>
      <c r="M3062" s="14"/>
      <c r="R3062">
        <f t="shared" ref="R3062:AL3062" si="296">ROUNDDOWN(SUM(R3042:R3044), 0)</f>
        <v>0</v>
      </c>
      <c r="S3062">
        <f t="shared" si="296"/>
        <v>0</v>
      </c>
      <c r="T3062">
        <f t="shared" si="296"/>
        <v>0</v>
      </c>
      <c r="U3062">
        <f t="shared" si="296"/>
        <v>0</v>
      </c>
      <c r="V3062">
        <f t="shared" si="296"/>
        <v>0</v>
      </c>
      <c r="W3062">
        <f t="shared" si="296"/>
        <v>0</v>
      </c>
      <c r="X3062">
        <f t="shared" si="296"/>
        <v>0</v>
      </c>
      <c r="Y3062">
        <f t="shared" si="296"/>
        <v>0</v>
      </c>
      <c r="Z3062">
        <f t="shared" si="296"/>
        <v>0</v>
      </c>
      <c r="AA3062">
        <f t="shared" si="296"/>
        <v>0</v>
      </c>
      <c r="AB3062">
        <f t="shared" si="296"/>
        <v>0</v>
      </c>
      <c r="AC3062">
        <f t="shared" si="296"/>
        <v>0</v>
      </c>
      <c r="AD3062">
        <f t="shared" si="296"/>
        <v>0</v>
      </c>
      <c r="AE3062">
        <f t="shared" si="296"/>
        <v>0</v>
      </c>
      <c r="AF3062">
        <f t="shared" si="296"/>
        <v>0</v>
      </c>
      <c r="AG3062">
        <f t="shared" si="296"/>
        <v>0</v>
      </c>
      <c r="AH3062">
        <f t="shared" si="296"/>
        <v>0</v>
      </c>
      <c r="AI3062">
        <f t="shared" si="296"/>
        <v>0</v>
      </c>
      <c r="AJ3062">
        <f t="shared" si="296"/>
        <v>0</v>
      </c>
      <c r="AK3062">
        <f t="shared" si="296"/>
        <v>0</v>
      </c>
      <c r="AL3062">
        <f t="shared" si="296"/>
        <v>0</v>
      </c>
    </row>
    <row r="3063" spans="1:38" ht="30" customHeight="1">
      <c r="A3063" s="53" t="s">
        <v>455</v>
      </c>
      <c r="B3063" s="56"/>
      <c r="C3063" s="56"/>
      <c r="D3063" s="56"/>
      <c r="E3063" s="56"/>
      <c r="F3063" s="56"/>
      <c r="G3063" s="56"/>
      <c r="H3063" s="56"/>
      <c r="I3063" s="56"/>
      <c r="J3063" s="56"/>
      <c r="K3063" s="56"/>
      <c r="L3063" s="56"/>
      <c r="M3063" s="57"/>
    </row>
    <row r="3064" spans="1:38" ht="30" customHeight="1">
      <c r="A3064" s="31" t="s">
        <v>100</v>
      </c>
      <c r="B3064" s="31" t="s">
        <v>101</v>
      </c>
      <c r="C3064" s="29" t="s">
        <v>74</v>
      </c>
      <c r="D3064" s="8">
        <v>0.33</v>
      </c>
      <c r="E3064" s="8"/>
      <c r="F3064" s="8"/>
      <c r="G3064" s="8"/>
      <c r="H3064" s="8"/>
      <c r="I3064" s="8"/>
      <c r="J3064" s="8"/>
      <c r="K3064" s="8">
        <f t="shared" ref="K3064:L3066" si="297">E3064+G3064+I3064</f>
        <v>0</v>
      </c>
      <c r="L3064" s="8">
        <f t="shared" si="297"/>
        <v>0</v>
      </c>
      <c r="M3064" s="8"/>
      <c r="O3064" t="str">
        <f>"03"</f>
        <v>03</v>
      </c>
      <c r="P3064" t="s">
        <v>110</v>
      </c>
      <c r="Q3064">
        <v>1</v>
      </c>
      <c r="R3064">
        <f>IF(P3064="기계경비", J3064, 0)</f>
        <v>0</v>
      </c>
      <c r="S3064">
        <f>IF(P3064="운반비", J3064, 0)</f>
        <v>0</v>
      </c>
      <c r="T3064">
        <f>IF(P3064="작업부산물", F3064, 0)</f>
        <v>0</v>
      </c>
      <c r="U3064">
        <f>IF(P3064="관급", F3064, 0)</f>
        <v>0</v>
      </c>
      <c r="V3064">
        <f>IF(P3064="외주비", J3064, 0)</f>
        <v>0</v>
      </c>
      <c r="W3064">
        <f>IF(P3064="장비비", J3064, 0)</f>
        <v>0</v>
      </c>
      <c r="X3064">
        <f>IF(P3064="폐기물처리비", L3064, 0)</f>
        <v>0</v>
      </c>
      <c r="Y3064">
        <f>IF(P3064="가설비", J3064, 0)</f>
        <v>0</v>
      </c>
      <c r="Z3064">
        <f>IF(P3064="잡비제외분", F3064, 0)</f>
        <v>0</v>
      </c>
      <c r="AA3064">
        <f>IF(P3064="사급자재대", L3064, 0)</f>
        <v>0</v>
      </c>
      <c r="AB3064">
        <f>IF(P3064="관급자재대", L3064, 0)</f>
        <v>0</v>
      </c>
      <c r="AC3064">
        <f>IF(P3064="사용자항목1", L3064, 0)</f>
        <v>0</v>
      </c>
      <c r="AD3064">
        <f>IF(P3064="사용자항목2", L3064, 0)</f>
        <v>0</v>
      </c>
      <c r="AE3064">
        <f>IF(P3064="사용자항목3", L3064, 0)</f>
        <v>0</v>
      </c>
      <c r="AF3064">
        <f>IF(P3064="사용자항목4", L3064, 0)</f>
        <v>0</v>
      </c>
      <c r="AG3064">
        <f>IF(P3064="사용자항목5", L3064, 0)</f>
        <v>0</v>
      </c>
      <c r="AH3064">
        <f>IF(P3064="사용자항목6", L3064, 0)</f>
        <v>0</v>
      </c>
      <c r="AI3064">
        <f>IF(P3064="사용자항목7", L3064, 0)</f>
        <v>0</v>
      </c>
      <c r="AJ3064">
        <f>IF(P3064="사용자항목8", L3064, 0)</f>
        <v>0</v>
      </c>
      <c r="AK3064">
        <f>IF(P3064="사용자항목9", L3064, 0)</f>
        <v>0</v>
      </c>
    </row>
    <row r="3065" spans="1:38" ht="30" customHeight="1">
      <c r="A3065" s="31" t="s">
        <v>106</v>
      </c>
      <c r="B3065" s="31" t="s">
        <v>109</v>
      </c>
      <c r="C3065" s="29" t="s">
        <v>74</v>
      </c>
      <c r="D3065" s="8">
        <v>0.33</v>
      </c>
      <c r="E3065" s="8"/>
      <c r="F3065" s="8"/>
      <c r="G3065" s="8"/>
      <c r="H3065" s="8"/>
      <c r="I3065" s="8"/>
      <c r="J3065" s="8"/>
      <c r="K3065" s="8">
        <f t="shared" si="297"/>
        <v>0</v>
      </c>
      <c r="L3065" s="8">
        <f t="shared" si="297"/>
        <v>0</v>
      </c>
      <c r="M3065" s="9" t="s">
        <v>108</v>
      </c>
      <c r="O3065" t="str">
        <f>"03"</f>
        <v>03</v>
      </c>
      <c r="P3065" t="s">
        <v>110</v>
      </c>
      <c r="Q3065">
        <v>1</v>
      </c>
      <c r="R3065">
        <f>IF(P3065="기계경비", J3065, 0)</f>
        <v>0</v>
      </c>
      <c r="S3065">
        <f>IF(P3065="운반비", J3065, 0)</f>
        <v>0</v>
      </c>
      <c r="T3065">
        <f>IF(P3065="작업부산물", F3065, 0)</f>
        <v>0</v>
      </c>
      <c r="U3065">
        <f>IF(P3065="관급", F3065, 0)</f>
        <v>0</v>
      </c>
      <c r="V3065">
        <f>IF(P3065="외주비", J3065, 0)</f>
        <v>0</v>
      </c>
      <c r="W3065">
        <f>IF(P3065="장비비", J3065, 0)</f>
        <v>0</v>
      </c>
      <c r="X3065">
        <f>IF(P3065="폐기물처리비", L3065, 0)</f>
        <v>0</v>
      </c>
      <c r="Y3065">
        <f>IF(P3065="가설비", J3065, 0)</f>
        <v>0</v>
      </c>
      <c r="Z3065">
        <f>IF(P3065="잡비제외분", F3065, 0)</f>
        <v>0</v>
      </c>
      <c r="AA3065">
        <f>IF(P3065="사급자재대", L3065, 0)</f>
        <v>0</v>
      </c>
      <c r="AB3065">
        <f>IF(P3065="관급자재대", L3065, 0)</f>
        <v>0</v>
      </c>
      <c r="AC3065">
        <f>IF(P3065="사용자항목1", L3065, 0)</f>
        <v>0</v>
      </c>
      <c r="AD3065">
        <f>IF(P3065="사용자항목2", L3065, 0)</f>
        <v>0</v>
      </c>
      <c r="AE3065">
        <f>IF(P3065="사용자항목3", L3065, 0)</f>
        <v>0</v>
      </c>
      <c r="AF3065">
        <f>IF(P3065="사용자항목4", L3065, 0)</f>
        <v>0</v>
      </c>
      <c r="AG3065">
        <f>IF(P3065="사용자항목5", L3065, 0)</f>
        <v>0</v>
      </c>
      <c r="AH3065">
        <f>IF(P3065="사용자항목6", L3065, 0)</f>
        <v>0</v>
      </c>
      <c r="AI3065">
        <f>IF(P3065="사용자항목7", L3065, 0)</f>
        <v>0</v>
      </c>
      <c r="AJ3065">
        <f>IF(P3065="사용자항목8", L3065, 0)</f>
        <v>0</v>
      </c>
      <c r="AK3065">
        <f>IF(P3065="사용자항목9", L3065, 0)</f>
        <v>0</v>
      </c>
    </row>
    <row r="3066" spans="1:38" ht="30" customHeight="1">
      <c r="A3066" s="31" t="s">
        <v>110</v>
      </c>
      <c r="B3066" s="31" t="s">
        <v>112</v>
      </c>
      <c r="C3066" s="29" t="s">
        <v>74</v>
      </c>
      <c r="D3066" s="8">
        <v>0.33</v>
      </c>
      <c r="E3066" s="8"/>
      <c r="F3066" s="8"/>
      <c r="G3066" s="8"/>
      <c r="H3066" s="8"/>
      <c r="I3066" s="8"/>
      <c r="J3066" s="8"/>
      <c r="K3066" s="8">
        <f t="shared" si="297"/>
        <v>0</v>
      </c>
      <c r="L3066" s="8">
        <f t="shared" si="297"/>
        <v>0</v>
      </c>
      <c r="M3066" s="9" t="s">
        <v>108</v>
      </c>
      <c r="O3066" t="str">
        <f>"03"</f>
        <v>03</v>
      </c>
      <c r="P3066" t="s">
        <v>110</v>
      </c>
      <c r="Q3066">
        <v>1</v>
      </c>
      <c r="R3066">
        <f>IF(P3066="기계경비", J3066, 0)</f>
        <v>0</v>
      </c>
      <c r="S3066">
        <f>IF(P3066="운반비", J3066, 0)</f>
        <v>0</v>
      </c>
      <c r="T3066">
        <f>IF(P3066="작업부산물", F3066, 0)</f>
        <v>0</v>
      </c>
      <c r="U3066">
        <f>IF(P3066="관급", F3066, 0)</f>
        <v>0</v>
      </c>
      <c r="V3066">
        <f>IF(P3066="외주비", J3066, 0)</f>
        <v>0</v>
      </c>
      <c r="W3066">
        <f>IF(P3066="장비비", J3066, 0)</f>
        <v>0</v>
      </c>
      <c r="X3066">
        <f>IF(P3066="폐기물처리비", L3066, 0)</f>
        <v>0</v>
      </c>
      <c r="Y3066">
        <f>IF(P3066="가설비", J3066, 0)</f>
        <v>0</v>
      </c>
      <c r="Z3066">
        <f>IF(P3066="잡비제외분", F3066, 0)</f>
        <v>0</v>
      </c>
      <c r="AA3066">
        <f>IF(P3066="사급자재대", L3066, 0)</f>
        <v>0</v>
      </c>
      <c r="AB3066">
        <f>IF(P3066="관급자재대", L3066, 0)</f>
        <v>0</v>
      </c>
      <c r="AC3066">
        <f>IF(P3066="사용자항목1", L3066, 0)</f>
        <v>0</v>
      </c>
      <c r="AD3066">
        <f>IF(P3066="사용자항목2", L3066, 0)</f>
        <v>0</v>
      </c>
      <c r="AE3066">
        <f>IF(P3066="사용자항목3", L3066, 0)</f>
        <v>0</v>
      </c>
      <c r="AF3066">
        <f>IF(P3066="사용자항목4", L3066, 0)</f>
        <v>0</v>
      </c>
      <c r="AG3066">
        <f>IF(P3066="사용자항목5", L3066, 0)</f>
        <v>0</v>
      </c>
      <c r="AH3066">
        <f>IF(P3066="사용자항목6", L3066, 0)</f>
        <v>0</v>
      </c>
      <c r="AI3066">
        <f>IF(P3066="사용자항목7", L3066, 0)</f>
        <v>0</v>
      </c>
      <c r="AJ3066">
        <f>IF(P3066="사용자항목8", L3066, 0)</f>
        <v>0</v>
      </c>
      <c r="AK3066">
        <f>IF(P3066="사용자항목9", L3066, 0)</f>
        <v>0</v>
      </c>
    </row>
    <row r="3067" spans="1:38" ht="30" customHeight="1">
      <c r="A3067" s="32"/>
      <c r="B3067" s="32"/>
      <c r="C3067" s="30"/>
      <c r="D3067" s="8"/>
      <c r="E3067" s="8"/>
      <c r="F3067" s="8"/>
      <c r="G3067" s="8"/>
      <c r="H3067" s="8"/>
      <c r="I3067" s="8"/>
      <c r="J3067" s="8"/>
      <c r="K3067" s="8"/>
      <c r="L3067" s="8"/>
      <c r="M3067" s="8"/>
    </row>
    <row r="3068" spans="1:38" ht="30" customHeight="1">
      <c r="A3068" s="32"/>
      <c r="B3068" s="32"/>
      <c r="C3068" s="30"/>
      <c r="D3068" s="8"/>
      <c r="E3068" s="8"/>
      <c r="F3068" s="8"/>
      <c r="G3068" s="8"/>
      <c r="H3068" s="8"/>
      <c r="I3068" s="8"/>
      <c r="J3068" s="8"/>
      <c r="K3068" s="8"/>
      <c r="L3068" s="8"/>
      <c r="M3068" s="8"/>
    </row>
    <row r="3069" spans="1:38" ht="30" customHeight="1">
      <c r="A3069" s="32"/>
      <c r="B3069" s="32"/>
      <c r="C3069" s="30"/>
      <c r="D3069" s="8"/>
      <c r="E3069" s="8"/>
      <c r="F3069" s="8"/>
      <c r="G3069" s="8"/>
      <c r="H3069" s="8"/>
      <c r="I3069" s="8"/>
      <c r="J3069" s="8"/>
      <c r="K3069" s="8"/>
      <c r="L3069" s="8"/>
      <c r="M3069" s="8"/>
    </row>
    <row r="3070" spans="1:38" ht="30" customHeight="1">
      <c r="A3070" s="32"/>
      <c r="B3070" s="32"/>
      <c r="C3070" s="30"/>
      <c r="D3070" s="8"/>
      <c r="E3070" s="8"/>
      <c r="F3070" s="8"/>
      <c r="G3070" s="8"/>
      <c r="H3070" s="8"/>
      <c r="I3070" s="8"/>
      <c r="J3070" s="8"/>
      <c r="K3070" s="8"/>
      <c r="L3070" s="8"/>
      <c r="M3070" s="8"/>
    </row>
    <row r="3071" spans="1:38" ht="30" customHeight="1">
      <c r="A3071" s="32"/>
      <c r="B3071" s="32"/>
      <c r="C3071" s="30"/>
      <c r="D3071" s="8"/>
      <c r="E3071" s="8"/>
      <c r="F3071" s="8"/>
      <c r="G3071" s="8"/>
      <c r="H3071" s="8"/>
      <c r="I3071" s="8"/>
      <c r="J3071" s="8"/>
      <c r="K3071" s="8"/>
      <c r="L3071" s="8"/>
      <c r="M3071" s="8"/>
    </row>
    <row r="3072" spans="1:38" ht="30" customHeight="1">
      <c r="A3072" s="32"/>
      <c r="B3072" s="32"/>
      <c r="C3072" s="30"/>
      <c r="D3072" s="8"/>
      <c r="E3072" s="8"/>
      <c r="F3072" s="8"/>
      <c r="G3072" s="8"/>
      <c r="H3072" s="8"/>
      <c r="I3072" s="8"/>
      <c r="J3072" s="8"/>
      <c r="K3072" s="8"/>
      <c r="L3072" s="8"/>
      <c r="M3072" s="8"/>
    </row>
    <row r="3073" spans="1:38" ht="30" customHeight="1">
      <c r="A3073" s="32"/>
      <c r="B3073" s="32"/>
      <c r="C3073" s="30"/>
      <c r="D3073" s="8"/>
      <c r="E3073" s="8"/>
      <c r="F3073" s="8"/>
      <c r="G3073" s="8"/>
      <c r="H3073" s="8"/>
      <c r="I3073" s="8"/>
      <c r="J3073" s="8"/>
      <c r="K3073" s="8"/>
      <c r="L3073" s="8"/>
      <c r="M3073" s="8"/>
    </row>
    <row r="3074" spans="1:38" ht="30" customHeight="1">
      <c r="A3074" s="32"/>
      <c r="B3074" s="32"/>
      <c r="C3074" s="30"/>
      <c r="D3074" s="8"/>
      <c r="E3074" s="8"/>
      <c r="F3074" s="8"/>
      <c r="G3074" s="8"/>
      <c r="H3074" s="8"/>
      <c r="I3074" s="8"/>
      <c r="J3074" s="8"/>
      <c r="K3074" s="8"/>
      <c r="L3074" s="8"/>
      <c r="M3074" s="8"/>
    </row>
    <row r="3075" spans="1:38" ht="30" customHeight="1">
      <c r="A3075" s="32"/>
      <c r="B3075" s="32"/>
      <c r="C3075" s="30"/>
      <c r="D3075" s="8"/>
      <c r="E3075" s="8"/>
      <c r="F3075" s="8"/>
      <c r="G3075" s="8"/>
      <c r="H3075" s="8"/>
      <c r="I3075" s="8"/>
      <c r="J3075" s="8"/>
      <c r="K3075" s="8"/>
      <c r="L3075" s="8"/>
      <c r="M3075" s="8"/>
    </row>
    <row r="3076" spans="1:38" ht="30" customHeight="1">
      <c r="A3076" s="32"/>
      <c r="B3076" s="32"/>
      <c r="C3076" s="30"/>
      <c r="D3076" s="8"/>
      <c r="E3076" s="8"/>
      <c r="F3076" s="8"/>
      <c r="G3076" s="8"/>
      <c r="H3076" s="8"/>
      <c r="I3076" s="8"/>
      <c r="J3076" s="8"/>
      <c r="K3076" s="8"/>
      <c r="L3076" s="8"/>
      <c r="M3076" s="8"/>
    </row>
    <row r="3077" spans="1:38" ht="30" customHeight="1">
      <c r="A3077" s="32"/>
      <c r="B3077" s="32"/>
      <c r="C3077" s="30"/>
      <c r="D3077" s="8"/>
      <c r="E3077" s="8"/>
      <c r="F3077" s="8"/>
      <c r="G3077" s="8"/>
      <c r="H3077" s="8"/>
      <c r="I3077" s="8"/>
      <c r="J3077" s="8"/>
      <c r="K3077" s="8"/>
      <c r="L3077" s="8"/>
      <c r="M3077" s="8"/>
    </row>
    <row r="3078" spans="1:38" ht="30" customHeight="1">
      <c r="A3078" s="32"/>
      <c r="B3078" s="32"/>
      <c r="C3078" s="30"/>
      <c r="D3078" s="8"/>
      <c r="E3078" s="8"/>
      <c r="F3078" s="8"/>
      <c r="G3078" s="8"/>
      <c r="H3078" s="8"/>
      <c r="I3078" s="8"/>
      <c r="J3078" s="8"/>
      <c r="K3078" s="8"/>
      <c r="L3078" s="8"/>
      <c r="M3078" s="8"/>
    </row>
    <row r="3079" spans="1:38" ht="30" customHeight="1">
      <c r="A3079" s="32"/>
      <c r="B3079" s="32"/>
      <c r="C3079" s="30"/>
      <c r="D3079" s="8"/>
      <c r="E3079" s="8"/>
      <c r="F3079" s="8"/>
      <c r="G3079" s="8"/>
      <c r="H3079" s="8"/>
      <c r="I3079" s="8"/>
      <c r="J3079" s="8"/>
      <c r="K3079" s="8"/>
      <c r="L3079" s="8"/>
      <c r="M3079" s="8"/>
    </row>
    <row r="3080" spans="1:38" ht="30" customHeight="1">
      <c r="A3080" s="32"/>
      <c r="B3080" s="32"/>
      <c r="C3080" s="30"/>
      <c r="D3080" s="8"/>
      <c r="E3080" s="8"/>
      <c r="F3080" s="8"/>
      <c r="G3080" s="8"/>
      <c r="H3080" s="8"/>
      <c r="I3080" s="8"/>
      <c r="J3080" s="8"/>
      <c r="K3080" s="8"/>
      <c r="L3080" s="8"/>
      <c r="M3080" s="8"/>
    </row>
    <row r="3081" spans="1:38" ht="30" customHeight="1">
      <c r="A3081" s="32"/>
      <c r="B3081" s="32"/>
      <c r="C3081" s="30"/>
      <c r="D3081" s="8"/>
      <c r="E3081" s="8"/>
      <c r="F3081" s="8"/>
      <c r="G3081" s="8"/>
      <c r="H3081" s="8"/>
      <c r="I3081" s="8"/>
      <c r="J3081" s="8"/>
      <c r="K3081" s="8"/>
      <c r="L3081" s="8"/>
      <c r="M3081" s="8"/>
    </row>
    <row r="3082" spans="1:38" ht="30" customHeight="1">
      <c r="A3082" s="32"/>
      <c r="B3082" s="32"/>
      <c r="C3082" s="30"/>
      <c r="D3082" s="8"/>
      <c r="E3082" s="8"/>
      <c r="F3082" s="8"/>
      <c r="G3082" s="8"/>
      <c r="H3082" s="8"/>
      <c r="I3082" s="8"/>
      <c r="J3082" s="8"/>
      <c r="K3082" s="8"/>
      <c r="L3082" s="8"/>
      <c r="M3082" s="8"/>
    </row>
    <row r="3083" spans="1:38" ht="30" customHeight="1">
      <c r="A3083" s="32"/>
      <c r="B3083" s="32"/>
      <c r="C3083" s="30"/>
      <c r="D3083" s="8"/>
      <c r="E3083" s="8"/>
      <c r="F3083" s="8"/>
      <c r="G3083" s="8"/>
      <c r="H3083" s="8"/>
      <c r="I3083" s="8"/>
      <c r="J3083" s="8"/>
      <c r="K3083" s="8"/>
      <c r="L3083" s="8"/>
      <c r="M3083" s="8"/>
    </row>
    <row r="3084" spans="1:38" ht="30" customHeight="1">
      <c r="A3084" s="11" t="s">
        <v>121</v>
      </c>
      <c r="B3084" s="12"/>
      <c r="C3084" s="13"/>
      <c r="D3084" s="14"/>
      <c r="E3084" s="8"/>
      <c r="F3084" s="14"/>
      <c r="G3084" s="8"/>
      <c r="H3084" s="14"/>
      <c r="I3084" s="8"/>
      <c r="J3084" s="14"/>
      <c r="K3084" s="8"/>
      <c r="L3084" s="14">
        <f>F3084+H3084+J3084</f>
        <v>0</v>
      </c>
      <c r="M3084" s="14"/>
      <c r="R3084">
        <f t="shared" ref="R3084:AL3084" si="298">ROUNDDOWN(SUM(R3064:R3066), 0)</f>
        <v>0</v>
      </c>
      <c r="S3084">
        <f t="shared" si="298"/>
        <v>0</v>
      </c>
      <c r="T3084">
        <f t="shared" si="298"/>
        <v>0</v>
      </c>
      <c r="U3084">
        <f t="shared" si="298"/>
        <v>0</v>
      </c>
      <c r="V3084">
        <f t="shared" si="298"/>
        <v>0</v>
      </c>
      <c r="W3084">
        <f t="shared" si="298"/>
        <v>0</v>
      </c>
      <c r="X3084">
        <f t="shared" si="298"/>
        <v>0</v>
      </c>
      <c r="Y3084">
        <f t="shared" si="298"/>
        <v>0</v>
      </c>
      <c r="Z3084">
        <f t="shared" si="298"/>
        <v>0</v>
      </c>
      <c r="AA3084">
        <f t="shared" si="298"/>
        <v>0</v>
      </c>
      <c r="AB3084">
        <f t="shared" si="298"/>
        <v>0</v>
      </c>
      <c r="AC3084">
        <f t="shared" si="298"/>
        <v>0</v>
      </c>
      <c r="AD3084">
        <f t="shared" si="298"/>
        <v>0</v>
      </c>
      <c r="AE3084">
        <f t="shared" si="298"/>
        <v>0</v>
      </c>
      <c r="AF3084">
        <f t="shared" si="298"/>
        <v>0</v>
      </c>
      <c r="AG3084">
        <f t="shared" si="298"/>
        <v>0</v>
      </c>
      <c r="AH3084">
        <f t="shared" si="298"/>
        <v>0</v>
      </c>
      <c r="AI3084">
        <f t="shared" si="298"/>
        <v>0</v>
      </c>
      <c r="AJ3084">
        <f t="shared" si="298"/>
        <v>0</v>
      </c>
      <c r="AK3084">
        <f t="shared" si="298"/>
        <v>0</v>
      </c>
      <c r="AL3084">
        <f t="shared" si="298"/>
        <v>0</v>
      </c>
    </row>
    <row r="3085" spans="1:38" ht="30" customHeight="1">
      <c r="A3085" s="53" t="s">
        <v>456</v>
      </c>
      <c r="B3085" s="56"/>
      <c r="C3085" s="56"/>
      <c r="D3085" s="56"/>
      <c r="E3085" s="56"/>
      <c r="F3085" s="56"/>
      <c r="G3085" s="56"/>
      <c r="H3085" s="56"/>
      <c r="I3085" s="56"/>
      <c r="J3085" s="56"/>
      <c r="K3085" s="56"/>
      <c r="L3085" s="56"/>
      <c r="M3085" s="57"/>
    </row>
    <row r="3086" spans="1:38" ht="30" customHeight="1">
      <c r="A3086" s="31" t="s">
        <v>169</v>
      </c>
      <c r="B3086" s="32"/>
      <c r="C3086" s="29" t="s">
        <v>57</v>
      </c>
      <c r="D3086" s="8">
        <v>84</v>
      </c>
      <c r="E3086" s="8"/>
      <c r="F3086" s="8"/>
      <c r="G3086" s="8"/>
      <c r="H3086" s="8"/>
      <c r="I3086" s="8"/>
      <c r="J3086" s="8"/>
      <c r="K3086" s="8">
        <f>E3086+G3086+I3086</f>
        <v>0</v>
      </c>
      <c r="L3086" s="8">
        <f>F3086+H3086+J3086</f>
        <v>0</v>
      </c>
      <c r="M3086" s="9" t="s">
        <v>168</v>
      </c>
      <c r="O3086" t="str">
        <f>""</f>
        <v/>
      </c>
      <c r="P3086" s="1" t="s">
        <v>120</v>
      </c>
      <c r="Q3086">
        <v>1</v>
      </c>
      <c r="R3086">
        <f>IF(P3086="기계경비", J3086, 0)</f>
        <v>0</v>
      </c>
      <c r="S3086">
        <f>IF(P3086="운반비", J3086, 0)</f>
        <v>0</v>
      </c>
      <c r="T3086">
        <f>IF(P3086="작업부산물", F3086, 0)</f>
        <v>0</v>
      </c>
      <c r="U3086">
        <f>IF(P3086="관급", F3086, 0)</f>
        <v>0</v>
      </c>
      <c r="V3086">
        <f>IF(P3086="외주비", J3086, 0)</f>
        <v>0</v>
      </c>
      <c r="W3086">
        <f>IF(P3086="장비비", J3086, 0)</f>
        <v>0</v>
      </c>
      <c r="X3086">
        <f>IF(P3086="폐기물처리비", J3086, 0)</f>
        <v>0</v>
      </c>
      <c r="Y3086">
        <f>IF(P3086="가설비", J3086, 0)</f>
        <v>0</v>
      </c>
      <c r="Z3086">
        <f>IF(P3086="잡비제외분", F3086, 0)</f>
        <v>0</v>
      </c>
      <c r="AA3086">
        <f>IF(P3086="사급자재대", L3086, 0)</f>
        <v>0</v>
      </c>
      <c r="AB3086">
        <f>IF(P3086="관급자재대", L3086, 0)</f>
        <v>0</v>
      </c>
      <c r="AC3086">
        <f>IF(P3086="사용자항목1", L3086, 0)</f>
        <v>0</v>
      </c>
      <c r="AD3086">
        <f>IF(P3086="사용자항목2", L3086, 0)</f>
        <v>0</v>
      </c>
      <c r="AE3086">
        <f>IF(P3086="사용자항목3", L3086, 0)</f>
        <v>0</v>
      </c>
      <c r="AF3086">
        <f>IF(P3086="사용자항목4", L3086, 0)</f>
        <v>0</v>
      </c>
      <c r="AG3086">
        <f>IF(P3086="사용자항목5", L3086, 0)</f>
        <v>0</v>
      </c>
      <c r="AH3086">
        <f>IF(P3086="사용자항목6", L3086, 0)</f>
        <v>0</v>
      </c>
      <c r="AI3086">
        <f>IF(P3086="사용자항목7", L3086, 0)</f>
        <v>0</v>
      </c>
      <c r="AJ3086">
        <f>IF(P3086="사용자항목8", L3086, 0)</f>
        <v>0</v>
      </c>
      <c r="AK3086">
        <f>IF(P3086="사용자항목9", L3086, 0)</f>
        <v>0</v>
      </c>
    </row>
    <row r="3087" spans="1:38" ht="30" customHeight="1">
      <c r="A3087" s="32"/>
      <c r="B3087" s="32"/>
      <c r="C3087" s="30"/>
      <c r="D3087" s="8"/>
      <c r="E3087" s="8"/>
      <c r="F3087" s="8"/>
      <c r="G3087" s="8"/>
      <c r="H3087" s="8"/>
      <c r="I3087" s="8"/>
      <c r="J3087" s="8"/>
      <c r="K3087" s="8"/>
      <c r="L3087" s="8"/>
      <c r="M3087" s="8"/>
    </row>
    <row r="3088" spans="1:38" ht="30" customHeight="1">
      <c r="A3088" s="32"/>
      <c r="B3088" s="32"/>
      <c r="C3088" s="30"/>
      <c r="D3088" s="8"/>
      <c r="E3088" s="8"/>
      <c r="F3088" s="8"/>
      <c r="G3088" s="8"/>
      <c r="H3088" s="8"/>
      <c r="I3088" s="8"/>
      <c r="J3088" s="8"/>
      <c r="K3088" s="8"/>
      <c r="L3088" s="8"/>
      <c r="M3088" s="8"/>
    </row>
    <row r="3089" spans="1:13" ht="30" customHeight="1">
      <c r="A3089" s="32"/>
      <c r="B3089" s="32"/>
      <c r="C3089" s="30"/>
      <c r="D3089" s="8"/>
      <c r="E3089" s="8"/>
      <c r="F3089" s="8"/>
      <c r="G3089" s="8"/>
      <c r="H3089" s="8"/>
      <c r="I3089" s="8"/>
      <c r="J3089" s="8"/>
      <c r="K3089" s="8"/>
      <c r="L3089" s="8"/>
      <c r="M3089" s="8"/>
    </row>
    <row r="3090" spans="1:13" ht="30" customHeight="1">
      <c r="A3090" s="32"/>
      <c r="B3090" s="32"/>
      <c r="C3090" s="30"/>
      <c r="D3090" s="8"/>
      <c r="E3090" s="8"/>
      <c r="F3090" s="8"/>
      <c r="G3090" s="8"/>
      <c r="H3090" s="8"/>
      <c r="I3090" s="8"/>
      <c r="J3090" s="8"/>
      <c r="K3090" s="8"/>
      <c r="L3090" s="8"/>
      <c r="M3090" s="8"/>
    </row>
    <row r="3091" spans="1:13" ht="30" customHeight="1">
      <c r="A3091" s="32"/>
      <c r="B3091" s="32"/>
      <c r="C3091" s="30"/>
      <c r="D3091" s="8"/>
      <c r="E3091" s="8"/>
      <c r="F3091" s="8"/>
      <c r="G3091" s="8"/>
      <c r="H3091" s="8"/>
      <c r="I3091" s="8"/>
      <c r="J3091" s="8"/>
      <c r="K3091" s="8"/>
      <c r="L3091" s="8"/>
      <c r="M3091" s="8"/>
    </row>
    <row r="3092" spans="1:13" ht="30" customHeight="1">
      <c r="A3092" s="32"/>
      <c r="B3092" s="32"/>
      <c r="C3092" s="30"/>
      <c r="D3092" s="8"/>
      <c r="E3092" s="8"/>
      <c r="F3092" s="8"/>
      <c r="G3092" s="8"/>
      <c r="H3092" s="8"/>
      <c r="I3092" s="8"/>
      <c r="J3092" s="8"/>
      <c r="K3092" s="8"/>
      <c r="L3092" s="8"/>
      <c r="M3092" s="8"/>
    </row>
    <row r="3093" spans="1:13" ht="30" customHeight="1">
      <c r="A3093" s="32"/>
      <c r="B3093" s="32"/>
      <c r="C3093" s="30"/>
      <c r="D3093" s="8"/>
      <c r="E3093" s="8"/>
      <c r="F3093" s="8"/>
      <c r="G3093" s="8"/>
      <c r="H3093" s="8"/>
      <c r="I3093" s="8"/>
      <c r="J3093" s="8"/>
      <c r="K3093" s="8"/>
      <c r="L3093" s="8"/>
      <c r="M3093" s="8"/>
    </row>
    <row r="3094" spans="1:13" ht="30" customHeight="1">
      <c r="A3094" s="32"/>
      <c r="B3094" s="32"/>
      <c r="C3094" s="30"/>
      <c r="D3094" s="8"/>
      <c r="E3094" s="8"/>
      <c r="F3094" s="8"/>
      <c r="G3094" s="8"/>
      <c r="H3094" s="8"/>
      <c r="I3094" s="8"/>
      <c r="J3094" s="8"/>
      <c r="K3094" s="8"/>
      <c r="L3094" s="8"/>
      <c r="M3094" s="8"/>
    </row>
    <row r="3095" spans="1:13" ht="30" customHeight="1">
      <c r="A3095" s="32"/>
      <c r="B3095" s="32"/>
      <c r="C3095" s="30"/>
      <c r="D3095" s="8"/>
      <c r="E3095" s="8"/>
      <c r="F3095" s="8"/>
      <c r="G3095" s="8"/>
      <c r="H3095" s="8"/>
      <c r="I3095" s="8"/>
      <c r="J3095" s="8"/>
      <c r="K3095" s="8"/>
      <c r="L3095" s="8"/>
      <c r="M3095" s="8"/>
    </row>
    <row r="3096" spans="1:13" ht="30" customHeight="1">
      <c r="A3096" s="32"/>
      <c r="B3096" s="32"/>
      <c r="C3096" s="30"/>
      <c r="D3096" s="8"/>
      <c r="E3096" s="8"/>
      <c r="F3096" s="8"/>
      <c r="G3096" s="8"/>
      <c r="H3096" s="8"/>
      <c r="I3096" s="8"/>
      <c r="J3096" s="8"/>
      <c r="K3096" s="8"/>
      <c r="L3096" s="8"/>
      <c r="M3096" s="8"/>
    </row>
    <row r="3097" spans="1:13" ht="30" customHeight="1">
      <c r="A3097" s="32"/>
      <c r="B3097" s="32"/>
      <c r="C3097" s="30"/>
      <c r="D3097" s="8"/>
      <c r="E3097" s="8"/>
      <c r="F3097" s="8"/>
      <c r="G3097" s="8"/>
      <c r="H3097" s="8"/>
      <c r="I3097" s="8"/>
      <c r="J3097" s="8"/>
      <c r="K3097" s="8"/>
      <c r="L3097" s="8"/>
      <c r="M3097" s="8"/>
    </row>
    <row r="3098" spans="1:13" ht="30" customHeight="1">
      <c r="A3098" s="32"/>
      <c r="B3098" s="32"/>
      <c r="C3098" s="30"/>
      <c r="D3098" s="8"/>
      <c r="E3098" s="8"/>
      <c r="F3098" s="8"/>
      <c r="G3098" s="8"/>
      <c r="H3098" s="8"/>
      <c r="I3098" s="8"/>
      <c r="J3098" s="8"/>
      <c r="K3098" s="8"/>
      <c r="L3098" s="8"/>
      <c r="M3098" s="8"/>
    </row>
    <row r="3099" spans="1:13" ht="30" customHeight="1">
      <c r="A3099" s="32"/>
      <c r="B3099" s="32"/>
      <c r="C3099" s="30"/>
      <c r="D3099" s="8"/>
      <c r="E3099" s="8"/>
      <c r="F3099" s="8"/>
      <c r="G3099" s="8"/>
      <c r="H3099" s="8"/>
      <c r="I3099" s="8"/>
      <c r="J3099" s="8"/>
      <c r="K3099" s="8"/>
      <c r="L3099" s="8"/>
      <c r="M3099" s="8"/>
    </row>
    <row r="3100" spans="1:13" ht="30" customHeight="1">
      <c r="A3100" s="32"/>
      <c r="B3100" s="32"/>
      <c r="C3100" s="30"/>
      <c r="D3100" s="8"/>
      <c r="E3100" s="8"/>
      <c r="F3100" s="8"/>
      <c r="G3100" s="8"/>
      <c r="H3100" s="8"/>
      <c r="I3100" s="8"/>
      <c r="J3100" s="8"/>
      <c r="K3100" s="8"/>
      <c r="L3100" s="8"/>
      <c r="M3100" s="8"/>
    </row>
    <row r="3101" spans="1:13" ht="30" customHeight="1">
      <c r="A3101" s="32"/>
      <c r="B3101" s="32"/>
      <c r="C3101" s="30"/>
      <c r="D3101" s="8"/>
      <c r="E3101" s="8"/>
      <c r="F3101" s="8"/>
      <c r="G3101" s="8"/>
      <c r="H3101" s="8"/>
      <c r="I3101" s="8"/>
      <c r="J3101" s="8"/>
      <c r="K3101" s="8"/>
      <c r="L3101" s="8"/>
      <c r="M3101" s="8"/>
    </row>
    <row r="3102" spans="1:13" ht="30" customHeight="1">
      <c r="A3102" s="32"/>
      <c r="B3102" s="32"/>
      <c r="C3102" s="30"/>
      <c r="D3102" s="8"/>
      <c r="E3102" s="8"/>
      <c r="F3102" s="8"/>
      <c r="G3102" s="8"/>
      <c r="H3102" s="8"/>
      <c r="I3102" s="8"/>
      <c r="J3102" s="8"/>
      <c r="K3102" s="8"/>
      <c r="L3102" s="8"/>
      <c r="M3102" s="8"/>
    </row>
    <row r="3103" spans="1:13" ht="30" customHeight="1">
      <c r="A3103" s="32"/>
      <c r="B3103" s="32"/>
      <c r="C3103" s="30"/>
      <c r="D3103" s="8"/>
      <c r="E3103" s="8"/>
      <c r="F3103" s="8"/>
      <c r="G3103" s="8"/>
      <c r="H3103" s="8"/>
      <c r="I3103" s="8"/>
      <c r="J3103" s="8"/>
      <c r="K3103" s="8"/>
      <c r="L3103" s="8"/>
      <c r="M3103" s="8"/>
    </row>
    <row r="3104" spans="1:13" ht="30" customHeight="1">
      <c r="A3104" s="32"/>
      <c r="B3104" s="32"/>
      <c r="C3104" s="30"/>
      <c r="D3104" s="8"/>
      <c r="E3104" s="8"/>
      <c r="F3104" s="8"/>
      <c r="G3104" s="8"/>
      <c r="H3104" s="8"/>
      <c r="I3104" s="8"/>
      <c r="J3104" s="8"/>
      <c r="K3104" s="8"/>
      <c r="L3104" s="8"/>
      <c r="M3104" s="8"/>
    </row>
    <row r="3105" spans="1:38" ht="30" customHeight="1">
      <c r="A3105" s="32"/>
      <c r="B3105" s="32"/>
      <c r="C3105" s="30"/>
      <c r="D3105" s="8"/>
      <c r="E3105" s="8"/>
      <c r="F3105" s="8"/>
      <c r="G3105" s="8"/>
      <c r="H3105" s="8"/>
      <c r="I3105" s="8"/>
      <c r="J3105" s="8"/>
      <c r="K3105" s="8"/>
      <c r="L3105" s="8"/>
      <c r="M3105" s="8"/>
    </row>
    <row r="3106" spans="1:38" ht="30" customHeight="1">
      <c r="A3106" s="11" t="s">
        <v>121</v>
      </c>
      <c r="B3106" s="12"/>
      <c r="C3106" s="13"/>
      <c r="D3106" s="14"/>
      <c r="E3106" s="8"/>
      <c r="F3106" s="14"/>
      <c r="G3106" s="8"/>
      <c r="H3106" s="14"/>
      <c r="I3106" s="8"/>
      <c r="J3106" s="14"/>
      <c r="K3106" s="8"/>
      <c r="L3106" s="14">
        <f>F3106+H3106+J3106</f>
        <v>0</v>
      </c>
      <c r="M3106" s="14"/>
      <c r="R3106">
        <f t="shared" ref="R3106:AL3106" si="299">ROUNDDOWN(SUM(R3086:R3086), 0)</f>
        <v>0</v>
      </c>
      <c r="S3106">
        <f t="shared" si="299"/>
        <v>0</v>
      </c>
      <c r="T3106">
        <f t="shared" si="299"/>
        <v>0</v>
      </c>
      <c r="U3106">
        <f t="shared" si="299"/>
        <v>0</v>
      </c>
      <c r="V3106">
        <f t="shared" si="299"/>
        <v>0</v>
      </c>
      <c r="W3106">
        <f t="shared" si="299"/>
        <v>0</v>
      </c>
      <c r="X3106">
        <f t="shared" si="299"/>
        <v>0</v>
      </c>
      <c r="Y3106">
        <f t="shared" si="299"/>
        <v>0</v>
      </c>
      <c r="Z3106">
        <f t="shared" si="299"/>
        <v>0</v>
      </c>
      <c r="AA3106">
        <f t="shared" si="299"/>
        <v>0</v>
      </c>
      <c r="AB3106">
        <f t="shared" si="299"/>
        <v>0</v>
      </c>
      <c r="AC3106">
        <f t="shared" si="299"/>
        <v>0</v>
      </c>
      <c r="AD3106">
        <f t="shared" si="299"/>
        <v>0</v>
      </c>
      <c r="AE3106">
        <f t="shared" si="299"/>
        <v>0</v>
      </c>
      <c r="AF3106">
        <f t="shared" si="299"/>
        <v>0</v>
      </c>
      <c r="AG3106">
        <f t="shared" si="299"/>
        <v>0</v>
      </c>
      <c r="AH3106">
        <f t="shared" si="299"/>
        <v>0</v>
      </c>
      <c r="AI3106">
        <f t="shared" si="299"/>
        <v>0</v>
      </c>
      <c r="AJ3106">
        <f t="shared" si="299"/>
        <v>0</v>
      </c>
      <c r="AK3106">
        <f t="shared" si="299"/>
        <v>0</v>
      </c>
      <c r="AL3106">
        <f t="shared" si="299"/>
        <v>0</v>
      </c>
    </row>
    <row r="3107" spans="1:38" ht="30" customHeight="1">
      <c r="A3107" s="53" t="s">
        <v>457</v>
      </c>
      <c r="B3107" s="56"/>
      <c r="C3107" s="56"/>
      <c r="D3107" s="56"/>
      <c r="E3107" s="56"/>
      <c r="F3107" s="56"/>
      <c r="G3107" s="56"/>
      <c r="H3107" s="56"/>
      <c r="I3107" s="56"/>
      <c r="J3107" s="56"/>
      <c r="K3107" s="56"/>
      <c r="L3107" s="56"/>
      <c r="M3107" s="57"/>
    </row>
    <row r="3108" spans="1:38" ht="30" customHeight="1">
      <c r="A3108" s="31" t="s">
        <v>182</v>
      </c>
      <c r="B3108" s="31" t="s">
        <v>183</v>
      </c>
      <c r="C3108" s="29" t="s">
        <v>57</v>
      </c>
      <c r="D3108" s="8">
        <v>84</v>
      </c>
      <c r="E3108" s="8"/>
      <c r="F3108" s="8"/>
      <c r="G3108" s="8"/>
      <c r="H3108" s="8"/>
      <c r="I3108" s="8"/>
      <c r="J3108" s="8"/>
      <c r="K3108" s="8">
        <f>E3108+G3108+I3108</f>
        <v>0</v>
      </c>
      <c r="L3108" s="8">
        <f>F3108+H3108+J3108</f>
        <v>0</v>
      </c>
      <c r="M3108" s="9" t="s">
        <v>181</v>
      </c>
      <c r="O3108" t="str">
        <f>""</f>
        <v/>
      </c>
      <c r="P3108" s="1" t="s">
        <v>120</v>
      </c>
      <c r="Q3108">
        <v>1</v>
      </c>
      <c r="R3108">
        <f>IF(P3108="기계경비", J3108, 0)</f>
        <v>0</v>
      </c>
      <c r="S3108">
        <f>IF(P3108="운반비", J3108, 0)</f>
        <v>0</v>
      </c>
      <c r="T3108">
        <f>IF(P3108="작업부산물", F3108, 0)</f>
        <v>0</v>
      </c>
      <c r="U3108">
        <f>IF(P3108="관급", F3108, 0)</f>
        <v>0</v>
      </c>
      <c r="V3108">
        <f>IF(P3108="외주비", J3108, 0)</f>
        <v>0</v>
      </c>
      <c r="W3108">
        <f>IF(P3108="장비비", J3108, 0)</f>
        <v>0</v>
      </c>
      <c r="X3108">
        <f>IF(P3108="폐기물처리비", J3108, 0)</f>
        <v>0</v>
      </c>
      <c r="Y3108">
        <f>IF(P3108="가설비", J3108, 0)</f>
        <v>0</v>
      </c>
      <c r="Z3108">
        <f>IF(P3108="잡비제외분", F3108, 0)</f>
        <v>0</v>
      </c>
      <c r="AA3108">
        <f>IF(P3108="사급자재대", L3108, 0)</f>
        <v>0</v>
      </c>
      <c r="AB3108">
        <f>IF(P3108="관급자재대", L3108, 0)</f>
        <v>0</v>
      </c>
      <c r="AC3108">
        <f>IF(P3108="사용자항목1", L3108, 0)</f>
        <v>0</v>
      </c>
      <c r="AD3108">
        <f>IF(P3108="사용자항목2", L3108, 0)</f>
        <v>0</v>
      </c>
      <c r="AE3108">
        <f>IF(P3108="사용자항목3", L3108, 0)</f>
        <v>0</v>
      </c>
      <c r="AF3108">
        <f>IF(P3108="사용자항목4", L3108, 0)</f>
        <v>0</v>
      </c>
      <c r="AG3108">
        <f>IF(P3108="사용자항목5", L3108, 0)</f>
        <v>0</v>
      </c>
      <c r="AH3108">
        <f>IF(P3108="사용자항목6", L3108, 0)</f>
        <v>0</v>
      </c>
      <c r="AI3108">
        <f>IF(P3108="사용자항목7", L3108, 0)</f>
        <v>0</v>
      </c>
      <c r="AJ3108">
        <f>IF(P3108="사용자항목8", L3108, 0)</f>
        <v>0</v>
      </c>
      <c r="AK3108">
        <f>IF(P3108="사용자항목9", L3108, 0)</f>
        <v>0</v>
      </c>
    </row>
    <row r="3109" spans="1:38" ht="30" customHeight="1">
      <c r="A3109" s="31" t="s">
        <v>303</v>
      </c>
      <c r="B3109" s="31" t="s">
        <v>185</v>
      </c>
      <c r="C3109" s="29" t="s">
        <v>57</v>
      </c>
      <c r="D3109" s="8">
        <v>84</v>
      </c>
      <c r="E3109" s="8"/>
      <c r="F3109" s="8"/>
      <c r="G3109" s="8"/>
      <c r="H3109" s="8"/>
      <c r="I3109" s="8"/>
      <c r="J3109" s="8"/>
      <c r="K3109" s="8">
        <f>E3109+G3109+I3109</f>
        <v>0</v>
      </c>
      <c r="L3109" s="8">
        <f>F3109+H3109+J3109</f>
        <v>0</v>
      </c>
      <c r="M3109" s="9" t="s">
        <v>184</v>
      </c>
      <c r="O3109" t="str">
        <f>""</f>
        <v/>
      </c>
      <c r="P3109" s="1" t="s">
        <v>120</v>
      </c>
      <c r="Q3109">
        <v>1</v>
      </c>
      <c r="R3109">
        <f>IF(P3109="기계경비", J3109, 0)</f>
        <v>0</v>
      </c>
      <c r="S3109">
        <f>IF(P3109="운반비", J3109, 0)</f>
        <v>0</v>
      </c>
      <c r="T3109">
        <f>IF(P3109="작업부산물", F3109, 0)</f>
        <v>0</v>
      </c>
      <c r="U3109">
        <f>IF(P3109="관급", F3109, 0)</f>
        <v>0</v>
      </c>
      <c r="V3109">
        <f>IF(P3109="외주비", J3109, 0)</f>
        <v>0</v>
      </c>
      <c r="W3109">
        <f>IF(P3109="장비비", J3109, 0)</f>
        <v>0</v>
      </c>
      <c r="X3109">
        <f>IF(P3109="폐기물처리비", J3109, 0)</f>
        <v>0</v>
      </c>
      <c r="Y3109">
        <f>IF(P3109="가설비", J3109, 0)</f>
        <v>0</v>
      </c>
      <c r="Z3109">
        <f>IF(P3109="잡비제외분", F3109, 0)</f>
        <v>0</v>
      </c>
      <c r="AA3109">
        <f>IF(P3109="사급자재대", L3109, 0)</f>
        <v>0</v>
      </c>
      <c r="AB3109">
        <f>IF(P3109="관급자재대", L3109, 0)</f>
        <v>0</v>
      </c>
      <c r="AC3109">
        <f>IF(P3109="사용자항목1", L3109, 0)</f>
        <v>0</v>
      </c>
      <c r="AD3109">
        <f>IF(P3109="사용자항목2", L3109, 0)</f>
        <v>0</v>
      </c>
      <c r="AE3109">
        <f>IF(P3109="사용자항목3", L3109, 0)</f>
        <v>0</v>
      </c>
      <c r="AF3109">
        <f>IF(P3109="사용자항목4", L3109, 0)</f>
        <v>0</v>
      </c>
      <c r="AG3109">
        <f>IF(P3109="사용자항목5", L3109, 0)</f>
        <v>0</v>
      </c>
      <c r="AH3109">
        <f>IF(P3109="사용자항목6", L3109, 0)</f>
        <v>0</v>
      </c>
      <c r="AI3109">
        <f>IF(P3109="사용자항목7", L3109, 0)</f>
        <v>0</v>
      </c>
      <c r="AJ3109">
        <f>IF(P3109="사용자항목8", L3109, 0)</f>
        <v>0</v>
      </c>
      <c r="AK3109">
        <f>IF(P3109="사용자항목9", L3109, 0)</f>
        <v>0</v>
      </c>
    </row>
    <row r="3110" spans="1:38" ht="30" customHeight="1">
      <c r="A3110" s="32"/>
      <c r="B3110" s="32"/>
      <c r="C3110" s="30"/>
      <c r="D3110" s="8"/>
      <c r="E3110" s="8"/>
      <c r="F3110" s="8"/>
      <c r="G3110" s="8"/>
      <c r="H3110" s="8"/>
      <c r="I3110" s="8"/>
      <c r="J3110" s="8"/>
      <c r="K3110" s="8"/>
      <c r="L3110" s="8"/>
      <c r="M3110" s="8"/>
    </row>
    <row r="3111" spans="1:38" ht="30" customHeight="1">
      <c r="A3111" s="32"/>
      <c r="B3111" s="32"/>
      <c r="C3111" s="30"/>
      <c r="D3111" s="8"/>
      <c r="E3111" s="8"/>
      <c r="F3111" s="8"/>
      <c r="G3111" s="8"/>
      <c r="H3111" s="8"/>
      <c r="I3111" s="8"/>
      <c r="J3111" s="8"/>
      <c r="K3111" s="8"/>
      <c r="L3111" s="8"/>
      <c r="M3111" s="8"/>
    </row>
    <row r="3112" spans="1:38" ht="30" customHeight="1">
      <c r="A3112" s="32"/>
      <c r="B3112" s="32"/>
      <c r="C3112" s="30"/>
      <c r="D3112" s="8"/>
      <c r="E3112" s="8"/>
      <c r="F3112" s="8"/>
      <c r="G3112" s="8"/>
      <c r="H3112" s="8"/>
      <c r="I3112" s="8"/>
      <c r="J3112" s="8"/>
      <c r="K3112" s="8"/>
      <c r="L3112" s="8"/>
      <c r="M3112" s="8"/>
    </row>
    <row r="3113" spans="1:38" ht="30" customHeight="1">
      <c r="A3113" s="32"/>
      <c r="B3113" s="32"/>
      <c r="C3113" s="30"/>
      <c r="D3113" s="8"/>
      <c r="E3113" s="8"/>
      <c r="F3113" s="8"/>
      <c r="G3113" s="8"/>
      <c r="H3113" s="8"/>
      <c r="I3113" s="8"/>
      <c r="J3113" s="8"/>
      <c r="K3113" s="8"/>
      <c r="L3113" s="8"/>
      <c r="M3113" s="8"/>
    </row>
    <row r="3114" spans="1:38" ht="30" customHeight="1">
      <c r="A3114" s="32"/>
      <c r="B3114" s="32"/>
      <c r="C3114" s="30"/>
      <c r="D3114" s="8"/>
      <c r="E3114" s="8"/>
      <c r="F3114" s="8"/>
      <c r="G3114" s="8"/>
      <c r="H3114" s="8"/>
      <c r="I3114" s="8"/>
      <c r="J3114" s="8"/>
      <c r="K3114" s="8"/>
      <c r="L3114" s="8"/>
      <c r="M3114" s="8"/>
    </row>
    <row r="3115" spans="1:38" ht="30" customHeight="1">
      <c r="A3115" s="32"/>
      <c r="B3115" s="32"/>
      <c r="C3115" s="30"/>
      <c r="D3115" s="8"/>
      <c r="E3115" s="8"/>
      <c r="F3115" s="8"/>
      <c r="G3115" s="8"/>
      <c r="H3115" s="8"/>
      <c r="I3115" s="8"/>
      <c r="J3115" s="8"/>
      <c r="K3115" s="8"/>
      <c r="L3115" s="8"/>
      <c r="M3115" s="8"/>
    </row>
    <row r="3116" spans="1:38" ht="30" customHeight="1">
      <c r="A3116" s="32"/>
      <c r="B3116" s="32"/>
      <c r="C3116" s="30"/>
      <c r="D3116" s="8"/>
      <c r="E3116" s="8"/>
      <c r="F3116" s="8"/>
      <c r="G3116" s="8"/>
      <c r="H3116" s="8"/>
      <c r="I3116" s="8"/>
      <c r="J3116" s="8"/>
      <c r="K3116" s="8"/>
      <c r="L3116" s="8"/>
      <c r="M3116" s="8"/>
    </row>
    <row r="3117" spans="1:38" ht="30" customHeight="1">
      <c r="A3117" s="32"/>
      <c r="B3117" s="32"/>
      <c r="C3117" s="30"/>
      <c r="D3117" s="8"/>
      <c r="E3117" s="8"/>
      <c r="F3117" s="8"/>
      <c r="G3117" s="8"/>
      <c r="H3117" s="8"/>
      <c r="I3117" s="8"/>
      <c r="J3117" s="8"/>
      <c r="K3117" s="8"/>
      <c r="L3117" s="8"/>
      <c r="M3117" s="8"/>
    </row>
    <row r="3118" spans="1:38" ht="30" customHeight="1">
      <c r="A3118" s="32"/>
      <c r="B3118" s="32"/>
      <c r="C3118" s="30"/>
      <c r="D3118" s="8"/>
      <c r="E3118" s="8"/>
      <c r="F3118" s="8"/>
      <c r="G3118" s="8"/>
      <c r="H3118" s="8"/>
      <c r="I3118" s="8"/>
      <c r="J3118" s="8"/>
      <c r="K3118" s="8"/>
      <c r="L3118" s="8"/>
      <c r="M3118" s="8"/>
    </row>
    <row r="3119" spans="1:38" ht="30" customHeight="1">
      <c r="A3119" s="32"/>
      <c r="B3119" s="32"/>
      <c r="C3119" s="30"/>
      <c r="D3119" s="8"/>
      <c r="E3119" s="8"/>
      <c r="F3119" s="8"/>
      <c r="G3119" s="8"/>
      <c r="H3119" s="8"/>
      <c r="I3119" s="8"/>
      <c r="J3119" s="8"/>
      <c r="K3119" s="8"/>
      <c r="L3119" s="8"/>
      <c r="M3119" s="8"/>
    </row>
    <row r="3120" spans="1:38" ht="30" customHeight="1">
      <c r="A3120" s="32"/>
      <c r="B3120" s="32"/>
      <c r="C3120" s="30"/>
      <c r="D3120" s="8"/>
      <c r="E3120" s="8"/>
      <c r="F3120" s="8"/>
      <c r="G3120" s="8"/>
      <c r="H3120" s="8"/>
      <c r="I3120" s="8"/>
      <c r="J3120" s="8"/>
      <c r="K3120" s="8"/>
      <c r="L3120" s="8"/>
      <c r="M3120" s="8"/>
    </row>
    <row r="3121" spans="1:38" ht="30" customHeight="1">
      <c r="A3121" s="32"/>
      <c r="B3121" s="32"/>
      <c r="C3121" s="30"/>
      <c r="D3121" s="8"/>
      <c r="E3121" s="8"/>
      <c r="F3121" s="8"/>
      <c r="G3121" s="8"/>
      <c r="H3121" s="8"/>
      <c r="I3121" s="8"/>
      <c r="J3121" s="8"/>
      <c r="K3121" s="8"/>
      <c r="L3121" s="8"/>
      <c r="M3121" s="8"/>
    </row>
    <row r="3122" spans="1:38" ht="30" customHeight="1">
      <c r="A3122" s="32"/>
      <c r="B3122" s="32"/>
      <c r="C3122" s="30"/>
      <c r="D3122" s="8"/>
      <c r="E3122" s="8"/>
      <c r="F3122" s="8"/>
      <c r="G3122" s="8"/>
      <c r="H3122" s="8"/>
      <c r="I3122" s="8"/>
      <c r="J3122" s="8"/>
      <c r="K3122" s="8"/>
      <c r="L3122" s="8"/>
      <c r="M3122" s="8"/>
    </row>
    <row r="3123" spans="1:38" ht="30" customHeight="1">
      <c r="A3123" s="32"/>
      <c r="B3123" s="32"/>
      <c r="C3123" s="30"/>
      <c r="D3123" s="8"/>
      <c r="E3123" s="8"/>
      <c r="F3123" s="8"/>
      <c r="G3123" s="8"/>
      <c r="H3123" s="8"/>
      <c r="I3123" s="8"/>
      <c r="J3123" s="8"/>
      <c r="K3123" s="8"/>
      <c r="L3123" s="8"/>
      <c r="M3123" s="8"/>
    </row>
    <row r="3124" spans="1:38" ht="30" customHeight="1">
      <c r="A3124" s="32"/>
      <c r="B3124" s="32"/>
      <c r="C3124" s="30"/>
      <c r="D3124" s="8"/>
      <c r="E3124" s="8"/>
      <c r="F3124" s="8"/>
      <c r="G3124" s="8"/>
      <c r="H3124" s="8"/>
      <c r="I3124" s="8"/>
      <c r="J3124" s="8"/>
      <c r="K3124" s="8"/>
      <c r="L3124" s="8"/>
      <c r="M3124" s="8"/>
    </row>
    <row r="3125" spans="1:38" ht="30" customHeight="1">
      <c r="A3125" s="32"/>
      <c r="B3125" s="32"/>
      <c r="C3125" s="30"/>
      <c r="D3125" s="8"/>
      <c r="E3125" s="8"/>
      <c r="F3125" s="8"/>
      <c r="G3125" s="8"/>
      <c r="H3125" s="8"/>
      <c r="I3125" s="8"/>
      <c r="J3125" s="8"/>
      <c r="K3125" s="8"/>
      <c r="L3125" s="8"/>
      <c r="M3125" s="8"/>
    </row>
    <row r="3126" spans="1:38" ht="30" customHeight="1">
      <c r="A3126" s="32"/>
      <c r="B3126" s="32"/>
      <c r="C3126" s="30"/>
      <c r="D3126" s="8"/>
      <c r="E3126" s="8"/>
      <c r="F3126" s="8"/>
      <c r="G3126" s="8"/>
      <c r="H3126" s="8"/>
      <c r="I3126" s="8"/>
      <c r="J3126" s="8"/>
      <c r="K3126" s="8"/>
      <c r="L3126" s="8"/>
      <c r="M3126" s="8"/>
    </row>
    <row r="3127" spans="1:38" ht="30" customHeight="1">
      <c r="A3127" s="32"/>
      <c r="B3127" s="32"/>
      <c r="C3127" s="30"/>
      <c r="D3127" s="8"/>
      <c r="E3127" s="8"/>
      <c r="F3127" s="8"/>
      <c r="G3127" s="8"/>
      <c r="H3127" s="8"/>
      <c r="I3127" s="8"/>
      <c r="J3127" s="8"/>
      <c r="K3127" s="8"/>
      <c r="L3127" s="8"/>
      <c r="M3127" s="8"/>
    </row>
    <row r="3128" spans="1:38" ht="30" customHeight="1">
      <c r="A3128" s="11" t="s">
        <v>121</v>
      </c>
      <c r="B3128" s="12"/>
      <c r="C3128" s="13"/>
      <c r="D3128" s="14"/>
      <c r="E3128" s="8"/>
      <c r="F3128" s="14"/>
      <c r="G3128" s="8"/>
      <c r="H3128" s="14"/>
      <c r="I3128" s="8"/>
      <c r="J3128" s="14"/>
      <c r="K3128" s="8"/>
      <c r="L3128" s="14">
        <f>F3128+H3128+J3128</f>
        <v>0</v>
      </c>
      <c r="M3128" s="14"/>
      <c r="R3128">
        <f t="shared" ref="R3128:AL3128" si="300">ROUNDDOWN(SUM(R3108:R3109), 0)</f>
        <v>0</v>
      </c>
      <c r="S3128">
        <f t="shared" si="300"/>
        <v>0</v>
      </c>
      <c r="T3128">
        <f t="shared" si="300"/>
        <v>0</v>
      </c>
      <c r="U3128">
        <f t="shared" si="300"/>
        <v>0</v>
      </c>
      <c r="V3128">
        <f t="shared" si="300"/>
        <v>0</v>
      </c>
      <c r="W3128">
        <f t="shared" si="300"/>
        <v>0</v>
      </c>
      <c r="X3128">
        <f t="shared" si="300"/>
        <v>0</v>
      </c>
      <c r="Y3128">
        <f t="shared" si="300"/>
        <v>0</v>
      </c>
      <c r="Z3128">
        <f t="shared" si="300"/>
        <v>0</v>
      </c>
      <c r="AA3128">
        <f t="shared" si="300"/>
        <v>0</v>
      </c>
      <c r="AB3128">
        <f t="shared" si="300"/>
        <v>0</v>
      </c>
      <c r="AC3128">
        <f t="shared" si="300"/>
        <v>0</v>
      </c>
      <c r="AD3128">
        <f t="shared" si="300"/>
        <v>0</v>
      </c>
      <c r="AE3128">
        <f t="shared" si="300"/>
        <v>0</v>
      </c>
      <c r="AF3128">
        <f t="shared" si="300"/>
        <v>0</v>
      </c>
      <c r="AG3128">
        <f t="shared" si="300"/>
        <v>0</v>
      </c>
      <c r="AH3128">
        <f t="shared" si="300"/>
        <v>0</v>
      </c>
      <c r="AI3128">
        <f t="shared" si="300"/>
        <v>0</v>
      </c>
      <c r="AJ3128">
        <f t="shared" si="300"/>
        <v>0</v>
      </c>
      <c r="AK3128">
        <f t="shared" si="300"/>
        <v>0</v>
      </c>
      <c r="AL3128">
        <f t="shared" si="300"/>
        <v>0</v>
      </c>
    </row>
    <row r="3129" spans="1:38" ht="30" customHeight="1">
      <c r="A3129" s="53" t="s">
        <v>458</v>
      </c>
      <c r="B3129" s="56"/>
      <c r="C3129" s="56"/>
      <c r="D3129" s="56"/>
      <c r="E3129" s="56"/>
      <c r="F3129" s="56"/>
      <c r="G3129" s="56"/>
      <c r="H3129" s="56"/>
      <c r="I3129" s="56"/>
      <c r="J3129" s="56"/>
      <c r="K3129" s="56"/>
      <c r="L3129" s="56"/>
      <c r="M3129" s="57"/>
    </row>
    <row r="3130" spans="1:38" ht="30" customHeight="1">
      <c r="A3130" s="31" t="s">
        <v>192</v>
      </c>
      <c r="B3130" s="31" t="s">
        <v>193</v>
      </c>
      <c r="C3130" s="29" t="s">
        <v>194</v>
      </c>
      <c r="D3130" s="8">
        <v>31</v>
      </c>
      <c r="E3130" s="8"/>
      <c r="F3130" s="8"/>
      <c r="G3130" s="8"/>
      <c r="H3130" s="8"/>
      <c r="I3130" s="8"/>
      <c r="J3130" s="8"/>
      <c r="K3130" s="8">
        <f t="shared" ref="K3130:L3132" si="301">E3130+G3130+I3130</f>
        <v>0</v>
      </c>
      <c r="L3130" s="8">
        <f t="shared" si="301"/>
        <v>0</v>
      </c>
      <c r="M3130" s="9" t="s">
        <v>191</v>
      </c>
      <c r="O3130" t="str">
        <f>""</f>
        <v/>
      </c>
      <c r="P3130" s="1" t="s">
        <v>120</v>
      </c>
      <c r="Q3130">
        <v>1</v>
      </c>
      <c r="R3130">
        <f>IF(P3130="기계경비", J3130, 0)</f>
        <v>0</v>
      </c>
      <c r="S3130">
        <f>IF(P3130="운반비", J3130, 0)</f>
        <v>0</v>
      </c>
      <c r="T3130">
        <f>IF(P3130="작업부산물", F3130, 0)</f>
        <v>0</v>
      </c>
      <c r="U3130">
        <f>IF(P3130="관급", F3130, 0)</f>
        <v>0</v>
      </c>
      <c r="V3130">
        <f>IF(P3130="외주비", J3130, 0)</f>
        <v>0</v>
      </c>
      <c r="W3130">
        <f>IF(P3130="장비비", J3130, 0)</f>
        <v>0</v>
      </c>
      <c r="X3130">
        <f>IF(P3130="폐기물처리비", J3130, 0)</f>
        <v>0</v>
      </c>
      <c r="Y3130">
        <f>IF(P3130="가설비", J3130, 0)</f>
        <v>0</v>
      </c>
      <c r="Z3130">
        <f>IF(P3130="잡비제외분", F3130, 0)</f>
        <v>0</v>
      </c>
      <c r="AA3130">
        <f>IF(P3130="사급자재대", L3130, 0)</f>
        <v>0</v>
      </c>
      <c r="AB3130">
        <f>IF(P3130="관급자재대", L3130, 0)</f>
        <v>0</v>
      </c>
      <c r="AC3130">
        <f>IF(P3130="사용자항목1", L3130, 0)</f>
        <v>0</v>
      </c>
      <c r="AD3130">
        <f>IF(P3130="사용자항목2", L3130, 0)</f>
        <v>0</v>
      </c>
      <c r="AE3130">
        <f>IF(P3130="사용자항목3", L3130, 0)</f>
        <v>0</v>
      </c>
      <c r="AF3130">
        <f>IF(P3130="사용자항목4", L3130, 0)</f>
        <v>0</v>
      </c>
      <c r="AG3130">
        <f>IF(P3130="사용자항목5", L3130, 0)</f>
        <v>0</v>
      </c>
      <c r="AH3130">
        <f>IF(P3130="사용자항목6", L3130, 0)</f>
        <v>0</v>
      </c>
      <c r="AI3130">
        <f>IF(P3130="사용자항목7", L3130, 0)</f>
        <v>0</v>
      </c>
      <c r="AJ3130">
        <f>IF(P3130="사용자항목8", L3130, 0)</f>
        <v>0</v>
      </c>
      <c r="AK3130">
        <f>IF(P3130="사용자항목9", L3130, 0)</f>
        <v>0</v>
      </c>
    </row>
    <row r="3131" spans="1:38" ht="30" customHeight="1">
      <c r="A3131" s="31" t="s">
        <v>196</v>
      </c>
      <c r="B3131" s="31" t="s">
        <v>197</v>
      </c>
      <c r="C3131" s="29" t="s">
        <v>57</v>
      </c>
      <c r="D3131" s="8">
        <v>120</v>
      </c>
      <c r="E3131" s="8"/>
      <c r="F3131" s="8"/>
      <c r="G3131" s="8"/>
      <c r="H3131" s="8"/>
      <c r="I3131" s="8"/>
      <c r="J3131" s="8"/>
      <c r="K3131" s="8">
        <f t="shared" si="301"/>
        <v>0</v>
      </c>
      <c r="L3131" s="8">
        <f t="shared" si="301"/>
        <v>0</v>
      </c>
      <c r="M3131" s="9" t="s">
        <v>195</v>
      </c>
      <c r="O3131" t="str">
        <f>""</f>
        <v/>
      </c>
      <c r="P3131" s="1" t="s">
        <v>120</v>
      </c>
      <c r="Q3131">
        <v>1</v>
      </c>
      <c r="R3131">
        <f>IF(P3131="기계경비", J3131, 0)</f>
        <v>0</v>
      </c>
      <c r="S3131">
        <f>IF(P3131="운반비", J3131, 0)</f>
        <v>0</v>
      </c>
      <c r="T3131">
        <f>IF(P3131="작업부산물", F3131, 0)</f>
        <v>0</v>
      </c>
      <c r="U3131">
        <f>IF(P3131="관급", F3131, 0)</f>
        <v>0</v>
      </c>
      <c r="V3131">
        <f>IF(P3131="외주비", J3131, 0)</f>
        <v>0</v>
      </c>
      <c r="W3131">
        <f>IF(P3131="장비비", J3131, 0)</f>
        <v>0</v>
      </c>
      <c r="X3131">
        <f>IF(P3131="폐기물처리비", J3131, 0)</f>
        <v>0</v>
      </c>
      <c r="Y3131">
        <f>IF(P3131="가설비", J3131, 0)</f>
        <v>0</v>
      </c>
      <c r="Z3131">
        <f>IF(P3131="잡비제외분", F3131, 0)</f>
        <v>0</v>
      </c>
      <c r="AA3131">
        <f>IF(P3131="사급자재대", L3131, 0)</f>
        <v>0</v>
      </c>
      <c r="AB3131">
        <f>IF(P3131="관급자재대", L3131, 0)</f>
        <v>0</v>
      </c>
      <c r="AC3131">
        <f>IF(P3131="사용자항목1", L3131, 0)</f>
        <v>0</v>
      </c>
      <c r="AD3131">
        <f>IF(P3131="사용자항목2", L3131, 0)</f>
        <v>0</v>
      </c>
      <c r="AE3131">
        <f>IF(P3131="사용자항목3", L3131, 0)</f>
        <v>0</v>
      </c>
      <c r="AF3131">
        <f>IF(P3131="사용자항목4", L3131, 0)</f>
        <v>0</v>
      </c>
      <c r="AG3131">
        <f>IF(P3131="사용자항목5", L3131, 0)</f>
        <v>0</v>
      </c>
      <c r="AH3131">
        <f>IF(P3131="사용자항목6", L3131, 0)</f>
        <v>0</v>
      </c>
      <c r="AI3131">
        <f>IF(P3131="사용자항목7", L3131, 0)</f>
        <v>0</v>
      </c>
      <c r="AJ3131">
        <f>IF(P3131="사용자항목8", L3131, 0)</f>
        <v>0</v>
      </c>
      <c r="AK3131">
        <f>IF(P3131="사용자항목9", L3131, 0)</f>
        <v>0</v>
      </c>
    </row>
    <row r="3132" spans="1:38" ht="30" customHeight="1">
      <c r="A3132" s="31" t="s">
        <v>199</v>
      </c>
      <c r="B3132" s="31" t="s">
        <v>200</v>
      </c>
      <c r="C3132" s="29" t="s">
        <v>57</v>
      </c>
      <c r="D3132" s="8">
        <v>120</v>
      </c>
      <c r="E3132" s="8"/>
      <c r="F3132" s="8"/>
      <c r="G3132" s="8"/>
      <c r="H3132" s="8"/>
      <c r="I3132" s="8"/>
      <c r="J3132" s="8"/>
      <c r="K3132" s="8">
        <f t="shared" si="301"/>
        <v>0</v>
      </c>
      <c r="L3132" s="8">
        <f t="shared" si="301"/>
        <v>0</v>
      </c>
      <c r="M3132" s="9" t="s">
        <v>198</v>
      </c>
      <c r="O3132" t="str">
        <f>""</f>
        <v/>
      </c>
      <c r="P3132" s="1" t="s">
        <v>120</v>
      </c>
      <c r="Q3132">
        <v>1</v>
      </c>
      <c r="R3132">
        <f>IF(P3132="기계경비", J3132, 0)</f>
        <v>0</v>
      </c>
      <c r="S3132">
        <f>IF(P3132="운반비", J3132, 0)</f>
        <v>0</v>
      </c>
      <c r="T3132">
        <f>IF(P3132="작업부산물", F3132, 0)</f>
        <v>0</v>
      </c>
      <c r="U3132">
        <f>IF(P3132="관급", F3132, 0)</f>
        <v>0</v>
      </c>
      <c r="V3132">
        <f>IF(P3132="외주비", J3132, 0)</f>
        <v>0</v>
      </c>
      <c r="W3132">
        <f>IF(P3132="장비비", J3132, 0)</f>
        <v>0</v>
      </c>
      <c r="X3132">
        <f>IF(P3132="폐기물처리비", J3132, 0)</f>
        <v>0</v>
      </c>
      <c r="Y3132">
        <f>IF(P3132="가설비", J3132, 0)</f>
        <v>0</v>
      </c>
      <c r="Z3132">
        <f>IF(P3132="잡비제외분", F3132, 0)</f>
        <v>0</v>
      </c>
      <c r="AA3132">
        <f>IF(P3132="사급자재대", L3132, 0)</f>
        <v>0</v>
      </c>
      <c r="AB3132">
        <f>IF(P3132="관급자재대", L3132, 0)</f>
        <v>0</v>
      </c>
      <c r="AC3132">
        <f>IF(P3132="사용자항목1", L3132, 0)</f>
        <v>0</v>
      </c>
      <c r="AD3132">
        <f>IF(P3132="사용자항목2", L3132, 0)</f>
        <v>0</v>
      </c>
      <c r="AE3132">
        <f>IF(P3132="사용자항목3", L3132, 0)</f>
        <v>0</v>
      </c>
      <c r="AF3132">
        <f>IF(P3132="사용자항목4", L3132, 0)</f>
        <v>0</v>
      </c>
      <c r="AG3132">
        <f>IF(P3132="사용자항목5", L3132, 0)</f>
        <v>0</v>
      </c>
      <c r="AH3132">
        <f>IF(P3132="사용자항목6", L3132, 0)</f>
        <v>0</v>
      </c>
      <c r="AI3132">
        <f>IF(P3132="사용자항목7", L3132, 0)</f>
        <v>0</v>
      </c>
      <c r="AJ3132">
        <f>IF(P3132="사용자항목8", L3132, 0)</f>
        <v>0</v>
      </c>
      <c r="AK3132">
        <f>IF(P3132="사용자항목9", L3132, 0)</f>
        <v>0</v>
      </c>
    </row>
    <row r="3133" spans="1:38" ht="30" customHeight="1">
      <c r="A3133" s="32"/>
      <c r="B3133" s="32"/>
      <c r="C3133" s="30"/>
      <c r="D3133" s="8"/>
      <c r="E3133" s="8"/>
      <c r="F3133" s="8"/>
      <c r="G3133" s="8"/>
      <c r="H3133" s="8"/>
      <c r="I3133" s="8"/>
      <c r="J3133" s="8"/>
      <c r="K3133" s="8"/>
      <c r="L3133" s="8"/>
      <c r="M3133" s="8"/>
    </row>
    <row r="3134" spans="1:38" ht="30" customHeight="1">
      <c r="A3134" s="32"/>
      <c r="B3134" s="32"/>
      <c r="C3134" s="30"/>
      <c r="D3134" s="8"/>
      <c r="E3134" s="8"/>
      <c r="F3134" s="8"/>
      <c r="G3134" s="8"/>
      <c r="H3134" s="8"/>
      <c r="I3134" s="8"/>
      <c r="J3134" s="8"/>
      <c r="K3134" s="8"/>
      <c r="L3134" s="8"/>
      <c r="M3134" s="8"/>
    </row>
    <row r="3135" spans="1:38" ht="30" customHeight="1">
      <c r="A3135" s="32"/>
      <c r="B3135" s="32"/>
      <c r="C3135" s="30"/>
      <c r="D3135" s="8"/>
      <c r="E3135" s="8"/>
      <c r="F3135" s="8"/>
      <c r="G3135" s="8"/>
      <c r="H3135" s="8"/>
      <c r="I3135" s="8"/>
      <c r="J3135" s="8"/>
      <c r="K3135" s="8"/>
      <c r="L3135" s="8"/>
      <c r="M3135" s="8"/>
    </row>
    <row r="3136" spans="1:38" ht="30" customHeight="1">
      <c r="A3136" s="32"/>
      <c r="B3136" s="32"/>
      <c r="C3136" s="30"/>
      <c r="D3136" s="8"/>
      <c r="E3136" s="8"/>
      <c r="F3136" s="8"/>
      <c r="G3136" s="8"/>
      <c r="H3136" s="8"/>
      <c r="I3136" s="8"/>
      <c r="J3136" s="8"/>
      <c r="K3136" s="8"/>
      <c r="L3136" s="8"/>
      <c r="M3136" s="8"/>
    </row>
    <row r="3137" spans="1:38" ht="30" customHeight="1">
      <c r="A3137" s="32"/>
      <c r="B3137" s="32"/>
      <c r="C3137" s="30"/>
      <c r="D3137" s="8"/>
      <c r="E3137" s="8"/>
      <c r="F3137" s="8"/>
      <c r="G3137" s="8"/>
      <c r="H3137" s="8"/>
      <c r="I3137" s="8"/>
      <c r="J3137" s="8"/>
      <c r="K3137" s="8"/>
      <c r="L3137" s="8"/>
      <c r="M3137" s="8"/>
    </row>
    <row r="3138" spans="1:38" ht="30" customHeight="1">
      <c r="A3138" s="32"/>
      <c r="B3138" s="32"/>
      <c r="C3138" s="30"/>
      <c r="D3138" s="8"/>
      <c r="E3138" s="8"/>
      <c r="F3138" s="8"/>
      <c r="G3138" s="8"/>
      <c r="H3138" s="8"/>
      <c r="I3138" s="8"/>
      <c r="J3138" s="8"/>
      <c r="K3138" s="8"/>
      <c r="L3138" s="8"/>
      <c r="M3138" s="8"/>
    </row>
    <row r="3139" spans="1:38" ht="30" customHeight="1">
      <c r="A3139" s="32"/>
      <c r="B3139" s="32"/>
      <c r="C3139" s="30"/>
      <c r="D3139" s="8"/>
      <c r="E3139" s="8"/>
      <c r="F3139" s="8"/>
      <c r="G3139" s="8"/>
      <c r="H3139" s="8"/>
      <c r="I3139" s="8"/>
      <c r="J3139" s="8"/>
      <c r="K3139" s="8"/>
      <c r="L3139" s="8"/>
      <c r="M3139" s="8"/>
    </row>
    <row r="3140" spans="1:38" ht="30" customHeight="1">
      <c r="A3140" s="32"/>
      <c r="B3140" s="32"/>
      <c r="C3140" s="30"/>
      <c r="D3140" s="8"/>
      <c r="E3140" s="8"/>
      <c r="F3140" s="8"/>
      <c r="G3140" s="8"/>
      <c r="H3140" s="8"/>
      <c r="I3140" s="8"/>
      <c r="J3140" s="8"/>
      <c r="K3140" s="8"/>
      <c r="L3140" s="8"/>
      <c r="M3140" s="8"/>
    </row>
    <row r="3141" spans="1:38" ht="30" customHeight="1">
      <c r="A3141" s="32"/>
      <c r="B3141" s="32"/>
      <c r="C3141" s="30"/>
      <c r="D3141" s="8"/>
      <c r="E3141" s="8"/>
      <c r="F3141" s="8"/>
      <c r="G3141" s="8"/>
      <c r="H3141" s="8"/>
      <c r="I3141" s="8"/>
      <c r="J3141" s="8"/>
      <c r="K3141" s="8"/>
      <c r="L3141" s="8"/>
      <c r="M3141" s="8"/>
    </row>
    <row r="3142" spans="1:38" ht="30" customHeight="1">
      <c r="A3142" s="32"/>
      <c r="B3142" s="32"/>
      <c r="C3142" s="30"/>
      <c r="D3142" s="8"/>
      <c r="E3142" s="8"/>
      <c r="F3142" s="8"/>
      <c r="G3142" s="8"/>
      <c r="H3142" s="8"/>
      <c r="I3142" s="8"/>
      <c r="J3142" s="8"/>
      <c r="K3142" s="8"/>
      <c r="L3142" s="8"/>
      <c r="M3142" s="8"/>
    </row>
    <row r="3143" spans="1:38" ht="30" customHeight="1">
      <c r="A3143" s="32"/>
      <c r="B3143" s="32"/>
      <c r="C3143" s="30"/>
      <c r="D3143" s="8"/>
      <c r="E3143" s="8"/>
      <c r="F3143" s="8"/>
      <c r="G3143" s="8"/>
      <c r="H3143" s="8"/>
      <c r="I3143" s="8"/>
      <c r="J3143" s="8"/>
      <c r="K3143" s="8"/>
      <c r="L3143" s="8"/>
      <c r="M3143" s="8"/>
    </row>
    <row r="3144" spans="1:38" ht="30" customHeight="1">
      <c r="A3144" s="32"/>
      <c r="B3144" s="32"/>
      <c r="C3144" s="30"/>
      <c r="D3144" s="8"/>
      <c r="E3144" s="8"/>
      <c r="F3144" s="8"/>
      <c r="G3144" s="8"/>
      <c r="H3144" s="8"/>
      <c r="I3144" s="8"/>
      <c r="J3144" s="8"/>
      <c r="K3144" s="8"/>
      <c r="L3144" s="8"/>
      <c r="M3144" s="8"/>
    </row>
    <row r="3145" spans="1:38" ht="30" customHeight="1">
      <c r="A3145" s="32"/>
      <c r="B3145" s="32"/>
      <c r="C3145" s="30"/>
      <c r="D3145" s="8"/>
      <c r="E3145" s="8"/>
      <c r="F3145" s="8"/>
      <c r="G3145" s="8"/>
      <c r="H3145" s="8"/>
      <c r="I3145" s="8"/>
      <c r="J3145" s="8"/>
      <c r="K3145" s="8"/>
      <c r="L3145" s="8"/>
      <c r="M3145" s="8"/>
    </row>
    <row r="3146" spans="1:38" ht="30" customHeight="1">
      <c r="A3146" s="32"/>
      <c r="B3146" s="32"/>
      <c r="C3146" s="30"/>
      <c r="D3146" s="8"/>
      <c r="E3146" s="8"/>
      <c r="F3146" s="8"/>
      <c r="G3146" s="8"/>
      <c r="H3146" s="8"/>
      <c r="I3146" s="8"/>
      <c r="J3146" s="8"/>
      <c r="K3146" s="8"/>
      <c r="L3146" s="8"/>
      <c r="M3146" s="8"/>
    </row>
    <row r="3147" spans="1:38" ht="30" customHeight="1">
      <c r="A3147" s="32"/>
      <c r="B3147" s="32"/>
      <c r="C3147" s="30"/>
      <c r="D3147" s="8"/>
      <c r="E3147" s="8"/>
      <c r="F3147" s="8"/>
      <c r="G3147" s="8"/>
      <c r="H3147" s="8"/>
      <c r="I3147" s="8"/>
      <c r="J3147" s="8"/>
      <c r="K3147" s="8"/>
      <c r="L3147" s="8"/>
      <c r="M3147" s="8"/>
    </row>
    <row r="3148" spans="1:38" ht="30" customHeight="1">
      <c r="A3148" s="32"/>
      <c r="B3148" s="32"/>
      <c r="C3148" s="30"/>
      <c r="D3148" s="8"/>
      <c r="E3148" s="8"/>
      <c r="F3148" s="8"/>
      <c r="G3148" s="8"/>
      <c r="H3148" s="8"/>
      <c r="I3148" s="8"/>
      <c r="J3148" s="8"/>
      <c r="K3148" s="8"/>
      <c r="L3148" s="8"/>
      <c r="M3148" s="8"/>
    </row>
    <row r="3149" spans="1:38" ht="30" customHeight="1">
      <c r="A3149" s="32"/>
      <c r="B3149" s="32"/>
      <c r="C3149" s="30"/>
      <c r="D3149" s="8"/>
      <c r="E3149" s="8"/>
      <c r="F3149" s="8"/>
      <c r="G3149" s="8"/>
      <c r="H3149" s="8"/>
      <c r="I3149" s="8"/>
      <c r="J3149" s="8"/>
      <c r="K3149" s="8"/>
      <c r="L3149" s="8"/>
      <c r="M3149" s="8"/>
    </row>
    <row r="3150" spans="1:38" ht="30" customHeight="1">
      <c r="A3150" s="11" t="s">
        <v>121</v>
      </c>
      <c r="B3150" s="12"/>
      <c r="C3150" s="13"/>
      <c r="D3150" s="14"/>
      <c r="E3150" s="8"/>
      <c r="F3150" s="14"/>
      <c r="G3150" s="8"/>
      <c r="H3150" s="14"/>
      <c r="I3150" s="8"/>
      <c r="J3150" s="14"/>
      <c r="K3150" s="8"/>
      <c r="L3150" s="14">
        <f>F3150+H3150+J3150</f>
        <v>0</v>
      </c>
      <c r="M3150" s="14"/>
      <c r="R3150">
        <f t="shared" ref="R3150:AL3150" si="302">ROUNDDOWN(SUM(R3130:R3132), 0)</f>
        <v>0</v>
      </c>
      <c r="S3150">
        <f t="shared" si="302"/>
        <v>0</v>
      </c>
      <c r="T3150">
        <f t="shared" si="302"/>
        <v>0</v>
      </c>
      <c r="U3150">
        <f t="shared" si="302"/>
        <v>0</v>
      </c>
      <c r="V3150">
        <f t="shared" si="302"/>
        <v>0</v>
      </c>
      <c r="W3150">
        <f t="shared" si="302"/>
        <v>0</v>
      </c>
      <c r="X3150">
        <f t="shared" si="302"/>
        <v>0</v>
      </c>
      <c r="Y3150">
        <f t="shared" si="302"/>
        <v>0</v>
      </c>
      <c r="Z3150">
        <f t="shared" si="302"/>
        <v>0</v>
      </c>
      <c r="AA3150">
        <f t="shared" si="302"/>
        <v>0</v>
      </c>
      <c r="AB3150">
        <f t="shared" si="302"/>
        <v>0</v>
      </c>
      <c r="AC3150">
        <f t="shared" si="302"/>
        <v>0</v>
      </c>
      <c r="AD3150">
        <f t="shared" si="302"/>
        <v>0</v>
      </c>
      <c r="AE3150">
        <f t="shared" si="302"/>
        <v>0</v>
      </c>
      <c r="AF3150">
        <f t="shared" si="302"/>
        <v>0</v>
      </c>
      <c r="AG3150">
        <f t="shared" si="302"/>
        <v>0</v>
      </c>
      <c r="AH3150">
        <f t="shared" si="302"/>
        <v>0</v>
      </c>
      <c r="AI3150">
        <f t="shared" si="302"/>
        <v>0</v>
      </c>
      <c r="AJ3150">
        <f t="shared" si="302"/>
        <v>0</v>
      </c>
      <c r="AK3150">
        <f t="shared" si="302"/>
        <v>0</v>
      </c>
      <c r="AL3150">
        <f t="shared" si="302"/>
        <v>0</v>
      </c>
    </row>
    <row r="3151" spans="1:38" ht="30" customHeight="1">
      <c r="A3151" s="53" t="s">
        <v>459</v>
      </c>
      <c r="B3151" s="56"/>
      <c r="C3151" s="56"/>
      <c r="D3151" s="56"/>
      <c r="E3151" s="56"/>
      <c r="F3151" s="56"/>
      <c r="G3151" s="56"/>
      <c r="H3151" s="56"/>
      <c r="I3151" s="56"/>
      <c r="J3151" s="56"/>
      <c r="K3151" s="56"/>
      <c r="L3151" s="56"/>
      <c r="M3151" s="57"/>
    </row>
    <row r="3152" spans="1:38" ht="30" customHeight="1">
      <c r="A3152" s="31" t="s">
        <v>210</v>
      </c>
      <c r="B3152" s="31" t="s">
        <v>211</v>
      </c>
      <c r="C3152" s="29" t="s">
        <v>57</v>
      </c>
      <c r="D3152" s="8">
        <v>68</v>
      </c>
      <c r="E3152" s="8"/>
      <c r="F3152" s="8"/>
      <c r="G3152" s="8"/>
      <c r="H3152" s="8"/>
      <c r="I3152" s="8"/>
      <c r="J3152" s="8"/>
      <c r="K3152" s="8">
        <f>E3152+G3152+I3152</f>
        <v>0</v>
      </c>
      <c r="L3152" s="8">
        <f>F3152+H3152+J3152</f>
        <v>0</v>
      </c>
      <c r="M3152" s="9" t="s">
        <v>209</v>
      </c>
      <c r="O3152" t="str">
        <f>""</f>
        <v/>
      </c>
      <c r="P3152" s="1" t="s">
        <v>120</v>
      </c>
      <c r="Q3152">
        <v>1</v>
      </c>
      <c r="R3152">
        <f>IF(P3152="기계경비", J3152, 0)</f>
        <v>0</v>
      </c>
      <c r="S3152">
        <f>IF(P3152="운반비", J3152, 0)</f>
        <v>0</v>
      </c>
      <c r="T3152">
        <f>IF(P3152="작업부산물", F3152, 0)</f>
        <v>0</v>
      </c>
      <c r="U3152">
        <f>IF(P3152="관급", F3152, 0)</f>
        <v>0</v>
      </c>
      <c r="V3152">
        <f>IF(P3152="외주비", J3152, 0)</f>
        <v>0</v>
      </c>
      <c r="W3152">
        <f>IF(P3152="장비비", J3152, 0)</f>
        <v>0</v>
      </c>
      <c r="X3152">
        <f>IF(P3152="폐기물처리비", J3152, 0)</f>
        <v>0</v>
      </c>
      <c r="Y3152">
        <f>IF(P3152="가설비", J3152, 0)</f>
        <v>0</v>
      </c>
      <c r="Z3152">
        <f>IF(P3152="잡비제외분", F3152, 0)</f>
        <v>0</v>
      </c>
      <c r="AA3152">
        <f>IF(P3152="사급자재대", L3152, 0)</f>
        <v>0</v>
      </c>
      <c r="AB3152">
        <f>IF(P3152="관급자재대", L3152, 0)</f>
        <v>0</v>
      </c>
      <c r="AC3152">
        <f>IF(P3152="사용자항목1", L3152, 0)</f>
        <v>0</v>
      </c>
      <c r="AD3152">
        <f>IF(P3152="사용자항목2", L3152, 0)</f>
        <v>0</v>
      </c>
      <c r="AE3152">
        <f>IF(P3152="사용자항목3", L3152, 0)</f>
        <v>0</v>
      </c>
      <c r="AF3152">
        <f>IF(P3152="사용자항목4", L3152, 0)</f>
        <v>0</v>
      </c>
      <c r="AG3152">
        <f>IF(P3152="사용자항목5", L3152, 0)</f>
        <v>0</v>
      </c>
      <c r="AH3152">
        <f>IF(P3152="사용자항목6", L3152, 0)</f>
        <v>0</v>
      </c>
      <c r="AI3152">
        <f>IF(P3152="사용자항목7", L3152, 0)</f>
        <v>0</v>
      </c>
      <c r="AJ3152">
        <f>IF(P3152="사용자항목8", L3152, 0)</f>
        <v>0</v>
      </c>
      <c r="AK3152">
        <f>IF(P3152="사용자항목9", L3152, 0)</f>
        <v>0</v>
      </c>
    </row>
    <row r="3153" spans="1:37" ht="30" customHeight="1">
      <c r="A3153" s="31" t="s">
        <v>213</v>
      </c>
      <c r="B3153" s="31" t="s">
        <v>214</v>
      </c>
      <c r="C3153" s="29" t="s">
        <v>57</v>
      </c>
      <c r="D3153" s="8">
        <v>68</v>
      </c>
      <c r="E3153" s="8"/>
      <c r="F3153" s="8"/>
      <c r="G3153" s="8"/>
      <c r="H3153" s="8"/>
      <c r="I3153" s="8"/>
      <c r="J3153" s="8"/>
      <c r="K3153" s="8">
        <f>E3153+G3153+I3153</f>
        <v>0</v>
      </c>
      <c r="L3153" s="8">
        <f>F3153+H3153+J3153</f>
        <v>0</v>
      </c>
      <c r="M3153" s="9" t="s">
        <v>212</v>
      </c>
      <c r="O3153" t="str">
        <f>""</f>
        <v/>
      </c>
      <c r="P3153" s="1" t="s">
        <v>120</v>
      </c>
      <c r="Q3153">
        <v>1</v>
      </c>
      <c r="R3153">
        <f>IF(P3153="기계경비", J3153, 0)</f>
        <v>0</v>
      </c>
      <c r="S3153">
        <f>IF(P3153="운반비", J3153, 0)</f>
        <v>0</v>
      </c>
      <c r="T3153">
        <f>IF(P3153="작업부산물", F3153, 0)</f>
        <v>0</v>
      </c>
      <c r="U3153">
        <f>IF(P3153="관급", F3153, 0)</f>
        <v>0</v>
      </c>
      <c r="V3153">
        <f>IF(P3153="외주비", J3153, 0)</f>
        <v>0</v>
      </c>
      <c r="W3153">
        <f>IF(P3153="장비비", J3153, 0)</f>
        <v>0</v>
      </c>
      <c r="X3153">
        <f>IF(P3153="폐기물처리비", J3153, 0)</f>
        <v>0</v>
      </c>
      <c r="Y3153">
        <f>IF(P3153="가설비", J3153, 0)</f>
        <v>0</v>
      </c>
      <c r="Z3153">
        <f>IF(P3153="잡비제외분", F3153, 0)</f>
        <v>0</v>
      </c>
      <c r="AA3153">
        <f>IF(P3153="사급자재대", L3153, 0)</f>
        <v>0</v>
      </c>
      <c r="AB3153">
        <f>IF(P3153="관급자재대", L3153, 0)</f>
        <v>0</v>
      </c>
      <c r="AC3153">
        <f>IF(P3153="사용자항목1", L3153, 0)</f>
        <v>0</v>
      </c>
      <c r="AD3153">
        <f>IF(P3153="사용자항목2", L3153, 0)</f>
        <v>0</v>
      </c>
      <c r="AE3153">
        <f>IF(P3153="사용자항목3", L3153, 0)</f>
        <v>0</v>
      </c>
      <c r="AF3153">
        <f>IF(P3153="사용자항목4", L3153, 0)</f>
        <v>0</v>
      </c>
      <c r="AG3153">
        <f>IF(P3153="사용자항목5", L3153, 0)</f>
        <v>0</v>
      </c>
      <c r="AH3153">
        <f>IF(P3153="사용자항목6", L3153, 0)</f>
        <v>0</v>
      </c>
      <c r="AI3153">
        <f>IF(P3153="사용자항목7", L3153, 0)</f>
        <v>0</v>
      </c>
      <c r="AJ3153">
        <f>IF(P3153="사용자항목8", L3153, 0)</f>
        <v>0</v>
      </c>
      <c r="AK3153">
        <f>IF(P3153="사용자항목9", L3153, 0)</f>
        <v>0</v>
      </c>
    </row>
    <row r="3154" spans="1:37" ht="30" customHeight="1">
      <c r="A3154" s="32"/>
      <c r="B3154" s="32"/>
      <c r="C3154" s="30"/>
      <c r="D3154" s="8"/>
      <c r="E3154" s="8"/>
      <c r="F3154" s="8"/>
      <c r="G3154" s="8"/>
      <c r="H3154" s="8"/>
      <c r="I3154" s="8"/>
      <c r="J3154" s="8"/>
      <c r="K3154" s="8"/>
      <c r="L3154" s="8"/>
      <c r="M3154" s="8"/>
    </row>
    <row r="3155" spans="1:37" ht="30" customHeight="1">
      <c r="A3155" s="32"/>
      <c r="B3155" s="32"/>
      <c r="C3155" s="30"/>
      <c r="D3155" s="8"/>
      <c r="E3155" s="8"/>
      <c r="F3155" s="8"/>
      <c r="G3155" s="8"/>
      <c r="H3155" s="8"/>
      <c r="I3155" s="8"/>
      <c r="J3155" s="8"/>
      <c r="K3155" s="8"/>
      <c r="L3155" s="8"/>
      <c r="M3155" s="8"/>
    </row>
    <row r="3156" spans="1:37" ht="30" customHeight="1">
      <c r="A3156" s="32"/>
      <c r="B3156" s="32"/>
      <c r="C3156" s="30"/>
      <c r="D3156" s="8"/>
      <c r="E3156" s="8"/>
      <c r="F3156" s="8"/>
      <c r="G3156" s="8"/>
      <c r="H3156" s="8"/>
      <c r="I3156" s="8"/>
      <c r="J3156" s="8"/>
      <c r="K3156" s="8"/>
      <c r="L3156" s="8"/>
      <c r="M3156" s="8"/>
    </row>
    <row r="3157" spans="1:37" ht="30" customHeight="1">
      <c r="A3157" s="32"/>
      <c r="B3157" s="32"/>
      <c r="C3157" s="30"/>
      <c r="D3157" s="8"/>
      <c r="E3157" s="8"/>
      <c r="F3157" s="8"/>
      <c r="G3157" s="8"/>
      <c r="H3157" s="8"/>
      <c r="I3157" s="8"/>
      <c r="J3157" s="8"/>
      <c r="K3157" s="8"/>
      <c r="L3157" s="8"/>
      <c r="M3157" s="8"/>
    </row>
    <row r="3158" spans="1:37" ht="30" customHeight="1">
      <c r="A3158" s="32"/>
      <c r="B3158" s="32"/>
      <c r="C3158" s="30"/>
      <c r="D3158" s="8"/>
      <c r="E3158" s="8"/>
      <c r="F3158" s="8"/>
      <c r="G3158" s="8"/>
      <c r="H3158" s="8"/>
      <c r="I3158" s="8"/>
      <c r="J3158" s="8"/>
      <c r="K3158" s="8"/>
      <c r="L3158" s="8"/>
      <c r="M3158" s="8"/>
    </row>
    <row r="3159" spans="1:37" ht="30" customHeight="1">
      <c r="A3159" s="32"/>
      <c r="B3159" s="32"/>
      <c r="C3159" s="30"/>
      <c r="D3159" s="8"/>
      <c r="E3159" s="8"/>
      <c r="F3159" s="8"/>
      <c r="G3159" s="8"/>
      <c r="H3159" s="8"/>
      <c r="I3159" s="8"/>
      <c r="J3159" s="8"/>
      <c r="K3159" s="8"/>
      <c r="L3159" s="8"/>
      <c r="M3159" s="8"/>
    </row>
    <row r="3160" spans="1:37" ht="30" customHeight="1">
      <c r="A3160" s="32"/>
      <c r="B3160" s="32"/>
      <c r="C3160" s="30"/>
      <c r="D3160" s="8"/>
      <c r="E3160" s="8"/>
      <c r="F3160" s="8"/>
      <c r="G3160" s="8"/>
      <c r="H3160" s="8"/>
      <c r="I3160" s="8"/>
      <c r="J3160" s="8"/>
      <c r="K3160" s="8"/>
      <c r="L3160" s="8"/>
      <c r="M3160" s="8"/>
    </row>
    <row r="3161" spans="1:37" ht="30" customHeight="1">
      <c r="A3161" s="32"/>
      <c r="B3161" s="32"/>
      <c r="C3161" s="30"/>
      <c r="D3161" s="8"/>
      <c r="E3161" s="8"/>
      <c r="F3161" s="8"/>
      <c r="G3161" s="8"/>
      <c r="H3161" s="8"/>
      <c r="I3161" s="8"/>
      <c r="J3161" s="8"/>
      <c r="K3161" s="8"/>
      <c r="L3161" s="8"/>
      <c r="M3161" s="8"/>
    </row>
    <row r="3162" spans="1:37" ht="30" customHeight="1">
      <c r="A3162" s="32"/>
      <c r="B3162" s="32"/>
      <c r="C3162" s="30"/>
      <c r="D3162" s="8"/>
      <c r="E3162" s="8"/>
      <c r="F3162" s="8"/>
      <c r="G3162" s="8"/>
      <c r="H3162" s="8"/>
      <c r="I3162" s="8"/>
      <c r="J3162" s="8"/>
      <c r="K3162" s="8"/>
      <c r="L3162" s="8"/>
      <c r="M3162" s="8"/>
    </row>
    <row r="3163" spans="1:37" ht="30" customHeight="1">
      <c r="A3163" s="32"/>
      <c r="B3163" s="32"/>
      <c r="C3163" s="30"/>
      <c r="D3163" s="8"/>
      <c r="E3163" s="8"/>
      <c r="F3163" s="8"/>
      <c r="G3163" s="8"/>
      <c r="H3163" s="8"/>
      <c r="I3163" s="8"/>
      <c r="J3163" s="8"/>
      <c r="K3163" s="8"/>
      <c r="L3163" s="8"/>
      <c r="M3163" s="8"/>
    </row>
    <row r="3164" spans="1:37" ht="30" customHeight="1">
      <c r="A3164" s="32"/>
      <c r="B3164" s="32"/>
      <c r="C3164" s="30"/>
      <c r="D3164" s="8"/>
      <c r="E3164" s="8"/>
      <c r="F3164" s="8"/>
      <c r="G3164" s="8"/>
      <c r="H3164" s="8"/>
      <c r="I3164" s="8"/>
      <c r="J3164" s="8"/>
      <c r="K3164" s="8"/>
      <c r="L3164" s="8"/>
      <c r="M3164" s="8"/>
    </row>
    <row r="3165" spans="1:37" ht="30" customHeight="1">
      <c r="A3165" s="32"/>
      <c r="B3165" s="32"/>
      <c r="C3165" s="30"/>
      <c r="D3165" s="8"/>
      <c r="E3165" s="8"/>
      <c r="F3165" s="8"/>
      <c r="G3165" s="8"/>
      <c r="H3165" s="8"/>
      <c r="I3165" s="8"/>
      <c r="J3165" s="8"/>
      <c r="K3165" s="8"/>
      <c r="L3165" s="8"/>
      <c r="M3165" s="8"/>
    </row>
    <row r="3166" spans="1:37" ht="30" customHeight="1">
      <c r="A3166" s="32"/>
      <c r="B3166" s="32"/>
      <c r="C3166" s="30"/>
      <c r="D3166" s="8"/>
      <c r="E3166" s="8"/>
      <c r="F3166" s="8"/>
      <c r="G3166" s="8"/>
      <c r="H3166" s="8"/>
      <c r="I3166" s="8"/>
      <c r="J3166" s="8"/>
      <c r="K3166" s="8"/>
      <c r="L3166" s="8"/>
      <c r="M3166" s="8"/>
    </row>
    <row r="3167" spans="1:37" ht="30" customHeight="1">
      <c r="A3167" s="32"/>
      <c r="B3167" s="32"/>
      <c r="C3167" s="30"/>
      <c r="D3167" s="8"/>
      <c r="E3167" s="8"/>
      <c r="F3167" s="8"/>
      <c r="G3167" s="8"/>
      <c r="H3167" s="8"/>
      <c r="I3167" s="8"/>
      <c r="J3167" s="8"/>
      <c r="K3167" s="8"/>
      <c r="L3167" s="8"/>
      <c r="M3167" s="8"/>
    </row>
    <row r="3168" spans="1:37" ht="30" customHeight="1">
      <c r="A3168" s="32"/>
      <c r="B3168" s="32"/>
      <c r="C3168" s="30"/>
      <c r="D3168" s="8"/>
      <c r="E3168" s="8"/>
      <c r="F3168" s="8"/>
      <c r="G3168" s="8"/>
      <c r="H3168" s="8"/>
      <c r="I3168" s="8"/>
      <c r="J3168" s="8"/>
      <c r="K3168" s="8"/>
      <c r="L3168" s="8"/>
      <c r="M3168" s="8"/>
    </row>
    <row r="3169" spans="1:38" ht="30" customHeight="1">
      <c r="A3169" s="32"/>
      <c r="B3169" s="32"/>
      <c r="C3169" s="30"/>
      <c r="D3169" s="8"/>
      <c r="E3169" s="8"/>
      <c r="F3169" s="8"/>
      <c r="G3169" s="8"/>
      <c r="H3169" s="8"/>
      <c r="I3169" s="8"/>
      <c r="J3169" s="8"/>
      <c r="K3169" s="8"/>
      <c r="L3169" s="8"/>
      <c r="M3169" s="8"/>
    </row>
    <row r="3170" spans="1:38" ht="30" customHeight="1">
      <c r="A3170" s="32"/>
      <c r="B3170" s="32"/>
      <c r="C3170" s="30"/>
      <c r="D3170" s="8"/>
      <c r="E3170" s="8"/>
      <c r="F3170" s="8"/>
      <c r="G3170" s="8"/>
      <c r="H3170" s="8"/>
      <c r="I3170" s="8"/>
      <c r="J3170" s="8"/>
      <c r="K3170" s="8"/>
      <c r="L3170" s="8"/>
      <c r="M3170" s="8"/>
    </row>
    <row r="3171" spans="1:38" ht="30" customHeight="1">
      <c r="A3171" s="32"/>
      <c r="B3171" s="32"/>
      <c r="C3171" s="30"/>
      <c r="D3171" s="8"/>
      <c r="E3171" s="8"/>
      <c r="F3171" s="8"/>
      <c r="G3171" s="8"/>
      <c r="H3171" s="8"/>
      <c r="I3171" s="8"/>
      <c r="J3171" s="8"/>
      <c r="K3171" s="8"/>
      <c r="L3171" s="8"/>
      <c r="M3171" s="8"/>
    </row>
    <row r="3172" spans="1:38" ht="30" customHeight="1">
      <c r="A3172" s="11" t="s">
        <v>121</v>
      </c>
      <c r="B3172" s="12"/>
      <c r="C3172" s="13"/>
      <c r="D3172" s="14"/>
      <c r="E3172" s="8"/>
      <c r="F3172" s="14"/>
      <c r="G3172" s="8"/>
      <c r="H3172" s="14"/>
      <c r="I3172" s="8"/>
      <c r="J3172" s="14"/>
      <c r="K3172" s="8"/>
      <c r="L3172" s="14">
        <f>F3172+H3172+J3172</f>
        <v>0</v>
      </c>
      <c r="M3172" s="14"/>
      <c r="R3172">
        <f t="shared" ref="R3172:AL3172" si="303">ROUNDDOWN(SUM(R3152:R3153), 0)</f>
        <v>0</v>
      </c>
      <c r="S3172">
        <f t="shared" si="303"/>
        <v>0</v>
      </c>
      <c r="T3172">
        <f t="shared" si="303"/>
        <v>0</v>
      </c>
      <c r="U3172">
        <f t="shared" si="303"/>
        <v>0</v>
      </c>
      <c r="V3172">
        <f t="shared" si="303"/>
        <v>0</v>
      </c>
      <c r="W3172">
        <f t="shared" si="303"/>
        <v>0</v>
      </c>
      <c r="X3172">
        <f t="shared" si="303"/>
        <v>0</v>
      </c>
      <c r="Y3172">
        <f t="shared" si="303"/>
        <v>0</v>
      </c>
      <c r="Z3172">
        <f t="shared" si="303"/>
        <v>0</v>
      </c>
      <c r="AA3172">
        <f t="shared" si="303"/>
        <v>0</v>
      </c>
      <c r="AB3172">
        <f t="shared" si="303"/>
        <v>0</v>
      </c>
      <c r="AC3172">
        <f t="shared" si="303"/>
        <v>0</v>
      </c>
      <c r="AD3172">
        <f t="shared" si="303"/>
        <v>0</v>
      </c>
      <c r="AE3172">
        <f t="shared" si="303"/>
        <v>0</v>
      </c>
      <c r="AF3172">
        <f t="shared" si="303"/>
        <v>0</v>
      </c>
      <c r="AG3172">
        <f t="shared" si="303"/>
        <v>0</v>
      </c>
      <c r="AH3172">
        <f t="shared" si="303"/>
        <v>0</v>
      </c>
      <c r="AI3172">
        <f t="shared" si="303"/>
        <v>0</v>
      </c>
      <c r="AJ3172">
        <f t="shared" si="303"/>
        <v>0</v>
      </c>
      <c r="AK3172">
        <f t="shared" si="303"/>
        <v>0</v>
      </c>
      <c r="AL3172">
        <f t="shared" si="303"/>
        <v>0</v>
      </c>
    </row>
    <row r="3173" spans="1:38" ht="30" customHeight="1">
      <c r="A3173" s="53" t="s">
        <v>460</v>
      </c>
      <c r="B3173" s="56"/>
      <c r="C3173" s="56"/>
      <c r="D3173" s="56"/>
      <c r="E3173" s="56"/>
      <c r="F3173" s="56"/>
      <c r="G3173" s="56"/>
      <c r="H3173" s="56"/>
      <c r="I3173" s="56"/>
      <c r="J3173" s="56"/>
      <c r="K3173" s="56"/>
      <c r="L3173" s="56"/>
      <c r="M3173" s="57"/>
    </row>
    <row r="3174" spans="1:38" ht="30" customHeight="1">
      <c r="A3174" s="31" t="s">
        <v>100</v>
      </c>
      <c r="B3174" s="31" t="s">
        <v>101</v>
      </c>
      <c r="C3174" s="29" t="s">
        <v>74</v>
      </c>
      <c r="D3174" s="8">
        <v>0.216</v>
      </c>
      <c r="E3174" s="8"/>
      <c r="F3174" s="8"/>
      <c r="G3174" s="8"/>
      <c r="H3174" s="8"/>
      <c r="I3174" s="8"/>
      <c r="J3174" s="8"/>
      <c r="K3174" s="8">
        <f t="shared" ref="K3174:L3176" si="304">E3174+G3174+I3174</f>
        <v>0</v>
      </c>
      <c r="L3174" s="8">
        <f t="shared" si="304"/>
        <v>0</v>
      </c>
      <c r="M3174" s="8"/>
      <c r="O3174" t="str">
        <f>"03"</f>
        <v>03</v>
      </c>
      <c r="P3174" t="s">
        <v>110</v>
      </c>
      <c r="Q3174">
        <v>1</v>
      </c>
      <c r="R3174">
        <f>IF(P3174="기계경비", J3174, 0)</f>
        <v>0</v>
      </c>
      <c r="S3174">
        <f>IF(P3174="운반비", J3174, 0)</f>
        <v>0</v>
      </c>
      <c r="T3174">
        <f>IF(P3174="작업부산물", F3174, 0)</f>
        <v>0</v>
      </c>
      <c r="U3174">
        <f>IF(P3174="관급", F3174, 0)</f>
        <v>0</v>
      </c>
      <c r="V3174">
        <f>IF(P3174="외주비", J3174, 0)</f>
        <v>0</v>
      </c>
      <c r="W3174">
        <f>IF(P3174="장비비", J3174, 0)</f>
        <v>0</v>
      </c>
      <c r="X3174">
        <f>IF(P3174="폐기물처리비", L3174, 0)</f>
        <v>0</v>
      </c>
      <c r="Y3174">
        <f>IF(P3174="가설비", J3174, 0)</f>
        <v>0</v>
      </c>
      <c r="Z3174">
        <f>IF(P3174="잡비제외분", F3174, 0)</f>
        <v>0</v>
      </c>
      <c r="AA3174">
        <f>IF(P3174="사급자재대", L3174, 0)</f>
        <v>0</v>
      </c>
      <c r="AB3174">
        <f>IF(P3174="관급자재대", L3174, 0)</f>
        <v>0</v>
      </c>
      <c r="AC3174">
        <f>IF(P3174="사용자항목1", L3174, 0)</f>
        <v>0</v>
      </c>
      <c r="AD3174">
        <f>IF(P3174="사용자항목2", L3174, 0)</f>
        <v>0</v>
      </c>
      <c r="AE3174">
        <f>IF(P3174="사용자항목3", L3174, 0)</f>
        <v>0</v>
      </c>
      <c r="AF3174">
        <f>IF(P3174="사용자항목4", L3174, 0)</f>
        <v>0</v>
      </c>
      <c r="AG3174">
        <f>IF(P3174="사용자항목5", L3174, 0)</f>
        <v>0</v>
      </c>
      <c r="AH3174">
        <f>IF(P3174="사용자항목6", L3174, 0)</f>
        <v>0</v>
      </c>
      <c r="AI3174">
        <f>IF(P3174="사용자항목7", L3174, 0)</f>
        <v>0</v>
      </c>
      <c r="AJ3174">
        <f>IF(P3174="사용자항목8", L3174, 0)</f>
        <v>0</v>
      </c>
      <c r="AK3174">
        <f>IF(P3174="사용자항목9", L3174, 0)</f>
        <v>0</v>
      </c>
    </row>
    <row r="3175" spans="1:38" ht="30" customHeight="1">
      <c r="A3175" s="31" t="s">
        <v>106</v>
      </c>
      <c r="B3175" s="31" t="s">
        <v>109</v>
      </c>
      <c r="C3175" s="29" t="s">
        <v>74</v>
      </c>
      <c r="D3175" s="8">
        <v>0.216</v>
      </c>
      <c r="E3175" s="8"/>
      <c r="F3175" s="8"/>
      <c r="G3175" s="8"/>
      <c r="H3175" s="8"/>
      <c r="I3175" s="8"/>
      <c r="J3175" s="8"/>
      <c r="K3175" s="8">
        <f t="shared" si="304"/>
        <v>0</v>
      </c>
      <c r="L3175" s="8">
        <f t="shared" si="304"/>
        <v>0</v>
      </c>
      <c r="M3175" s="9" t="s">
        <v>108</v>
      </c>
      <c r="O3175" t="str">
        <f>"03"</f>
        <v>03</v>
      </c>
      <c r="P3175" t="s">
        <v>110</v>
      </c>
      <c r="Q3175">
        <v>1</v>
      </c>
      <c r="R3175">
        <f>IF(P3175="기계경비", J3175, 0)</f>
        <v>0</v>
      </c>
      <c r="S3175">
        <f>IF(P3175="운반비", J3175, 0)</f>
        <v>0</v>
      </c>
      <c r="T3175">
        <f>IF(P3175="작업부산물", F3175, 0)</f>
        <v>0</v>
      </c>
      <c r="U3175">
        <f>IF(P3175="관급", F3175, 0)</f>
        <v>0</v>
      </c>
      <c r="V3175">
        <f>IF(P3175="외주비", J3175, 0)</f>
        <v>0</v>
      </c>
      <c r="W3175">
        <f>IF(P3175="장비비", J3175, 0)</f>
        <v>0</v>
      </c>
      <c r="X3175">
        <f>IF(P3175="폐기물처리비", L3175, 0)</f>
        <v>0</v>
      </c>
      <c r="Y3175">
        <f>IF(P3175="가설비", J3175, 0)</f>
        <v>0</v>
      </c>
      <c r="Z3175">
        <f>IF(P3175="잡비제외분", F3175, 0)</f>
        <v>0</v>
      </c>
      <c r="AA3175">
        <f>IF(P3175="사급자재대", L3175, 0)</f>
        <v>0</v>
      </c>
      <c r="AB3175">
        <f>IF(P3175="관급자재대", L3175, 0)</f>
        <v>0</v>
      </c>
      <c r="AC3175">
        <f>IF(P3175="사용자항목1", L3175, 0)</f>
        <v>0</v>
      </c>
      <c r="AD3175">
        <f>IF(P3175="사용자항목2", L3175, 0)</f>
        <v>0</v>
      </c>
      <c r="AE3175">
        <f>IF(P3175="사용자항목3", L3175, 0)</f>
        <v>0</v>
      </c>
      <c r="AF3175">
        <f>IF(P3175="사용자항목4", L3175, 0)</f>
        <v>0</v>
      </c>
      <c r="AG3175">
        <f>IF(P3175="사용자항목5", L3175, 0)</f>
        <v>0</v>
      </c>
      <c r="AH3175">
        <f>IF(P3175="사용자항목6", L3175, 0)</f>
        <v>0</v>
      </c>
      <c r="AI3175">
        <f>IF(P3175="사용자항목7", L3175, 0)</f>
        <v>0</v>
      </c>
      <c r="AJ3175">
        <f>IF(P3175="사용자항목8", L3175, 0)</f>
        <v>0</v>
      </c>
      <c r="AK3175">
        <f>IF(P3175="사용자항목9", L3175, 0)</f>
        <v>0</v>
      </c>
    </row>
    <row r="3176" spans="1:38" ht="30" customHeight="1">
      <c r="A3176" s="31" t="s">
        <v>110</v>
      </c>
      <c r="B3176" s="31" t="s">
        <v>112</v>
      </c>
      <c r="C3176" s="29" t="s">
        <v>74</v>
      </c>
      <c r="D3176" s="8">
        <v>0.216</v>
      </c>
      <c r="E3176" s="8"/>
      <c r="F3176" s="8"/>
      <c r="G3176" s="8"/>
      <c r="H3176" s="8"/>
      <c r="I3176" s="8"/>
      <c r="J3176" s="8"/>
      <c r="K3176" s="8">
        <f t="shared" si="304"/>
        <v>0</v>
      </c>
      <c r="L3176" s="8">
        <f t="shared" si="304"/>
        <v>0</v>
      </c>
      <c r="M3176" s="9" t="s">
        <v>108</v>
      </c>
      <c r="O3176" t="str">
        <f>"03"</f>
        <v>03</v>
      </c>
      <c r="P3176" t="s">
        <v>110</v>
      </c>
      <c r="Q3176">
        <v>1</v>
      </c>
      <c r="R3176">
        <f>IF(P3176="기계경비", J3176, 0)</f>
        <v>0</v>
      </c>
      <c r="S3176">
        <f>IF(P3176="운반비", J3176, 0)</f>
        <v>0</v>
      </c>
      <c r="T3176">
        <f>IF(P3176="작업부산물", F3176, 0)</f>
        <v>0</v>
      </c>
      <c r="U3176">
        <f>IF(P3176="관급", F3176, 0)</f>
        <v>0</v>
      </c>
      <c r="V3176">
        <f>IF(P3176="외주비", J3176, 0)</f>
        <v>0</v>
      </c>
      <c r="W3176">
        <f>IF(P3176="장비비", J3176, 0)</f>
        <v>0</v>
      </c>
      <c r="X3176">
        <f>IF(P3176="폐기물처리비", L3176, 0)</f>
        <v>0</v>
      </c>
      <c r="Y3176">
        <f>IF(P3176="가설비", J3176, 0)</f>
        <v>0</v>
      </c>
      <c r="Z3176">
        <f>IF(P3176="잡비제외분", F3176, 0)</f>
        <v>0</v>
      </c>
      <c r="AA3176">
        <f>IF(P3176="사급자재대", L3176, 0)</f>
        <v>0</v>
      </c>
      <c r="AB3176">
        <f>IF(P3176="관급자재대", L3176, 0)</f>
        <v>0</v>
      </c>
      <c r="AC3176">
        <f>IF(P3176="사용자항목1", L3176, 0)</f>
        <v>0</v>
      </c>
      <c r="AD3176">
        <f>IF(P3176="사용자항목2", L3176, 0)</f>
        <v>0</v>
      </c>
      <c r="AE3176">
        <f>IF(P3176="사용자항목3", L3176, 0)</f>
        <v>0</v>
      </c>
      <c r="AF3176">
        <f>IF(P3176="사용자항목4", L3176, 0)</f>
        <v>0</v>
      </c>
      <c r="AG3176">
        <f>IF(P3176="사용자항목5", L3176, 0)</f>
        <v>0</v>
      </c>
      <c r="AH3176">
        <f>IF(P3176="사용자항목6", L3176, 0)</f>
        <v>0</v>
      </c>
      <c r="AI3176">
        <f>IF(P3176="사용자항목7", L3176, 0)</f>
        <v>0</v>
      </c>
      <c r="AJ3176">
        <f>IF(P3176="사용자항목8", L3176, 0)</f>
        <v>0</v>
      </c>
      <c r="AK3176">
        <f>IF(P3176="사용자항목9", L3176, 0)</f>
        <v>0</v>
      </c>
    </row>
    <row r="3177" spans="1:38" ht="30" customHeight="1">
      <c r="A3177" s="32"/>
      <c r="B3177" s="32"/>
      <c r="C3177" s="30"/>
      <c r="D3177" s="8"/>
      <c r="E3177" s="8"/>
      <c r="F3177" s="8"/>
      <c r="G3177" s="8"/>
      <c r="H3177" s="8"/>
      <c r="I3177" s="8"/>
      <c r="J3177" s="8"/>
      <c r="K3177" s="8"/>
      <c r="L3177" s="8"/>
      <c r="M3177" s="8"/>
    </row>
    <row r="3178" spans="1:38" ht="30" customHeight="1">
      <c r="A3178" s="32"/>
      <c r="B3178" s="32"/>
      <c r="C3178" s="30"/>
      <c r="D3178" s="8"/>
      <c r="E3178" s="8"/>
      <c r="F3178" s="8"/>
      <c r="G3178" s="8"/>
      <c r="H3178" s="8"/>
      <c r="I3178" s="8"/>
      <c r="J3178" s="8"/>
      <c r="K3178" s="8"/>
      <c r="L3178" s="8"/>
      <c r="M3178" s="8"/>
    </row>
    <row r="3179" spans="1:38" ht="30" customHeight="1">
      <c r="A3179" s="32"/>
      <c r="B3179" s="32"/>
      <c r="C3179" s="30"/>
      <c r="D3179" s="8"/>
      <c r="E3179" s="8"/>
      <c r="F3179" s="8"/>
      <c r="G3179" s="8"/>
      <c r="H3179" s="8"/>
      <c r="I3179" s="8"/>
      <c r="J3179" s="8"/>
      <c r="K3179" s="8"/>
      <c r="L3179" s="8"/>
      <c r="M3179" s="8"/>
    </row>
    <row r="3180" spans="1:38" ht="30" customHeight="1">
      <c r="A3180" s="32"/>
      <c r="B3180" s="32"/>
      <c r="C3180" s="30"/>
      <c r="D3180" s="8"/>
      <c r="E3180" s="8"/>
      <c r="F3180" s="8"/>
      <c r="G3180" s="8"/>
      <c r="H3180" s="8"/>
      <c r="I3180" s="8"/>
      <c r="J3180" s="8"/>
      <c r="K3180" s="8"/>
      <c r="L3180" s="8"/>
      <c r="M3180" s="8"/>
    </row>
    <row r="3181" spans="1:38" ht="30" customHeight="1">
      <c r="A3181" s="32"/>
      <c r="B3181" s="32"/>
      <c r="C3181" s="30"/>
      <c r="D3181" s="8"/>
      <c r="E3181" s="8"/>
      <c r="F3181" s="8"/>
      <c r="G3181" s="8"/>
      <c r="H3181" s="8"/>
      <c r="I3181" s="8"/>
      <c r="J3181" s="8"/>
      <c r="K3181" s="8"/>
      <c r="L3181" s="8"/>
      <c r="M3181" s="8"/>
    </row>
    <row r="3182" spans="1:38" ht="30" customHeight="1">
      <c r="A3182" s="32"/>
      <c r="B3182" s="32"/>
      <c r="C3182" s="30"/>
      <c r="D3182" s="8"/>
      <c r="E3182" s="8"/>
      <c r="F3182" s="8"/>
      <c r="G3182" s="8"/>
      <c r="H3182" s="8"/>
      <c r="I3182" s="8"/>
      <c r="J3182" s="8"/>
      <c r="K3182" s="8"/>
      <c r="L3182" s="8"/>
      <c r="M3182" s="8"/>
    </row>
    <row r="3183" spans="1:38" ht="30" customHeight="1">
      <c r="A3183" s="32"/>
      <c r="B3183" s="32"/>
      <c r="C3183" s="30"/>
      <c r="D3183" s="8"/>
      <c r="E3183" s="8"/>
      <c r="F3183" s="8"/>
      <c r="G3183" s="8"/>
      <c r="H3183" s="8"/>
      <c r="I3183" s="8"/>
      <c r="J3183" s="8"/>
      <c r="K3183" s="8"/>
      <c r="L3183" s="8"/>
      <c r="M3183" s="8"/>
    </row>
    <row r="3184" spans="1:38" ht="30" customHeight="1">
      <c r="A3184" s="32"/>
      <c r="B3184" s="32"/>
      <c r="C3184" s="30"/>
      <c r="D3184" s="8"/>
      <c r="E3184" s="8"/>
      <c r="F3184" s="8"/>
      <c r="G3184" s="8"/>
      <c r="H3184" s="8"/>
      <c r="I3184" s="8"/>
      <c r="J3184" s="8"/>
      <c r="K3184" s="8"/>
      <c r="L3184" s="8"/>
      <c r="M3184" s="8"/>
    </row>
    <row r="3185" spans="1:38" ht="30" customHeight="1">
      <c r="A3185" s="32"/>
      <c r="B3185" s="32"/>
      <c r="C3185" s="30"/>
      <c r="D3185" s="8"/>
      <c r="E3185" s="8"/>
      <c r="F3185" s="8"/>
      <c r="G3185" s="8"/>
      <c r="H3185" s="8"/>
      <c r="I3185" s="8"/>
      <c r="J3185" s="8"/>
      <c r="K3185" s="8"/>
      <c r="L3185" s="8"/>
      <c r="M3185" s="8"/>
    </row>
    <row r="3186" spans="1:38" ht="30" customHeight="1">
      <c r="A3186" s="32"/>
      <c r="B3186" s="32"/>
      <c r="C3186" s="30"/>
      <c r="D3186" s="8"/>
      <c r="E3186" s="8"/>
      <c r="F3186" s="8"/>
      <c r="G3186" s="8"/>
      <c r="H3186" s="8"/>
      <c r="I3186" s="8"/>
      <c r="J3186" s="8"/>
      <c r="K3186" s="8"/>
      <c r="L3186" s="8"/>
      <c r="M3186" s="8"/>
    </row>
    <row r="3187" spans="1:38" ht="30" customHeight="1">
      <c r="A3187" s="32"/>
      <c r="B3187" s="32"/>
      <c r="C3187" s="30"/>
      <c r="D3187" s="8"/>
      <c r="E3187" s="8"/>
      <c r="F3187" s="8"/>
      <c r="G3187" s="8"/>
      <c r="H3187" s="8"/>
      <c r="I3187" s="8"/>
      <c r="J3187" s="8"/>
      <c r="K3187" s="8"/>
      <c r="L3187" s="8"/>
      <c r="M3187" s="8"/>
    </row>
    <row r="3188" spans="1:38" ht="30" customHeight="1">
      <c r="A3188" s="32"/>
      <c r="B3188" s="32"/>
      <c r="C3188" s="30"/>
      <c r="D3188" s="8"/>
      <c r="E3188" s="8"/>
      <c r="F3188" s="8"/>
      <c r="G3188" s="8"/>
      <c r="H3188" s="8"/>
      <c r="I3188" s="8"/>
      <c r="J3188" s="8"/>
      <c r="K3188" s="8"/>
      <c r="L3188" s="8"/>
      <c r="M3188" s="8"/>
    </row>
    <row r="3189" spans="1:38" ht="30" customHeight="1">
      <c r="A3189" s="32"/>
      <c r="B3189" s="32"/>
      <c r="C3189" s="30"/>
      <c r="D3189" s="8"/>
      <c r="E3189" s="8"/>
      <c r="F3189" s="8"/>
      <c r="G3189" s="8"/>
      <c r="H3189" s="8"/>
      <c r="I3189" s="8"/>
      <c r="J3189" s="8"/>
      <c r="K3189" s="8"/>
      <c r="L3189" s="8"/>
      <c r="M3189" s="8"/>
    </row>
    <row r="3190" spans="1:38" ht="30" customHeight="1">
      <c r="A3190" s="32"/>
      <c r="B3190" s="32"/>
      <c r="C3190" s="30"/>
      <c r="D3190" s="8"/>
      <c r="E3190" s="8"/>
      <c r="F3190" s="8"/>
      <c r="G3190" s="8"/>
      <c r="H3190" s="8"/>
      <c r="I3190" s="8"/>
      <c r="J3190" s="8"/>
      <c r="K3190" s="8"/>
      <c r="L3190" s="8"/>
      <c r="M3190" s="8"/>
    </row>
    <row r="3191" spans="1:38" ht="30" customHeight="1">
      <c r="A3191" s="32"/>
      <c r="B3191" s="32"/>
      <c r="C3191" s="30"/>
      <c r="D3191" s="8"/>
      <c r="E3191" s="8"/>
      <c r="F3191" s="8"/>
      <c r="G3191" s="8"/>
      <c r="H3191" s="8"/>
      <c r="I3191" s="8"/>
      <c r="J3191" s="8"/>
      <c r="K3191" s="8"/>
      <c r="L3191" s="8"/>
      <c r="M3191" s="8"/>
    </row>
    <row r="3192" spans="1:38" ht="30" customHeight="1">
      <c r="A3192" s="32"/>
      <c r="B3192" s="32"/>
      <c r="C3192" s="30"/>
      <c r="D3192" s="8"/>
      <c r="E3192" s="8"/>
      <c r="F3192" s="8"/>
      <c r="G3192" s="8"/>
      <c r="H3192" s="8"/>
      <c r="I3192" s="8"/>
      <c r="J3192" s="8"/>
      <c r="K3192" s="8"/>
      <c r="L3192" s="8"/>
      <c r="M3192" s="8"/>
    </row>
    <row r="3193" spans="1:38" ht="30" customHeight="1">
      <c r="A3193" s="32"/>
      <c r="B3193" s="32"/>
      <c r="C3193" s="30"/>
      <c r="D3193" s="8"/>
      <c r="E3193" s="8"/>
      <c r="F3193" s="8"/>
      <c r="G3193" s="8"/>
      <c r="H3193" s="8"/>
      <c r="I3193" s="8"/>
      <c r="J3193" s="8"/>
      <c r="K3193" s="8"/>
      <c r="L3193" s="8"/>
      <c r="M3193" s="8"/>
    </row>
    <row r="3194" spans="1:38" ht="30" customHeight="1">
      <c r="A3194" s="11" t="s">
        <v>121</v>
      </c>
      <c r="B3194" s="12"/>
      <c r="C3194" s="13"/>
      <c r="D3194" s="14"/>
      <c r="E3194" s="8"/>
      <c r="F3194" s="14"/>
      <c r="G3194" s="8"/>
      <c r="H3194" s="14"/>
      <c r="I3194" s="8"/>
      <c r="J3194" s="14"/>
      <c r="K3194" s="8"/>
      <c r="L3194" s="14">
        <f>F3194+H3194+J3194</f>
        <v>0</v>
      </c>
      <c r="M3194" s="14"/>
      <c r="R3194">
        <f t="shared" ref="R3194:AL3194" si="305">ROUNDDOWN(SUM(R3174:R3176), 0)</f>
        <v>0</v>
      </c>
      <c r="S3194">
        <f t="shared" si="305"/>
        <v>0</v>
      </c>
      <c r="T3194">
        <f t="shared" si="305"/>
        <v>0</v>
      </c>
      <c r="U3194">
        <f t="shared" si="305"/>
        <v>0</v>
      </c>
      <c r="V3194">
        <f t="shared" si="305"/>
        <v>0</v>
      </c>
      <c r="W3194">
        <f t="shared" si="305"/>
        <v>0</v>
      </c>
      <c r="X3194">
        <f t="shared" si="305"/>
        <v>0</v>
      </c>
      <c r="Y3194">
        <f t="shared" si="305"/>
        <v>0</v>
      </c>
      <c r="Z3194">
        <f t="shared" si="305"/>
        <v>0</v>
      </c>
      <c r="AA3194">
        <f t="shared" si="305"/>
        <v>0</v>
      </c>
      <c r="AB3194">
        <f t="shared" si="305"/>
        <v>0</v>
      </c>
      <c r="AC3194">
        <f t="shared" si="305"/>
        <v>0</v>
      </c>
      <c r="AD3194">
        <f t="shared" si="305"/>
        <v>0</v>
      </c>
      <c r="AE3194">
        <f t="shared" si="305"/>
        <v>0</v>
      </c>
      <c r="AF3194">
        <f t="shared" si="305"/>
        <v>0</v>
      </c>
      <c r="AG3194">
        <f t="shared" si="305"/>
        <v>0</v>
      </c>
      <c r="AH3194">
        <f t="shared" si="305"/>
        <v>0</v>
      </c>
      <c r="AI3194">
        <f t="shared" si="305"/>
        <v>0</v>
      </c>
      <c r="AJ3194">
        <f t="shared" si="305"/>
        <v>0</v>
      </c>
      <c r="AK3194">
        <f t="shared" si="305"/>
        <v>0</v>
      </c>
      <c r="AL3194">
        <f t="shared" si="305"/>
        <v>0</v>
      </c>
    </row>
    <row r="3195" spans="1:38" ht="30" customHeight="1">
      <c r="A3195" s="53" t="s">
        <v>461</v>
      </c>
      <c r="B3195" s="56"/>
      <c r="C3195" s="56"/>
      <c r="D3195" s="56"/>
      <c r="E3195" s="56"/>
      <c r="F3195" s="56"/>
      <c r="G3195" s="56"/>
      <c r="H3195" s="56"/>
      <c r="I3195" s="56"/>
      <c r="J3195" s="56"/>
      <c r="K3195" s="56"/>
      <c r="L3195" s="56"/>
      <c r="M3195" s="57"/>
    </row>
    <row r="3196" spans="1:38" ht="30" customHeight="1">
      <c r="A3196" s="31" t="s">
        <v>150</v>
      </c>
      <c r="B3196" s="31" t="s">
        <v>151</v>
      </c>
      <c r="C3196" s="29" t="s">
        <v>134</v>
      </c>
      <c r="D3196" s="8">
        <v>3</v>
      </c>
      <c r="E3196" s="8"/>
      <c r="F3196" s="8"/>
      <c r="G3196" s="8"/>
      <c r="H3196" s="8"/>
      <c r="I3196" s="8"/>
      <c r="J3196" s="8"/>
      <c r="K3196" s="8">
        <f t="shared" ref="K3196:L3202" si="306">E3196+G3196+I3196</f>
        <v>0</v>
      </c>
      <c r="L3196" s="8">
        <f t="shared" si="306"/>
        <v>0</v>
      </c>
      <c r="M3196" s="9" t="s">
        <v>149</v>
      </c>
      <c r="O3196" t="str">
        <f>""</f>
        <v/>
      </c>
      <c r="P3196" s="1" t="s">
        <v>120</v>
      </c>
      <c r="Q3196">
        <v>1</v>
      </c>
      <c r="R3196">
        <f t="shared" ref="R3196:R3202" si="307">IF(P3196="기계경비", J3196, 0)</f>
        <v>0</v>
      </c>
      <c r="S3196">
        <f t="shared" ref="S3196:S3202" si="308">IF(P3196="운반비", J3196, 0)</f>
        <v>0</v>
      </c>
      <c r="T3196">
        <f t="shared" ref="T3196:T3202" si="309">IF(P3196="작업부산물", F3196, 0)</f>
        <v>0</v>
      </c>
      <c r="U3196">
        <f t="shared" ref="U3196:U3202" si="310">IF(P3196="관급", F3196, 0)</f>
        <v>0</v>
      </c>
      <c r="V3196">
        <f t="shared" ref="V3196:V3202" si="311">IF(P3196="외주비", J3196, 0)</f>
        <v>0</v>
      </c>
      <c r="W3196">
        <f t="shared" ref="W3196:W3202" si="312">IF(P3196="장비비", J3196, 0)</f>
        <v>0</v>
      </c>
      <c r="X3196">
        <f t="shared" ref="X3196:X3202" si="313">IF(P3196="폐기물처리비", J3196, 0)</f>
        <v>0</v>
      </c>
      <c r="Y3196">
        <f t="shared" ref="Y3196:Y3202" si="314">IF(P3196="가설비", J3196, 0)</f>
        <v>0</v>
      </c>
      <c r="Z3196">
        <f t="shared" ref="Z3196:Z3202" si="315">IF(P3196="잡비제외분", F3196, 0)</f>
        <v>0</v>
      </c>
      <c r="AA3196">
        <f t="shared" ref="AA3196:AA3202" si="316">IF(P3196="사급자재대", L3196, 0)</f>
        <v>0</v>
      </c>
      <c r="AB3196">
        <f t="shared" ref="AB3196:AB3202" si="317">IF(P3196="관급자재대", L3196, 0)</f>
        <v>0</v>
      </c>
      <c r="AC3196">
        <f t="shared" ref="AC3196:AC3202" si="318">IF(P3196="사용자항목1", L3196, 0)</f>
        <v>0</v>
      </c>
      <c r="AD3196">
        <f t="shared" ref="AD3196:AD3202" si="319">IF(P3196="사용자항목2", L3196, 0)</f>
        <v>0</v>
      </c>
      <c r="AE3196">
        <f t="shared" ref="AE3196:AE3202" si="320">IF(P3196="사용자항목3", L3196, 0)</f>
        <v>0</v>
      </c>
      <c r="AF3196">
        <f t="shared" ref="AF3196:AF3202" si="321">IF(P3196="사용자항목4", L3196, 0)</f>
        <v>0</v>
      </c>
      <c r="AG3196">
        <f t="shared" ref="AG3196:AG3202" si="322">IF(P3196="사용자항목5", L3196, 0)</f>
        <v>0</v>
      </c>
      <c r="AH3196">
        <f t="shared" ref="AH3196:AH3202" si="323">IF(P3196="사용자항목6", L3196, 0)</f>
        <v>0</v>
      </c>
      <c r="AI3196">
        <f t="shared" ref="AI3196:AI3202" si="324">IF(P3196="사용자항목7", L3196, 0)</f>
        <v>0</v>
      </c>
      <c r="AJ3196">
        <f t="shared" ref="AJ3196:AJ3202" si="325">IF(P3196="사용자항목8", L3196, 0)</f>
        <v>0</v>
      </c>
      <c r="AK3196">
        <f t="shared" ref="AK3196:AK3202" si="326">IF(P3196="사용자항목9", L3196, 0)</f>
        <v>0</v>
      </c>
    </row>
    <row r="3197" spans="1:38" ht="30" customHeight="1">
      <c r="A3197" s="31" t="s">
        <v>150</v>
      </c>
      <c r="B3197" s="31" t="s">
        <v>242</v>
      </c>
      <c r="C3197" s="29" t="s">
        <v>134</v>
      </c>
      <c r="D3197" s="8">
        <v>5</v>
      </c>
      <c r="E3197" s="8"/>
      <c r="F3197" s="8"/>
      <c r="G3197" s="8"/>
      <c r="H3197" s="8"/>
      <c r="I3197" s="8"/>
      <c r="J3197" s="8"/>
      <c r="K3197" s="8">
        <f t="shared" si="306"/>
        <v>0</v>
      </c>
      <c r="L3197" s="8">
        <f t="shared" si="306"/>
        <v>0</v>
      </c>
      <c r="M3197" s="9" t="s">
        <v>241</v>
      </c>
      <c r="O3197" t="str">
        <f>""</f>
        <v/>
      </c>
      <c r="P3197" s="1" t="s">
        <v>120</v>
      </c>
      <c r="Q3197">
        <v>1</v>
      </c>
      <c r="R3197">
        <f t="shared" si="307"/>
        <v>0</v>
      </c>
      <c r="S3197">
        <f t="shared" si="308"/>
        <v>0</v>
      </c>
      <c r="T3197">
        <f t="shared" si="309"/>
        <v>0</v>
      </c>
      <c r="U3197">
        <f t="shared" si="310"/>
        <v>0</v>
      </c>
      <c r="V3197">
        <f t="shared" si="311"/>
        <v>0</v>
      </c>
      <c r="W3197">
        <f t="shared" si="312"/>
        <v>0</v>
      </c>
      <c r="X3197">
        <f t="shared" si="313"/>
        <v>0</v>
      </c>
      <c r="Y3197">
        <f t="shared" si="314"/>
        <v>0</v>
      </c>
      <c r="Z3197">
        <f t="shared" si="315"/>
        <v>0</v>
      </c>
      <c r="AA3197">
        <f t="shared" si="316"/>
        <v>0</v>
      </c>
      <c r="AB3197">
        <f t="shared" si="317"/>
        <v>0</v>
      </c>
      <c r="AC3197">
        <f t="shared" si="318"/>
        <v>0</v>
      </c>
      <c r="AD3197">
        <f t="shared" si="319"/>
        <v>0</v>
      </c>
      <c r="AE3197">
        <f t="shared" si="320"/>
        <v>0</v>
      </c>
      <c r="AF3197">
        <f t="shared" si="321"/>
        <v>0</v>
      </c>
      <c r="AG3197">
        <f t="shared" si="322"/>
        <v>0</v>
      </c>
      <c r="AH3197">
        <f t="shared" si="323"/>
        <v>0</v>
      </c>
      <c r="AI3197">
        <f t="shared" si="324"/>
        <v>0</v>
      </c>
      <c r="AJ3197">
        <f t="shared" si="325"/>
        <v>0</v>
      </c>
      <c r="AK3197">
        <f t="shared" si="326"/>
        <v>0</v>
      </c>
    </row>
    <row r="3198" spans="1:38" ht="30" customHeight="1">
      <c r="A3198" s="31" t="s">
        <v>150</v>
      </c>
      <c r="B3198" s="31" t="s">
        <v>154</v>
      </c>
      <c r="C3198" s="29" t="s">
        <v>134</v>
      </c>
      <c r="D3198" s="8">
        <v>1</v>
      </c>
      <c r="E3198" s="8"/>
      <c r="F3198" s="8"/>
      <c r="G3198" s="8"/>
      <c r="H3198" s="8"/>
      <c r="I3198" s="8"/>
      <c r="J3198" s="8"/>
      <c r="K3198" s="8">
        <f t="shared" si="306"/>
        <v>0</v>
      </c>
      <c r="L3198" s="8">
        <f t="shared" si="306"/>
        <v>0</v>
      </c>
      <c r="M3198" s="9" t="s">
        <v>153</v>
      </c>
      <c r="O3198" t="str">
        <f>""</f>
        <v/>
      </c>
      <c r="P3198" s="1" t="s">
        <v>120</v>
      </c>
      <c r="Q3198">
        <v>1</v>
      </c>
      <c r="R3198">
        <f t="shared" si="307"/>
        <v>0</v>
      </c>
      <c r="S3198">
        <f t="shared" si="308"/>
        <v>0</v>
      </c>
      <c r="T3198">
        <f t="shared" si="309"/>
        <v>0</v>
      </c>
      <c r="U3198">
        <f t="shared" si="310"/>
        <v>0</v>
      </c>
      <c r="V3198">
        <f t="shared" si="311"/>
        <v>0</v>
      </c>
      <c r="W3198">
        <f t="shared" si="312"/>
        <v>0</v>
      </c>
      <c r="X3198">
        <f t="shared" si="313"/>
        <v>0</v>
      </c>
      <c r="Y3198">
        <f t="shared" si="314"/>
        <v>0</v>
      </c>
      <c r="Z3198">
        <f t="shared" si="315"/>
        <v>0</v>
      </c>
      <c r="AA3198">
        <f t="shared" si="316"/>
        <v>0</v>
      </c>
      <c r="AB3198">
        <f t="shared" si="317"/>
        <v>0</v>
      </c>
      <c r="AC3198">
        <f t="shared" si="318"/>
        <v>0</v>
      </c>
      <c r="AD3198">
        <f t="shared" si="319"/>
        <v>0</v>
      </c>
      <c r="AE3198">
        <f t="shared" si="320"/>
        <v>0</v>
      </c>
      <c r="AF3198">
        <f t="shared" si="321"/>
        <v>0</v>
      </c>
      <c r="AG3198">
        <f t="shared" si="322"/>
        <v>0</v>
      </c>
      <c r="AH3198">
        <f t="shared" si="323"/>
        <v>0</v>
      </c>
      <c r="AI3198">
        <f t="shared" si="324"/>
        <v>0</v>
      </c>
      <c r="AJ3198">
        <f t="shared" si="325"/>
        <v>0</v>
      </c>
      <c r="AK3198">
        <f t="shared" si="326"/>
        <v>0</v>
      </c>
    </row>
    <row r="3199" spans="1:38" ht="30" customHeight="1">
      <c r="A3199" s="31" t="s">
        <v>156</v>
      </c>
      <c r="B3199" s="31" t="s">
        <v>244</v>
      </c>
      <c r="C3199" s="29" t="s">
        <v>134</v>
      </c>
      <c r="D3199" s="8">
        <v>4</v>
      </c>
      <c r="E3199" s="8"/>
      <c r="F3199" s="8"/>
      <c r="G3199" s="8"/>
      <c r="H3199" s="8"/>
      <c r="I3199" s="8"/>
      <c r="J3199" s="8"/>
      <c r="K3199" s="8">
        <f t="shared" si="306"/>
        <v>0</v>
      </c>
      <c r="L3199" s="8">
        <f t="shared" si="306"/>
        <v>0</v>
      </c>
      <c r="M3199" s="9" t="s">
        <v>243</v>
      </c>
      <c r="O3199" t="str">
        <f>""</f>
        <v/>
      </c>
      <c r="P3199" s="1" t="s">
        <v>120</v>
      </c>
      <c r="Q3199">
        <v>1</v>
      </c>
      <c r="R3199">
        <f t="shared" si="307"/>
        <v>0</v>
      </c>
      <c r="S3199">
        <f t="shared" si="308"/>
        <v>0</v>
      </c>
      <c r="T3199">
        <f t="shared" si="309"/>
        <v>0</v>
      </c>
      <c r="U3199">
        <f t="shared" si="310"/>
        <v>0</v>
      </c>
      <c r="V3199">
        <f t="shared" si="311"/>
        <v>0</v>
      </c>
      <c r="W3199">
        <f t="shared" si="312"/>
        <v>0</v>
      </c>
      <c r="X3199">
        <f t="shared" si="313"/>
        <v>0</v>
      </c>
      <c r="Y3199">
        <f t="shared" si="314"/>
        <v>0</v>
      </c>
      <c r="Z3199">
        <f t="shared" si="315"/>
        <v>0</v>
      </c>
      <c r="AA3199">
        <f t="shared" si="316"/>
        <v>0</v>
      </c>
      <c r="AB3199">
        <f t="shared" si="317"/>
        <v>0</v>
      </c>
      <c r="AC3199">
        <f t="shared" si="318"/>
        <v>0</v>
      </c>
      <c r="AD3199">
        <f t="shared" si="319"/>
        <v>0</v>
      </c>
      <c r="AE3199">
        <f t="shared" si="320"/>
        <v>0</v>
      </c>
      <c r="AF3199">
        <f t="shared" si="321"/>
        <v>0</v>
      </c>
      <c r="AG3199">
        <f t="shared" si="322"/>
        <v>0</v>
      </c>
      <c r="AH3199">
        <f t="shared" si="323"/>
        <v>0</v>
      </c>
      <c r="AI3199">
        <f t="shared" si="324"/>
        <v>0</v>
      </c>
      <c r="AJ3199">
        <f t="shared" si="325"/>
        <v>0</v>
      </c>
      <c r="AK3199">
        <f t="shared" si="326"/>
        <v>0</v>
      </c>
    </row>
    <row r="3200" spans="1:38" ht="30" customHeight="1">
      <c r="A3200" s="31" t="s">
        <v>156</v>
      </c>
      <c r="B3200" s="31" t="s">
        <v>157</v>
      </c>
      <c r="C3200" s="29" t="s">
        <v>134</v>
      </c>
      <c r="D3200" s="8">
        <v>4</v>
      </c>
      <c r="E3200" s="8"/>
      <c r="F3200" s="8"/>
      <c r="G3200" s="8"/>
      <c r="H3200" s="8"/>
      <c r="I3200" s="8"/>
      <c r="J3200" s="8"/>
      <c r="K3200" s="8">
        <f t="shared" si="306"/>
        <v>0</v>
      </c>
      <c r="L3200" s="8">
        <f t="shared" si="306"/>
        <v>0</v>
      </c>
      <c r="M3200" s="9" t="s">
        <v>155</v>
      </c>
      <c r="O3200" t="str">
        <f>""</f>
        <v/>
      </c>
      <c r="P3200" s="1" t="s">
        <v>120</v>
      </c>
      <c r="Q3200">
        <v>1</v>
      </c>
      <c r="R3200">
        <f t="shared" si="307"/>
        <v>0</v>
      </c>
      <c r="S3200">
        <f t="shared" si="308"/>
        <v>0</v>
      </c>
      <c r="T3200">
        <f t="shared" si="309"/>
        <v>0</v>
      </c>
      <c r="U3200">
        <f t="shared" si="310"/>
        <v>0</v>
      </c>
      <c r="V3200">
        <f t="shared" si="311"/>
        <v>0</v>
      </c>
      <c r="W3200">
        <f t="shared" si="312"/>
        <v>0</v>
      </c>
      <c r="X3200">
        <f t="shared" si="313"/>
        <v>0</v>
      </c>
      <c r="Y3200">
        <f t="shared" si="314"/>
        <v>0</v>
      </c>
      <c r="Z3200">
        <f t="shared" si="315"/>
        <v>0</v>
      </c>
      <c r="AA3200">
        <f t="shared" si="316"/>
        <v>0</v>
      </c>
      <c r="AB3200">
        <f t="shared" si="317"/>
        <v>0</v>
      </c>
      <c r="AC3200">
        <f t="shared" si="318"/>
        <v>0</v>
      </c>
      <c r="AD3200">
        <f t="shared" si="319"/>
        <v>0</v>
      </c>
      <c r="AE3200">
        <f t="shared" si="320"/>
        <v>0</v>
      </c>
      <c r="AF3200">
        <f t="shared" si="321"/>
        <v>0</v>
      </c>
      <c r="AG3200">
        <f t="shared" si="322"/>
        <v>0</v>
      </c>
      <c r="AH3200">
        <f t="shared" si="323"/>
        <v>0</v>
      </c>
      <c r="AI3200">
        <f t="shared" si="324"/>
        <v>0</v>
      </c>
      <c r="AJ3200">
        <f t="shared" si="325"/>
        <v>0</v>
      </c>
      <c r="AK3200">
        <f t="shared" si="326"/>
        <v>0</v>
      </c>
    </row>
    <row r="3201" spans="1:38" ht="30" customHeight="1">
      <c r="A3201" s="31" t="s">
        <v>156</v>
      </c>
      <c r="B3201" s="31" t="s">
        <v>159</v>
      </c>
      <c r="C3201" s="29" t="s">
        <v>134</v>
      </c>
      <c r="D3201" s="8">
        <v>1</v>
      </c>
      <c r="E3201" s="8"/>
      <c r="F3201" s="8"/>
      <c r="G3201" s="8"/>
      <c r="H3201" s="8"/>
      <c r="I3201" s="8"/>
      <c r="J3201" s="8"/>
      <c r="K3201" s="8">
        <f t="shared" si="306"/>
        <v>0</v>
      </c>
      <c r="L3201" s="8">
        <f t="shared" si="306"/>
        <v>0</v>
      </c>
      <c r="M3201" s="9" t="s">
        <v>158</v>
      </c>
      <c r="O3201" t="str">
        <f>""</f>
        <v/>
      </c>
      <c r="P3201" s="1" t="s">
        <v>120</v>
      </c>
      <c r="Q3201">
        <v>1</v>
      </c>
      <c r="R3201">
        <f t="shared" si="307"/>
        <v>0</v>
      </c>
      <c r="S3201">
        <f t="shared" si="308"/>
        <v>0</v>
      </c>
      <c r="T3201">
        <f t="shared" si="309"/>
        <v>0</v>
      </c>
      <c r="U3201">
        <f t="shared" si="310"/>
        <v>0</v>
      </c>
      <c r="V3201">
        <f t="shared" si="311"/>
        <v>0</v>
      </c>
      <c r="W3201">
        <f t="shared" si="312"/>
        <v>0</v>
      </c>
      <c r="X3201">
        <f t="shared" si="313"/>
        <v>0</v>
      </c>
      <c r="Y3201">
        <f t="shared" si="314"/>
        <v>0</v>
      </c>
      <c r="Z3201">
        <f t="shared" si="315"/>
        <v>0</v>
      </c>
      <c r="AA3201">
        <f t="shared" si="316"/>
        <v>0</v>
      </c>
      <c r="AB3201">
        <f t="shared" si="317"/>
        <v>0</v>
      </c>
      <c r="AC3201">
        <f t="shared" si="318"/>
        <v>0</v>
      </c>
      <c r="AD3201">
        <f t="shared" si="319"/>
        <v>0</v>
      </c>
      <c r="AE3201">
        <f t="shared" si="320"/>
        <v>0</v>
      </c>
      <c r="AF3201">
        <f t="shared" si="321"/>
        <v>0</v>
      </c>
      <c r="AG3201">
        <f t="shared" si="322"/>
        <v>0</v>
      </c>
      <c r="AH3201">
        <f t="shared" si="323"/>
        <v>0</v>
      </c>
      <c r="AI3201">
        <f t="shared" si="324"/>
        <v>0</v>
      </c>
      <c r="AJ3201">
        <f t="shared" si="325"/>
        <v>0</v>
      </c>
      <c r="AK3201">
        <f t="shared" si="326"/>
        <v>0</v>
      </c>
    </row>
    <row r="3202" spans="1:38" ht="30" customHeight="1">
      <c r="A3202" s="31" t="s">
        <v>50</v>
      </c>
      <c r="B3202" s="31" t="s">
        <v>54</v>
      </c>
      <c r="C3202" s="29" t="s">
        <v>52</v>
      </c>
      <c r="D3202" s="8">
        <v>117.3</v>
      </c>
      <c r="E3202" s="8"/>
      <c r="F3202" s="8"/>
      <c r="G3202" s="8"/>
      <c r="H3202" s="8"/>
      <c r="I3202" s="8"/>
      <c r="J3202" s="8"/>
      <c r="K3202" s="8">
        <f t="shared" si="306"/>
        <v>0</v>
      </c>
      <c r="L3202" s="8">
        <f t="shared" si="306"/>
        <v>0</v>
      </c>
      <c r="M3202" s="8"/>
      <c r="O3202" t="str">
        <f>"01"</f>
        <v>01</v>
      </c>
      <c r="P3202" s="1" t="s">
        <v>120</v>
      </c>
      <c r="Q3202">
        <v>1</v>
      </c>
      <c r="R3202">
        <f t="shared" si="307"/>
        <v>0</v>
      </c>
      <c r="S3202">
        <f t="shared" si="308"/>
        <v>0</v>
      </c>
      <c r="T3202">
        <f t="shared" si="309"/>
        <v>0</v>
      </c>
      <c r="U3202">
        <f t="shared" si="310"/>
        <v>0</v>
      </c>
      <c r="V3202">
        <f t="shared" si="311"/>
        <v>0</v>
      </c>
      <c r="W3202">
        <f t="shared" si="312"/>
        <v>0</v>
      </c>
      <c r="X3202">
        <f t="shared" si="313"/>
        <v>0</v>
      </c>
      <c r="Y3202">
        <f t="shared" si="314"/>
        <v>0</v>
      </c>
      <c r="Z3202">
        <f t="shared" si="315"/>
        <v>0</v>
      </c>
      <c r="AA3202">
        <f t="shared" si="316"/>
        <v>0</v>
      </c>
      <c r="AB3202">
        <f t="shared" si="317"/>
        <v>0</v>
      </c>
      <c r="AC3202">
        <f t="shared" si="318"/>
        <v>0</v>
      </c>
      <c r="AD3202">
        <f t="shared" si="319"/>
        <v>0</v>
      </c>
      <c r="AE3202">
        <f t="shared" si="320"/>
        <v>0</v>
      </c>
      <c r="AF3202">
        <f t="shared" si="321"/>
        <v>0</v>
      </c>
      <c r="AG3202">
        <f t="shared" si="322"/>
        <v>0</v>
      </c>
      <c r="AH3202">
        <f t="shared" si="323"/>
        <v>0</v>
      </c>
      <c r="AI3202">
        <f t="shared" si="324"/>
        <v>0</v>
      </c>
      <c r="AJ3202">
        <f t="shared" si="325"/>
        <v>0</v>
      </c>
      <c r="AK3202">
        <f t="shared" si="326"/>
        <v>0</v>
      </c>
    </row>
    <row r="3203" spans="1:38" ht="30" customHeight="1">
      <c r="A3203" s="32"/>
      <c r="B3203" s="32"/>
      <c r="C3203" s="30"/>
      <c r="D3203" s="8"/>
      <c r="E3203" s="8"/>
      <c r="F3203" s="8"/>
      <c r="G3203" s="8"/>
      <c r="H3203" s="8"/>
      <c r="I3203" s="8"/>
      <c r="J3203" s="8"/>
      <c r="K3203" s="8"/>
      <c r="L3203" s="8"/>
      <c r="M3203" s="8"/>
    </row>
    <row r="3204" spans="1:38" ht="30" customHeight="1">
      <c r="A3204" s="32"/>
      <c r="B3204" s="32"/>
      <c r="C3204" s="30"/>
      <c r="D3204" s="8"/>
      <c r="E3204" s="8"/>
      <c r="F3204" s="8"/>
      <c r="G3204" s="8"/>
      <c r="H3204" s="8"/>
      <c r="I3204" s="8"/>
      <c r="J3204" s="8"/>
      <c r="K3204" s="8"/>
      <c r="L3204" s="8"/>
      <c r="M3204" s="8"/>
    </row>
    <row r="3205" spans="1:38" ht="30" customHeight="1">
      <c r="A3205" s="32"/>
      <c r="B3205" s="32"/>
      <c r="C3205" s="30"/>
      <c r="D3205" s="8"/>
      <c r="E3205" s="8"/>
      <c r="F3205" s="8"/>
      <c r="G3205" s="8"/>
      <c r="H3205" s="8"/>
      <c r="I3205" s="8"/>
      <c r="J3205" s="8"/>
      <c r="K3205" s="8"/>
      <c r="L3205" s="8"/>
      <c r="M3205" s="8"/>
    </row>
    <row r="3206" spans="1:38" ht="30" customHeight="1">
      <c r="A3206" s="32"/>
      <c r="B3206" s="32"/>
      <c r="C3206" s="30"/>
      <c r="D3206" s="8"/>
      <c r="E3206" s="8"/>
      <c r="F3206" s="8"/>
      <c r="G3206" s="8"/>
      <c r="H3206" s="8"/>
      <c r="I3206" s="8"/>
      <c r="J3206" s="8"/>
      <c r="K3206" s="8"/>
      <c r="L3206" s="8"/>
      <c r="M3206" s="8"/>
    </row>
    <row r="3207" spans="1:38" ht="30" customHeight="1">
      <c r="A3207" s="32"/>
      <c r="B3207" s="32"/>
      <c r="C3207" s="30"/>
      <c r="D3207" s="8"/>
      <c r="E3207" s="8"/>
      <c r="F3207" s="8"/>
      <c r="G3207" s="8"/>
      <c r="H3207" s="8"/>
      <c r="I3207" s="8"/>
      <c r="J3207" s="8"/>
      <c r="K3207" s="8"/>
      <c r="L3207" s="8"/>
      <c r="M3207" s="8"/>
    </row>
    <row r="3208" spans="1:38" ht="30" customHeight="1">
      <c r="A3208" s="32"/>
      <c r="B3208" s="32"/>
      <c r="C3208" s="30"/>
      <c r="D3208" s="8"/>
      <c r="E3208" s="8"/>
      <c r="F3208" s="8"/>
      <c r="G3208" s="8"/>
      <c r="H3208" s="8"/>
      <c r="I3208" s="8"/>
      <c r="J3208" s="8"/>
      <c r="K3208" s="8"/>
      <c r="L3208" s="8"/>
      <c r="M3208" s="8"/>
    </row>
    <row r="3209" spans="1:38" ht="30" customHeight="1">
      <c r="A3209" s="32"/>
      <c r="B3209" s="32"/>
      <c r="C3209" s="30"/>
      <c r="D3209" s="8"/>
      <c r="E3209" s="8"/>
      <c r="F3209" s="8"/>
      <c r="G3209" s="8"/>
      <c r="H3209" s="8"/>
      <c r="I3209" s="8"/>
      <c r="J3209" s="8"/>
      <c r="K3209" s="8"/>
      <c r="L3209" s="8"/>
      <c r="M3209" s="8"/>
    </row>
    <row r="3210" spans="1:38" ht="30" customHeight="1">
      <c r="A3210" s="32"/>
      <c r="B3210" s="32"/>
      <c r="C3210" s="30"/>
      <c r="D3210" s="8"/>
      <c r="E3210" s="8"/>
      <c r="F3210" s="8"/>
      <c r="G3210" s="8"/>
      <c r="H3210" s="8"/>
      <c r="I3210" s="8"/>
      <c r="J3210" s="8"/>
      <c r="K3210" s="8"/>
      <c r="L3210" s="8"/>
      <c r="M3210" s="8"/>
    </row>
    <row r="3211" spans="1:38" ht="30" customHeight="1">
      <c r="A3211" s="32"/>
      <c r="B3211" s="32"/>
      <c r="C3211" s="30"/>
      <c r="D3211" s="8"/>
      <c r="E3211" s="8"/>
      <c r="F3211" s="8"/>
      <c r="G3211" s="8"/>
      <c r="H3211" s="8"/>
      <c r="I3211" s="8"/>
      <c r="J3211" s="8"/>
      <c r="K3211" s="8"/>
      <c r="L3211" s="8"/>
      <c r="M3211" s="8"/>
    </row>
    <row r="3212" spans="1:38" ht="30" customHeight="1">
      <c r="A3212" s="32"/>
      <c r="B3212" s="32"/>
      <c r="C3212" s="30"/>
      <c r="D3212" s="8"/>
      <c r="E3212" s="8"/>
      <c r="F3212" s="8"/>
      <c r="G3212" s="8"/>
      <c r="H3212" s="8"/>
      <c r="I3212" s="8"/>
      <c r="J3212" s="8"/>
      <c r="K3212" s="8"/>
      <c r="L3212" s="8"/>
      <c r="M3212" s="8"/>
    </row>
    <row r="3213" spans="1:38" ht="30" customHeight="1">
      <c r="A3213" s="32"/>
      <c r="B3213" s="32"/>
      <c r="C3213" s="30"/>
      <c r="D3213" s="8"/>
      <c r="E3213" s="8"/>
      <c r="F3213" s="8"/>
      <c r="G3213" s="8"/>
      <c r="H3213" s="8"/>
      <c r="I3213" s="8"/>
      <c r="J3213" s="8"/>
      <c r="K3213" s="8"/>
      <c r="L3213" s="8"/>
      <c r="M3213" s="8"/>
    </row>
    <row r="3214" spans="1:38" ht="30" customHeight="1">
      <c r="A3214" s="32"/>
      <c r="B3214" s="32"/>
      <c r="C3214" s="30"/>
      <c r="D3214" s="8"/>
      <c r="E3214" s="8"/>
      <c r="F3214" s="8"/>
      <c r="G3214" s="8"/>
      <c r="H3214" s="8"/>
      <c r="I3214" s="8"/>
      <c r="J3214" s="8"/>
      <c r="K3214" s="8"/>
      <c r="L3214" s="8"/>
      <c r="M3214" s="8"/>
    </row>
    <row r="3215" spans="1:38" ht="30" customHeight="1">
      <c r="A3215" s="32"/>
      <c r="B3215" s="32"/>
      <c r="C3215" s="30"/>
      <c r="D3215" s="8"/>
      <c r="E3215" s="8"/>
      <c r="F3215" s="8"/>
      <c r="G3215" s="8"/>
      <c r="H3215" s="8"/>
      <c r="I3215" s="8"/>
      <c r="J3215" s="8"/>
      <c r="K3215" s="8"/>
      <c r="L3215" s="8"/>
      <c r="M3215" s="8"/>
    </row>
    <row r="3216" spans="1:38" ht="30" customHeight="1">
      <c r="A3216" s="11" t="s">
        <v>121</v>
      </c>
      <c r="B3216" s="12"/>
      <c r="C3216" s="13"/>
      <c r="D3216" s="14"/>
      <c r="E3216" s="8"/>
      <c r="F3216" s="14"/>
      <c r="G3216" s="8"/>
      <c r="H3216" s="14"/>
      <c r="I3216" s="8"/>
      <c r="J3216" s="14"/>
      <c r="K3216" s="8"/>
      <c r="L3216" s="14">
        <f>F3216+H3216+J3216</f>
        <v>0</v>
      </c>
      <c r="M3216" s="14"/>
      <c r="R3216">
        <f t="shared" ref="R3216:AL3216" si="327">ROUNDDOWN(SUM(R3196:R3202), 0)</f>
        <v>0</v>
      </c>
      <c r="S3216">
        <f t="shared" si="327"/>
        <v>0</v>
      </c>
      <c r="T3216">
        <f t="shared" si="327"/>
        <v>0</v>
      </c>
      <c r="U3216">
        <f t="shared" si="327"/>
        <v>0</v>
      </c>
      <c r="V3216">
        <f t="shared" si="327"/>
        <v>0</v>
      </c>
      <c r="W3216">
        <f t="shared" si="327"/>
        <v>0</v>
      </c>
      <c r="X3216">
        <f t="shared" si="327"/>
        <v>0</v>
      </c>
      <c r="Y3216">
        <f t="shared" si="327"/>
        <v>0</v>
      </c>
      <c r="Z3216">
        <f t="shared" si="327"/>
        <v>0</v>
      </c>
      <c r="AA3216">
        <f t="shared" si="327"/>
        <v>0</v>
      </c>
      <c r="AB3216">
        <f t="shared" si="327"/>
        <v>0</v>
      </c>
      <c r="AC3216">
        <f t="shared" si="327"/>
        <v>0</v>
      </c>
      <c r="AD3216">
        <f t="shared" si="327"/>
        <v>0</v>
      </c>
      <c r="AE3216">
        <f t="shared" si="327"/>
        <v>0</v>
      </c>
      <c r="AF3216">
        <f t="shared" si="327"/>
        <v>0</v>
      </c>
      <c r="AG3216">
        <f t="shared" si="327"/>
        <v>0</v>
      </c>
      <c r="AH3216">
        <f t="shared" si="327"/>
        <v>0</v>
      </c>
      <c r="AI3216">
        <f t="shared" si="327"/>
        <v>0</v>
      </c>
      <c r="AJ3216">
        <f t="shared" si="327"/>
        <v>0</v>
      </c>
      <c r="AK3216">
        <f t="shared" si="327"/>
        <v>0</v>
      </c>
      <c r="AL3216">
        <f t="shared" si="327"/>
        <v>0</v>
      </c>
    </row>
    <row r="3217" spans="1:37" ht="30" customHeight="1">
      <c r="A3217" s="53" t="s">
        <v>462</v>
      </c>
      <c r="B3217" s="56"/>
      <c r="C3217" s="56"/>
      <c r="D3217" s="56"/>
      <c r="E3217" s="56"/>
      <c r="F3217" s="56"/>
      <c r="G3217" s="56"/>
      <c r="H3217" s="56"/>
      <c r="I3217" s="56"/>
      <c r="J3217" s="56"/>
      <c r="K3217" s="56"/>
      <c r="L3217" s="56"/>
      <c r="M3217" s="57"/>
    </row>
    <row r="3218" spans="1:37" ht="30" customHeight="1">
      <c r="A3218" s="31" t="s">
        <v>81</v>
      </c>
      <c r="B3218" s="31" t="s">
        <v>83</v>
      </c>
      <c r="C3218" s="29" t="s">
        <v>55</v>
      </c>
      <c r="D3218" s="8">
        <v>3</v>
      </c>
      <c r="E3218" s="8"/>
      <c r="F3218" s="8"/>
      <c r="G3218" s="8"/>
      <c r="H3218" s="8"/>
      <c r="I3218" s="8"/>
      <c r="J3218" s="8"/>
      <c r="K3218" s="8">
        <f t="shared" ref="K3218:K3226" si="328">E3218+G3218+I3218</f>
        <v>0</v>
      </c>
      <c r="L3218" s="8">
        <f t="shared" ref="L3218:L3226" si="329">F3218+H3218+J3218</f>
        <v>0</v>
      </c>
      <c r="M3218" s="8"/>
      <c r="O3218" t="str">
        <f t="shared" ref="O3218:O3226" si="330">"01"</f>
        <v>01</v>
      </c>
      <c r="P3218" s="1" t="s">
        <v>120</v>
      </c>
      <c r="Q3218">
        <v>1</v>
      </c>
      <c r="R3218">
        <f t="shared" ref="R3218:R3226" si="331">IF(P3218="기계경비", J3218, 0)</f>
        <v>0</v>
      </c>
      <c r="S3218">
        <f t="shared" ref="S3218:S3226" si="332">IF(P3218="운반비", J3218, 0)</f>
        <v>0</v>
      </c>
      <c r="T3218">
        <f t="shared" ref="T3218:T3226" si="333">IF(P3218="작업부산물", F3218, 0)</f>
        <v>0</v>
      </c>
      <c r="U3218">
        <f t="shared" ref="U3218:U3226" si="334">IF(P3218="관급", F3218, 0)</f>
        <v>0</v>
      </c>
      <c r="V3218">
        <f t="shared" ref="V3218:V3226" si="335">IF(P3218="외주비", J3218, 0)</f>
        <v>0</v>
      </c>
      <c r="W3218">
        <f t="shared" ref="W3218:W3226" si="336">IF(P3218="장비비", J3218, 0)</f>
        <v>0</v>
      </c>
      <c r="X3218">
        <f t="shared" ref="X3218:X3226" si="337">IF(P3218="폐기물처리비", J3218, 0)</f>
        <v>0</v>
      </c>
      <c r="Y3218">
        <f t="shared" ref="Y3218:Y3226" si="338">IF(P3218="가설비", J3218, 0)</f>
        <v>0</v>
      </c>
      <c r="Z3218">
        <f t="shared" ref="Z3218:Z3226" si="339">IF(P3218="잡비제외분", F3218, 0)</f>
        <v>0</v>
      </c>
      <c r="AA3218">
        <f t="shared" ref="AA3218:AA3226" si="340">IF(P3218="사급자재대", L3218, 0)</f>
        <v>0</v>
      </c>
      <c r="AB3218">
        <f t="shared" ref="AB3218:AB3226" si="341">IF(P3218="관급자재대", L3218, 0)</f>
        <v>0</v>
      </c>
      <c r="AC3218">
        <f t="shared" ref="AC3218:AC3226" si="342">IF(P3218="사용자항목1", L3218, 0)</f>
        <v>0</v>
      </c>
      <c r="AD3218">
        <f t="shared" ref="AD3218:AD3226" si="343">IF(P3218="사용자항목2", L3218, 0)</f>
        <v>0</v>
      </c>
      <c r="AE3218">
        <f t="shared" ref="AE3218:AE3226" si="344">IF(P3218="사용자항목3", L3218, 0)</f>
        <v>0</v>
      </c>
      <c r="AF3218">
        <f t="shared" ref="AF3218:AF3226" si="345">IF(P3218="사용자항목4", L3218, 0)</f>
        <v>0</v>
      </c>
      <c r="AG3218">
        <f t="shared" ref="AG3218:AG3226" si="346">IF(P3218="사용자항목5", L3218, 0)</f>
        <v>0</v>
      </c>
      <c r="AH3218">
        <f t="shared" ref="AH3218:AH3226" si="347">IF(P3218="사용자항목6", L3218, 0)</f>
        <v>0</v>
      </c>
      <c r="AI3218">
        <f t="shared" ref="AI3218:AI3226" si="348">IF(P3218="사용자항목7", L3218, 0)</f>
        <v>0</v>
      </c>
      <c r="AJ3218">
        <f t="shared" ref="AJ3218:AJ3226" si="349">IF(P3218="사용자항목8", L3218, 0)</f>
        <v>0</v>
      </c>
      <c r="AK3218">
        <f t="shared" ref="AK3218:AK3226" si="350">IF(P3218="사용자항목9", L3218, 0)</f>
        <v>0</v>
      </c>
    </row>
    <row r="3219" spans="1:37" ht="30" customHeight="1">
      <c r="A3219" s="31" t="s">
        <v>85</v>
      </c>
      <c r="B3219" s="31" t="s">
        <v>86</v>
      </c>
      <c r="C3219" s="29" t="s">
        <v>55</v>
      </c>
      <c r="D3219" s="8">
        <v>1</v>
      </c>
      <c r="E3219" s="8"/>
      <c r="F3219" s="8"/>
      <c r="G3219" s="8"/>
      <c r="H3219" s="8"/>
      <c r="I3219" s="8"/>
      <c r="J3219" s="8"/>
      <c r="K3219" s="8">
        <f t="shared" si="328"/>
        <v>0</v>
      </c>
      <c r="L3219" s="8">
        <f t="shared" si="329"/>
        <v>0</v>
      </c>
      <c r="M3219" s="8"/>
      <c r="O3219" t="str">
        <f t="shared" si="330"/>
        <v>01</v>
      </c>
      <c r="P3219" s="1" t="s">
        <v>120</v>
      </c>
      <c r="Q3219">
        <v>1</v>
      </c>
      <c r="R3219">
        <f t="shared" si="331"/>
        <v>0</v>
      </c>
      <c r="S3219">
        <f t="shared" si="332"/>
        <v>0</v>
      </c>
      <c r="T3219">
        <f t="shared" si="333"/>
        <v>0</v>
      </c>
      <c r="U3219">
        <f t="shared" si="334"/>
        <v>0</v>
      </c>
      <c r="V3219">
        <f t="shared" si="335"/>
        <v>0</v>
      </c>
      <c r="W3219">
        <f t="shared" si="336"/>
        <v>0</v>
      </c>
      <c r="X3219">
        <f t="shared" si="337"/>
        <v>0</v>
      </c>
      <c r="Y3219">
        <f t="shared" si="338"/>
        <v>0</v>
      </c>
      <c r="Z3219">
        <f t="shared" si="339"/>
        <v>0</v>
      </c>
      <c r="AA3219">
        <f t="shared" si="340"/>
        <v>0</v>
      </c>
      <c r="AB3219">
        <f t="shared" si="341"/>
        <v>0</v>
      </c>
      <c r="AC3219">
        <f t="shared" si="342"/>
        <v>0</v>
      </c>
      <c r="AD3219">
        <f t="shared" si="343"/>
        <v>0</v>
      </c>
      <c r="AE3219">
        <f t="shared" si="344"/>
        <v>0</v>
      </c>
      <c r="AF3219">
        <f t="shared" si="345"/>
        <v>0</v>
      </c>
      <c r="AG3219">
        <f t="shared" si="346"/>
        <v>0</v>
      </c>
      <c r="AH3219">
        <f t="shared" si="347"/>
        <v>0</v>
      </c>
      <c r="AI3219">
        <f t="shared" si="348"/>
        <v>0</v>
      </c>
      <c r="AJ3219">
        <f t="shared" si="349"/>
        <v>0</v>
      </c>
      <c r="AK3219">
        <f t="shared" si="350"/>
        <v>0</v>
      </c>
    </row>
    <row r="3220" spans="1:37" ht="30" customHeight="1">
      <c r="A3220" s="31" t="s">
        <v>88</v>
      </c>
      <c r="B3220" s="31" t="s">
        <v>90</v>
      </c>
      <c r="C3220" s="29" t="s">
        <v>55</v>
      </c>
      <c r="D3220" s="8">
        <v>1</v>
      </c>
      <c r="E3220" s="8"/>
      <c r="F3220" s="8"/>
      <c r="G3220" s="8"/>
      <c r="H3220" s="8"/>
      <c r="I3220" s="8"/>
      <c r="J3220" s="8"/>
      <c r="K3220" s="8">
        <f t="shared" si="328"/>
        <v>0</v>
      </c>
      <c r="L3220" s="8">
        <f t="shared" si="329"/>
        <v>0</v>
      </c>
      <c r="M3220" s="8"/>
      <c r="O3220" t="str">
        <f t="shared" si="330"/>
        <v>01</v>
      </c>
      <c r="P3220" s="1" t="s">
        <v>120</v>
      </c>
      <c r="Q3220">
        <v>1</v>
      </c>
      <c r="R3220">
        <f t="shared" si="331"/>
        <v>0</v>
      </c>
      <c r="S3220">
        <f t="shared" si="332"/>
        <v>0</v>
      </c>
      <c r="T3220">
        <f t="shared" si="333"/>
        <v>0</v>
      </c>
      <c r="U3220">
        <f t="shared" si="334"/>
        <v>0</v>
      </c>
      <c r="V3220">
        <f t="shared" si="335"/>
        <v>0</v>
      </c>
      <c r="W3220">
        <f t="shared" si="336"/>
        <v>0</v>
      </c>
      <c r="X3220">
        <f t="shared" si="337"/>
        <v>0</v>
      </c>
      <c r="Y3220">
        <f t="shared" si="338"/>
        <v>0</v>
      </c>
      <c r="Z3220">
        <f t="shared" si="339"/>
        <v>0</v>
      </c>
      <c r="AA3220">
        <f t="shared" si="340"/>
        <v>0</v>
      </c>
      <c r="AB3220">
        <f t="shared" si="341"/>
        <v>0</v>
      </c>
      <c r="AC3220">
        <f t="shared" si="342"/>
        <v>0</v>
      </c>
      <c r="AD3220">
        <f t="shared" si="343"/>
        <v>0</v>
      </c>
      <c r="AE3220">
        <f t="shared" si="344"/>
        <v>0</v>
      </c>
      <c r="AF3220">
        <f t="shared" si="345"/>
        <v>0</v>
      </c>
      <c r="AG3220">
        <f t="shared" si="346"/>
        <v>0</v>
      </c>
      <c r="AH3220">
        <f t="shared" si="347"/>
        <v>0</v>
      </c>
      <c r="AI3220">
        <f t="shared" si="348"/>
        <v>0</v>
      </c>
      <c r="AJ3220">
        <f t="shared" si="349"/>
        <v>0</v>
      </c>
      <c r="AK3220">
        <f t="shared" si="350"/>
        <v>0</v>
      </c>
    </row>
    <row r="3221" spans="1:37" ht="30" customHeight="1">
      <c r="A3221" s="31" t="s">
        <v>91</v>
      </c>
      <c r="B3221" s="31" t="s">
        <v>92</v>
      </c>
      <c r="C3221" s="29" t="s">
        <v>55</v>
      </c>
      <c r="D3221" s="8">
        <v>1</v>
      </c>
      <c r="E3221" s="8"/>
      <c r="F3221" s="8"/>
      <c r="G3221" s="8"/>
      <c r="H3221" s="8"/>
      <c r="I3221" s="8"/>
      <c r="J3221" s="8"/>
      <c r="K3221" s="8">
        <f t="shared" si="328"/>
        <v>0</v>
      </c>
      <c r="L3221" s="8">
        <f t="shared" si="329"/>
        <v>0</v>
      </c>
      <c r="M3221" s="8"/>
      <c r="O3221" t="str">
        <f t="shared" si="330"/>
        <v>01</v>
      </c>
      <c r="P3221" s="1" t="s">
        <v>120</v>
      </c>
      <c r="Q3221">
        <v>1</v>
      </c>
      <c r="R3221">
        <f t="shared" si="331"/>
        <v>0</v>
      </c>
      <c r="S3221">
        <f t="shared" si="332"/>
        <v>0</v>
      </c>
      <c r="T3221">
        <f t="shared" si="333"/>
        <v>0</v>
      </c>
      <c r="U3221">
        <f t="shared" si="334"/>
        <v>0</v>
      </c>
      <c r="V3221">
        <f t="shared" si="335"/>
        <v>0</v>
      </c>
      <c r="W3221">
        <f t="shared" si="336"/>
        <v>0</v>
      </c>
      <c r="X3221">
        <f t="shared" si="337"/>
        <v>0</v>
      </c>
      <c r="Y3221">
        <f t="shared" si="338"/>
        <v>0</v>
      </c>
      <c r="Z3221">
        <f t="shared" si="339"/>
        <v>0</v>
      </c>
      <c r="AA3221">
        <f t="shared" si="340"/>
        <v>0</v>
      </c>
      <c r="AB3221">
        <f t="shared" si="341"/>
        <v>0</v>
      </c>
      <c r="AC3221">
        <f t="shared" si="342"/>
        <v>0</v>
      </c>
      <c r="AD3221">
        <f t="shared" si="343"/>
        <v>0</v>
      </c>
      <c r="AE3221">
        <f t="shared" si="344"/>
        <v>0</v>
      </c>
      <c r="AF3221">
        <f t="shared" si="345"/>
        <v>0</v>
      </c>
      <c r="AG3221">
        <f t="shared" si="346"/>
        <v>0</v>
      </c>
      <c r="AH3221">
        <f t="shared" si="347"/>
        <v>0</v>
      </c>
      <c r="AI3221">
        <f t="shared" si="348"/>
        <v>0</v>
      </c>
      <c r="AJ3221">
        <f t="shared" si="349"/>
        <v>0</v>
      </c>
      <c r="AK3221">
        <f t="shared" si="350"/>
        <v>0</v>
      </c>
    </row>
    <row r="3222" spans="1:37" ht="30" customHeight="1">
      <c r="A3222" s="31" t="s">
        <v>93</v>
      </c>
      <c r="B3222" s="31" t="s">
        <v>94</v>
      </c>
      <c r="C3222" s="29" t="s">
        <v>55</v>
      </c>
      <c r="D3222" s="8">
        <v>2</v>
      </c>
      <c r="E3222" s="8"/>
      <c r="F3222" s="8"/>
      <c r="G3222" s="8"/>
      <c r="H3222" s="8"/>
      <c r="I3222" s="8"/>
      <c r="J3222" s="8"/>
      <c r="K3222" s="8">
        <f t="shared" si="328"/>
        <v>0</v>
      </c>
      <c r="L3222" s="8">
        <f t="shared" si="329"/>
        <v>0</v>
      </c>
      <c r="M3222" s="8"/>
      <c r="O3222" t="str">
        <f t="shared" si="330"/>
        <v>01</v>
      </c>
      <c r="P3222" s="1" t="s">
        <v>120</v>
      </c>
      <c r="Q3222">
        <v>1</v>
      </c>
      <c r="R3222">
        <f t="shared" si="331"/>
        <v>0</v>
      </c>
      <c r="S3222">
        <f t="shared" si="332"/>
        <v>0</v>
      </c>
      <c r="T3222">
        <f t="shared" si="333"/>
        <v>0</v>
      </c>
      <c r="U3222">
        <f t="shared" si="334"/>
        <v>0</v>
      </c>
      <c r="V3222">
        <f t="shared" si="335"/>
        <v>0</v>
      </c>
      <c r="W3222">
        <f t="shared" si="336"/>
        <v>0</v>
      </c>
      <c r="X3222">
        <f t="shared" si="337"/>
        <v>0</v>
      </c>
      <c r="Y3222">
        <f t="shared" si="338"/>
        <v>0</v>
      </c>
      <c r="Z3222">
        <f t="shared" si="339"/>
        <v>0</v>
      </c>
      <c r="AA3222">
        <f t="shared" si="340"/>
        <v>0</v>
      </c>
      <c r="AB3222">
        <f t="shared" si="341"/>
        <v>0</v>
      </c>
      <c r="AC3222">
        <f t="shared" si="342"/>
        <v>0</v>
      </c>
      <c r="AD3222">
        <f t="shared" si="343"/>
        <v>0</v>
      </c>
      <c r="AE3222">
        <f t="shared" si="344"/>
        <v>0</v>
      </c>
      <c r="AF3222">
        <f t="shared" si="345"/>
        <v>0</v>
      </c>
      <c r="AG3222">
        <f t="shared" si="346"/>
        <v>0</v>
      </c>
      <c r="AH3222">
        <f t="shared" si="347"/>
        <v>0</v>
      </c>
      <c r="AI3222">
        <f t="shared" si="348"/>
        <v>0</v>
      </c>
      <c r="AJ3222">
        <f t="shared" si="349"/>
        <v>0</v>
      </c>
      <c r="AK3222">
        <f t="shared" si="350"/>
        <v>0</v>
      </c>
    </row>
    <row r="3223" spans="1:37" ht="30" customHeight="1">
      <c r="A3223" s="31" t="s">
        <v>95</v>
      </c>
      <c r="B3223" s="31" t="s">
        <v>96</v>
      </c>
      <c r="C3223" s="29" t="s">
        <v>55</v>
      </c>
      <c r="D3223" s="8">
        <v>1</v>
      </c>
      <c r="E3223" s="8"/>
      <c r="F3223" s="8"/>
      <c r="G3223" s="8"/>
      <c r="H3223" s="8"/>
      <c r="I3223" s="8"/>
      <c r="J3223" s="8"/>
      <c r="K3223" s="8">
        <f t="shared" si="328"/>
        <v>0</v>
      </c>
      <c r="L3223" s="8">
        <f t="shared" si="329"/>
        <v>0</v>
      </c>
      <c r="M3223" s="8"/>
      <c r="O3223" t="str">
        <f t="shared" si="330"/>
        <v>01</v>
      </c>
      <c r="P3223" s="1" t="s">
        <v>120</v>
      </c>
      <c r="Q3223">
        <v>1</v>
      </c>
      <c r="R3223">
        <f t="shared" si="331"/>
        <v>0</v>
      </c>
      <c r="S3223">
        <f t="shared" si="332"/>
        <v>0</v>
      </c>
      <c r="T3223">
        <f t="shared" si="333"/>
        <v>0</v>
      </c>
      <c r="U3223">
        <f t="shared" si="334"/>
        <v>0</v>
      </c>
      <c r="V3223">
        <f t="shared" si="335"/>
        <v>0</v>
      </c>
      <c r="W3223">
        <f t="shared" si="336"/>
        <v>0</v>
      </c>
      <c r="X3223">
        <f t="shared" si="337"/>
        <v>0</v>
      </c>
      <c r="Y3223">
        <f t="shared" si="338"/>
        <v>0</v>
      </c>
      <c r="Z3223">
        <f t="shared" si="339"/>
        <v>0</v>
      </c>
      <c r="AA3223">
        <f t="shared" si="340"/>
        <v>0</v>
      </c>
      <c r="AB3223">
        <f t="shared" si="341"/>
        <v>0</v>
      </c>
      <c r="AC3223">
        <f t="shared" si="342"/>
        <v>0</v>
      </c>
      <c r="AD3223">
        <f t="shared" si="343"/>
        <v>0</v>
      </c>
      <c r="AE3223">
        <f t="shared" si="344"/>
        <v>0</v>
      </c>
      <c r="AF3223">
        <f t="shared" si="345"/>
        <v>0</v>
      </c>
      <c r="AG3223">
        <f t="shared" si="346"/>
        <v>0</v>
      </c>
      <c r="AH3223">
        <f t="shared" si="347"/>
        <v>0</v>
      </c>
      <c r="AI3223">
        <f t="shared" si="348"/>
        <v>0</v>
      </c>
      <c r="AJ3223">
        <f t="shared" si="349"/>
        <v>0</v>
      </c>
      <c r="AK3223">
        <f t="shared" si="350"/>
        <v>0</v>
      </c>
    </row>
    <row r="3224" spans="1:37" ht="30" customHeight="1">
      <c r="A3224" s="31" t="s">
        <v>75</v>
      </c>
      <c r="B3224" s="31" t="s">
        <v>76</v>
      </c>
      <c r="C3224" s="29" t="s">
        <v>57</v>
      </c>
      <c r="D3224" s="8">
        <v>14</v>
      </c>
      <c r="E3224" s="8"/>
      <c r="F3224" s="8"/>
      <c r="G3224" s="8"/>
      <c r="H3224" s="8"/>
      <c r="I3224" s="8"/>
      <c r="J3224" s="8"/>
      <c r="K3224" s="8">
        <f t="shared" si="328"/>
        <v>0</v>
      </c>
      <c r="L3224" s="8">
        <f t="shared" si="329"/>
        <v>0</v>
      </c>
      <c r="M3224" s="8"/>
      <c r="O3224" t="str">
        <f t="shared" si="330"/>
        <v>01</v>
      </c>
      <c r="P3224" s="1" t="s">
        <v>120</v>
      </c>
      <c r="Q3224">
        <v>1</v>
      </c>
      <c r="R3224">
        <f t="shared" si="331"/>
        <v>0</v>
      </c>
      <c r="S3224">
        <f t="shared" si="332"/>
        <v>0</v>
      </c>
      <c r="T3224">
        <f t="shared" si="333"/>
        <v>0</v>
      </c>
      <c r="U3224">
        <f t="shared" si="334"/>
        <v>0</v>
      </c>
      <c r="V3224">
        <f t="shared" si="335"/>
        <v>0</v>
      </c>
      <c r="W3224">
        <f t="shared" si="336"/>
        <v>0</v>
      </c>
      <c r="X3224">
        <f t="shared" si="337"/>
        <v>0</v>
      </c>
      <c r="Y3224">
        <f t="shared" si="338"/>
        <v>0</v>
      </c>
      <c r="Z3224">
        <f t="shared" si="339"/>
        <v>0</v>
      </c>
      <c r="AA3224">
        <f t="shared" si="340"/>
        <v>0</v>
      </c>
      <c r="AB3224">
        <f t="shared" si="341"/>
        <v>0</v>
      </c>
      <c r="AC3224">
        <f t="shared" si="342"/>
        <v>0</v>
      </c>
      <c r="AD3224">
        <f t="shared" si="343"/>
        <v>0</v>
      </c>
      <c r="AE3224">
        <f t="shared" si="344"/>
        <v>0</v>
      </c>
      <c r="AF3224">
        <f t="shared" si="345"/>
        <v>0</v>
      </c>
      <c r="AG3224">
        <f t="shared" si="346"/>
        <v>0</v>
      </c>
      <c r="AH3224">
        <f t="shared" si="347"/>
        <v>0</v>
      </c>
      <c r="AI3224">
        <f t="shared" si="348"/>
        <v>0</v>
      </c>
      <c r="AJ3224">
        <f t="shared" si="349"/>
        <v>0</v>
      </c>
      <c r="AK3224">
        <f t="shared" si="350"/>
        <v>0</v>
      </c>
    </row>
    <row r="3225" spans="1:37" ht="30" customHeight="1">
      <c r="A3225" s="31" t="s">
        <v>77</v>
      </c>
      <c r="B3225" s="31" t="s">
        <v>78</v>
      </c>
      <c r="C3225" s="29" t="s">
        <v>57</v>
      </c>
      <c r="D3225" s="8">
        <v>14</v>
      </c>
      <c r="E3225" s="8"/>
      <c r="F3225" s="8"/>
      <c r="G3225" s="8"/>
      <c r="H3225" s="8"/>
      <c r="I3225" s="8"/>
      <c r="J3225" s="8"/>
      <c r="K3225" s="8">
        <f t="shared" si="328"/>
        <v>0</v>
      </c>
      <c r="L3225" s="8">
        <f t="shared" si="329"/>
        <v>0</v>
      </c>
      <c r="M3225" s="8"/>
      <c r="O3225" t="str">
        <f t="shared" si="330"/>
        <v>01</v>
      </c>
      <c r="P3225" s="1" t="s">
        <v>120</v>
      </c>
      <c r="Q3225">
        <v>1</v>
      </c>
      <c r="R3225">
        <f t="shared" si="331"/>
        <v>0</v>
      </c>
      <c r="S3225">
        <f t="shared" si="332"/>
        <v>0</v>
      </c>
      <c r="T3225">
        <f t="shared" si="333"/>
        <v>0</v>
      </c>
      <c r="U3225">
        <f t="shared" si="334"/>
        <v>0</v>
      </c>
      <c r="V3225">
        <f t="shared" si="335"/>
        <v>0</v>
      </c>
      <c r="W3225">
        <f t="shared" si="336"/>
        <v>0</v>
      </c>
      <c r="X3225">
        <f t="shared" si="337"/>
        <v>0</v>
      </c>
      <c r="Y3225">
        <f t="shared" si="338"/>
        <v>0</v>
      </c>
      <c r="Z3225">
        <f t="shared" si="339"/>
        <v>0</v>
      </c>
      <c r="AA3225">
        <f t="shared" si="340"/>
        <v>0</v>
      </c>
      <c r="AB3225">
        <f t="shared" si="341"/>
        <v>0</v>
      </c>
      <c r="AC3225">
        <f t="shared" si="342"/>
        <v>0</v>
      </c>
      <c r="AD3225">
        <f t="shared" si="343"/>
        <v>0</v>
      </c>
      <c r="AE3225">
        <f t="shared" si="344"/>
        <v>0</v>
      </c>
      <c r="AF3225">
        <f t="shared" si="345"/>
        <v>0</v>
      </c>
      <c r="AG3225">
        <f t="shared" si="346"/>
        <v>0</v>
      </c>
      <c r="AH3225">
        <f t="shared" si="347"/>
        <v>0</v>
      </c>
      <c r="AI3225">
        <f t="shared" si="348"/>
        <v>0</v>
      </c>
      <c r="AJ3225">
        <f t="shared" si="349"/>
        <v>0</v>
      </c>
      <c r="AK3225">
        <f t="shared" si="350"/>
        <v>0</v>
      </c>
    </row>
    <row r="3226" spans="1:37" ht="30" customHeight="1">
      <c r="A3226" s="31" t="s">
        <v>66</v>
      </c>
      <c r="B3226" s="31" t="s">
        <v>67</v>
      </c>
      <c r="C3226" s="29" t="s">
        <v>48</v>
      </c>
      <c r="D3226" s="8">
        <v>41</v>
      </c>
      <c r="E3226" s="8"/>
      <c r="F3226" s="8"/>
      <c r="G3226" s="8"/>
      <c r="H3226" s="8"/>
      <c r="I3226" s="8"/>
      <c r="J3226" s="8"/>
      <c r="K3226" s="8">
        <f t="shared" si="328"/>
        <v>0</v>
      </c>
      <c r="L3226" s="8">
        <f t="shared" si="329"/>
        <v>0</v>
      </c>
      <c r="M3226" s="8"/>
      <c r="O3226" t="str">
        <f t="shared" si="330"/>
        <v>01</v>
      </c>
      <c r="P3226" s="1" t="s">
        <v>120</v>
      </c>
      <c r="Q3226">
        <v>1</v>
      </c>
      <c r="R3226">
        <f t="shared" si="331"/>
        <v>0</v>
      </c>
      <c r="S3226">
        <f t="shared" si="332"/>
        <v>0</v>
      </c>
      <c r="T3226">
        <f t="shared" si="333"/>
        <v>0</v>
      </c>
      <c r="U3226">
        <f t="shared" si="334"/>
        <v>0</v>
      </c>
      <c r="V3226">
        <f t="shared" si="335"/>
        <v>0</v>
      </c>
      <c r="W3226">
        <f t="shared" si="336"/>
        <v>0</v>
      </c>
      <c r="X3226">
        <f t="shared" si="337"/>
        <v>0</v>
      </c>
      <c r="Y3226">
        <f t="shared" si="338"/>
        <v>0</v>
      </c>
      <c r="Z3226">
        <f t="shared" si="339"/>
        <v>0</v>
      </c>
      <c r="AA3226">
        <f t="shared" si="340"/>
        <v>0</v>
      </c>
      <c r="AB3226">
        <f t="shared" si="341"/>
        <v>0</v>
      </c>
      <c r="AC3226">
        <f t="shared" si="342"/>
        <v>0</v>
      </c>
      <c r="AD3226">
        <f t="shared" si="343"/>
        <v>0</v>
      </c>
      <c r="AE3226">
        <f t="shared" si="344"/>
        <v>0</v>
      </c>
      <c r="AF3226">
        <f t="shared" si="345"/>
        <v>0</v>
      </c>
      <c r="AG3226">
        <f t="shared" si="346"/>
        <v>0</v>
      </c>
      <c r="AH3226">
        <f t="shared" si="347"/>
        <v>0</v>
      </c>
      <c r="AI3226">
        <f t="shared" si="348"/>
        <v>0</v>
      </c>
      <c r="AJ3226">
        <f t="shared" si="349"/>
        <v>0</v>
      </c>
      <c r="AK3226">
        <f t="shared" si="350"/>
        <v>0</v>
      </c>
    </row>
    <row r="3227" spans="1:37" ht="30" customHeight="1">
      <c r="A3227" s="32"/>
      <c r="B3227" s="32"/>
      <c r="C3227" s="30"/>
      <c r="D3227" s="8"/>
      <c r="E3227" s="8"/>
      <c r="F3227" s="8"/>
      <c r="G3227" s="8"/>
      <c r="H3227" s="8"/>
      <c r="I3227" s="8"/>
      <c r="J3227" s="8"/>
      <c r="K3227" s="8"/>
      <c r="L3227" s="8"/>
      <c r="M3227" s="8"/>
    </row>
    <row r="3228" spans="1:37" ht="30" customHeight="1">
      <c r="A3228" s="32"/>
      <c r="B3228" s="32"/>
      <c r="C3228" s="30"/>
      <c r="D3228" s="8"/>
      <c r="E3228" s="8"/>
      <c r="F3228" s="8"/>
      <c r="G3228" s="8"/>
      <c r="H3228" s="8"/>
      <c r="I3228" s="8"/>
      <c r="J3228" s="8"/>
      <c r="K3228" s="8"/>
      <c r="L3228" s="8"/>
      <c r="M3228" s="8"/>
    </row>
    <row r="3229" spans="1:37" ht="30" customHeight="1">
      <c r="A3229" s="32"/>
      <c r="B3229" s="32"/>
      <c r="C3229" s="30"/>
      <c r="D3229" s="8"/>
      <c r="E3229" s="8"/>
      <c r="F3229" s="8"/>
      <c r="G3229" s="8"/>
      <c r="H3229" s="8"/>
      <c r="I3229" s="8"/>
      <c r="J3229" s="8"/>
      <c r="K3229" s="8"/>
      <c r="L3229" s="8"/>
      <c r="M3229" s="8"/>
    </row>
    <row r="3230" spans="1:37" ht="30" customHeight="1">
      <c r="A3230" s="32"/>
      <c r="B3230" s="32"/>
      <c r="C3230" s="30"/>
      <c r="D3230" s="8"/>
      <c r="E3230" s="8"/>
      <c r="F3230" s="8"/>
      <c r="G3230" s="8"/>
      <c r="H3230" s="8"/>
      <c r="I3230" s="8"/>
      <c r="J3230" s="8"/>
      <c r="K3230" s="8"/>
      <c r="L3230" s="8"/>
      <c r="M3230" s="8"/>
    </row>
    <row r="3231" spans="1:37" ht="30" customHeight="1">
      <c r="A3231" s="32"/>
      <c r="B3231" s="32"/>
      <c r="C3231" s="30"/>
      <c r="D3231" s="8"/>
      <c r="E3231" s="8"/>
      <c r="F3231" s="8"/>
      <c r="G3231" s="8"/>
      <c r="H3231" s="8"/>
      <c r="I3231" s="8"/>
      <c r="J3231" s="8"/>
      <c r="K3231" s="8"/>
      <c r="L3231" s="8"/>
      <c r="M3231" s="8"/>
    </row>
    <row r="3232" spans="1:37" ht="30" customHeight="1">
      <c r="A3232" s="32"/>
      <c r="B3232" s="32"/>
      <c r="C3232" s="30"/>
      <c r="D3232" s="8"/>
      <c r="E3232" s="8"/>
      <c r="F3232" s="8"/>
      <c r="G3232" s="8"/>
      <c r="H3232" s="8"/>
      <c r="I3232" s="8"/>
      <c r="J3232" s="8"/>
      <c r="K3232" s="8"/>
      <c r="L3232" s="8"/>
      <c r="M3232" s="8"/>
    </row>
    <row r="3233" spans="1:38" ht="30" customHeight="1">
      <c r="A3233" s="32"/>
      <c r="B3233" s="32"/>
      <c r="C3233" s="30"/>
      <c r="D3233" s="8"/>
      <c r="E3233" s="8"/>
      <c r="F3233" s="8"/>
      <c r="G3233" s="8"/>
      <c r="H3233" s="8"/>
      <c r="I3233" s="8"/>
      <c r="J3233" s="8"/>
      <c r="K3233" s="8"/>
      <c r="L3233" s="8"/>
      <c r="M3233" s="8"/>
    </row>
    <row r="3234" spans="1:38" ht="30" customHeight="1">
      <c r="A3234" s="32"/>
      <c r="B3234" s="32"/>
      <c r="C3234" s="30"/>
      <c r="D3234" s="8"/>
      <c r="E3234" s="8"/>
      <c r="F3234" s="8"/>
      <c r="G3234" s="8"/>
      <c r="H3234" s="8"/>
      <c r="I3234" s="8"/>
      <c r="J3234" s="8"/>
      <c r="K3234" s="8"/>
      <c r="L3234" s="8"/>
      <c r="M3234" s="8"/>
    </row>
    <row r="3235" spans="1:38" ht="30" customHeight="1">
      <c r="A3235" s="32"/>
      <c r="B3235" s="32"/>
      <c r="C3235" s="30"/>
      <c r="D3235" s="8"/>
      <c r="E3235" s="8"/>
      <c r="F3235" s="8"/>
      <c r="G3235" s="8"/>
      <c r="H3235" s="8"/>
      <c r="I3235" s="8"/>
      <c r="J3235" s="8"/>
      <c r="K3235" s="8"/>
      <c r="L3235" s="8"/>
      <c r="M3235" s="8"/>
    </row>
    <row r="3236" spans="1:38" ht="30" customHeight="1">
      <c r="A3236" s="32"/>
      <c r="B3236" s="32"/>
      <c r="C3236" s="30"/>
      <c r="D3236" s="8"/>
      <c r="E3236" s="8"/>
      <c r="F3236" s="8"/>
      <c r="G3236" s="8"/>
      <c r="H3236" s="8"/>
      <c r="I3236" s="8"/>
      <c r="J3236" s="8"/>
      <c r="K3236" s="8"/>
      <c r="L3236" s="8"/>
      <c r="M3236" s="8"/>
    </row>
    <row r="3237" spans="1:38" ht="30" customHeight="1">
      <c r="A3237" s="32"/>
      <c r="B3237" s="32"/>
      <c r="C3237" s="30"/>
      <c r="D3237" s="8"/>
      <c r="E3237" s="8"/>
      <c r="F3237" s="8"/>
      <c r="G3237" s="8"/>
      <c r="H3237" s="8"/>
      <c r="I3237" s="8"/>
      <c r="J3237" s="8"/>
      <c r="K3237" s="8"/>
      <c r="L3237" s="8"/>
      <c r="M3237" s="8"/>
    </row>
    <row r="3238" spans="1:38" ht="30" customHeight="1">
      <c r="A3238" s="11" t="s">
        <v>121</v>
      </c>
      <c r="B3238" s="12"/>
      <c r="C3238" s="13"/>
      <c r="D3238" s="14"/>
      <c r="E3238" s="8"/>
      <c r="F3238" s="14"/>
      <c r="G3238" s="8"/>
      <c r="H3238" s="14"/>
      <c r="I3238" s="8"/>
      <c r="J3238" s="14"/>
      <c r="K3238" s="8"/>
      <c r="L3238" s="14">
        <f>F3238+H3238+J3238</f>
        <v>0</v>
      </c>
      <c r="M3238" s="14"/>
      <c r="R3238">
        <f t="shared" ref="R3238:AL3238" si="351">ROUNDDOWN(SUM(R3218:R3226), 0)</f>
        <v>0</v>
      </c>
      <c r="S3238">
        <f t="shared" si="351"/>
        <v>0</v>
      </c>
      <c r="T3238">
        <f t="shared" si="351"/>
        <v>0</v>
      </c>
      <c r="U3238">
        <f t="shared" si="351"/>
        <v>0</v>
      </c>
      <c r="V3238">
        <f t="shared" si="351"/>
        <v>0</v>
      </c>
      <c r="W3238">
        <f t="shared" si="351"/>
        <v>0</v>
      </c>
      <c r="X3238">
        <f t="shared" si="351"/>
        <v>0</v>
      </c>
      <c r="Y3238">
        <f t="shared" si="351"/>
        <v>0</v>
      </c>
      <c r="Z3238">
        <f t="shared" si="351"/>
        <v>0</v>
      </c>
      <c r="AA3238">
        <f t="shared" si="351"/>
        <v>0</v>
      </c>
      <c r="AB3238">
        <f t="shared" si="351"/>
        <v>0</v>
      </c>
      <c r="AC3238">
        <f t="shared" si="351"/>
        <v>0</v>
      </c>
      <c r="AD3238">
        <f t="shared" si="351"/>
        <v>0</v>
      </c>
      <c r="AE3238">
        <f t="shared" si="351"/>
        <v>0</v>
      </c>
      <c r="AF3238">
        <f t="shared" si="351"/>
        <v>0</v>
      </c>
      <c r="AG3238">
        <f t="shared" si="351"/>
        <v>0</v>
      </c>
      <c r="AH3238">
        <f t="shared" si="351"/>
        <v>0</v>
      </c>
      <c r="AI3238">
        <f t="shared" si="351"/>
        <v>0</v>
      </c>
      <c r="AJ3238">
        <f t="shared" si="351"/>
        <v>0</v>
      </c>
      <c r="AK3238">
        <f t="shared" si="351"/>
        <v>0</v>
      </c>
      <c r="AL3238">
        <f t="shared" si="351"/>
        <v>0</v>
      </c>
    </row>
    <row r="3239" spans="1:38" ht="30" customHeight="1">
      <c r="A3239" s="53" t="s">
        <v>463</v>
      </c>
      <c r="B3239" s="56"/>
      <c r="C3239" s="56"/>
      <c r="D3239" s="56"/>
      <c r="E3239" s="56"/>
      <c r="F3239" s="56"/>
      <c r="G3239" s="56"/>
      <c r="H3239" s="56"/>
      <c r="I3239" s="56"/>
      <c r="J3239" s="56"/>
      <c r="K3239" s="56"/>
      <c r="L3239" s="56"/>
      <c r="M3239" s="57"/>
    </row>
    <row r="3240" spans="1:38" ht="30" customHeight="1">
      <c r="A3240" s="31" t="s">
        <v>161</v>
      </c>
      <c r="B3240" s="31" t="s">
        <v>162</v>
      </c>
      <c r="C3240" s="29" t="s">
        <v>48</v>
      </c>
      <c r="D3240" s="8">
        <v>45</v>
      </c>
      <c r="E3240" s="8"/>
      <c r="F3240" s="8"/>
      <c r="G3240" s="8"/>
      <c r="H3240" s="8"/>
      <c r="I3240" s="8"/>
      <c r="J3240" s="8"/>
      <c r="K3240" s="8">
        <f>E3240+G3240+I3240</f>
        <v>0</v>
      </c>
      <c r="L3240" s="8">
        <f>F3240+H3240+J3240</f>
        <v>0</v>
      </c>
      <c r="M3240" s="9" t="s">
        <v>160</v>
      </c>
      <c r="O3240" t="str">
        <f>""</f>
        <v/>
      </c>
      <c r="P3240" s="1" t="s">
        <v>120</v>
      </c>
      <c r="Q3240">
        <v>1</v>
      </c>
      <c r="R3240">
        <f>IF(P3240="기계경비", J3240, 0)</f>
        <v>0</v>
      </c>
      <c r="S3240">
        <f>IF(P3240="운반비", J3240, 0)</f>
        <v>0</v>
      </c>
      <c r="T3240">
        <f>IF(P3240="작업부산물", F3240, 0)</f>
        <v>0</v>
      </c>
      <c r="U3240">
        <f>IF(P3240="관급", F3240, 0)</f>
        <v>0</v>
      </c>
      <c r="V3240">
        <f>IF(P3240="외주비", J3240, 0)</f>
        <v>0</v>
      </c>
      <c r="W3240">
        <f>IF(P3240="장비비", J3240, 0)</f>
        <v>0</v>
      </c>
      <c r="X3240">
        <f>IF(P3240="폐기물처리비", J3240, 0)</f>
        <v>0</v>
      </c>
      <c r="Y3240">
        <f>IF(P3240="가설비", J3240, 0)</f>
        <v>0</v>
      </c>
      <c r="Z3240">
        <f>IF(P3240="잡비제외분", F3240, 0)</f>
        <v>0</v>
      </c>
      <c r="AA3240">
        <f>IF(P3240="사급자재대", L3240, 0)</f>
        <v>0</v>
      </c>
      <c r="AB3240">
        <f>IF(P3240="관급자재대", L3240, 0)</f>
        <v>0</v>
      </c>
      <c r="AC3240">
        <f>IF(P3240="사용자항목1", L3240, 0)</f>
        <v>0</v>
      </c>
      <c r="AD3240">
        <f>IF(P3240="사용자항목2", L3240, 0)</f>
        <v>0</v>
      </c>
      <c r="AE3240">
        <f>IF(P3240="사용자항목3", L3240, 0)</f>
        <v>0</v>
      </c>
      <c r="AF3240">
        <f>IF(P3240="사용자항목4", L3240, 0)</f>
        <v>0</v>
      </c>
      <c r="AG3240">
        <f>IF(P3240="사용자항목5", L3240, 0)</f>
        <v>0</v>
      </c>
      <c r="AH3240">
        <f>IF(P3240="사용자항목6", L3240, 0)</f>
        <v>0</v>
      </c>
      <c r="AI3240">
        <f>IF(P3240="사용자항목7", L3240, 0)</f>
        <v>0</v>
      </c>
      <c r="AJ3240">
        <f>IF(P3240="사용자항목8", L3240, 0)</f>
        <v>0</v>
      </c>
      <c r="AK3240">
        <f>IF(P3240="사용자항목9", L3240, 0)</f>
        <v>0</v>
      </c>
    </row>
    <row r="3241" spans="1:38" ht="30" customHeight="1">
      <c r="A3241" s="32"/>
      <c r="B3241" s="32"/>
      <c r="C3241" s="30"/>
      <c r="D3241" s="8"/>
      <c r="E3241" s="8"/>
      <c r="F3241" s="8"/>
      <c r="G3241" s="8"/>
      <c r="H3241" s="8"/>
      <c r="I3241" s="8"/>
      <c r="J3241" s="8"/>
      <c r="K3241" s="8"/>
      <c r="L3241" s="8"/>
      <c r="M3241" s="8"/>
    </row>
    <row r="3242" spans="1:38" ht="30" customHeight="1">
      <c r="A3242" s="32"/>
      <c r="B3242" s="32"/>
      <c r="C3242" s="30"/>
      <c r="D3242" s="8"/>
      <c r="E3242" s="8"/>
      <c r="F3242" s="8"/>
      <c r="G3242" s="8"/>
      <c r="H3242" s="8"/>
      <c r="I3242" s="8"/>
      <c r="J3242" s="8"/>
      <c r="K3242" s="8"/>
      <c r="L3242" s="8"/>
      <c r="M3242" s="8"/>
    </row>
    <row r="3243" spans="1:38" ht="30" customHeight="1">
      <c r="A3243" s="32"/>
      <c r="B3243" s="32"/>
      <c r="C3243" s="30"/>
      <c r="D3243" s="8"/>
      <c r="E3243" s="8"/>
      <c r="F3243" s="8"/>
      <c r="G3243" s="8"/>
      <c r="H3243" s="8"/>
      <c r="I3243" s="8"/>
      <c r="J3243" s="8"/>
      <c r="K3243" s="8"/>
      <c r="L3243" s="8"/>
      <c r="M3243" s="8"/>
    </row>
    <row r="3244" spans="1:38" ht="30" customHeight="1">
      <c r="A3244" s="32"/>
      <c r="B3244" s="32"/>
      <c r="C3244" s="30"/>
      <c r="D3244" s="8"/>
      <c r="E3244" s="8"/>
      <c r="F3244" s="8"/>
      <c r="G3244" s="8"/>
      <c r="H3244" s="8"/>
      <c r="I3244" s="8"/>
      <c r="J3244" s="8"/>
      <c r="K3244" s="8"/>
      <c r="L3244" s="8"/>
      <c r="M3244" s="8"/>
    </row>
    <row r="3245" spans="1:38" ht="30" customHeight="1">
      <c r="A3245" s="32"/>
      <c r="B3245" s="32"/>
      <c r="C3245" s="30"/>
      <c r="D3245" s="8"/>
      <c r="E3245" s="8"/>
      <c r="F3245" s="8"/>
      <c r="G3245" s="8"/>
      <c r="H3245" s="8"/>
      <c r="I3245" s="8"/>
      <c r="J3245" s="8"/>
      <c r="K3245" s="8"/>
      <c r="L3245" s="8"/>
      <c r="M3245" s="8"/>
    </row>
    <row r="3246" spans="1:38" ht="30" customHeight="1">
      <c r="A3246" s="32"/>
      <c r="B3246" s="32"/>
      <c r="C3246" s="30"/>
      <c r="D3246" s="8"/>
      <c r="E3246" s="8"/>
      <c r="F3246" s="8"/>
      <c r="G3246" s="8"/>
      <c r="H3246" s="8"/>
      <c r="I3246" s="8"/>
      <c r="J3246" s="8"/>
      <c r="K3246" s="8"/>
      <c r="L3246" s="8"/>
      <c r="M3246" s="8"/>
    </row>
    <row r="3247" spans="1:38" ht="30" customHeight="1">
      <c r="A3247" s="32"/>
      <c r="B3247" s="32"/>
      <c r="C3247" s="30"/>
      <c r="D3247" s="8"/>
      <c r="E3247" s="8"/>
      <c r="F3247" s="8"/>
      <c r="G3247" s="8"/>
      <c r="H3247" s="8"/>
      <c r="I3247" s="8"/>
      <c r="J3247" s="8"/>
      <c r="K3247" s="8"/>
      <c r="L3247" s="8"/>
      <c r="M3247" s="8"/>
    </row>
    <row r="3248" spans="1:38" ht="30" customHeight="1">
      <c r="A3248" s="32"/>
      <c r="B3248" s="32"/>
      <c r="C3248" s="30"/>
      <c r="D3248" s="8"/>
      <c r="E3248" s="8"/>
      <c r="F3248" s="8"/>
      <c r="G3248" s="8"/>
      <c r="H3248" s="8"/>
      <c r="I3248" s="8"/>
      <c r="J3248" s="8"/>
      <c r="K3248" s="8"/>
      <c r="L3248" s="8"/>
      <c r="M3248" s="8"/>
    </row>
    <row r="3249" spans="1:38" ht="30" customHeight="1">
      <c r="A3249" s="32"/>
      <c r="B3249" s="32"/>
      <c r="C3249" s="30"/>
      <c r="D3249" s="8"/>
      <c r="E3249" s="8"/>
      <c r="F3249" s="8"/>
      <c r="G3249" s="8"/>
      <c r="H3249" s="8"/>
      <c r="I3249" s="8"/>
      <c r="J3249" s="8"/>
      <c r="K3249" s="8"/>
      <c r="L3249" s="8"/>
      <c r="M3249" s="8"/>
    </row>
    <row r="3250" spans="1:38" ht="30" customHeight="1">
      <c r="A3250" s="32"/>
      <c r="B3250" s="32"/>
      <c r="C3250" s="30"/>
      <c r="D3250" s="8"/>
      <c r="E3250" s="8"/>
      <c r="F3250" s="8"/>
      <c r="G3250" s="8"/>
      <c r="H3250" s="8"/>
      <c r="I3250" s="8"/>
      <c r="J3250" s="8"/>
      <c r="K3250" s="8"/>
      <c r="L3250" s="8"/>
      <c r="M3250" s="8"/>
    </row>
    <row r="3251" spans="1:38" ht="30" customHeight="1">
      <c r="A3251" s="32"/>
      <c r="B3251" s="32"/>
      <c r="C3251" s="30"/>
      <c r="D3251" s="8"/>
      <c r="E3251" s="8"/>
      <c r="F3251" s="8"/>
      <c r="G3251" s="8"/>
      <c r="H3251" s="8"/>
      <c r="I3251" s="8"/>
      <c r="J3251" s="8"/>
      <c r="K3251" s="8"/>
      <c r="L3251" s="8"/>
      <c r="M3251" s="8"/>
    </row>
    <row r="3252" spans="1:38" ht="30" customHeight="1">
      <c r="A3252" s="32"/>
      <c r="B3252" s="32"/>
      <c r="C3252" s="30"/>
      <c r="D3252" s="8"/>
      <c r="E3252" s="8"/>
      <c r="F3252" s="8"/>
      <c r="G3252" s="8"/>
      <c r="H3252" s="8"/>
      <c r="I3252" s="8"/>
      <c r="J3252" s="8"/>
      <c r="K3252" s="8"/>
      <c r="L3252" s="8"/>
      <c r="M3252" s="8"/>
    </row>
    <row r="3253" spans="1:38" ht="30" customHeight="1">
      <c r="A3253" s="32"/>
      <c r="B3253" s="32"/>
      <c r="C3253" s="30"/>
      <c r="D3253" s="8"/>
      <c r="E3253" s="8"/>
      <c r="F3253" s="8"/>
      <c r="G3253" s="8"/>
      <c r="H3253" s="8"/>
      <c r="I3253" s="8"/>
      <c r="J3253" s="8"/>
      <c r="K3253" s="8"/>
      <c r="L3253" s="8"/>
      <c r="M3253" s="8"/>
    </row>
    <row r="3254" spans="1:38" ht="30" customHeight="1">
      <c r="A3254" s="32"/>
      <c r="B3254" s="32"/>
      <c r="C3254" s="30"/>
      <c r="D3254" s="8"/>
      <c r="E3254" s="8"/>
      <c r="F3254" s="8"/>
      <c r="G3254" s="8"/>
      <c r="H3254" s="8"/>
      <c r="I3254" s="8"/>
      <c r="J3254" s="8"/>
      <c r="K3254" s="8"/>
      <c r="L3254" s="8"/>
      <c r="M3254" s="8"/>
    </row>
    <row r="3255" spans="1:38" ht="30" customHeight="1">
      <c r="A3255" s="32"/>
      <c r="B3255" s="32"/>
      <c r="C3255" s="30"/>
      <c r="D3255" s="8"/>
      <c r="E3255" s="8"/>
      <c r="F3255" s="8"/>
      <c r="G3255" s="8"/>
      <c r="H3255" s="8"/>
      <c r="I3255" s="8"/>
      <c r="J3255" s="8"/>
      <c r="K3255" s="8"/>
      <c r="L3255" s="8"/>
      <c r="M3255" s="8"/>
    </row>
    <row r="3256" spans="1:38" ht="30" customHeight="1">
      <c r="A3256" s="32"/>
      <c r="B3256" s="32"/>
      <c r="C3256" s="30"/>
      <c r="D3256" s="8"/>
      <c r="E3256" s="8"/>
      <c r="F3256" s="8"/>
      <c r="G3256" s="8"/>
      <c r="H3256" s="8"/>
      <c r="I3256" s="8"/>
      <c r="J3256" s="8"/>
      <c r="K3256" s="8"/>
      <c r="L3256" s="8"/>
      <c r="M3256" s="8"/>
    </row>
    <row r="3257" spans="1:38" ht="30" customHeight="1">
      <c r="A3257" s="32"/>
      <c r="B3257" s="32"/>
      <c r="C3257" s="30"/>
      <c r="D3257" s="8"/>
      <c r="E3257" s="8"/>
      <c r="F3257" s="8"/>
      <c r="G3257" s="8"/>
      <c r="H3257" s="8"/>
      <c r="I3257" s="8"/>
      <c r="J3257" s="8"/>
      <c r="K3257" s="8"/>
      <c r="L3257" s="8"/>
      <c r="M3257" s="8"/>
    </row>
    <row r="3258" spans="1:38" ht="30" customHeight="1">
      <c r="A3258" s="32"/>
      <c r="B3258" s="32"/>
      <c r="C3258" s="30"/>
      <c r="D3258" s="8"/>
      <c r="E3258" s="8"/>
      <c r="F3258" s="8"/>
      <c r="G3258" s="8"/>
      <c r="H3258" s="8"/>
      <c r="I3258" s="8"/>
      <c r="J3258" s="8"/>
      <c r="K3258" s="8"/>
      <c r="L3258" s="8"/>
      <c r="M3258" s="8"/>
    </row>
    <row r="3259" spans="1:38" ht="30" customHeight="1">
      <c r="A3259" s="32"/>
      <c r="B3259" s="32"/>
      <c r="C3259" s="30"/>
      <c r="D3259" s="8"/>
      <c r="E3259" s="8"/>
      <c r="F3259" s="8"/>
      <c r="G3259" s="8"/>
      <c r="H3259" s="8"/>
      <c r="I3259" s="8"/>
      <c r="J3259" s="8"/>
      <c r="K3259" s="8"/>
      <c r="L3259" s="8"/>
      <c r="M3259" s="8"/>
    </row>
    <row r="3260" spans="1:38" ht="30" customHeight="1">
      <c r="A3260" s="11" t="s">
        <v>121</v>
      </c>
      <c r="B3260" s="12"/>
      <c r="C3260" s="13"/>
      <c r="D3260" s="14"/>
      <c r="E3260" s="8"/>
      <c r="F3260" s="14"/>
      <c r="G3260" s="8"/>
      <c r="H3260" s="14"/>
      <c r="I3260" s="8"/>
      <c r="J3260" s="14"/>
      <c r="K3260" s="8"/>
      <c r="L3260" s="14">
        <f>F3260+H3260+J3260</f>
        <v>0</v>
      </c>
      <c r="M3260" s="14"/>
      <c r="R3260">
        <f t="shared" ref="R3260:AL3260" si="352">ROUNDDOWN(SUM(R3240:R3240), 0)</f>
        <v>0</v>
      </c>
      <c r="S3260">
        <f t="shared" si="352"/>
        <v>0</v>
      </c>
      <c r="T3260">
        <f t="shared" si="352"/>
        <v>0</v>
      </c>
      <c r="U3260">
        <f t="shared" si="352"/>
        <v>0</v>
      </c>
      <c r="V3260">
        <f t="shared" si="352"/>
        <v>0</v>
      </c>
      <c r="W3260">
        <f t="shared" si="352"/>
        <v>0</v>
      </c>
      <c r="X3260">
        <f t="shared" si="352"/>
        <v>0</v>
      </c>
      <c r="Y3260">
        <f t="shared" si="352"/>
        <v>0</v>
      </c>
      <c r="Z3260">
        <f t="shared" si="352"/>
        <v>0</v>
      </c>
      <c r="AA3260">
        <f t="shared" si="352"/>
        <v>0</v>
      </c>
      <c r="AB3260">
        <f t="shared" si="352"/>
        <v>0</v>
      </c>
      <c r="AC3260">
        <f t="shared" si="352"/>
        <v>0</v>
      </c>
      <c r="AD3260">
        <f t="shared" si="352"/>
        <v>0</v>
      </c>
      <c r="AE3260">
        <f t="shared" si="352"/>
        <v>0</v>
      </c>
      <c r="AF3260">
        <f t="shared" si="352"/>
        <v>0</v>
      </c>
      <c r="AG3260">
        <f t="shared" si="352"/>
        <v>0</v>
      </c>
      <c r="AH3260">
        <f t="shared" si="352"/>
        <v>0</v>
      </c>
      <c r="AI3260">
        <f t="shared" si="352"/>
        <v>0</v>
      </c>
      <c r="AJ3260">
        <f t="shared" si="352"/>
        <v>0</v>
      </c>
      <c r="AK3260">
        <f t="shared" si="352"/>
        <v>0</v>
      </c>
      <c r="AL3260">
        <f t="shared" si="352"/>
        <v>0</v>
      </c>
    </row>
    <row r="3261" spans="1:38" ht="30" customHeight="1">
      <c r="A3261" s="53" t="s">
        <v>464</v>
      </c>
      <c r="B3261" s="56"/>
      <c r="C3261" s="56"/>
      <c r="D3261" s="56"/>
      <c r="E3261" s="56"/>
      <c r="F3261" s="56"/>
      <c r="G3261" s="56"/>
      <c r="H3261" s="56"/>
      <c r="I3261" s="56"/>
      <c r="J3261" s="56"/>
      <c r="K3261" s="56"/>
      <c r="L3261" s="56"/>
      <c r="M3261" s="57"/>
    </row>
    <row r="3262" spans="1:38" ht="30" customHeight="1">
      <c r="A3262" s="31" t="s">
        <v>131</v>
      </c>
      <c r="B3262" s="31" t="s">
        <v>164</v>
      </c>
      <c r="C3262" s="29" t="s">
        <v>57</v>
      </c>
      <c r="D3262" s="8">
        <v>8</v>
      </c>
      <c r="E3262" s="8"/>
      <c r="F3262" s="8"/>
      <c r="G3262" s="8"/>
      <c r="H3262" s="8"/>
      <c r="I3262" s="8"/>
      <c r="J3262" s="8"/>
      <c r="K3262" s="8">
        <f>E3262+G3262+I3262</f>
        <v>0</v>
      </c>
      <c r="L3262" s="8">
        <f>F3262+H3262+J3262</f>
        <v>0</v>
      </c>
      <c r="M3262" s="9" t="s">
        <v>163</v>
      </c>
      <c r="O3262" t="str">
        <f>""</f>
        <v/>
      </c>
      <c r="P3262" s="1" t="s">
        <v>120</v>
      </c>
      <c r="Q3262">
        <v>1</v>
      </c>
      <c r="R3262">
        <f>IF(P3262="기계경비", J3262, 0)</f>
        <v>0</v>
      </c>
      <c r="S3262">
        <f>IF(P3262="운반비", J3262, 0)</f>
        <v>0</v>
      </c>
      <c r="T3262">
        <f>IF(P3262="작업부산물", F3262, 0)</f>
        <v>0</v>
      </c>
      <c r="U3262">
        <f>IF(P3262="관급", F3262, 0)</f>
        <v>0</v>
      </c>
      <c r="V3262">
        <f>IF(P3262="외주비", J3262, 0)</f>
        <v>0</v>
      </c>
      <c r="W3262">
        <f>IF(P3262="장비비", J3262, 0)</f>
        <v>0</v>
      </c>
      <c r="X3262">
        <f>IF(P3262="폐기물처리비", J3262, 0)</f>
        <v>0</v>
      </c>
      <c r="Y3262">
        <f>IF(P3262="가설비", J3262, 0)</f>
        <v>0</v>
      </c>
      <c r="Z3262">
        <f>IF(P3262="잡비제외분", F3262, 0)</f>
        <v>0</v>
      </c>
      <c r="AA3262">
        <f>IF(P3262="사급자재대", L3262, 0)</f>
        <v>0</v>
      </c>
      <c r="AB3262">
        <f>IF(P3262="관급자재대", L3262, 0)</f>
        <v>0</v>
      </c>
      <c r="AC3262">
        <f>IF(P3262="사용자항목1", L3262, 0)</f>
        <v>0</v>
      </c>
      <c r="AD3262">
        <f>IF(P3262="사용자항목2", L3262, 0)</f>
        <v>0</v>
      </c>
      <c r="AE3262">
        <f>IF(P3262="사용자항목3", L3262, 0)</f>
        <v>0</v>
      </c>
      <c r="AF3262">
        <f>IF(P3262="사용자항목4", L3262, 0)</f>
        <v>0</v>
      </c>
      <c r="AG3262">
        <f>IF(P3262="사용자항목5", L3262, 0)</f>
        <v>0</v>
      </c>
      <c r="AH3262">
        <f>IF(P3262="사용자항목6", L3262, 0)</f>
        <v>0</v>
      </c>
      <c r="AI3262">
        <f>IF(P3262="사용자항목7", L3262, 0)</f>
        <v>0</v>
      </c>
      <c r="AJ3262">
        <f>IF(P3262="사용자항목8", L3262, 0)</f>
        <v>0</v>
      </c>
      <c r="AK3262">
        <f>IF(P3262="사용자항목9", L3262, 0)</f>
        <v>0</v>
      </c>
    </row>
    <row r="3263" spans="1:38" ht="30" customHeight="1">
      <c r="A3263" s="32"/>
      <c r="B3263" s="32"/>
      <c r="C3263" s="30"/>
      <c r="D3263" s="8"/>
      <c r="E3263" s="8"/>
      <c r="F3263" s="8"/>
      <c r="G3263" s="8"/>
      <c r="H3263" s="8"/>
      <c r="I3263" s="8"/>
      <c r="J3263" s="8"/>
      <c r="K3263" s="8"/>
      <c r="L3263" s="8"/>
      <c r="M3263" s="8"/>
    </row>
    <row r="3264" spans="1:38" ht="30" customHeight="1">
      <c r="A3264" s="32"/>
      <c r="B3264" s="32"/>
      <c r="C3264" s="30"/>
      <c r="D3264" s="8"/>
      <c r="E3264" s="8"/>
      <c r="F3264" s="8"/>
      <c r="G3264" s="8"/>
      <c r="H3264" s="8"/>
      <c r="I3264" s="8"/>
      <c r="J3264" s="8"/>
      <c r="K3264" s="8"/>
      <c r="L3264" s="8"/>
      <c r="M3264" s="8"/>
    </row>
    <row r="3265" spans="1:13" ht="30" customHeight="1">
      <c r="A3265" s="32"/>
      <c r="B3265" s="32"/>
      <c r="C3265" s="30"/>
      <c r="D3265" s="8"/>
      <c r="E3265" s="8"/>
      <c r="F3265" s="8"/>
      <c r="G3265" s="8"/>
      <c r="H3265" s="8"/>
      <c r="I3265" s="8"/>
      <c r="J3265" s="8"/>
      <c r="K3265" s="8"/>
      <c r="L3265" s="8"/>
      <c r="M3265" s="8"/>
    </row>
    <row r="3266" spans="1:13" ht="30" customHeight="1">
      <c r="A3266" s="32"/>
      <c r="B3266" s="32"/>
      <c r="C3266" s="30"/>
      <c r="D3266" s="8"/>
      <c r="E3266" s="8"/>
      <c r="F3266" s="8"/>
      <c r="G3266" s="8"/>
      <c r="H3266" s="8"/>
      <c r="I3266" s="8"/>
      <c r="J3266" s="8"/>
      <c r="K3266" s="8"/>
      <c r="L3266" s="8"/>
      <c r="M3266" s="8"/>
    </row>
    <row r="3267" spans="1:13" ht="30" customHeight="1">
      <c r="A3267" s="32"/>
      <c r="B3267" s="32"/>
      <c r="C3267" s="30"/>
      <c r="D3267" s="8"/>
      <c r="E3267" s="8"/>
      <c r="F3267" s="8"/>
      <c r="G3267" s="8"/>
      <c r="H3267" s="8"/>
      <c r="I3267" s="8"/>
      <c r="J3267" s="8"/>
      <c r="K3267" s="8"/>
      <c r="L3267" s="8"/>
      <c r="M3267" s="8"/>
    </row>
    <row r="3268" spans="1:13" ht="30" customHeight="1">
      <c r="A3268" s="32"/>
      <c r="B3268" s="32"/>
      <c r="C3268" s="30"/>
      <c r="D3268" s="8"/>
      <c r="E3268" s="8"/>
      <c r="F3268" s="8"/>
      <c r="G3268" s="8"/>
      <c r="H3268" s="8"/>
      <c r="I3268" s="8"/>
      <c r="J3268" s="8"/>
      <c r="K3268" s="8"/>
      <c r="L3268" s="8"/>
      <c r="M3268" s="8"/>
    </row>
    <row r="3269" spans="1:13" ht="30" customHeight="1">
      <c r="A3269" s="32"/>
      <c r="B3269" s="32"/>
      <c r="C3269" s="30"/>
      <c r="D3269" s="8"/>
      <c r="E3269" s="8"/>
      <c r="F3269" s="8"/>
      <c r="G3269" s="8"/>
      <c r="H3269" s="8"/>
      <c r="I3269" s="8"/>
      <c r="J3269" s="8"/>
      <c r="K3269" s="8"/>
      <c r="L3269" s="8"/>
      <c r="M3269" s="8"/>
    </row>
    <row r="3270" spans="1:13" ht="30" customHeight="1">
      <c r="A3270" s="32"/>
      <c r="B3270" s="32"/>
      <c r="C3270" s="30"/>
      <c r="D3270" s="8"/>
      <c r="E3270" s="8"/>
      <c r="F3270" s="8"/>
      <c r="G3270" s="8"/>
      <c r="H3270" s="8"/>
      <c r="I3270" s="8"/>
      <c r="J3270" s="8"/>
      <c r="K3270" s="8"/>
      <c r="L3270" s="8"/>
      <c r="M3270" s="8"/>
    </row>
    <row r="3271" spans="1:13" ht="30" customHeight="1">
      <c r="A3271" s="32"/>
      <c r="B3271" s="32"/>
      <c r="C3271" s="30"/>
      <c r="D3271" s="8"/>
      <c r="E3271" s="8"/>
      <c r="F3271" s="8"/>
      <c r="G3271" s="8"/>
      <c r="H3271" s="8"/>
      <c r="I3271" s="8"/>
      <c r="J3271" s="8"/>
      <c r="K3271" s="8"/>
      <c r="L3271" s="8"/>
      <c r="M3271" s="8"/>
    </row>
    <row r="3272" spans="1:13" ht="30" customHeight="1">
      <c r="A3272" s="32"/>
      <c r="B3272" s="32"/>
      <c r="C3272" s="30"/>
      <c r="D3272" s="8"/>
      <c r="E3272" s="8"/>
      <c r="F3272" s="8"/>
      <c r="G3272" s="8"/>
      <c r="H3272" s="8"/>
      <c r="I3272" s="8"/>
      <c r="J3272" s="8"/>
      <c r="K3272" s="8"/>
      <c r="L3272" s="8"/>
      <c r="M3272" s="8"/>
    </row>
    <row r="3273" spans="1:13" ht="30" customHeight="1">
      <c r="A3273" s="32"/>
      <c r="B3273" s="32"/>
      <c r="C3273" s="30"/>
      <c r="D3273" s="8"/>
      <c r="E3273" s="8"/>
      <c r="F3273" s="8"/>
      <c r="G3273" s="8"/>
      <c r="H3273" s="8"/>
      <c r="I3273" s="8"/>
      <c r="J3273" s="8"/>
      <c r="K3273" s="8"/>
      <c r="L3273" s="8"/>
      <c r="M3273" s="8"/>
    </row>
    <row r="3274" spans="1:13" ht="30" customHeight="1">
      <c r="A3274" s="32"/>
      <c r="B3274" s="32"/>
      <c r="C3274" s="30"/>
      <c r="D3274" s="8"/>
      <c r="E3274" s="8"/>
      <c r="F3274" s="8"/>
      <c r="G3274" s="8"/>
      <c r="H3274" s="8"/>
      <c r="I3274" s="8"/>
      <c r="J3274" s="8"/>
      <c r="K3274" s="8"/>
      <c r="L3274" s="8"/>
      <c r="M3274" s="8"/>
    </row>
    <row r="3275" spans="1:13" ht="30" customHeight="1">
      <c r="A3275" s="32"/>
      <c r="B3275" s="32"/>
      <c r="C3275" s="30"/>
      <c r="D3275" s="8"/>
      <c r="E3275" s="8"/>
      <c r="F3275" s="8"/>
      <c r="G3275" s="8"/>
      <c r="H3275" s="8"/>
      <c r="I3275" s="8"/>
      <c r="J3275" s="8"/>
      <c r="K3275" s="8"/>
      <c r="L3275" s="8"/>
      <c r="M3275" s="8"/>
    </row>
    <row r="3276" spans="1:13" ht="30" customHeight="1">
      <c r="A3276" s="32"/>
      <c r="B3276" s="32"/>
      <c r="C3276" s="30"/>
      <c r="D3276" s="8"/>
      <c r="E3276" s="8"/>
      <c r="F3276" s="8"/>
      <c r="G3276" s="8"/>
      <c r="H3276" s="8"/>
      <c r="I3276" s="8"/>
      <c r="J3276" s="8"/>
      <c r="K3276" s="8"/>
      <c r="L3276" s="8"/>
      <c r="M3276" s="8"/>
    </row>
    <row r="3277" spans="1:13" ht="30" customHeight="1">
      <c r="A3277" s="32"/>
      <c r="B3277" s="32"/>
      <c r="C3277" s="30"/>
      <c r="D3277" s="8"/>
      <c r="E3277" s="8"/>
      <c r="F3277" s="8"/>
      <c r="G3277" s="8"/>
      <c r="H3277" s="8"/>
      <c r="I3277" s="8"/>
      <c r="J3277" s="8"/>
      <c r="K3277" s="8"/>
      <c r="L3277" s="8"/>
      <c r="M3277" s="8"/>
    </row>
    <row r="3278" spans="1:13" ht="30" customHeight="1">
      <c r="A3278" s="32"/>
      <c r="B3278" s="32"/>
      <c r="C3278" s="30"/>
      <c r="D3278" s="8"/>
      <c r="E3278" s="8"/>
      <c r="F3278" s="8"/>
      <c r="G3278" s="8"/>
      <c r="H3278" s="8"/>
      <c r="I3278" s="8"/>
      <c r="J3278" s="8"/>
      <c r="K3278" s="8"/>
      <c r="L3278" s="8"/>
      <c r="M3278" s="8"/>
    </row>
    <row r="3279" spans="1:13" ht="30" customHeight="1">
      <c r="A3279" s="32"/>
      <c r="B3279" s="32"/>
      <c r="C3279" s="30"/>
      <c r="D3279" s="8"/>
      <c r="E3279" s="8"/>
      <c r="F3279" s="8"/>
      <c r="G3279" s="8"/>
      <c r="H3279" s="8"/>
      <c r="I3279" s="8"/>
      <c r="J3279" s="8"/>
      <c r="K3279" s="8"/>
      <c r="L3279" s="8"/>
      <c r="M3279" s="8"/>
    </row>
    <row r="3280" spans="1:13" ht="30" customHeight="1">
      <c r="A3280" s="32"/>
      <c r="B3280" s="32"/>
      <c r="C3280" s="30"/>
      <c r="D3280" s="8"/>
      <c r="E3280" s="8"/>
      <c r="F3280" s="8"/>
      <c r="G3280" s="8"/>
      <c r="H3280" s="8"/>
      <c r="I3280" s="8"/>
      <c r="J3280" s="8"/>
      <c r="K3280" s="8"/>
      <c r="L3280" s="8"/>
      <c r="M3280" s="8"/>
    </row>
    <row r="3281" spans="1:38" ht="30" customHeight="1">
      <c r="A3281" s="32"/>
      <c r="B3281" s="32"/>
      <c r="C3281" s="30"/>
      <c r="D3281" s="8"/>
      <c r="E3281" s="8"/>
      <c r="F3281" s="8"/>
      <c r="G3281" s="8"/>
      <c r="H3281" s="8"/>
      <c r="I3281" s="8"/>
      <c r="J3281" s="8"/>
      <c r="K3281" s="8"/>
      <c r="L3281" s="8"/>
      <c r="M3281" s="8"/>
    </row>
    <row r="3282" spans="1:38" ht="30" customHeight="1">
      <c r="A3282" s="11" t="s">
        <v>121</v>
      </c>
      <c r="B3282" s="12"/>
      <c r="C3282" s="13"/>
      <c r="D3282" s="14"/>
      <c r="E3282" s="8"/>
      <c r="F3282" s="14"/>
      <c r="G3282" s="8"/>
      <c r="H3282" s="14"/>
      <c r="I3282" s="8"/>
      <c r="J3282" s="14"/>
      <c r="K3282" s="8"/>
      <c r="L3282" s="14">
        <f>F3282+H3282+J3282</f>
        <v>0</v>
      </c>
      <c r="M3282" s="14"/>
      <c r="R3282">
        <f t="shared" ref="R3282:AL3282" si="353">ROUNDDOWN(SUM(R3262:R3262), 0)</f>
        <v>0</v>
      </c>
      <c r="S3282">
        <f t="shared" si="353"/>
        <v>0</v>
      </c>
      <c r="T3282">
        <f t="shared" si="353"/>
        <v>0</v>
      </c>
      <c r="U3282">
        <f t="shared" si="353"/>
        <v>0</v>
      </c>
      <c r="V3282">
        <f t="shared" si="353"/>
        <v>0</v>
      </c>
      <c r="W3282">
        <f t="shared" si="353"/>
        <v>0</v>
      </c>
      <c r="X3282">
        <f t="shared" si="353"/>
        <v>0</v>
      </c>
      <c r="Y3282">
        <f t="shared" si="353"/>
        <v>0</v>
      </c>
      <c r="Z3282">
        <f t="shared" si="353"/>
        <v>0</v>
      </c>
      <c r="AA3282">
        <f t="shared" si="353"/>
        <v>0</v>
      </c>
      <c r="AB3282">
        <f t="shared" si="353"/>
        <v>0</v>
      </c>
      <c r="AC3282">
        <f t="shared" si="353"/>
        <v>0</v>
      </c>
      <c r="AD3282">
        <f t="shared" si="353"/>
        <v>0</v>
      </c>
      <c r="AE3282">
        <f t="shared" si="353"/>
        <v>0</v>
      </c>
      <c r="AF3282">
        <f t="shared" si="353"/>
        <v>0</v>
      </c>
      <c r="AG3282">
        <f t="shared" si="353"/>
        <v>0</v>
      </c>
      <c r="AH3282">
        <f t="shared" si="353"/>
        <v>0</v>
      </c>
      <c r="AI3282">
        <f t="shared" si="353"/>
        <v>0</v>
      </c>
      <c r="AJ3282">
        <f t="shared" si="353"/>
        <v>0</v>
      </c>
      <c r="AK3282">
        <f t="shared" si="353"/>
        <v>0</v>
      </c>
      <c r="AL3282">
        <f t="shared" si="353"/>
        <v>0</v>
      </c>
    </row>
    <row r="3283" spans="1:38" ht="30" customHeight="1">
      <c r="A3283" s="53" t="s">
        <v>465</v>
      </c>
      <c r="B3283" s="56"/>
      <c r="C3283" s="56"/>
      <c r="D3283" s="56"/>
      <c r="E3283" s="56"/>
      <c r="F3283" s="56"/>
      <c r="G3283" s="56"/>
      <c r="H3283" s="56"/>
      <c r="I3283" s="56"/>
      <c r="J3283" s="56"/>
      <c r="K3283" s="56"/>
      <c r="L3283" s="56"/>
      <c r="M3283" s="57"/>
    </row>
    <row r="3284" spans="1:38" ht="30" customHeight="1">
      <c r="A3284" s="31" t="s">
        <v>100</v>
      </c>
      <c r="B3284" s="31" t="s">
        <v>101</v>
      </c>
      <c r="C3284" s="29" t="s">
        <v>74</v>
      </c>
      <c r="D3284" s="8">
        <v>0.56899999999999995</v>
      </c>
      <c r="E3284" s="8"/>
      <c r="F3284" s="8"/>
      <c r="G3284" s="8"/>
      <c r="H3284" s="8"/>
      <c r="I3284" s="8"/>
      <c r="J3284" s="8"/>
      <c r="K3284" s="8">
        <f t="shared" ref="K3284:L3286" si="354">E3284+G3284+I3284</f>
        <v>0</v>
      </c>
      <c r="L3284" s="8">
        <f t="shared" si="354"/>
        <v>0</v>
      </c>
      <c r="M3284" s="8"/>
      <c r="O3284" t="str">
        <f>"03"</f>
        <v>03</v>
      </c>
      <c r="P3284" t="s">
        <v>110</v>
      </c>
      <c r="Q3284">
        <v>1</v>
      </c>
      <c r="R3284">
        <f>IF(P3284="기계경비", J3284, 0)</f>
        <v>0</v>
      </c>
      <c r="S3284">
        <f>IF(P3284="운반비", J3284, 0)</f>
        <v>0</v>
      </c>
      <c r="T3284">
        <f>IF(P3284="작업부산물", F3284, 0)</f>
        <v>0</v>
      </c>
      <c r="U3284">
        <f>IF(P3284="관급", F3284, 0)</f>
        <v>0</v>
      </c>
      <c r="V3284">
        <f>IF(P3284="외주비", J3284, 0)</f>
        <v>0</v>
      </c>
      <c r="W3284">
        <f>IF(P3284="장비비", J3284, 0)</f>
        <v>0</v>
      </c>
      <c r="X3284">
        <f>IF(P3284="폐기물처리비", L3284, 0)</f>
        <v>0</v>
      </c>
      <c r="Y3284">
        <f>IF(P3284="가설비", J3284, 0)</f>
        <v>0</v>
      </c>
      <c r="Z3284">
        <f>IF(P3284="잡비제외분", F3284, 0)</f>
        <v>0</v>
      </c>
      <c r="AA3284">
        <f>IF(P3284="사급자재대", L3284, 0)</f>
        <v>0</v>
      </c>
      <c r="AB3284">
        <f>IF(P3284="관급자재대", L3284, 0)</f>
        <v>0</v>
      </c>
      <c r="AC3284">
        <f>IF(P3284="사용자항목1", L3284, 0)</f>
        <v>0</v>
      </c>
      <c r="AD3284">
        <f>IF(P3284="사용자항목2", L3284, 0)</f>
        <v>0</v>
      </c>
      <c r="AE3284">
        <f>IF(P3284="사용자항목3", L3284, 0)</f>
        <v>0</v>
      </c>
      <c r="AF3284">
        <f>IF(P3284="사용자항목4", L3284, 0)</f>
        <v>0</v>
      </c>
      <c r="AG3284">
        <f>IF(P3284="사용자항목5", L3284, 0)</f>
        <v>0</v>
      </c>
      <c r="AH3284">
        <f>IF(P3284="사용자항목6", L3284, 0)</f>
        <v>0</v>
      </c>
      <c r="AI3284">
        <f>IF(P3284="사용자항목7", L3284, 0)</f>
        <v>0</v>
      </c>
      <c r="AJ3284">
        <f>IF(P3284="사용자항목8", L3284, 0)</f>
        <v>0</v>
      </c>
      <c r="AK3284">
        <f>IF(P3284="사용자항목9", L3284, 0)</f>
        <v>0</v>
      </c>
    </row>
    <row r="3285" spans="1:38" ht="30" customHeight="1">
      <c r="A3285" s="31" t="s">
        <v>106</v>
      </c>
      <c r="B3285" s="31" t="s">
        <v>109</v>
      </c>
      <c r="C3285" s="29" t="s">
        <v>74</v>
      </c>
      <c r="D3285" s="8">
        <v>0.56899999999999995</v>
      </c>
      <c r="E3285" s="8"/>
      <c r="F3285" s="8"/>
      <c r="G3285" s="8"/>
      <c r="H3285" s="8"/>
      <c r="I3285" s="8"/>
      <c r="J3285" s="8"/>
      <c r="K3285" s="8">
        <f t="shared" si="354"/>
        <v>0</v>
      </c>
      <c r="L3285" s="8">
        <f t="shared" si="354"/>
        <v>0</v>
      </c>
      <c r="M3285" s="9" t="s">
        <v>108</v>
      </c>
      <c r="O3285" t="str">
        <f>"03"</f>
        <v>03</v>
      </c>
      <c r="P3285" t="s">
        <v>110</v>
      </c>
      <c r="Q3285">
        <v>1</v>
      </c>
      <c r="R3285">
        <f>IF(P3285="기계경비", J3285, 0)</f>
        <v>0</v>
      </c>
      <c r="S3285">
        <f>IF(P3285="운반비", J3285, 0)</f>
        <v>0</v>
      </c>
      <c r="T3285">
        <f>IF(P3285="작업부산물", F3285, 0)</f>
        <v>0</v>
      </c>
      <c r="U3285">
        <f>IF(P3285="관급", F3285, 0)</f>
        <v>0</v>
      </c>
      <c r="V3285">
        <f>IF(P3285="외주비", J3285, 0)</f>
        <v>0</v>
      </c>
      <c r="W3285">
        <f>IF(P3285="장비비", J3285, 0)</f>
        <v>0</v>
      </c>
      <c r="X3285">
        <f>IF(P3285="폐기물처리비", L3285, 0)</f>
        <v>0</v>
      </c>
      <c r="Y3285">
        <f>IF(P3285="가설비", J3285, 0)</f>
        <v>0</v>
      </c>
      <c r="Z3285">
        <f>IF(P3285="잡비제외분", F3285, 0)</f>
        <v>0</v>
      </c>
      <c r="AA3285">
        <f>IF(P3285="사급자재대", L3285, 0)</f>
        <v>0</v>
      </c>
      <c r="AB3285">
        <f>IF(P3285="관급자재대", L3285, 0)</f>
        <v>0</v>
      </c>
      <c r="AC3285">
        <f>IF(P3285="사용자항목1", L3285, 0)</f>
        <v>0</v>
      </c>
      <c r="AD3285">
        <f>IF(P3285="사용자항목2", L3285, 0)</f>
        <v>0</v>
      </c>
      <c r="AE3285">
        <f>IF(P3285="사용자항목3", L3285, 0)</f>
        <v>0</v>
      </c>
      <c r="AF3285">
        <f>IF(P3285="사용자항목4", L3285, 0)</f>
        <v>0</v>
      </c>
      <c r="AG3285">
        <f>IF(P3285="사용자항목5", L3285, 0)</f>
        <v>0</v>
      </c>
      <c r="AH3285">
        <f>IF(P3285="사용자항목6", L3285, 0)</f>
        <v>0</v>
      </c>
      <c r="AI3285">
        <f>IF(P3285="사용자항목7", L3285, 0)</f>
        <v>0</v>
      </c>
      <c r="AJ3285">
        <f>IF(P3285="사용자항목8", L3285, 0)</f>
        <v>0</v>
      </c>
      <c r="AK3285">
        <f>IF(P3285="사용자항목9", L3285, 0)</f>
        <v>0</v>
      </c>
    </row>
    <row r="3286" spans="1:38" ht="30" customHeight="1">
      <c r="A3286" s="31" t="s">
        <v>110</v>
      </c>
      <c r="B3286" s="31" t="s">
        <v>112</v>
      </c>
      <c r="C3286" s="29" t="s">
        <v>74</v>
      </c>
      <c r="D3286" s="8">
        <v>0.56899999999999995</v>
      </c>
      <c r="E3286" s="8"/>
      <c r="F3286" s="8"/>
      <c r="G3286" s="8"/>
      <c r="H3286" s="8"/>
      <c r="I3286" s="8"/>
      <c r="J3286" s="8"/>
      <c r="K3286" s="8">
        <f t="shared" si="354"/>
        <v>0</v>
      </c>
      <c r="L3286" s="8">
        <f t="shared" si="354"/>
        <v>0</v>
      </c>
      <c r="M3286" s="9" t="s">
        <v>108</v>
      </c>
      <c r="O3286" t="str">
        <f>"03"</f>
        <v>03</v>
      </c>
      <c r="P3286" t="s">
        <v>110</v>
      </c>
      <c r="Q3286">
        <v>1</v>
      </c>
      <c r="R3286">
        <f>IF(P3286="기계경비", J3286, 0)</f>
        <v>0</v>
      </c>
      <c r="S3286">
        <f>IF(P3286="운반비", J3286, 0)</f>
        <v>0</v>
      </c>
      <c r="T3286">
        <f>IF(P3286="작업부산물", F3286, 0)</f>
        <v>0</v>
      </c>
      <c r="U3286">
        <f>IF(P3286="관급", F3286, 0)</f>
        <v>0</v>
      </c>
      <c r="V3286">
        <f>IF(P3286="외주비", J3286, 0)</f>
        <v>0</v>
      </c>
      <c r="W3286">
        <f>IF(P3286="장비비", J3286, 0)</f>
        <v>0</v>
      </c>
      <c r="X3286">
        <f>IF(P3286="폐기물처리비", L3286, 0)</f>
        <v>0</v>
      </c>
      <c r="Y3286">
        <f>IF(P3286="가설비", J3286, 0)</f>
        <v>0</v>
      </c>
      <c r="Z3286">
        <f>IF(P3286="잡비제외분", F3286, 0)</f>
        <v>0</v>
      </c>
      <c r="AA3286">
        <f>IF(P3286="사급자재대", L3286, 0)</f>
        <v>0</v>
      </c>
      <c r="AB3286">
        <f>IF(P3286="관급자재대", L3286, 0)</f>
        <v>0</v>
      </c>
      <c r="AC3286">
        <f>IF(P3286="사용자항목1", L3286, 0)</f>
        <v>0</v>
      </c>
      <c r="AD3286">
        <f>IF(P3286="사용자항목2", L3286, 0)</f>
        <v>0</v>
      </c>
      <c r="AE3286">
        <f>IF(P3286="사용자항목3", L3286, 0)</f>
        <v>0</v>
      </c>
      <c r="AF3286">
        <f>IF(P3286="사용자항목4", L3286, 0)</f>
        <v>0</v>
      </c>
      <c r="AG3286">
        <f>IF(P3286="사용자항목5", L3286, 0)</f>
        <v>0</v>
      </c>
      <c r="AH3286">
        <f>IF(P3286="사용자항목6", L3286, 0)</f>
        <v>0</v>
      </c>
      <c r="AI3286">
        <f>IF(P3286="사용자항목7", L3286, 0)</f>
        <v>0</v>
      </c>
      <c r="AJ3286">
        <f>IF(P3286="사용자항목8", L3286, 0)</f>
        <v>0</v>
      </c>
      <c r="AK3286">
        <f>IF(P3286="사용자항목9", L3286, 0)</f>
        <v>0</v>
      </c>
    </row>
    <row r="3287" spans="1:38" ht="30" customHeight="1">
      <c r="A3287" s="32"/>
      <c r="B3287" s="32"/>
      <c r="C3287" s="30"/>
      <c r="D3287" s="8"/>
      <c r="E3287" s="8"/>
      <c r="F3287" s="8"/>
      <c r="G3287" s="8"/>
      <c r="H3287" s="8"/>
      <c r="I3287" s="8"/>
      <c r="J3287" s="8"/>
      <c r="K3287" s="8"/>
      <c r="L3287" s="8"/>
      <c r="M3287" s="8"/>
    </row>
    <row r="3288" spans="1:38" ht="30" customHeight="1">
      <c r="A3288" s="32"/>
      <c r="B3288" s="32"/>
      <c r="C3288" s="30"/>
      <c r="D3288" s="8"/>
      <c r="E3288" s="8"/>
      <c r="F3288" s="8"/>
      <c r="G3288" s="8"/>
      <c r="H3288" s="8"/>
      <c r="I3288" s="8"/>
      <c r="J3288" s="8"/>
      <c r="K3288" s="8"/>
      <c r="L3288" s="8"/>
      <c r="M3288" s="8"/>
    </row>
    <row r="3289" spans="1:38" ht="30" customHeight="1">
      <c r="A3289" s="32"/>
      <c r="B3289" s="32"/>
      <c r="C3289" s="30"/>
      <c r="D3289" s="8"/>
      <c r="E3289" s="8"/>
      <c r="F3289" s="8"/>
      <c r="G3289" s="8"/>
      <c r="H3289" s="8"/>
      <c r="I3289" s="8"/>
      <c r="J3289" s="8"/>
      <c r="K3289" s="8"/>
      <c r="L3289" s="8"/>
      <c r="M3289" s="8"/>
    </row>
    <row r="3290" spans="1:38" ht="30" customHeight="1">
      <c r="A3290" s="32"/>
      <c r="B3290" s="32"/>
      <c r="C3290" s="30"/>
      <c r="D3290" s="8"/>
      <c r="E3290" s="8"/>
      <c r="F3290" s="8"/>
      <c r="G3290" s="8"/>
      <c r="H3290" s="8"/>
      <c r="I3290" s="8"/>
      <c r="J3290" s="8"/>
      <c r="K3290" s="8"/>
      <c r="L3290" s="8"/>
      <c r="M3290" s="8"/>
    </row>
    <row r="3291" spans="1:38" ht="30" customHeight="1">
      <c r="A3291" s="32"/>
      <c r="B3291" s="32"/>
      <c r="C3291" s="30"/>
      <c r="D3291" s="8"/>
      <c r="E3291" s="8"/>
      <c r="F3291" s="8"/>
      <c r="G3291" s="8"/>
      <c r="H3291" s="8"/>
      <c r="I3291" s="8"/>
      <c r="J3291" s="8"/>
      <c r="K3291" s="8"/>
      <c r="L3291" s="8"/>
      <c r="M3291" s="8"/>
    </row>
    <row r="3292" spans="1:38" ht="30" customHeight="1">
      <c r="A3292" s="32"/>
      <c r="B3292" s="32"/>
      <c r="C3292" s="30"/>
      <c r="D3292" s="8"/>
      <c r="E3292" s="8"/>
      <c r="F3292" s="8"/>
      <c r="G3292" s="8"/>
      <c r="H3292" s="8"/>
      <c r="I3292" s="8"/>
      <c r="J3292" s="8"/>
      <c r="K3292" s="8"/>
      <c r="L3292" s="8"/>
      <c r="M3292" s="8"/>
    </row>
    <row r="3293" spans="1:38" ht="30" customHeight="1">
      <c r="A3293" s="32"/>
      <c r="B3293" s="32"/>
      <c r="C3293" s="30"/>
      <c r="D3293" s="8"/>
      <c r="E3293" s="8"/>
      <c r="F3293" s="8"/>
      <c r="G3293" s="8"/>
      <c r="H3293" s="8"/>
      <c r="I3293" s="8"/>
      <c r="J3293" s="8"/>
      <c r="K3293" s="8"/>
      <c r="L3293" s="8"/>
      <c r="M3293" s="8"/>
    </row>
    <row r="3294" spans="1:38" ht="30" customHeight="1">
      <c r="A3294" s="32"/>
      <c r="B3294" s="32"/>
      <c r="C3294" s="30"/>
      <c r="D3294" s="8"/>
      <c r="E3294" s="8"/>
      <c r="F3294" s="8"/>
      <c r="G3294" s="8"/>
      <c r="H3294" s="8"/>
      <c r="I3294" s="8"/>
      <c r="J3294" s="8"/>
      <c r="K3294" s="8"/>
      <c r="L3294" s="8"/>
      <c r="M3294" s="8"/>
    </row>
    <row r="3295" spans="1:38" ht="30" customHeight="1">
      <c r="A3295" s="32"/>
      <c r="B3295" s="32"/>
      <c r="C3295" s="30"/>
      <c r="D3295" s="8"/>
      <c r="E3295" s="8"/>
      <c r="F3295" s="8"/>
      <c r="G3295" s="8"/>
      <c r="H3295" s="8"/>
      <c r="I3295" s="8"/>
      <c r="J3295" s="8"/>
      <c r="K3295" s="8"/>
      <c r="L3295" s="8"/>
      <c r="M3295" s="8"/>
    </row>
    <row r="3296" spans="1:38" ht="30" customHeight="1">
      <c r="A3296" s="32"/>
      <c r="B3296" s="32"/>
      <c r="C3296" s="30"/>
      <c r="D3296" s="8"/>
      <c r="E3296" s="8"/>
      <c r="F3296" s="8"/>
      <c r="G3296" s="8"/>
      <c r="H3296" s="8"/>
      <c r="I3296" s="8"/>
      <c r="J3296" s="8"/>
      <c r="K3296" s="8"/>
      <c r="L3296" s="8"/>
      <c r="M3296" s="8"/>
    </row>
    <row r="3297" spans="1:38" ht="30" customHeight="1">
      <c r="A3297" s="32"/>
      <c r="B3297" s="32"/>
      <c r="C3297" s="30"/>
      <c r="D3297" s="8"/>
      <c r="E3297" s="8"/>
      <c r="F3297" s="8"/>
      <c r="G3297" s="8"/>
      <c r="H3297" s="8"/>
      <c r="I3297" s="8"/>
      <c r="J3297" s="8"/>
      <c r="K3297" s="8"/>
      <c r="L3297" s="8"/>
      <c r="M3297" s="8"/>
    </row>
    <row r="3298" spans="1:38" ht="30" customHeight="1">
      <c r="A3298" s="32"/>
      <c r="B3298" s="32"/>
      <c r="C3298" s="30"/>
      <c r="D3298" s="8"/>
      <c r="E3298" s="8"/>
      <c r="F3298" s="8"/>
      <c r="G3298" s="8"/>
      <c r="H3298" s="8"/>
      <c r="I3298" s="8"/>
      <c r="J3298" s="8"/>
      <c r="K3298" s="8"/>
      <c r="L3298" s="8"/>
      <c r="M3298" s="8"/>
    </row>
    <row r="3299" spans="1:38" ht="30" customHeight="1">
      <c r="A3299" s="32"/>
      <c r="B3299" s="32"/>
      <c r="C3299" s="30"/>
      <c r="D3299" s="8"/>
      <c r="E3299" s="8"/>
      <c r="F3299" s="8"/>
      <c r="G3299" s="8"/>
      <c r="H3299" s="8"/>
      <c r="I3299" s="8"/>
      <c r="J3299" s="8"/>
      <c r="K3299" s="8"/>
      <c r="L3299" s="8"/>
      <c r="M3299" s="8"/>
    </row>
    <row r="3300" spans="1:38" ht="30" customHeight="1">
      <c r="A3300" s="32"/>
      <c r="B3300" s="32"/>
      <c r="C3300" s="30"/>
      <c r="D3300" s="8"/>
      <c r="E3300" s="8"/>
      <c r="F3300" s="8"/>
      <c r="G3300" s="8"/>
      <c r="H3300" s="8"/>
      <c r="I3300" s="8"/>
      <c r="J3300" s="8"/>
      <c r="K3300" s="8"/>
      <c r="L3300" s="8"/>
      <c r="M3300" s="8"/>
    </row>
    <row r="3301" spans="1:38" ht="30" customHeight="1">
      <c r="A3301" s="32"/>
      <c r="B3301" s="32"/>
      <c r="C3301" s="30"/>
      <c r="D3301" s="8"/>
      <c r="E3301" s="8"/>
      <c r="F3301" s="8"/>
      <c r="G3301" s="8"/>
      <c r="H3301" s="8"/>
      <c r="I3301" s="8"/>
      <c r="J3301" s="8"/>
      <c r="K3301" s="8"/>
      <c r="L3301" s="8"/>
      <c r="M3301" s="8"/>
    </row>
    <row r="3302" spans="1:38" ht="30" customHeight="1">
      <c r="A3302" s="32"/>
      <c r="B3302" s="32"/>
      <c r="C3302" s="30"/>
      <c r="D3302" s="8"/>
      <c r="E3302" s="8"/>
      <c r="F3302" s="8"/>
      <c r="G3302" s="8"/>
      <c r="H3302" s="8"/>
      <c r="I3302" s="8"/>
      <c r="J3302" s="8"/>
      <c r="K3302" s="8"/>
      <c r="L3302" s="8"/>
      <c r="M3302" s="8"/>
    </row>
    <row r="3303" spans="1:38" ht="30" customHeight="1">
      <c r="A3303" s="32"/>
      <c r="B3303" s="32"/>
      <c r="C3303" s="30"/>
      <c r="D3303" s="8"/>
      <c r="E3303" s="8"/>
      <c r="F3303" s="8"/>
      <c r="G3303" s="8"/>
      <c r="H3303" s="8"/>
      <c r="I3303" s="8"/>
      <c r="J3303" s="8"/>
      <c r="K3303" s="8"/>
      <c r="L3303" s="8"/>
      <c r="M3303" s="8"/>
    </row>
    <row r="3304" spans="1:38" ht="30" customHeight="1">
      <c r="A3304" s="11" t="s">
        <v>121</v>
      </c>
      <c r="B3304" s="12"/>
      <c r="C3304" s="13"/>
      <c r="D3304" s="14"/>
      <c r="E3304" s="8"/>
      <c r="F3304" s="14"/>
      <c r="G3304" s="8"/>
      <c r="H3304" s="14"/>
      <c r="I3304" s="8"/>
      <c r="J3304" s="14"/>
      <c r="K3304" s="8"/>
      <c r="L3304" s="14">
        <f>F3304+H3304+J3304</f>
        <v>0</v>
      </c>
      <c r="M3304" s="14"/>
      <c r="R3304">
        <f t="shared" ref="R3304:AL3304" si="355">ROUNDDOWN(SUM(R3284:R3286), 0)</f>
        <v>0</v>
      </c>
      <c r="S3304">
        <f t="shared" si="355"/>
        <v>0</v>
      </c>
      <c r="T3304">
        <f t="shared" si="355"/>
        <v>0</v>
      </c>
      <c r="U3304">
        <f t="shared" si="355"/>
        <v>0</v>
      </c>
      <c r="V3304">
        <f t="shared" si="355"/>
        <v>0</v>
      </c>
      <c r="W3304">
        <f t="shared" si="355"/>
        <v>0</v>
      </c>
      <c r="X3304">
        <f t="shared" si="355"/>
        <v>0</v>
      </c>
      <c r="Y3304">
        <f t="shared" si="355"/>
        <v>0</v>
      </c>
      <c r="Z3304">
        <f t="shared" si="355"/>
        <v>0</v>
      </c>
      <c r="AA3304">
        <f t="shared" si="355"/>
        <v>0</v>
      </c>
      <c r="AB3304">
        <f t="shared" si="355"/>
        <v>0</v>
      </c>
      <c r="AC3304">
        <f t="shared" si="355"/>
        <v>0</v>
      </c>
      <c r="AD3304">
        <f t="shared" si="355"/>
        <v>0</v>
      </c>
      <c r="AE3304">
        <f t="shared" si="355"/>
        <v>0</v>
      </c>
      <c r="AF3304">
        <f t="shared" si="355"/>
        <v>0</v>
      </c>
      <c r="AG3304">
        <f t="shared" si="355"/>
        <v>0</v>
      </c>
      <c r="AH3304">
        <f t="shared" si="355"/>
        <v>0</v>
      </c>
      <c r="AI3304">
        <f t="shared" si="355"/>
        <v>0</v>
      </c>
      <c r="AJ3304">
        <f t="shared" si="355"/>
        <v>0</v>
      </c>
      <c r="AK3304">
        <f t="shared" si="355"/>
        <v>0</v>
      </c>
      <c r="AL3304">
        <f t="shared" si="355"/>
        <v>0</v>
      </c>
    </row>
    <row r="3305" spans="1:38" ht="30" customHeight="1">
      <c r="A3305" s="53" t="s">
        <v>466</v>
      </c>
      <c r="B3305" s="56"/>
      <c r="C3305" s="56"/>
      <c r="D3305" s="56"/>
      <c r="E3305" s="56"/>
      <c r="F3305" s="56"/>
      <c r="G3305" s="56"/>
      <c r="H3305" s="56"/>
      <c r="I3305" s="56"/>
      <c r="J3305" s="56"/>
      <c r="K3305" s="56"/>
      <c r="L3305" s="56"/>
      <c r="M3305" s="57"/>
    </row>
    <row r="3306" spans="1:38" ht="30" customHeight="1">
      <c r="A3306" s="31" t="s">
        <v>169</v>
      </c>
      <c r="B3306" s="32"/>
      <c r="C3306" s="29" t="s">
        <v>57</v>
      </c>
      <c r="D3306" s="8">
        <v>126</v>
      </c>
      <c r="E3306" s="8"/>
      <c r="F3306" s="8"/>
      <c r="G3306" s="8"/>
      <c r="H3306" s="8"/>
      <c r="I3306" s="8"/>
      <c r="J3306" s="8"/>
      <c r="K3306" s="8">
        <f>E3306+G3306+I3306</f>
        <v>0</v>
      </c>
      <c r="L3306" s="8">
        <f>F3306+H3306+J3306</f>
        <v>0</v>
      </c>
      <c r="M3306" s="9" t="s">
        <v>168</v>
      </c>
      <c r="O3306" t="str">
        <f>""</f>
        <v/>
      </c>
      <c r="P3306" s="1" t="s">
        <v>120</v>
      </c>
      <c r="Q3306">
        <v>1</v>
      </c>
      <c r="R3306">
        <f>IF(P3306="기계경비", J3306, 0)</f>
        <v>0</v>
      </c>
      <c r="S3306">
        <f>IF(P3306="운반비", J3306, 0)</f>
        <v>0</v>
      </c>
      <c r="T3306">
        <f>IF(P3306="작업부산물", F3306, 0)</f>
        <v>0</v>
      </c>
      <c r="U3306">
        <f>IF(P3306="관급", F3306, 0)</f>
        <v>0</v>
      </c>
      <c r="V3306">
        <f>IF(P3306="외주비", J3306, 0)</f>
        <v>0</v>
      </c>
      <c r="W3306">
        <f>IF(P3306="장비비", J3306, 0)</f>
        <v>0</v>
      </c>
      <c r="X3306">
        <f>IF(P3306="폐기물처리비", J3306, 0)</f>
        <v>0</v>
      </c>
      <c r="Y3306">
        <f>IF(P3306="가설비", J3306, 0)</f>
        <v>0</v>
      </c>
      <c r="Z3306">
        <f>IF(P3306="잡비제외분", F3306, 0)</f>
        <v>0</v>
      </c>
      <c r="AA3306">
        <f>IF(P3306="사급자재대", L3306, 0)</f>
        <v>0</v>
      </c>
      <c r="AB3306">
        <f>IF(P3306="관급자재대", L3306, 0)</f>
        <v>0</v>
      </c>
      <c r="AC3306">
        <f>IF(P3306="사용자항목1", L3306, 0)</f>
        <v>0</v>
      </c>
      <c r="AD3306">
        <f>IF(P3306="사용자항목2", L3306, 0)</f>
        <v>0</v>
      </c>
      <c r="AE3306">
        <f>IF(P3306="사용자항목3", L3306, 0)</f>
        <v>0</v>
      </c>
      <c r="AF3306">
        <f>IF(P3306="사용자항목4", L3306, 0)</f>
        <v>0</v>
      </c>
      <c r="AG3306">
        <f>IF(P3306="사용자항목5", L3306, 0)</f>
        <v>0</v>
      </c>
      <c r="AH3306">
        <f>IF(P3306="사용자항목6", L3306, 0)</f>
        <v>0</v>
      </c>
      <c r="AI3306">
        <f>IF(P3306="사용자항목7", L3306, 0)</f>
        <v>0</v>
      </c>
      <c r="AJ3306">
        <f>IF(P3306="사용자항목8", L3306, 0)</f>
        <v>0</v>
      </c>
      <c r="AK3306">
        <f>IF(P3306="사용자항목9", L3306, 0)</f>
        <v>0</v>
      </c>
    </row>
    <row r="3307" spans="1:38" ht="30" customHeight="1">
      <c r="A3307" s="31" t="s">
        <v>246</v>
      </c>
      <c r="B3307" s="32"/>
      <c r="C3307" s="29" t="s">
        <v>48</v>
      </c>
      <c r="D3307" s="8">
        <v>10</v>
      </c>
      <c r="E3307" s="8"/>
      <c r="F3307" s="8"/>
      <c r="G3307" s="8"/>
      <c r="H3307" s="8"/>
      <c r="I3307" s="8"/>
      <c r="J3307" s="8"/>
      <c r="K3307" s="8">
        <f>E3307+G3307+I3307</f>
        <v>0</v>
      </c>
      <c r="L3307" s="8">
        <f>F3307+H3307+J3307</f>
        <v>0</v>
      </c>
      <c r="M3307" s="9" t="s">
        <v>245</v>
      </c>
      <c r="O3307" t="str">
        <f>""</f>
        <v/>
      </c>
      <c r="P3307" s="1" t="s">
        <v>120</v>
      </c>
      <c r="Q3307">
        <v>1</v>
      </c>
      <c r="R3307">
        <f>IF(P3307="기계경비", J3307, 0)</f>
        <v>0</v>
      </c>
      <c r="S3307">
        <f>IF(P3307="운반비", J3307, 0)</f>
        <v>0</v>
      </c>
      <c r="T3307">
        <f>IF(P3307="작업부산물", F3307, 0)</f>
        <v>0</v>
      </c>
      <c r="U3307">
        <f>IF(P3307="관급", F3307, 0)</f>
        <v>0</v>
      </c>
      <c r="V3307">
        <f>IF(P3307="외주비", J3307, 0)</f>
        <v>0</v>
      </c>
      <c r="W3307">
        <f>IF(P3307="장비비", J3307, 0)</f>
        <v>0</v>
      </c>
      <c r="X3307">
        <f>IF(P3307="폐기물처리비", J3307, 0)</f>
        <v>0</v>
      </c>
      <c r="Y3307">
        <f>IF(P3307="가설비", J3307, 0)</f>
        <v>0</v>
      </c>
      <c r="Z3307">
        <f>IF(P3307="잡비제외분", F3307, 0)</f>
        <v>0</v>
      </c>
      <c r="AA3307">
        <f>IF(P3307="사급자재대", L3307, 0)</f>
        <v>0</v>
      </c>
      <c r="AB3307">
        <f>IF(P3307="관급자재대", L3307, 0)</f>
        <v>0</v>
      </c>
      <c r="AC3307">
        <f>IF(P3307="사용자항목1", L3307, 0)</f>
        <v>0</v>
      </c>
      <c r="AD3307">
        <f>IF(P3307="사용자항목2", L3307, 0)</f>
        <v>0</v>
      </c>
      <c r="AE3307">
        <f>IF(P3307="사용자항목3", L3307, 0)</f>
        <v>0</v>
      </c>
      <c r="AF3307">
        <f>IF(P3307="사용자항목4", L3307, 0)</f>
        <v>0</v>
      </c>
      <c r="AG3307">
        <f>IF(P3307="사용자항목5", L3307, 0)</f>
        <v>0</v>
      </c>
      <c r="AH3307">
        <f>IF(P3307="사용자항목6", L3307, 0)</f>
        <v>0</v>
      </c>
      <c r="AI3307">
        <f>IF(P3307="사용자항목7", L3307, 0)</f>
        <v>0</v>
      </c>
      <c r="AJ3307">
        <f>IF(P3307="사용자항목8", L3307, 0)</f>
        <v>0</v>
      </c>
      <c r="AK3307">
        <f>IF(P3307="사용자항목9", L3307, 0)</f>
        <v>0</v>
      </c>
    </row>
    <row r="3308" spans="1:38" ht="30" customHeight="1">
      <c r="A3308" s="32"/>
      <c r="B3308" s="32"/>
      <c r="C3308" s="30"/>
      <c r="D3308" s="8"/>
      <c r="E3308" s="8"/>
      <c r="F3308" s="8"/>
      <c r="G3308" s="8"/>
      <c r="H3308" s="8"/>
      <c r="I3308" s="8"/>
      <c r="J3308" s="8"/>
      <c r="K3308" s="8"/>
      <c r="L3308" s="8"/>
      <c r="M3308" s="8"/>
    </row>
    <row r="3309" spans="1:38" ht="30" customHeight="1">
      <c r="A3309" s="32"/>
      <c r="B3309" s="32"/>
      <c r="C3309" s="30"/>
      <c r="D3309" s="8"/>
      <c r="E3309" s="8"/>
      <c r="F3309" s="8"/>
      <c r="G3309" s="8"/>
      <c r="H3309" s="8"/>
      <c r="I3309" s="8"/>
      <c r="J3309" s="8"/>
      <c r="K3309" s="8"/>
      <c r="L3309" s="8"/>
      <c r="M3309" s="8"/>
    </row>
    <row r="3310" spans="1:38" ht="30" customHeight="1">
      <c r="A3310" s="32"/>
      <c r="B3310" s="32"/>
      <c r="C3310" s="30"/>
      <c r="D3310" s="8"/>
      <c r="E3310" s="8"/>
      <c r="F3310" s="8"/>
      <c r="G3310" s="8"/>
      <c r="H3310" s="8"/>
      <c r="I3310" s="8"/>
      <c r="J3310" s="8"/>
      <c r="K3310" s="8"/>
      <c r="L3310" s="8"/>
      <c r="M3310" s="8"/>
    </row>
    <row r="3311" spans="1:38" ht="30" customHeight="1">
      <c r="A3311" s="32"/>
      <c r="B3311" s="32"/>
      <c r="C3311" s="30"/>
      <c r="D3311" s="8"/>
      <c r="E3311" s="8"/>
      <c r="F3311" s="8"/>
      <c r="G3311" s="8"/>
      <c r="H3311" s="8"/>
      <c r="I3311" s="8"/>
      <c r="J3311" s="8"/>
      <c r="K3311" s="8"/>
      <c r="L3311" s="8"/>
      <c r="M3311" s="8"/>
    </row>
    <row r="3312" spans="1:38" ht="30" customHeight="1">
      <c r="A3312" s="32"/>
      <c r="B3312" s="32"/>
      <c r="C3312" s="30"/>
      <c r="D3312" s="8"/>
      <c r="E3312" s="8"/>
      <c r="F3312" s="8"/>
      <c r="G3312" s="8"/>
      <c r="H3312" s="8"/>
      <c r="I3312" s="8"/>
      <c r="J3312" s="8"/>
      <c r="K3312" s="8"/>
      <c r="L3312" s="8"/>
      <c r="M3312" s="8"/>
    </row>
    <row r="3313" spans="1:38" ht="30" customHeight="1">
      <c r="A3313" s="32"/>
      <c r="B3313" s="32"/>
      <c r="C3313" s="30"/>
      <c r="D3313" s="8"/>
      <c r="E3313" s="8"/>
      <c r="F3313" s="8"/>
      <c r="G3313" s="8"/>
      <c r="H3313" s="8"/>
      <c r="I3313" s="8"/>
      <c r="J3313" s="8"/>
      <c r="K3313" s="8"/>
      <c r="L3313" s="8"/>
      <c r="M3313" s="8"/>
    </row>
    <row r="3314" spans="1:38" ht="30" customHeight="1">
      <c r="A3314" s="32"/>
      <c r="B3314" s="32"/>
      <c r="C3314" s="30"/>
      <c r="D3314" s="8"/>
      <c r="E3314" s="8"/>
      <c r="F3314" s="8"/>
      <c r="G3314" s="8"/>
      <c r="H3314" s="8"/>
      <c r="I3314" s="8"/>
      <c r="J3314" s="8"/>
      <c r="K3314" s="8"/>
      <c r="L3314" s="8"/>
      <c r="M3314" s="8"/>
    </row>
    <row r="3315" spans="1:38" ht="30" customHeight="1">
      <c r="A3315" s="32"/>
      <c r="B3315" s="32"/>
      <c r="C3315" s="30"/>
      <c r="D3315" s="8"/>
      <c r="E3315" s="8"/>
      <c r="F3315" s="8"/>
      <c r="G3315" s="8"/>
      <c r="H3315" s="8"/>
      <c r="I3315" s="8"/>
      <c r="J3315" s="8"/>
      <c r="K3315" s="8"/>
      <c r="L3315" s="8"/>
      <c r="M3315" s="8"/>
    </row>
    <row r="3316" spans="1:38" ht="30" customHeight="1">
      <c r="A3316" s="32"/>
      <c r="B3316" s="32"/>
      <c r="C3316" s="30"/>
      <c r="D3316" s="8"/>
      <c r="E3316" s="8"/>
      <c r="F3316" s="8"/>
      <c r="G3316" s="8"/>
      <c r="H3316" s="8"/>
      <c r="I3316" s="8"/>
      <c r="J3316" s="8"/>
      <c r="K3316" s="8"/>
      <c r="L3316" s="8"/>
      <c r="M3316" s="8"/>
    </row>
    <row r="3317" spans="1:38" ht="30" customHeight="1">
      <c r="A3317" s="32"/>
      <c r="B3317" s="32"/>
      <c r="C3317" s="30"/>
      <c r="D3317" s="8"/>
      <c r="E3317" s="8"/>
      <c r="F3317" s="8"/>
      <c r="G3317" s="8"/>
      <c r="H3317" s="8"/>
      <c r="I3317" s="8"/>
      <c r="J3317" s="8"/>
      <c r="K3317" s="8"/>
      <c r="L3317" s="8"/>
      <c r="M3317" s="8"/>
    </row>
    <row r="3318" spans="1:38" ht="30" customHeight="1">
      <c r="A3318" s="32"/>
      <c r="B3318" s="32"/>
      <c r="C3318" s="30"/>
      <c r="D3318" s="8"/>
      <c r="E3318" s="8"/>
      <c r="F3318" s="8"/>
      <c r="G3318" s="8"/>
      <c r="H3318" s="8"/>
      <c r="I3318" s="8"/>
      <c r="J3318" s="8"/>
      <c r="K3318" s="8"/>
      <c r="L3318" s="8"/>
      <c r="M3318" s="8"/>
    </row>
    <row r="3319" spans="1:38" ht="30" customHeight="1">
      <c r="A3319" s="32"/>
      <c r="B3319" s="32"/>
      <c r="C3319" s="30"/>
      <c r="D3319" s="8"/>
      <c r="E3319" s="8"/>
      <c r="F3319" s="8"/>
      <c r="G3319" s="8"/>
      <c r="H3319" s="8"/>
      <c r="I3319" s="8"/>
      <c r="J3319" s="8"/>
      <c r="K3319" s="8"/>
      <c r="L3319" s="8"/>
      <c r="M3319" s="8"/>
    </row>
    <row r="3320" spans="1:38" ht="30" customHeight="1">
      <c r="A3320" s="32"/>
      <c r="B3320" s="32"/>
      <c r="C3320" s="30"/>
      <c r="D3320" s="8"/>
      <c r="E3320" s="8"/>
      <c r="F3320" s="8"/>
      <c r="G3320" s="8"/>
      <c r="H3320" s="8"/>
      <c r="I3320" s="8"/>
      <c r="J3320" s="8"/>
      <c r="K3320" s="8"/>
      <c r="L3320" s="8"/>
      <c r="M3320" s="8"/>
    </row>
    <row r="3321" spans="1:38" ht="30" customHeight="1">
      <c r="A3321" s="32"/>
      <c r="B3321" s="32"/>
      <c r="C3321" s="30"/>
      <c r="D3321" s="8"/>
      <c r="E3321" s="8"/>
      <c r="F3321" s="8"/>
      <c r="G3321" s="8"/>
      <c r="H3321" s="8"/>
      <c r="I3321" s="8"/>
      <c r="J3321" s="8"/>
      <c r="K3321" s="8"/>
      <c r="L3321" s="8"/>
      <c r="M3321" s="8"/>
    </row>
    <row r="3322" spans="1:38" ht="30" customHeight="1">
      <c r="A3322" s="32"/>
      <c r="B3322" s="32"/>
      <c r="C3322" s="30"/>
      <c r="D3322" s="8"/>
      <c r="E3322" s="8"/>
      <c r="F3322" s="8"/>
      <c r="G3322" s="8"/>
      <c r="H3322" s="8"/>
      <c r="I3322" s="8"/>
      <c r="J3322" s="8"/>
      <c r="K3322" s="8"/>
      <c r="L3322" s="8"/>
      <c r="M3322" s="8"/>
    </row>
    <row r="3323" spans="1:38" ht="30" customHeight="1">
      <c r="A3323" s="32"/>
      <c r="B3323" s="32"/>
      <c r="C3323" s="30"/>
      <c r="D3323" s="8"/>
      <c r="E3323" s="8"/>
      <c r="F3323" s="8"/>
      <c r="G3323" s="8"/>
      <c r="H3323" s="8"/>
      <c r="I3323" s="8"/>
      <c r="J3323" s="8"/>
      <c r="K3323" s="8"/>
      <c r="L3323" s="8"/>
      <c r="M3323" s="8"/>
    </row>
    <row r="3324" spans="1:38" ht="30" customHeight="1">
      <c r="A3324" s="32"/>
      <c r="B3324" s="32"/>
      <c r="C3324" s="30"/>
      <c r="D3324" s="8"/>
      <c r="E3324" s="8"/>
      <c r="F3324" s="8"/>
      <c r="G3324" s="8"/>
      <c r="H3324" s="8"/>
      <c r="I3324" s="8"/>
      <c r="J3324" s="8"/>
      <c r="K3324" s="8"/>
      <c r="L3324" s="8"/>
      <c r="M3324" s="8"/>
    </row>
    <row r="3325" spans="1:38" ht="30" customHeight="1">
      <c r="A3325" s="32"/>
      <c r="B3325" s="32"/>
      <c r="C3325" s="30"/>
      <c r="D3325" s="8"/>
      <c r="E3325" s="8"/>
      <c r="F3325" s="8"/>
      <c r="G3325" s="8"/>
      <c r="H3325" s="8"/>
      <c r="I3325" s="8"/>
      <c r="J3325" s="8"/>
      <c r="K3325" s="8"/>
      <c r="L3325" s="8"/>
      <c r="M3325" s="8"/>
    </row>
    <row r="3326" spans="1:38" ht="30" customHeight="1">
      <c r="A3326" s="11" t="s">
        <v>121</v>
      </c>
      <c r="B3326" s="12"/>
      <c r="C3326" s="13"/>
      <c r="D3326" s="14"/>
      <c r="E3326" s="8"/>
      <c r="F3326" s="14"/>
      <c r="G3326" s="8"/>
      <c r="H3326" s="14"/>
      <c r="I3326" s="8"/>
      <c r="J3326" s="14"/>
      <c r="K3326" s="8"/>
      <c r="L3326" s="14">
        <f>F3326+H3326+J3326</f>
        <v>0</v>
      </c>
      <c r="M3326" s="14"/>
      <c r="R3326">
        <f t="shared" ref="R3326:AL3326" si="356">ROUNDDOWN(SUM(R3306:R3307), 0)</f>
        <v>0</v>
      </c>
      <c r="S3326">
        <f t="shared" si="356"/>
        <v>0</v>
      </c>
      <c r="T3326">
        <f t="shared" si="356"/>
        <v>0</v>
      </c>
      <c r="U3326">
        <f t="shared" si="356"/>
        <v>0</v>
      </c>
      <c r="V3326">
        <f t="shared" si="356"/>
        <v>0</v>
      </c>
      <c r="W3326">
        <f t="shared" si="356"/>
        <v>0</v>
      </c>
      <c r="X3326">
        <f t="shared" si="356"/>
        <v>0</v>
      </c>
      <c r="Y3326">
        <f t="shared" si="356"/>
        <v>0</v>
      </c>
      <c r="Z3326">
        <f t="shared" si="356"/>
        <v>0</v>
      </c>
      <c r="AA3326">
        <f t="shared" si="356"/>
        <v>0</v>
      </c>
      <c r="AB3326">
        <f t="shared" si="356"/>
        <v>0</v>
      </c>
      <c r="AC3326">
        <f t="shared" si="356"/>
        <v>0</v>
      </c>
      <c r="AD3326">
        <f t="shared" si="356"/>
        <v>0</v>
      </c>
      <c r="AE3326">
        <f t="shared" si="356"/>
        <v>0</v>
      </c>
      <c r="AF3326">
        <f t="shared" si="356"/>
        <v>0</v>
      </c>
      <c r="AG3326">
        <f t="shared" si="356"/>
        <v>0</v>
      </c>
      <c r="AH3326">
        <f t="shared" si="356"/>
        <v>0</v>
      </c>
      <c r="AI3326">
        <f t="shared" si="356"/>
        <v>0</v>
      </c>
      <c r="AJ3326">
        <f t="shared" si="356"/>
        <v>0</v>
      </c>
      <c r="AK3326">
        <f t="shared" si="356"/>
        <v>0</v>
      </c>
      <c r="AL3326">
        <f t="shared" si="356"/>
        <v>0</v>
      </c>
    </row>
    <row r="3327" spans="1:38" ht="30" customHeight="1">
      <c r="A3327" s="53" t="s">
        <v>467</v>
      </c>
      <c r="B3327" s="56"/>
      <c r="C3327" s="56"/>
      <c r="D3327" s="56"/>
      <c r="E3327" s="56"/>
      <c r="F3327" s="56"/>
      <c r="G3327" s="56"/>
      <c r="H3327" s="56"/>
      <c r="I3327" s="56"/>
      <c r="J3327" s="56"/>
      <c r="K3327" s="56"/>
      <c r="L3327" s="56"/>
      <c r="M3327" s="57"/>
    </row>
    <row r="3328" spans="1:38" ht="30" customHeight="1">
      <c r="A3328" s="31" t="s">
        <v>182</v>
      </c>
      <c r="B3328" s="31" t="s">
        <v>183</v>
      </c>
      <c r="C3328" s="29" t="s">
        <v>57</v>
      </c>
      <c r="D3328" s="8">
        <v>126</v>
      </c>
      <c r="E3328" s="8"/>
      <c r="F3328" s="8"/>
      <c r="G3328" s="8"/>
      <c r="H3328" s="8"/>
      <c r="I3328" s="8"/>
      <c r="J3328" s="8"/>
      <c r="K3328" s="8">
        <f>E3328+G3328+I3328</f>
        <v>0</v>
      </c>
      <c r="L3328" s="8">
        <f>F3328+H3328+J3328</f>
        <v>0</v>
      </c>
      <c r="M3328" s="9" t="s">
        <v>181</v>
      </c>
      <c r="O3328" t="str">
        <f>""</f>
        <v/>
      </c>
      <c r="P3328" s="1" t="s">
        <v>120</v>
      </c>
      <c r="Q3328">
        <v>1</v>
      </c>
      <c r="R3328">
        <f>IF(P3328="기계경비", J3328, 0)</f>
        <v>0</v>
      </c>
      <c r="S3328">
        <f>IF(P3328="운반비", J3328, 0)</f>
        <v>0</v>
      </c>
      <c r="T3328">
        <f>IF(P3328="작업부산물", F3328, 0)</f>
        <v>0</v>
      </c>
      <c r="U3328">
        <f>IF(P3328="관급", F3328, 0)</f>
        <v>0</v>
      </c>
      <c r="V3328">
        <f>IF(P3328="외주비", J3328, 0)</f>
        <v>0</v>
      </c>
      <c r="W3328">
        <f>IF(P3328="장비비", J3328, 0)</f>
        <v>0</v>
      </c>
      <c r="X3328">
        <f>IF(P3328="폐기물처리비", J3328, 0)</f>
        <v>0</v>
      </c>
      <c r="Y3328">
        <f>IF(P3328="가설비", J3328, 0)</f>
        <v>0</v>
      </c>
      <c r="Z3328">
        <f>IF(P3328="잡비제외분", F3328, 0)</f>
        <v>0</v>
      </c>
      <c r="AA3328">
        <f>IF(P3328="사급자재대", L3328, 0)</f>
        <v>0</v>
      </c>
      <c r="AB3328">
        <f>IF(P3328="관급자재대", L3328, 0)</f>
        <v>0</v>
      </c>
      <c r="AC3328">
        <f>IF(P3328="사용자항목1", L3328, 0)</f>
        <v>0</v>
      </c>
      <c r="AD3328">
        <f>IF(P3328="사용자항목2", L3328, 0)</f>
        <v>0</v>
      </c>
      <c r="AE3328">
        <f>IF(P3328="사용자항목3", L3328, 0)</f>
        <v>0</v>
      </c>
      <c r="AF3328">
        <f>IF(P3328="사용자항목4", L3328, 0)</f>
        <v>0</v>
      </c>
      <c r="AG3328">
        <f>IF(P3328="사용자항목5", L3328, 0)</f>
        <v>0</v>
      </c>
      <c r="AH3328">
        <f>IF(P3328="사용자항목6", L3328, 0)</f>
        <v>0</v>
      </c>
      <c r="AI3328">
        <f>IF(P3328="사용자항목7", L3328, 0)</f>
        <v>0</v>
      </c>
      <c r="AJ3328">
        <f>IF(P3328="사용자항목8", L3328, 0)</f>
        <v>0</v>
      </c>
      <c r="AK3328">
        <f>IF(P3328="사용자항목9", L3328, 0)</f>
        <v>0</v>
      </c>
    </row>
    <row r="3329" spans="1:37" ht="30" customHeight="1">
      <c r="A3329" s="31" t="s">
        <v>303</v>
      </c>
      <c r="B3329" s="31" t="s">
        <v>185</v>
      </c>
      <c r="C3329" s="29" t="s">
        <v>57</v>
      </c>
      <c r="D3329" s="8">
        <v>126</v>
      </c>
      <c r="E3329" s="8"/>
      <c r="F3329" s="8"/>
      <c r="G3329" s="8"/>
      <c r="H3329" s="8"/>
      <c r="I3329" s="8"/>
      <c r="J3329" s="8"/>
      <c r="K3329" s="8">
        <f>E3329+G3329+I3329</f>
        <v>0</v>
      </c>
      <c r="L3329" s="8">
        <f>F3329+H3329+J3329</f>
        <v>0</v>
      </c>
      <c r="M3329" s="9" t="s">
        <v>184</v>
      </c>
      <c r="O3329" t="str">
        <f>""</f>
        <v/>
      </c>
      <c r="P3329" s="1" t="s">
        <v>120</v>
      </c>
      <c r="Q3329">
        <v>1</v>
      </c>
      <c r="R3329">
        <f>IF(P3329="기계경비", J3329, 0)</f>
        <v>0</v>
      </c>
      <c r="S3329">
        <f>IF(P3329="운반비", J3329, 0)</f>
        <v>0</v>
      </c>
      <c r="T3329">
        <f>IF(P3329="작업부산물", F3329, 0)</f>
        <v>0</v>
      </c>
      <c r="U3329">
        <f>IF(P3329="관급", F3329, 0)</f>
        <v>0</v>
      </c>
      <c r="V3329">
        <f>IF(P3329="외주비", J3329, 0)</f>
        <v>0</v>
      </c>
      <c r="W3329">
        <f>IF(P3329="장비비", J3329, 0)</f>
        <v>0</v>
      </c>
      <c r="X3329">
        <f>IF(P3329="폐기물처리비", J3329, 0)</f>
        <v>0</v>
      </c>
      <c r="Y3329">
        <f>IF(P3329="가설비", J3329, 0)</f>
        <v>0</v>
      </c>
      <c r="Z3329">
        <f>IF(P3329="잡비제외분", F3329, 0)</f>
        <v>0</v>
      </c>
      <c r="AA3329">
        <f>IF(P3329="사급자재대", L3329, 0)</f>
        <v>0</v>
      </c>
      <c r="AB3329">
        <f>IF(P3329="관급자재대", L3329, 0)</f>
        <v>0</v>
      </c>
      <c r="AC3329">
        <f>IF(P3329="사용자항목1", L3329, 0)</f>
        <v>0</v>
      </c>
      <c r="AD3329">
        <f>IF(P3329="사용자항목2", L3329, 0)</f>
        <v>0</v>
      </c>
      <c r="AE3329">
        <f>IF(P3329="사용자항목3", L3329, 0)</f>
        <v>0</v>
      </c>
      <c r="AF3329">
        <f>IF(P3329="사용자항목4", L3329, 0)</f>
        <v>0</v>
      </c>
      <c r="AG3329">
        <f>IF(P3329="사용자항목5", L3329, 0)</f>
        <v>0</v>
      </c>
      <c r="AH3329">
        <f>IF(P3329="사용자항목6", L3329, 0)</f>
        <v>0</v>
      </c>
      <c r="AI3329">
        <f>IF(P3329="사용자항목7", L3329, 0)</f>
        <v>0</v>
      </c>
      <c r="AJ3329">
        <f>IF(P3329="사용자항목8", L3329, 0)</f>
        <v>0</v>
      </c>
      <c r="AK3329">
        <f>IF(P3329="사용자항목9", L3329, 0)</f>
        <v>0</v>
      </c>
    </row>
    <row r="3330" spans="1:37" ht="30" customHeight="1">
      <c r="A3330" s="32"/>
      <c r="B3330" s="32"/>
      <c r="C3330" s="30"/>
      <c r="D3330" s="8"/>
      <c r="E3330" s="8"/>
      <c r="F3330" s="8"/>
      <c r="G3330" s="8"/>
      <c r="H3330" s="8"/>
      <c r="I3330" s="8"/>
      <c r="J3330" s="8"/>
      <c r="K3330" s="8"/>
      <c r="L3330" s="8"/>
      <c r="M3330" s="8"/>
    </row>
    <row r="3331" spans="1:37" ht="30" customHeight="1">
      <c r="A3331" s="32"/>
      <c r="B3331" s="32"/>
      <c r="C3331" s="30"/>
      <c r="D3331" s="8"/>
      <c r="E3331" s="8"/>
      <c r="F3331" s="8"/>
      <c r="G3331" s="8"/>
      <c r="H3331" s="8"/>
      <c r="I3331" s="8"/>
      <c r="J3331" s="8"/>
      <c r="K3331" s="8"/>
      <c r="L3331" s="8"/>
      <c r="M3331" s="8"/>
    </row>
    <row r="3332" spans="1:37" ht="30" customHeight="1">
      <c r="A3332" s="32"/>
      <c r="B3332" s="32"/>
      <c r="C3332" s="30"/>
      <c r="D3332" s="8"/>
      <c r="E3332" s="8"/>
      <c r="F3332" s="8"/>
      <c r="G3332" s="8"/>
      <c r="H3332" s="8"/>
      <c r="I3332" s="8"/>
      <c r="J3332" s="8"/>
      <c r="K3332" s="8"/>
      <c r="L3332" s="8"/>
      <c r="M3332" s="8"/>
    </row>
    <row r="3333" spans="1:37" ht="30" customHeight="1">
      <c r="A3333" s="32"/>
      <c r="B3333" s="32"/>
      <c r="C3333" s="30"/>
      <c r="D3333" s="8"/>
      <c r="E3333" s="8"/>
      <c r="F3333" s="8"/>
      <c r="G3333" s="8"/>
      <c r="H3333" s="8"/>
      <c r="I3333" s="8"/>
      <c r="J3333" s="8"/>
      <c r="K3333" s="8"/>
      <c r="L3333" s="8"/>
      <c r="M3333" s="8"/>
    </row>
    <row r="3334" spans="1:37" ht="30" customHeight="1">
      <c r="A3334" s="32"/>
      <c r="B3334" s="32"/>
      <c r="C3334" s="30"/>
      <c r="D3334" s="8"/>
      <c r="E3334" s="8"/>
      <c r="F3334" s="8"/>
      <c r="G3334" s="8"/>
      <c r="H3334" s="8"/>
      <c r="I3334" s="8"/>
      <c r="J3334" s="8"/>
      <c r="K3334" s="8"/>
      <c r="L3334" s="8"/>
      <c r="M3334" s="8"/>
    </row>
    <row r="3335" spans="1:37" ht="30" customHeight="1">
      <c r="A3335" s="32"/>
      <c r="B3335" s="32"/>
      <c r="C3335" s="30"/>
      <c r="D3335" s="8"/>
      <c r="E3335" s="8"/>
      <c r="F3335" s="8"/>
      <c r="G3335" s="8"/>
      <c r="H3335" s="8"/>
      <c r="I3335" s="8"/>
      <c r="J3335" s="8"/>
      <c r="K3335" s="8"/>
      <c r="L3335" s="8"/>
      <c r="M3335" s="8"/>
    </row>
    <row r="3336" spans="1:37" ht="30" customHeight="1">
      <c r="A3336" s="32"/>
      <c r="B3336" s="32"/>
      <c r="C3336" s="30"/>
      <c r="D3336" s="8"/>
      <c r="E3336" s="8"/>
      <c r="F3336" s="8"/>
      <c r="G3336" s="8"/>
      <c r="H3336" s="8"/>
      <c r="I3336" s="8"/>
      <c r="J3336" s="8"/>
      <c r="K3336" s="8"/>
      <c r="L3336" s="8"/>
      <c r="M3336" s="8"/>
    </row>
    <row r="3337" spans="1:37" ht="30" customHeight="1">
      <c r="A3337" s="32"/>
      <c r="B3337" s="32"/>
      <c r="C3337" s="30"/>
      <c r="D3337" s="8"/>
      <c r="E3337" s="8"/>
      <c r="F3337" s="8"/>
      <c r="G3337" s="8"/>
      <c r="H3337" s="8"/>
      <c r="I3337" s="8"/>
      <c r="J3337" s="8"/>
      <c r="K3337" s="8"/>
      <c r="L3337" s="8"/>
      <c r="M3337" s="8"/>
    </row>
    <row r="3338" spans="1:37" ht="30" customHeight="1">
      <c r="A3338" s="32"/>
      <c r="B3338" s="32"/>
      <c r="C3338" s="30"/>
      <c r="D3338" s="8"/>
      <c r="E3338" s="8"/>
      <c r="F3338" s="8"/>
      <c r="G3338" s="8"/>
      <c r="H3338" s="8"/>
      <c r="I3338" s="8"/>
      <c r="J3338" s="8"/>
      <c r="K3338" s="8"/>
      <c r="L3338" s="8"/>
      <c r="M3338" s="8"/>
    </row>
    <row r="3339" spans="1:37" ht="30" customHeight="1">
      <c r="A3339" s="32"/>
      <c r="B3339" s="32"/>
      <c r="C3339" s="30"/>
      <c r="D3339" s="8"/>
      <c r="E3339" s="8"/>
      <c r="F3339" s="8"/>
      <c r="G3339" s="8"/>
      <c r="H3339" s="8"/>
      <c r="I3339" s="8"/>
      <c r="J3339" s="8"/>
      <c r="K3339" s="8"/>
      <c r="L3339" s="8"/>
      <c r="M3339" s="8"/>
    </row>
    <row r="3340" spans="1:37" ht="30" customHeight="1">
      <c r="A3340" s="32"/>
      <c r="B3340" s="32"/>
      <c r="C3340" s="30"/>
      <c r="D3340" s="8"/>
      <c r="E3340" s="8"/>
      <c r="F3340" s="8"/>
      <c r="G3340" s="8"/>
      <c r="H3340" s="8"/>
      <c r="I3340" s="8"/>
      <c r="J3340" s="8"/>
      <c r="K3340" s="8"/>
      <c r="L3340" s="8"/>
      <c r="M3340" s="8"/>
    </row>
    <row r="3341" spans="1:37" ht="30" customHeight="1">
      <c r="A3341" s="32"/>
      <c r="B3341" s="32"/>
      <c r="C3341" s="30"/>
      <c r="D3341" s="8"/>
      <c r="E3341" s="8"/>
      <c r="F3341" s="8"/>
      <c r="G3341" s="8"/>
      <c r="H3341" s="8"/>
      <c r="I3341" s="8"/>
      <c r="J3341" s="8"/>
      <c r="K3341" s="8"/>
      <c r="L3341" s="8"/>
      <c r="M3341" s="8"/>
    </row>
    <row r="3342" spans="1:37" ht="30" customHeight="1">
      <c r="A3342" s="32"/>
      <c r="B3342" s="32"/>
      <c r="C3342" s="30"/>
      <c r="D3342" s="8"/>
      <c r="E3342" s="8"/>
      <c r="F3342" s="8"/>
      <c r="G3342" s="8"/>
      <c r="H3342" s="8"/>
      <c r="I3342" s="8"/>
      <c r="J3342" s="8"/>
      <c r="K3342" s="8"/>
      <c r="L3342" s="8"/>
      <c r="M3342" s="8"/>
    </row>
    <row r="3343" spans="1:37" ht="30" customHeight="1">
      <c r="A3343" s="32"/>
      <c r="B3343" s="32"/>
      <c r="C3343" s="30"/>
      <c r="D3343" s="8"/>
      <c r="E3343" s="8"/>
      <c r="F3343" s="8"/>
      <c r="G3343" s="8"/>
      <c r="H3343" s="8"/>
      <c r="I3343" s="8"/>
      <c r="J3343" s="8"/>
      <c r="K3343" s="8"/>
      <c r="L3343" s="8"/>
      <c r="M3343" s="8"/>
    </row>
    <row r="3344" spans="1:37" ht="30" customHeight="1">
      <c r="A3344" s="32"/>
      <c r="B3344" s="32"/>
      <c r="C3344" s="30"/>
      <c r="D3344" s="8"/>
      <c r="E3344" s="8"/>
      <c r="F3344" s="8"/>
      <c r="G3344" s="8"/>
      <c r="H3344" s="8"/>
      <c r="I3344" s="8"/>
      <c r="J3344" s="8"/>
      <c r="K3344" s="8"/>
      <c r="L3344" s="8"/>
      <c r="M3344" s="8"/>
    </row>
    <row r="3345" spans="1:38" ht="30" customHeight="1">
      <c r="A3345" s="32"/>
      <c r="B3345" s="32"/>
      <c r="C3345" s="30"/>
      <c r="D3345" s="8"/>
      <c r="E3345" s="8"/>
      <c r="F3345" s="8"/>
      <c r="G3345" s="8"/>
      <c r="H3345" s="8"/>
      <c r="I3345" s="8"/>
      <c r="J3345" s="8"/>
      <c r="K3345" s="8"/>
      <c r="L3345" s="8"/>
      <c r="M3345" s="8"/>
    </row>
    <row r="3346" spans="1:38" ht="30" customHeight="1">
      <c r="A3346" s="32"/>
      <c r="B3346" s="32"/>
      <c r="C3346" s="30"/>
      <c r="D3346" s="8"/>
      <c r="E3346" s="8"/>
      <c r="F3346" s="8"/>
      <c r="G3346" s="8"/>
      <c r="H3346" s="8"/>
      <c r="I3346" s="8"/>
      <c r="J3346" s="8"/>
      <c r="K3346" s="8"/>
      <c r="L3346" s="8"/>
      <c r="M3346" s="8"/>
    </row>
    <row r="3347" spans="1:38" ht="30" customHeight="1">
      <c r="A3347" s="32"/>
      <c r="B3347" s="32"/>
      <c r="C3347" s="30"/>
      <c r="D3347" s="8"/>
      <c r="E3347" s="8"/>
      <c r="F3347" s="8"/>
      <c r="G3347" s="8"/>
      <c r="H3347" s="8"/>
      <c r="I3347" s="8"/>
      <c r="J3347" s="8"/>
      <c r="K3347" s="8"/>
      <c r="L3347" s="8"/>
      <c r="M3347" s="8"/>
    </row>
    <row r="3348" spans="1:38" ht="30" customHeight="1">
      <c r="A3348" s="11" t="s">
        <v>121</v>
      </c>
      <c r="B3348" s="12"/>
      <c r="C3348" s="13"/>
      <c r="D3348" s="14"/>
      <c r="E3348" s="8"/>
      <c r="F3348" s="14"/>
      <c r="G3348" s="8"/>
      <c r="H3348" s="14"/>
      <c r="I3348" s="8"/>
      <c r="J3348" s="14"/>
      <c r="K3348" s="8"/>
      <c r="L3348" s="14">
        <f>F3348+H3348+J3348</f>
        <v>0</v>
      </c>
      <c r="M3348" s="14"/>
      <c r="R3348">
        <f t="shared" ref="R3348:AL3348" si="357">ROUNDDOWN(SUM(R3328:R3329), 0)</f>
        <v>0</v>
      </c>
      <c r="S3348">
        <f t="shared" si="357"/>
        <v>0</v>
      </c>
      <c r="T3348">
        <f t="shared" si="357"/>
        <v>0</v>
      </c>
      <c r="U3348">
        <f t="shared" si="357"/>
        <v>0</v>
      </c>
      <c r="V3348">
        <f t="shared" si="357"/>
        <v>0</v>
      </c>
      <c r="W3348">
        <f t="shared" si="357"/>
        <v>0</v>
      </c>
      <c r="X3348">
        <f t="shared" si="357"/>
        <v>0</v>
      </c>
      <c r="Y3348">
        <f t="shared" si="357"/>
        <v>0</v>
      </c>
      <c r="Z3348">
        <f t="shared" si="357"/>
        <v>0</v>
      </c>
      <c r="AA3348">
        <f t="shared" si="357"/>
        <v>0</v>
      </c>
      <c r="AB3348">
        <f t="shared" si="357"/>
        <v>0</v>
      </c>
      <c r="AC3348">
        <f t="shared" si="357"/>
        <v>0</v>
      </c>
      <c r="AD3348">
        <f t="shared" si="357"/>
        <v>0</v>
      </c>
      <c r="AE3348">
        <f t="shared" si="357"/>
        <v>0</v>
      </c>
      <c r="AF3348">
        <f t="shared" si="357"/>
        <v>0</v>
      </c>
      <c r="AG3348">
        <f t="shared" si="357"/>
        <v>0</v>
      </c>
      <c r="AH3348">
        <f t="shared" si="357"/>
        <v>0</v>
      </c>
      <c r="AI3348">
        <f t="shared" si="357"/>
        <v>0</v>
      </c>
      <c r="AJ3348">
        <f t="shared" si="357"/>
        <v>0</v>
      </c>
      <c r="AK3348">
        <f t="shared" si="357"/>
        <v>0</v>
      </c>
      <c r="AL3348">
        <f t="shared" si="357"/>
        <v>0</v>
      </c>
    </row>
    <row r="3349" spans="1:38" ht="30" customHeight="1">
      <c r="A3349" s="53" t="s">
        <v>468</v>
      </c>
      <c r="B3349" s="56"/>
      <c r="C3349" s="56"/>
      <c r="D3349" s="56"/>
      <c r="E3349" s="56"/>
      <c r="F3349" s="56"/>
      <c r="G3349" s="56"/>
      <c r="H3349" s="56"/>
      <c r="I3349" s="56"/>
      <c r="J3349" s="56"/>
      <c r="K3349" s="56"/>
      <c r="L3349" s="56"/>
      <c r="M3349" s="57"/>
    </row>
    <row r="3350" spans="1:38" ht="30" customHeight="1">
      <c r="A3350" s="31" t="s">
        <v>192</v>
      </c>
      <c r="B3350" s="31" t="s">
        <v>193</v>
      </c>
      <c r="C3350" s="29" t="s">
        <v>194</v>
      </c>
      <c r="D3350" s="8">
        <v>2</v>
      </c>
      <c r="E3350" s="8"/>
      <c r="F3350" s="8"/>
      <c r="G3350" s="8"/>
      <c r="H3350" s="8"/>
      <c r="I3350" s="8"/>
      <c r="J3350" s="8"/>
      <c r="K3350" s="8">
        <f t="shared" ref="K3350:L3352" si="358">E3350+G3350+I3350</f>
        <v>0</v>
      </c>
      <c r="L3350" s="8">
        <f t="shared" si="358"/>
        <v>0</v>
      </c>
      <c r="M3350" s="9" t="s">
        <v>191</v>
      </c>
      <c r="O3350" t="str">
        <f>""</f>
        <v/>
      </c>
      <c r="P3350" s="1" t="s">
        <v>120</v>
      </c>
      <c r="Q3350">
        <v>1</v>
      </c>
      <c r="R3350">
        <f>IF(P3350="기계경비", J3350, 0)</f>
        <v>0</v>
      </c>
      <c r="S3350">
        <f>IF(P3350="운반비", J3350, 0)</f>
        <v>0</v>
      </c>
      <c r="T3350">
        <f>IF(P3350="작업부산물", F3350, 0)</f>
        <v>0</v>
      </c>
      <c r="U3350">
        <f>IF(P3350="관급", F3350, 0)</f>
        <v>0</v>
      </c>
      <c r="V3350">
        <f>IF(P3350="외주비", J3350, 0)</f>
        <v>0</v>
      </c>
      <c r="W3350">
        <f>IF(P3350="장비비", J3350, 0)</f>
        <v>0</v>
      </c>
      <c r="X3350">
        <f>IF(P3350="폐기물처리비", J3350, 0)</f>
        <v>0</v>
      </c>
      <c r="Y3350">
        <f>IF(P3350="가설비", J3350, 0)</f>
        <v>0</v>
      </c>
      <c r="Z3350">
        <f>IF(P3350="잡비제외분", F3350, 0)</f>
        <v>0</v>
      </c>
      <c r="AA3350">
        <f>IF(P3350="사급자재대", L3350, 0)</f>
        <v>0</v>
      </c>
      <c r="AB3350">
        <f>IF(P3350="관급자재대", L3350, 0)</f>
        <v>0</v>
      </c>
      <c r="AC3350">
        <f>IF(P3350="사용자항목1", L3350, 0)</f>
        <v>0</v>
      </c>
      <c r="AD3350">
        <f>IF(P3350="사용자항목2", L3350, 0)</f>
        <v>0</v>
      </c>
      <c r="AE3350">
        <f>IF(P3350="사용자항목3", L3350, 0)</f>
        <v>0</v>
      </c>
      <c r="AF3350">
        <f>IF(P3350="사용자항목4", L3350, 0)</f>
        <v>0</v>
      </c>
      <c r="AG3350">
        <f>IF(P3350="사용자항목5", L3350, 0)</f>
        <v>0</v>
      </c>
      <c r="AH3350">
        <f>IF(P3350="사용자항목6", L3350, 0)</f>
        <v>0</v>
      </c>
      <c r="AI3350">
        <f>IF(P3350="사용자항목7", L3350, 0)</f>
        <v>0</v>
      </c>
      <c r="AJ3350">
        <f>IF(P3350="사용자항목8", L3350, 0)</f>
        <v>0</v>
      </c>
      <c r="AK3350">
        <f>IF(P3350="사용자항목9", L3350, 0)</f>
        <v>0</v>
      </c>
    </row>
    <row r="3351" spans="1:38" ht="30" customHeight="1">
      <c r="A3351" s="31" t="s">
        <v>196</v>
      </c>
      <c r="B3351" s="31" t="s">
        <v>197</v>
      </c>
      <c r="C3351" s="29" t="s">
        <v>57</v>
      </c>
      <c r="D3351" s="8">
        <v>48</v>
      </c>
      <c r="E3351" s="8"/>
      <c r="F3351" s="8"/>
      <c r="G3351" s="8"/>
      <c r="H3351" s="8"/>
      <c r="I3351" s="8"/>
      <c r="J3351" s="8"/>
      <c r="K3351" s="8">
        <f t="shared" si="358"/>
        <v>0</v>
      </c>
      <c r="L3351" s="8">
        <f t="shared" si="358"/>
        <v>0</v>
      </c>
      <c r="M3351" s="9" t="s">
        <v>195</v>
      </c>
      <c r="O3351" t="str">
        <f>""</f>
        <v/>
      </c>
      <c r="P3351" s="1" t="s">
        <v>120</v>
      </c>
      <c r="Q3351">
        <v>1</v>
      </c>
      <c r="R3351">
        <f>IF(P3351="기계경비", J3351, 0)</f>
        <v>0</v>
      </c>
      <c r="S3351">
        <f>IF(P3351="운반비", J3351, 0)</f>
        <v>0</v>
      </c>
      <c r="T3351">
        <f>IF(P3351="작업부산물", F3351, 0)</f>
        <v>0</v>
      </c>
      <c r="U3351">
        <f>IF(P3351="관급", F3351, 0)</f>
        <v>0</v>
      </c>
      <c r="V3351">
        <f>IF(P3351="외주비", J3351, 0)</f>
        <v>0</v>
      </c>
      <c r="W3351">
        <f>IF(P3351="장비비", J3351, 0)</f>
        <v>0</v>
      </c>
      <c r="X3351">
        <f>IF(P3351="폐기물처리비", J3351, 0)</f>
        <v>0</v>
      </c>
      <c r="Y3351">
        <f>IF(P3351="가설비", J3351, 0)</f>
        <v>0</v>
      </c>
      <c r="Z3351">
        <f>IF(P3351="잡비제외분", F3351, 0)</f>
        <v>0</v>
      </c>
      <c r="AA3351">
        <f>IF(P3351="사급자재대", L3351, 0)</f>
        <v>0</v>
      </c>
      <c r="AB3351">
        <f>IF(P3351="관급자재대", L3351, 0)</f>
        <v>0</v>
      </c>
      <c r="AC3351">
        <f>IF(P3351="사용자항목1", L3351, 0)</f>
        <v>0</v>
      </c>
      <c r="AD3351">
        <f>IF(P3351="사용자항목2", L3351, 0)</f>
        <v>0</v>
      </c>
      <c r="AE3351">
        <f>IF(P3351="사용자항목3", L3351, 0)</f>
        <v>0</v>
      </c>
      <c r="AF3351">
        <f>IF(P3351="사용자항목4", L3351, 0)</f>
        <v>0</v>
      </c>
      <c r="AG3351">
        <f>IF(P3351="사용자항목5", L3351, 0)</f>
        <v>0</v>
      </c>
      <c r="AH3351">
        <f>IF(P3351="사용자항목6", L3351, 0)</f>
        <v>0</v>
      </c>
      <c r="AI3351">
        <f>IF(P3351="사용자항목7", L3351, 0)</f>
        <v>0</v>
      </c>
      <c r="AJ3351">
        <f>IF(P3351="사용자항목8", L3351, 0)</f>
        <v>0</v>
      </c>
      <c r="AK3351">
        <f>IF(P3351="사용자항목9", L3351, 0)</f>
        <v>0</v>
      </c>
    </row>
    <row r="3352" spans="1:38" ht="30" customHeight="1">
      <c r="A3352" s="31" t="s">
        <v>199</v>
      </c>
      <c r="B3352" s="31" t="s">
        <v>200</v>
      </c>
      <c r="C3352" s="29" t="s">
        <v>57</v>
      </c>
      <c r="D3352" s="8">
        <v>48</v>
      </c>
      <c r="E3352" s="8"/>
      <c r="F3352" s="8"/>
      <c r="G3352" s="8"/>
      <c r="H3352" s="8"/>
      <c r="I3352" s="8"/>
      <c r="J3352" s="8"/>
      <c r="K3352" s="8">
        <f t="shared" si="358"/>
        <v>0</v>
      </c>
      <c r="L3352" s="8">
        <f t="shared" si="358"/>
        <v>0</v>
      </c>
      <c r="M3352" s="9" t="s">
        <v>198</v>
      </c>
      <c r="O3352" t="str">
        <f>""</f>
        <v/>
      </c>
      <c r="P3352" s="1" t="s">
        <v>120</v>
      </c>
      <c r="Q3352">
        <v>1</v>
      </c>
      <c r="R3352">
        <f>IF(P3352="기계경비", J3352, 0)</f>
        <v>0</v>
      </c>
      <c r="S3352">
        <f>IF(P3352="운반비", J3352, 0)</f>
        <v>0</v>
      </c>
      <c r="T3352">
        <f>IF(P3352="작업부산물", F3352, 0)</f>
        <v>0</v>
      </c>
      <c r="U3352">
        <f>IF(P3352="관급", F3352, 0)</f>
        <v>0</v>
      </c>
      <c r="V3352">
        <f>IF(P3352="외주비", J3352, 0)</f>
        <v>0</v>
      </c>
      <c r="W3352">
        <f>IF(P3352="장비비", J3352, 0)</f>
        <v>0</v>
      </c>
      <c r="X3352">
        <f>IF(P3352="폐기물처리비", J3352, 0)</f>
        <v>0</v>
      </c>
      <c r="Y3352">
        <f>IF(P3352="가설비", J3352, 0)</f>
        <v>0</v>
      </c>
      <c r="Z3352">
        <f>IF(P3352="잡비제외분", F3352, 0)</f>
        <v>0</v>
      </c>
      <c r="AA3352">
        <f>IF(P3352="사급자재대", L3352, 0)</f>
        <v>0</v>
      </c>
      <c r="AB3352">
        <f>IF(P3352="관급자재대", L3352, 0)</f>
        <v>0</v>
      </c>
      <c r="AC3352">
        <f>IF(P3352="사용자항목1", L3352, 0)</f>
        <v>0</v>
      </c>
      <c r="AD3352">
        <f>IF(P3352="사용자항목2", L3352, 0)</f>
        <v>0</v>
      </c>
      <c r="AE3352">
        <f>IF(P3352="사용자항목3", L3352, 0)</f>
        <v>0</v>
      </c>
      <c r="AF3352">
        <f>IF(P3352="사용자항목4", L3352, 0)</f>
        <v>0</v>
      </c>
      <c r="AG3352">
        <f>IF(P3352="사용자항목5", L3352, 0)</f>
        <v>0</v>
      </c>
      <c r="AH3352">
        <f>IF(P3352="사용자항목6", L3352, 0)</f>
        <v>0</v>
      </c>
      <c r="AI3352">
        <f>IF(P3352="사용자항목7", L3352, 0)</f>
        <v>0</v>
      </c>
      <c r="AJ3352">
        <f>IF(P3352="사용자항목8", L3352, 0)</f>
        <v>0</v>
      </c>
      <c r="AK3352">
        <f>IF(P3352="사용자항목9", L3352, 0)</f>
        <v>0</v>
      </c>
    </row>
    <row r="3353" spans="1:38" ht="30" customHeight="1">
      <c r="A3353" s="32"/>
      <c r="B3353" s="32"/>
      <c r="C3353" s="30"/>
      <c r="D3353" s="8"/>
      <c r="E3353" s="8"/>
      <c r="F3353" s="8"/>
      <c r="G3353" s="8"/>
      <c r="H3353" s="8"/>
      <c r="I3353" s="8"/>
      <c r="J3353" s="8"/>
      <c r="K3353" s="8"/>
      <c r="L3353" s="8"/>
      <c r="M3353" s="8"/>
    </row>
    <row r="3354" spans="1:38" ht="30" customHeight="1">
      <c r="A3354" s="32"/>
      <c r="B3354" s="32"/>
      <c r="C3354" s="30"/>
      <c r="D3354" s="8"/>
      <c r="E3354" s="8"/>
      <c r="F3354" s="8"/>
      <c r="G3354" s="8"/>
      <c r="H3354" s="8"/>
      <c r="I3354" s="8"/>
      <c r="J3354" s="8"/>
      <c r="K3354" s="8"/>
      <c r="L3354" s="8"/>
      <c r="M3354" s="8"/>
    </row>
    <row r="3355" spans="1:38" ht="30" customHeight="1">
      <c r="A3355" s="32"/>
      <c r="B3355" s="32"/>
      <c r="C3355" s="30"/>
      <c r="D3355" s="8"/>
      <c r="E3355" s="8"/>
      <c r="F3355" s="8"/>
      <c r="G3355" s="8"/>
      <c r="H3355" s="8"/>
      <c r="I3355" s="8"/>
      <c r="J3355" s="8"/>
      <c r="K3355" s="8"/>
      <c r="L3355" s="8"/>
      <c r="M3355" s="8"/>
    </row>
    <row r="3356" spans="1:38" ht="30" customHeight="1">
      <c r="A3356" s="32"/>
      <c r="B3356" s="32"/>
      <c r="C3356" s="30"/>
      <c r="D3356" s="8"/>
      <c r="E3356" s="8"/>
      <c r="F3356" s="8"/>
      <c r="G3356" s="8"/>
      <c r="H3356" s="8"/>
      <c r="I3356" s="8"/>
      <c r="J3356" s="8"/>
      <c r="K3356" s="8"/>
      <c r="L3356" s="8"/>
      <c r="M3356" s="8"/>
    </row>
    <row r="3357" spans="1:38" ht="30" customHeight="1">
      <c r="A3357" s="32"/>
      <c r="B3357" s="32"/>
      <c r="C3357" s="30"/>
      <c r="D3357" s="8"/>
      <c r="E3357" s="8"/>
      <c r="F3357" s="8"/>
      <c r="G3357" s="8"/>
      <c r="H3357" s="8"/>
      <c r="I3357" s="8"/>
      <c r="J3357" s="8"/>
      <c r="K3357" s="8"/>
      <c r="L3357" s="8"/>
      <c r="M3357" s="8"/>
    </row>
    <row r="3358" spans="1:38" ht="30" customHeight="1">
      <c r="A3358" s="32"/>
      <c r="B3358" s="32"/>
      <c r="C3358" s="30"/>
      <c r="D3358" s="8"/>
      <c r="E3358" s="8"/>
      <c r="F3358" s="8"/>
      <c r="G3358" s="8"/>
      <c r="H3358" s="8"/>
      <c r="I3358" s="8"/>
      <c r="J3358" s="8"/>
      <c r="K3358" s="8"/>
      <c r="L3358" s="8"/>
      <c r="M3358" s="8"/>
    </row>
    <row r="3359" spans="1:38" ht="30" customHeight="1">
      <c r="A3359" s="32"/>
      <c r="B3359" s="32"/>
      <c r="C3359" s="30"/>
      <c r="D3359" s="8"/>
      <c r="E3359" s="8"/>
      <c r="F3359" s="8"/>
      <c r="G3359" s="8"/>
      <c r="H3359" s="8"/>
      <c r="I3359" s="8"/>
      <c r="J3359" s="8"/>
      <c r="K3359" s="8"/>
      <c r="L3359" s="8"/>
      <c r="M3359" s="8"/>
    </row>
    <row r="3360" spans="1:38" ht="30" customHeight="1">
      <c r="A3360" s="32"/>
      <c r="B3360" s="32"/>
      <c r="C3360" s="30"/>
      <c r="D3360" s="8"/>
      <c r="E3360" s="8"/>
      <c r="F3360" s="8"/>
      <c r="G3360" s="8"/>
      <c r="H3360" s="8"/>
      <c r="I3360" s="8"/>
      <c r="J3360" s="8"/>
      <c r="K3360" s="8"/>
      <c r="L3360" s="8"/>
      <c r="M3360" s="8"/>
    </row>
    <row r="3361" spans="1:38" ht="30" customHeight="1">
      <c r="A3361" s="32"/>
      <c r="B3361" s="32"/>
      <c r="C3361" s="30"/>
      <c r="D3361" s="8"/>
      <c r="E3361" s="8"/>
      <c r="F3361" s="8"/>
      <c r="G3361" s="8"/>
      <c r="H3361" s="8"/>
      <c r="I3361" s="8"/>
      <c r="J3361" s="8"/>
      <c r="K3361" s="8"/>
      <c r="L3361" s="8"/>
      <c r="M3361" s="8"/>
    </row>
    <row r="3362" spans="1:38" ht="30" customHeight="1">
      <c r="A3362" s="32"/>
      <c r="B3362" s="32"/>
      <c r="C3362" s="30"/>
      <c r="D3362" s="8"/>
      <c r="E3362" s="8"/>
      <c r="F3362" s="8"/>
      <c r="G3362" s="8"/>
      <c r="H3362" s="8"/>
      <c r="I3362" s="8"/>
      <c r="J3362" s="8"/>
      <c r="K3362" s="8"/>
      <c r="L3362" s="8"/>
      <c r="M3362" s="8"/>
    </row>
    <row r="3363" spans="1:38" ht="30" customHeight="1">
      <c r="A3363" s="32"/>
      <c r="B3363" s="32"/>
      <c r="C3363" s="30"/>
      <c r="D3363" s="8"/>
      <c r="E3363" s="8"/>
      <c r="F3363" s="8"/>
      <c r="G3363" s="8"/>
      <c r="H3363" s="8"/>
      <c r="I3363" s="8"/>
      <c r="J3363" s="8"/>
      <c r="K3363" s="8"/>
      <c r="L3363" s="8"/>
      <c r="M3363" s="8"/>
    </row>
    <row r="3364" spans="1:38" ht="30" customHeight="1">
      <c r="A3364" s="32"/>
      <c r="B3364" s="32"/>
      <c r="C3364" s="30"/>
      <c r="D3364" s="8"/>
      <c r="E3364" s="8"/>
      <c r="F3364" s="8"/>
      <c r="G3364" s="8"/>
      <c r="H3364" s="8"/>
      <c r="I3364" s="8"/>
      <c r="J3364" s="8"/>
      <c r="K3364" s="8"/>
      <c r="L3364" s="8"/>
      <c r="M3364" s="8"/>
    </row>
    <row r="3365" spans="1:38" ht="30" customHeight="1">
      <c r="A3365" s="32"/>
      <c r="B3365" s="32"/>
      <c r="C3365" s="30"/>
      <c r="D3365" s="8"/>
      <c r="E3365" s="8"/>
      <c r="F3365" s="8"/>
      <c r="G3365" s="8"/>
      <c r="H3365" s="8"/>
      <c r="I3365" s="8"/>
      <c r="J3365" s="8"/>
      <c r="K3365" s="8"/>
      <c r="L3365" s="8"/>
      <c r="M3365" s="8"/>
    </row>
    <row r="3366" spans="1:38" ht="30" customHeight="1">
      <c r="A3366" s="32"/>
      <c r="B3366" s="32"/>
      <c r="C3366" s="30"/>
      <c r="D3366" s="8"/>
      <c r="E3366" s="8"/>
      <c r="F3366" s="8"/>
      <c r="G3366" s="8"/>
      <c r="H3366" s="8"/>
      <c r="I3366" s="8"/>
      <c r="J3366" s="8"/>
      <c r="K3366" s="8"/>
      <c r="L3366" s="8"/>
      <c r="M3366" s="8"/>
    </row>
    <row r="3367" spans="1:38" ht="30" customHeight="1">
      <c r="A3367" s="32"/>
      <c r="B3367" s="32"/>
      <c r="C3367" s="30"/>
      <c r="D3367" s="8"/>
      <c r="E3367" s="8"/>
      <c r="F3367" s="8"/>
      <c r="G3367" s="8"/>
      <c r="H3367" s="8"/>
      <c r="I3367" s="8"/>
      <c r="J3367" s="8"/>
      <c r="K3367" s="8"/>
      <c r="L3367" s="8"/>
      <c r="M3367" s="8"/>
    </row>
    <row r="3368" spans="1:38" ht="30" customHeight="1">
      <c r="A3368" s="32"/>
      <c r="B3368" s="32"/>
      <c r="C3368" s="30"/>
      <c r="D3368" s="8"/>
      <c r="E3368" s="8"/>
      <c r="F3368" s="8"/>
      <c r="G3368" s="8"/>
      <c r="H3368" s="8"/>
      <c r="I3368" s="8"/>
      <c r="J3368" s="8"/>
      <c r="K3368" s="8"/>
      <c r="L3368" s="8"/>
      <c r="M3368" s="8"/>
    </row>
    <row r="3369" spans="1:38" ht="30" customHeight="1">
      <c r="A3369" s="32"/>
      <c r="B3369" s="32"/>
      <c r="C3369" s="30"/>
      <c r="D3369" s="8"/>
      <c r="E3369" s="8"/>
      <c r="F3369" s="8"/>
      <c r="G3369" s="8"/>
      <c r="H3369" s="8"/>
      <c r="I3369" s="8"/>
      <c r="J3369" s="8"/>
      <c r="K3369" s="8"/>
      <c r="L3369" s="8"/>
      <c r="M3369" s="8"/>
    </row>
    <row r="3370" spans="1:38" ht="30" customHeight="1">
      <c r="A3370" s="11" t="s">
        <v>121</v>
      </c>
      <c r="B3370" s="12"/>
      <c r="C3370" s="13"/>
      <c r="D3370" s="14"/>
      <c r="E3370" s="8"/>
      <c r="F3370" s="14"/>
      <c r="G3370" s="8"/>
      <c r="H3370" s="14"/>
      <c r="I3370" s="8"/>
      <c r="J3370" s="14"/>
      <c r="K3370" s="8"/>
      <c r="L3370" s="14">
        <f>F3370+H3370+J3370</f>
        <v>0</v>
      </c>
      <c r="M3370" s="14"/>
      <c r="R3370">
        <f t="shared" ref="R3370:AL3370" si="359">ROUNDDOWN(SUM(R3350:R3352), 0)</f>
        <v>0</v>
      </c>
      <c r="S3370">
        <f t="shared" si="359"/>
        <v>0</v>
      </c>
      <c r="T3370">
        <f t="shared" si="359"/>
        <v>0</v>
      </c>
      <c r="U3370">
        <f t="shared" si="359"/>
        <v>0</v>
      </c>
      <c r="V3370">
        <f t="shared" si="359"/>
        <v>0</v>
      </c>
      <c r="W3370">
        <f t="shared" si="359"/>
        <v>0</v>
      </c>
      <c r="X3370">
        <f t="shared" si="359"/>
        <v>0</v>
      </c>
      <c r="Y3370">
        <f t="shared" si="359"/>
        <v>0</v>
      </c>
      <c r="Z3370">
        <f t="shared" si="359"/>
        <v>0</v>
      </c>
      <c r="AA3370">
        <f t="shared" si="359"/>
        <v>0</v>
      </c>
      <c r="AB3370">
        <f t="shared" si="359"/>
        <v>0</v>
      </c>
      <c r="AC3370">
        <f t="shared" si="359"/>
        <v>0</v>
      </c>
      <c r="AD3370">
        <f t="shared" si="359"/>
        <v>0</v>
      </c>
      <c r="AE3370">
        <f t="shared" si="359"/>
        <v>0</v>
      </c>
      <c r="AF3370">
        <f t="shared" si="359"/>
        <v>0</v>
      </c>
      <c r="AG3370">
        <f t="shared" si="359"/>
        <v>0</v>
      </c>
      <c r="AH3370">
        <f t="shared" si="359"/>
        <v>0</v>
      </c>
      <c r="AI3370">
        <f t="shared" si="359"/>
        <v>0</v>
      </c>
      <c r="AJ3370">
        <f t="shared" si="359"/>
        <v>0</v>
      </c>
      <c r="AK3370">
        <f t="shared" si="359"/>
        <v>0</v>
      </c>
      <c r="AL3370">
        <f t="shared" si="359"/>
        <v>0</v>
      </c>
    </row>
    <row r="3371" spans="1:38" ht="30" customHeight="1">
      <c r="A3371" s="53" t="s">
        <v>469</v>
      </c>
      <c r="B3371" s="56"/>
      <c r="C3371" s="56"/>
      <c r="D3371" s="56"/>
      <c r="E3371" s="56"/>
      <c r="F3371" s="56"/>
      <c r="G3371" s="56"/>
      <c r="H3371" s="56"/>
      <c r="I3371" s="56"/>
      <c r="J3371" s="56"/>
      <c r="K3371" s="56"/>
      <c r="L3371" s="56"/>
      <c r="M3371" s="57"/>
    </row>
    <row r="3372" spans="1:38" ht="30" customHeight="1">
      <c r="A3372" s="31" t="s">
        <v>207</v>
      </c>
      <c r="B3372" s="31" t="s">
        <v>248</v>
      </c>
      <c r="C3372" s="29" t="s">
        <v>55</v>
      </c>
      <c r="D3372" s="8">
        <v>1</v>
      </c>
      <c r="E3372" s="8"/>
      <c r="F3372" s="8"/>
      <c r="G3372" s="8"/>
      <c r="H3372" s="8"/>
      <c r="I3372" s="8"/>
      <c r="J3372" s="8"/>
      <c r="K3372" s="8">
        <f>E3372+G3372+I3372</f>
        <v>0</v>
      </c>
      <c r="L3372" s="8">
        <f>F3372+H3372+J3372</f>
        <v>0</v>
      </c>
      <c r="M3372" s="9" t="s">
        <v>247</v>
      </c>
      <c r="O3372" t="str">
        <f>""</f>
        <v/>
      </c>
      <c r="P3372" s="1" t="s">
        <v>120</v>
      </c>
      <c r="Q3372">
        <v>1</v>
      </c>
      <c r="R3372">
        <f>IF(P3372="기계경비", J3372, 0)</f>
        <v>0</v>
      </c>
      <c r="S3372">
        <f>IF(P3372="운반비", J3372, 0)</f>
        <v>0</v>
      </c>
      <c r="T3372">
        <f>IF(P3372="작업부산물", F3372, 0)</f>
        <v>0</v>
      </c>
      <c r="U3372">
        <f>IF(P3372="관급", F3372, 0)</f>
        <v>0</v>
      </c>
      <c r="V3372">
        <f>IF(P3372="외주비", J3372, 0)</f>
        <v>0</v>
      </c>
      <c r="W3372">
        <f>IF(P3372="장비비", J3372, 0)</f>
        <v>0</v>
      </c>
      <c r="X3372">
        <f>IF(P3372="폐기물처리비", J3372, 0)</f>
        <v>0</v>
      </c>
      <c r="Y3372">
        <f>IF(P3372="가설비", J3372, 0)</f>
        <v>0</v>
      </c>
      <c r="Z3372">
        <f>IF(P3372="잡비제외분", F3372, 0)</f>
        <v>0</v>
      </c>
      <c r="AA3372">
        <f>IF(P3372="사급자재대", L3372, 0)</f>
        <v>0</v>
      </c>
      <c r="AB3372">
        <f>IF(P3372="관급자재대", L3372, 0)</f>
        <v>0</v>
      </c>
      <c r="AC3372">
        <f>IF(P3372="사용자항목1", L3372, 0)</f>
        <v>0</v>
      </c>
      <c r="AD3372">
        <f>IF(P3372="사용자항목2", L3372, 0)</f>
        <v>0</v>
      </c>
      <c r="AE3372">
        <f>IF(P3372="사용자항목3", L3372, 0)</f>
        <v>0</v>
      </c>
      <c r="AF3372">
        <f>IF(P3372="사용자항목4", L3372, 0)</f>
        <v>0</v>
      </c>
      <c r="AG3372">
        <f>IF(P3372="사용자항목5", L3372, 0)</f>
        <v>0</v>
      </c>
      <c r="AH3372">
        <f>IF(P3372="사용자항목6", L3372, 0)</f>
        <v>0</v>
      </c>
      <c r="AI3372">
        <f>IF(P3372="사용자항목7", L3372, 0)</f>
        <v>0</v>
      </c>
      <c r="AJ3372">
        <f>IF(P3372="사용자항목8", L3372, 0)</f>
        <v>0</v>
      </c>
      <c r="AK3372">
        <f>IF(P3372="사용자항목9", L3372, 0)</f>
        <v>0</v>
      </c>
    </row>
    <row r="3373" spans="1:38" ht="30" customHeight="1">
      <c r="A3373" s="31" t="s">
        <v>207</v>
      </c>
      <c r="B3373" s="31" t="s">
        <v>250</v>
      </c>
      <c r="C3373" s="29" t="s">
        <v>55</v>
      </c>
      <c r="D3373" s="8">
        <v>1</v>
      </c>
      <c r="E3373" s="8"/>
      <c r="F3373" s="8"/>
      <c r="G3373" s="8"/>
      <c r="H3373" s="8"/>
      <c r="I3373" s="8"/>
      <c r="J3373" s="8"/>
      <c r="K3373" s="8">
        <f>E3373+G3373+I3373</f>
        <v>0</v>
      </c>
      <c r="L3373" s="8">
        <f>F3373+H3373+J3373</f>
        <v>0</v>
      </c>
      <c r="M3373" s="9" t="s">
        <v>249</v>
      </c>
      <c r="O3373" t="str">
        <f>""</f>
        <v/>
      </c>
      <c r="P3373" s="1" t="s">
        <v>120</v>
      </c>
      <c r="Q3373">
        <v>1</v>
      </c>
      <c r="R3373">
        <f>IF(P3373="기계경비", J3373, 0)</f>
        <v>0</v>
      </c>
      <c r="S3373">
        <f>IF(P3373="운반비", J3373, 0)</f>
        <v>0</v>
      </c>
      <c r="T3373">
        <f>IF(P3373="작업부산물", F3373, 0)</f>
        <v>0</v>
      </c>
      <c r="U3373">
        <f>IF(P3373="관급", F3373, 0)</f>
        <v>0</v>
      </c>
      <c r="V3373">
        <f>IF(P3373="외주비", J3373, 0)</f>
        <v>0</v>
      </c>
      <c r="W3373">
        <f>IF(P3373="장비비", J3373, 0)</f>
        <v>0</v>
      </c>
      <c r="X3373">
        <f>IF(P3373="폐기물처리비", J3373, 0)</f>
        <v>0</v>
      </c>
      <c r="Y3373">
        <f>IF(P3373="가설비", J3373, 0)</f>
        <v>0</v>
      </c>
      <c r="Z3373">
        <f>IF(P3373="잡비제외분", F3373, 0)</f>
        <v>0</v>
      </c>
      <c r="AA3373">
        <f>IF(P3373="사급자재대", L3373, 0)</f>
        <v>0</v>
      </c>
      <c r="AB3373">
        <f>IF(P3373="관급자재대", L3373, 0)</f>
        <v>0</v>
      </c>
      <c r="AC3373">
        <f>IF(P3373="사용자항목1", L3373, 0)</f>
        <v>0</v>
      </c>
      <c r="AD3373">
        <f>IF(P3373="사용자항목2", L3373, 0)</f>
        <v>0</v>
      </c>
      <c r="AE3373">
        <f>IF(P3373="사용자항목3", L3373, 0)</f>
        <v>0</v>
      </c>
      <c r="AF3373">
        <f>IF(P3373="사용자항목4", L3373, 0)</f>
        <v>0</v>
      </c>
      <c r="AG3373">
        <f>IF(P3373="사용자항목5", L3373, 0)</f>
        <v>0</v>
      </c>
      <c r="AH3373">
        <f>IF(P3373="사용자항목6", L3373, 0)</f>
        <v>0</v>
      </c>
      <c r="AI3373">
        <f>IF(P3373="사용자항목7", L3373, 0)</f>
        <v>0</v>
      </c>
      <c r="AJ3373">
        <f>IF(P3373="사용자항목8", L3373, 0)</f>
        <v>0</v>
      </c>
      <c r="AK3373">
        <f>IF(P3373="사용자항목9", L3373, 0)</f>
        <v>0</v>
      </c>
    </row>
    <row r="3374" spans="1:38" ht="30" customHeight="1">
      <c r="A3374" s="32"/>
      <c r="B3374" s="32"/>
      <c r="C3374" s="30"/>
      <c r="D3374" s="8"/>
      <c r="E3374" s="8"/>
      <c r="F3374" s="8"/>
      <c r="G3374" s="8"/>
      <c r="H3374" s="8"/>
      <c r="I3374" s="8"/>
      <c r="J3374" s="8"/>
      <c r="K3374" s="8"/>
      <c r="L3374" s="8"/>
      <c r="M3374" s="8"/>
    </row>
    <row r="3375" spans="1:38" ht="30" customHeight="1">
      <c r="A3375" s="32"/>
      <c r="B3375" s="32"/>
      <c r="C3375" s="30"/>
      <c r="D3375" s="8"/>
      <c r="E3375" s="8"/>
      <c r="F3375" s="8"/>
      <c r="G3375" s="8"/>
      <c r="H3375" s="8"/>
      <c r="I3375" s="8"/>
      <c r="J3375" s="8"/>
      <c r="K3375" s="8"/>
      <c r="L3375" s="8"/>
      <c r="M3375" s="8"/>
    </row>
    <row r="3376" spans="1:38" ht="30" customHeight="1">
      <c r="A3376" s="32"/>
      <c r="B3376" s="32"/>
      <c r="C3376" s="30"/>
      <c r="D3376" s="8"/>
      <c r="E3376" s="8"/>
      <c r="F3376" s="8"/>
      <c r="G3376" s="8"/>
      <c r="H3376" s="8"/>
      <c r="I3376" s="8"/>
      <c r="J3376" s="8"/>
      <c r="K3376" s="8"/>
      <c r="L3376" s="8"/>
      <c r="M3376" s="8"/>
    </row>
    <row r="3377" spans="1:38" ht="30" customHeight="1">
      <c r="A3377" s="32"/>
      <c r="B3377" s="32"/>
      <c r="C3377" s="30"/>
      <c r="D3377" s="8"/>
      <c r="E3377" s="8"/>
      <c r="F3377" s="8"/>
      <c r="G3377" s="8"/>
      <c r="H3377" s="8"/>
      <c r="I3377" s="8"/>
      <c r="J3377" s="8"/>
      <c r="K3377" s="8"/>
      <c r="L3377" s="8"/>
      <c r="M3377" s="8"/>
    </row>
    <row r="3378" spans="1:38" ht="30" customHeight="1">
      <c r="A3378" s="32"/>
      <c r="B3378" s="32"/>
      <c r="C3378" s="30"/>
      <c r="D3378" s="8"/>
      <c r="E3378" s="8"/>
      <c r="F3378" s="8"/>
      <c r="G3378" s="8"/>
      <c r="H3378" s="8"/>
      <c r="I3378" s="8"/>
      <c r="J3378" s="8"/>
      <c r="K3378" s="8"/>
      <c r="L3378" s="8"/>
      <c r="M3378" s="8"/>
    </row>
    <row r="3379" spans="1:38" ht="30" customHeight="1">
      <c r="A3379" s="32"/>
      <c r="B3379" s="32"/>
      <c r="C3379" s="30"/>
      <c r="D3379" s="8"/>
      <c r="E3379" s="8"/>
      <c r="F3379" s="8"/>
      <c r="G3379" s="8"/>
      <c r="H3379" s="8"/>
      <c r="I3379" s="8"/>
      <c r="J3379" s="8"/>
      <c r="K3379" s="8"/>
      <c r="L3379" s="8"/>
      <c r="M3379" s="8"/>
    </row>
    <row r="3380" spans="1:38" ht="30" customHeight="1">
      <c r="A3380" s="32"/>
      <c r="B3380" s="32"/>
      <c r="C3380" s="30"/>
      <c r="D3380" s="8"/>
      <c r="E3380" s="8"/>
      <c r="F3380" s="8"/>
      <c r="G3380" s="8"/>
      <c r="H3380" s="8"/>
      <c r="I3380" s="8"/>
      <c r="J3380" s="8"/>
      <c r="K3380" s="8"/>
      <c r="L3380" s="8"/>
      <c r="M3380" s="8"/>
    </row>
    <row r="3381" spans="1:38" ht="30" customHeight="1">
      <c r="A3381" s="32"/>
      <c r="B3381" s="32"/>
      <c r="C3381" s="30"/>
      <c r="D3381" s="8"/>
      <c r="E3381" s="8"/>
      <c r="F3381" s="8"/>
      <c r="G3381" s="8"/>
      <c r="H3381" s="8"/>
      <c r="I3381" s="8"/>
      <c r="J3381" s="8"/>
      <c r="K3381" s="8"/>
      <c r="L3381" s="8"/>
      <c r="M3381" s="8"/>
    </row>
    <row r="3382" spans="1:38" ht="30" customHeight="1">
      <c r="A3382" s="32"/>
      <c r="B3382" s="32"/>
      <c r="C3382" s="30"/>
      <c r="D3382" s="8"/>
      <c r="E3382" s="8"/>
      <c r="F3382" s="8"/>
      <c r="G3382" s="8"/>
      <c r="H3382" s="8"/>
      <c r="I3382" s="8"/>
      <c r="J3382" s="8"/>
      <c r="K3382" s="8"/>
      <c r="L3382" s="8"/>
      <c r="M3382" s="8"/>
    </row>
    <row r="3383" spans="1:38" ht="30" customHeight="1">
      <c r="A3383" s="32"/>
      <c r="B3383" s="32"/>
      <c r="C3383" s="30"/>
      <c r="D3383" s="8"/>
      <c r="E3383" s="8"/>
      <c r="F3383" s="8"/>
      <c r="G3383" s="8"/>
      <c r="H3383" s="8"/>
      <c r="I3383" s="8"/>
      <c r="J3383" s="8"/>
      <c r="K3383" s="8"/>
      <c r="L3383" s="8"/>
      <c r="M3383" s="8"/>
    </row>
    <row r="3384" spans="1:38" ht="30" customHeight="1">
      <c r="A3384" s="32"/>
      <c r="B3384" s="32"/>
      <c r="C3384" s="30"/>
      <c r="D3384" s="8"/>
      <c r="E3384" s="8"/>
      <c r="F3384" s="8"/>
      <c r="G3384" s="8"/>
      <c r="H3384" s="8"/>
      <c r="I3384" s="8"/>
      <c r="J3384" s="8"/>
      <c r="K3384" s="8"/>
      <c r="L3384" s="8"/>
      <c r="M3384" s="8"/>
    </row>
    <row r="3385" spans="1:38" ht="30" customHeight="1">
      <c r="A3385" s="32"/>
      <c r="B3385" s="32"/>
      <c r="C3385" s="30"/>
      <c r="D3385" s="8"/>
      <c r="E3385" s="8"/>
      <c r="F3385" s="8"/>
      <c r="G3385" s="8"/>
      <c r="H3385" s="8"/>
      <c r="I3385" s="8"/>
      <c r="J3385" s="8"/>
      <c r="K3385" s="8"/>
      <c r="L3385" s="8"/>
      <c r="M3385" s="8"/>
    </row>
    <row r="3386" spans="1:38" ht="30" customHeight="1">
      <c r="A3386" s="32"/>
      <c r="B3386" s="32"/>
      <c r="C3386" s="30"/>
      <c r="D3386" s="8"/>
      <c r="E3386" s="8"/>
      <c r="F3386" s="8"/>
      <c r="G3386" s="8"/>
      <c r="H3386" s="8"/>
      <c r="I3386" s="8"/>
      <c r="J3386" s="8"/>
      <c r="K3386" s="8"/>
      <c r="L3386" s="8"/>
      <c r="M3386" s="8"/>
    </row>
    <row r="3387" spans="1:38" ht="30" customHeight="1">
      <c r="A3387" s="32"/>
      <c r="B3387" s="32"/>
      <c r="C3387" s="30"/>
      <c r="D3387" s="8"/>
      <c r="E3387" s="8"/>
      <c r="F3387" s="8"/>
      <c r="G3387" s="8"/>
      <c r="H3387" s="8"/>
      <c r="I3387" s="8"/>
      <c r="J3387" s="8"/>
      <c r="K3387" s="8"/>
      <c r="L3387" s="8"/>
      <c r="M3387" s="8"/>
    </row>
    <row r="3388" spans="1:38" ht="30" customHeight="1">
      <c r="A3388" s="32"/>
      <c r="B3388" s="32"/>
      <c r="C3388" s="30"/>
      <c r="D3388" s="8"/>
      <c r="E3388" s="8"/>
      <c r="F3388" s="8"/>
      <c r="G3388" s="8"/>
      <c r="H3388" s="8"/>
      <c r="I3388" s="8"/>
      <c r="J3388" s="8"/>
      <c r="K3388" s="8"/>
      <c r="L3388" s="8"/>
      <c r="M3388" s="8"/>
    </row>
    <row r="3389" spans="1:38" ht="30" customHeight="1">
      <c r="A3389" s="32"/>
      <c r="B3389" s="32"/>
      <c r="C3389" s="30"/>
      <c r="D3389" s="8"/>
      <c r="E3389" s="8"/>
      <c r="F3389" s="8"/>
      <c r="G3389" s="8"/>
      <c r="H3389" s="8"/>
      <c r="I3389" s="8"/>
      <c r="J3389" s="8"/>
      <c r="K3389" s="8"/>
      <c r="L3389" s="8"/>
      <c r="M3389" s="8"/>
    </row>
    <row r="3390" spans="1:38" ht="30" customHeight="1">
      <c r="A3390" s="32"/>
      <c r="B3390" s="32"/>
      <c r="C3390" s="30"/>
      <c r="D3390" s="8"/>
      <c r="E3390" s="8"/>
      <c r="F3390" s="8"/>
      <c r="G3390" s="8"/>
      <c r="H3390" s="8"/>
      <c r="I3390" s="8"/>
      <c r="J3390" s="8"/>
      <c r="K3390" s="8"/>
      <c r="L3390" s="8"/>
      <c r="M3390" s="8"/>
    </row>
    <row r="3391" spans="1:38" ht="30" customHeight="1">
      <c r="A3391" s="32"/>
      <c r="B3391" s="32"/>
      <c r="C3391" s="30"/>
      <c r="D3391" s="8"/>
      <c r="E3391" s="8"/>
      <c r="F3391" s="8"/>
      <c r="G3391" s="8"/>
      <c r="H3391" s="8"/>
      <c r="I3391" s="8"/>
      <c r="J3391" s="8"/>
      <c r="K3391" s="8"/>
      <c r="L3391" s="8"/>
      <c r="M3391" s="8"/>
    </row>
    <row r="3392" spans="1:38" ht="30" customHeight="1">
      <c r="A3392" s="11" t="s">
        <v>121</v>
      </c>
      <c r="B3392" s="12"/>
      <c r="C3392" s="13"/>
      <c r="D3392" s="14"/>
      <c r="E3392" s="8"/>
      <c r="F3392" s="14"/>
      <c r="G3392" s="8"/>
      <c r="H3392" s="14"/>
      <c r="I3392" s="8"/>
      <c r="J3392" s="14"/>
      <c r="K3392" s="8"/>
      <c r="L3392" s="14">
        <f>F3392+H3392+J3392</f>
        <v>0</v>
      </c>
      <c r="M3392" s="14"/>
      <c r="R3392">
        <f t="shared" ref="R3392:AL3392" si="360">ROUNDDOWN(SUM(R3372:R3373), 0)</f>
        <v>0</v>
      </c>
      <c r="S3392">
        <f t="shared" si="360"/>
        <v>0</v>
      </c>
      <c r="T3392">
        <f t="shared" si="360"/>
        <v>0</v>
      </c>
      <c r="U3392">
        <f t="shared" si="360"/>
        <v>0</v>
      </c>
      <c r="V3392">
        <f t="shared" si="360"/>
        <v>0</v>
      </c>
      <c r="W3392">
        <f t="shared" si="360"/>
        <v>0</v>
      </c>
      <c r="X3392">
        <f t="shared" si="360"/>
        <v>0</v>
      </c>
      <c r="Y3392">
        <f t="shared" si="360"/>
        <v>0</v>
      </c>
      <c r="Z3392">
        <f t="shared" si="360"/>
        <v>0</v>
      </c>
      <c r="AA3392">
        <f t="shared" si="360"/>
        <v>0</v>
      </c>
      <c r="AB3392">
        <f t="shared" si="360"/>
        <v>0</v>
      </c>
      <c r="AC3392">
        <f t="shared" si="360"/>
        <v>0</v>
      </c>
      <c r="AD3392">
        <f t="shared" si="360"/>
        <v>0</v>
      </c>
      <c r="AE3392">
        <f t="shared" si="360"/>
        <v>0</v>
      </c>
      <c r="AF3392">
        <f t="shared" si="360"/>
        <v>0</v>
      </c>
      <c r="AG3392">
        <f t="shared" si="360"/>
        <v>0</v>
      </c>
      <c r="AH3392">
        <f t="shared" si="360"/>
        <v>0</v>
      </c>
      <c r="AI3392">
        <f t="shared" si="360"/>
        <v>0</v>
      </c>
      <c r="AJ3392">
        <f t="shared" si="360"/>
        <v>0</v>
      </c>
      <c r="AK3392">
        <f t="shared" si="360"/>
        <v>0</v>
      </c>
      <c r="AL3392">
        <f t="shared" si="360"/>
        <v>0</v>
      </c>
    </row>
    <row r="3393" spans="1:37" ht="30" customHeight="1">
      <c r="A3393" s="53" t="s">
        <v>470</v>
      </c>
      <c r="B3393" s="56"/>
      <c r="C3393" s="56"/>
      <c r="D3393" s="56"/>
      <c r="E3393" s="56"/>
      <c r="F3393" s="56"/>
      <c r="G3393" s="56"/>
      <c r="H3393" s="56"/>
      <c r="I3393" s="56"/>
      <c r="J3393" s="56"/>
      <c r="K3393" s="56"/>
      <c r="L3393" s="56"/>
      <c r="M3393" s="57"/>
    </row>
    <row r="3394" spans="1:37" ht="30" customHeight="1">
      <c r="A3394" s="31" t="s">
        <v>100</v>
      </c>
      <c r="B3394" s="31" t="s">
        <v>101</v>
      </c>
      <c r="C3394" s="29" t="s">
        <v>74</v>
      </c>
      <c r="D3394" s="8">
        <v>0.378</v>
      </c>
      <c r="E3394" s="8"/>
      <c r="F3394" s="8"/>
      <c r="G3394" s="8"/>
      <c r="H3394" s="8"/>
      <c r="I3394" s="8"/>
      <c r="J3394" s="8"/>
      <c r="K3394" s="8">
        <f t="shared" ref="K3394:L3396" si="361">E3394+G3394+I3394</f>
        <v>0</v>
      </c>
      <c r="L3394" s="8">
        <f t="shared" si="361"/>
        <v>0</v>
      </c>
      <c r="M3394" s="8"/>
      <c r="O3394" t="str">
        <f>"03"</f>
        <v>03</v>
      </c>
      <c r="P3394" t="s">
        <v>110</v>
      </c>
      <c r="Q3394">
        <v>1</v>
      </c>
      <c r="R3394">
        <f>IF(P3394="기계경비", J3394, 0)</f>
        <v>0</v>
      </c>
      <c r="S3394">
        <f>IF(P3394="운반비", J3394, 0)</f>
        <v>0</v>
      </c>
      <c r="T3394">
        <f>IF(P3394="작업부산물", F3394, 0)</f>
        <v>0</v>
      </c>
      <c r="U3394">
        <f>IF(P3394="관급", F3394, 0)</f>
        <v>0</v>
      </c>
      <c r="V3394">
        <f>IF(P3394="외주비", J3394, 0)</f>
        <v>0</v>
      </c>
      <c r="W3394">
        <f>IF(P3394="장비비", J3394, 0)</f>
        <v>0</v>
      </c>
      <c r="X3394">
        <f>IF(P3394="폐기물처리비", L3394, 0)</f>
        <v>0</v>
      </c>
      <c r="Y3394">
        <f>IF(P3394="가설비", J3394, 0)</f>
        <v>0</v>
      </c>
      <c r="Z3394">
        <f>IF(P3394="잡비제외분", F3394, 0)</f>
        <v>0</v>
      </c>
      <c r="AA3394">
        <f>IF(P3394="사급자재대", L3394, 0)</f>
        <v>0</v>
      </c>
      <c r="AB3394">
        <f>IF(P3394="관급자재대", L3394, 0)</f>
        <v>0</v>
      </c>
      <c r="AC3394">
        <f>IF(P3394="사용자항목1", L3394, 0)</f>
        <v>0</v>
      </c>
      <c r="AD3394">
        <f>IF(P3394="사용자항목2", L3394, 0)</f>
        <v>0</v>
      </c>
      <c r="AE3394">
        <f>IF(P3394="사용자항목3", L3394, 0)</f>
        <v>0</v>
      </c>
      <c r="AF3394">
        <f>IF(P3394="사용자항목4", L3394, 0)</f>
        <v>0</v>
      </c>
      <c r="AG3394">
        <f>IF(P3394="사용자항목5", L3394, 0)</f>
        <v>0</v>
      </c>
      <c r="AH3394">
        <f>IF(P3394="사용자항목6", L3394, 0)</f>
        <v>0</v>
      </c>
      <c r="AI3394">
        <f>IF(P3394="사용자항목7", L3394, 0)</f>
        <v>0</v>
      </c>
      <c r="AJ3394">
        <f>IF(P3394="사용자항목8", L3394, 0)</f>
        <v>0</v>
      </c>
      <c r="AK3394">
        <f>IF(P3394="사용자항목9", L3394, 0)</f>
        <v>0</v>
      </c>
    </row>
    <row r="3395" spans="1:37" ht="30" customHeight="1">
      <c r="A3395" s="31" t="s">
        <v>106</v>
      </c>
      <c r="B3395" s="31" t="s">
        <v>109</v>
      </c>
      <c r="C3395" s="29" t="s">
        <v>74</v>
      </c>
      <c r="D3395" s="8">
        <v>0.378</v>
      </c>
      <c r="E3395" s="8"/>
      <c r="F3395" s="8"/>
      <c r="G3395" s="8"/>
      <c r="H3395" s="8"/>
      <c r="I3395" s="8"/>
      <c r="J3395" s="8"/>
      <c r="K3395" s="8">
        <f t="shared" si="361"/>
        <v>0</v>
      </c>
      <c r="L3395" s="8">
        <f t="shared" si="361"/>
        <v>0</v>
      </c>
      <c r="M3395" s="9" t="s">
        <v>108</v>
      </c>
      <c r="O3395" t="str">
        <f>"03"</f>
        <v>03</v>
      </c>
      <c r="P3395" t="s">
        <v>110</v>
      </c>
      <c r="Q3395">
        <v>1</v>
      </c>
      <c r="R3395">
        <f>IF(P3395="기계경비", J3395, 0)</f>
        <v>0</v>
      </c>
      <c r="S3395">
        <f>IF(P3395="운반비", J3395, 0)</f>
        <v>0</v>
      </c>
      <c r="T3395">
        <f>IF(P3395="작업부산물", F3395, 0)</f>
        <v>0</v>
      </c>
      <c r="U3395">
        <f>IF(P3395="관급", F3395, 0)</f>
        <v>0</v>
      </c>
      <c r="V3395">
        <f>IF(P3395="외주비", J3395, 0)</f>
        <v>0</v>
      </c>
      <c r="W3395">
        <f>IF(P3395="장비비", J3395, 0)</f>
        <v>0</v>
      </c>
      <c r="X3395">
        <f>IF(P3395="폐기물처리비", L3395, 0)</f>
        <v>0</v>
      </c>
      <c r="Y3395">
        <f>IF(P3395="가설비", J3395, 0)</f>
        <v>0</v>
      </c>
      <c r="Z3395">
        <f>IF(P3395="잡비제외분", F3395, 0)</f>
        <v>0</v>
      </c>
      <c r="AA3395">
        <f>IF(P3395="사급자재대", L3395, 0)</f>
        <v>0</v>
      </c>
      <c r="AB3395">
        <f>IF(P3395="관급자재대", L3395, 0)</f>
        <v>0</v>
      </c>
      <c r="AC3395">
        <f>IF(P3395="사용자항목1", L3395, 0)</f>
        <v>0</v>
      </c>
      <c r="AD3395">
        <f>IF(P3395="사용자항목2", L3395, 0)</f>
        <v>0</v>
      </c>
      <c r="AE3395">
        <f>IF(P3395="사용자항목3", L3395, 0)</f>
        <v>0</v>
      </c>
      <c r="AF3395">
        <f>IF(P3395="사용자항목4", L3395, 0)</f>
        <v>0</v>
      </c>
      <c r="AG3395">
        <f>IF(P3395="사용자항목5", L3395, 0)</f>
        <v>0</v>
      </c>
      <c r="AH3395">
        <f>IF(P3395="사용자항목6", L3395, 0)</f>
        <v>0</v>
      </c>
      <c r="AI3395">
        <f>IF(P3395="사용자항목7", L3395, 0)</f>
        <v>0</v>
      </c>
      <c r="AJ3395">
        <f>IF(P3395="사용자항목8", L3395, 0)</f>
        <v>0</v>
      </c>
      <c r="AK3395">
        <f>IF(P3395="사용자항목9", L3395, 0)</f>
        <v>0</v>
      </c>
    </row>
    <row r="3396" spans="1:37" ht="30" customHeight="1">
      <c r="A3396" s="31" t="s">
        <v>110</v>
      </c>
      <c r="B3396" s="31" t="s">
        <v>112</v>
      </c>
      <c r="C3396" s="29" t="s">
        <v>74</v>
      </c>
      <c r="D3396" s="8">
        <v>0.378</v>
      </c>
      <c r="E3396" s="8"/>
      <c r="F3396" s="8"/>
      <c r="G3396" s="8"/>
      <c r="H3396" s="8"/>
      <c r="I3396" s="8"/>
      <c r="J3396" s="8"/>
      <c r="K3396" s="8">
        <f t="shared" si="361"/>
        <v>0</v>
      </c>
      <c r="L3396" s="8">
        <f t="shared" si="361"/>
        <v>0</v>
      </c>
      <c r="M3396" s="9" t="s">
        <v>108</v>
      </c>
      <c r="O3396" t="str">
        <f>"03"</f>
        <v>03</v>
      </c>
      <c r="P3396" t="s">
        <v>110</v>
      </c>
      <c r="Q3396">
        <v>1</v>
      </c>
      <c r="R3396">
        <f>IF(P3396="기계경비", J3396, 0)</f>
        <v>0</v>
      </c>
      <c r="S3396">
        <f>IF(P3396="운반비", J3396, 0)</f>
        <v>0</v>
      </c>
      <c r="T3396">
        <f>IF(P3396="작업부산물", F3396, 0)</f>
        <v>0</v>
      </c>
      <c r="U3396">
        <f>IF(P3396="관급", F3396, 0)</f>
        <v>0</v>
      </c>
      <c r="V3396">
        <f>IF(P3396="외주비", J3396, 0)</f>
        <v>0</v>
      </c>
      <c r="W3396">
        <f>IF(P3396="장비비", J3396, 0)</f>
        <v>0</v>
      </c>
      <c r="X3396">
        <f>IF(P3396="폐기물처리비", L3396, 0)</f>
        <v>0</v>
      </c>
      <c r="Y3396">
        <f>IF(P3396="가설비", J3396, 0)</f>
        <v>0</v>
      </c>
      <c r="Z3396">
        <f>IF(P3396="잡비제외분", F3396, 0)</f>
        <v>0</v>
      </c>
      <c r="AA3396">
        <f>IF(P3396="사급자재대", L3396, 0)</f>
        <v>0</v>
      </c>
      <c r="AB3396">
        <f>IF(P3396="관급자재대", L3396, 0)</f>
        <v>0</v>
      </c>
      <c r="AC3396">
        <f>IF(P3396="사용자항목1", L3396, 0)</f>
        <v>0</v>
      </c>
      <c r="AD3396">
        <f>IF(P3396="사용자항목2", L3396, 0)</f>
        <v>0</v>
      </c>
      <c r="AE3396">
        <f>IF(P3396="사용자항목3", L3396, 0)</f>
        <v>0</v>
      </c>
      <c r="AF3396">
        <f>IF(P3396="사용자항목4", L3396, 0)</f>
        <v>0</v>
      </c>
      <c r="AG3396">
        <f>IF(P3396="사용자항목5", L3396, 0)</f>
        <v>0</v>
      </c>
      <c r="AH3396">
        <f>IF(P3396="사용자항목6", L3396, 0)</f>
        <v>0</v>
      </c>
      <c r="AI3396">
        <f>IF(P3396="사용자항목7", L3396, 0)</f>
        <v>0</v>
      </c>
      <c r="AJ3396">
        <f>IF(P3396="사용자항목8", L3396, 0)</f>
        <v>0</v>
      </c>
      <c r="AK3396">
        <f>IF(P3396="사용자항목9", L3396, 0)</f>
        <v>0</v>
      </c>
    </row>
    <row r="3397" spans="1:37" ht="30" customHeight="1">
      <c r="A3397" s="32"/>
      <c r="B3397" s="32"/>
      <c r="C3397" s="30"/>
      <c r="D3397" s="8"/>
      <c r="E3397" s="8"/>
      <c r="F3397" s="8"/>
      <c r="G3397" s="8"/>
      <c r="H3397" s="8"/>
      <c r="I3397" s="8"/>
      <c r="J3397" s="8"/>
      <c r="K3397" s="8"/>
      <c r="L3397" s="8"/>
      <c r="M3397" s="8"/>
    </row>
    <row r="3398" spans="1:37" ht="30" customHeight="1">
      <c r="A3398" s="32"/>
      <c r="B3398" s="32"/>
      <c r="C3398" s="30"/>
      <c r="D3398" s="8"/>
      <c r="E3398" s="8"/>
      <c r="F3398" s="8"/>
      <c r="G3398" s="8"/>
      <c r="H3398" s="8"/>
      <c r="I3398" s="8"/>
      <c r="J3398" s="8"/>
      <c r="K3398" s="8"/>
      <c r="L3398" s="8"/>
      <c r="M3398" s="8"/>
    </row>
    <row r="3399" spans="1:37" ht="30" customHeight="1">
      <c r="A3399" s="32"/>
      <c r="B3399" s="32"/>
      <c r="C3399" s="30"/>
      <c r="D3399" s="8"/>
      <c r="E3399" s="8"/>
      <c r="F3399" s="8"/>
      <c r="G3399" s="8"/>
      <c r="H3399" s="8"/>
      <c r="I3399" s="8"/>
      <c r="J3399" s="8"/>
      <c r="K3399" s="8"/>
      <c r="L3399" s="8"/>
      <c r="M3399" s="8"/>
    </row>
    <row r="3400" spans="1:37" ht="30" customHeight="1">
      <c r="A3400" s="32"/>
      <c r="B3400" s="32"/>
      <c r="C3400" s="30"/>
      <c r="D3400" s="8"/>
      <c r="E3400" s="8"/>
      <c r="F3400" s="8"/>
      <c r="G3400" s="8"/>
      <c r="H3400" s="8"/>
      <c r="I3400" s="8"/>
      <c r="J3400" s="8"/>
      <c r="K3400" s="8"/>
      <c r="L3400" s="8"/>
      <c r="M3400" s="8"/>
    </row>
    <row r="3401" spans="1:37" ht="30" customHeight="1">
      <c r="A3401" s="32"/>
      <c r="B3401" s="32"/>
      <c r="C3401" s="30"/>
      <c r="D3401" s="8"/>
      <c r="E3401" s="8"/>
      <c r="F3401" s="8"/>
      <c r="G3401" s="8"/>
      <c r="H3401" s="8"/>
      <c r="I3401" s="8"/>
      <c r="J3401" s="8"/>
      <c r="K3401" s="8"/>
      <c r="L3401" s="8"/>
      <c r="M3401" s="8"/>
    </row>
    <row r="3402" spans="1:37" ht="30" customHeight="1">
      <c r="A3402" s="32"/>
      <c r="B3402" s="32"/>
      <c r="C3402" s="30"/>
      <c r="D3402" s="8"/>
      <c r="E3402" s="8"/>
      <c r="F3402" s="8"/>
      <c r="G3402" s="8"/>
      <c r="H3402" s="8"/>
      <c r="I3402" s="8"/>
      <c r="J3402" s="8"/>
      <c r="K3402" s="8"/>
      <c r="L3402" s="8"/>
      <c r="M3402" s="8"/>
    </row>
    <row r="3403" spans="1:37" ht="30" customHeight="1">
      <c r="A3403" s="32"/>
      <c r="B3403" s="32"/>
      <c r="C3403" s="30"/>
      <c r="D3403" s="8"/>
      <c r="E3403" s="8"/>
      <c r="F3403" s="8"/>
      <c r="G3403" s="8"/>
      <c r="H3403" s="8"/>
      <c r="I3403" s="8"/>
      <c r="J3403" s="8"/>
      <c r="K3403" s="8"/>
      <c r="L3403" s="8"/>
      <c r="M3403" s="8"/>
    </row>
    <row r="3404" spans="1:37" ht="30" customHeight="1">
      <c r="A3404" s="32"/>
      <c r="B3404" s="32"/>
      <c r="C3404" s="30"/>
      <c r="D3404" s="8"/>
      <c r="E3404" s="8"/>
      <c r="F3404" s="8"/>
      <c r="G3404" s="8"/>
      <c r="H3404" s="8"/>
      <c r="I3404" s="8"/>
      <c r="J3404" s="8"/>
      <c r="K3404" s="8"/>
      <c r="L3404" s="8"/>
      <c r="M3404" s="8"/>
    </row>
    <row r="3405" spans="1:37" ht="30" customHeight="1">
      <c r="A3405" s="32"/>
      <c r="B3405" s="32"/>
      <c r="C3405" s="30"/>
      <c r="D3405" s="8"/>
      <c r="E3405" s="8"/>
      <c r="F3405" s="8"/>
      <c r="G3405" s="8"/>
      <c r="H3405" s="8"/>
      <c r="I3405" s="8"/>
      <c r="J3405" s="8"/>
      <c r="K3405" s="8"/>
      <c r="L3405" s="8"/>
      <c r="M3405" s="8"/>
    </row>
    <row r="3406" spans="1:37" ht="30" customHeight="1">
      <c r="A3406" s="32"/>
      <c r="B3406" s="32"/>
      <c r="C3406" s="30"/>
      <c r="D3406" s="8"/>
      <c r="E3406" s="8"/>
      <c r="F3406" s="8"/>
      <c r="G3406" s="8"/>
      <c r="H3406" s="8"/>
      <c r="I3406" s="8"/>
      <c r="J3406" s="8"/>
      <c r="K3406" s="8"/>
      <c r="L3406" s="8"/>
      <c r="M3406" s="8"/>
    </row>
    <row r="3407" spans="1:37" ht="30" customHeight="1">
      <c r="A3407" s="32"/>
      <c r="B3407" s="32"/>
      <c r="C3407" s="30"/>
      <c r="D3407" s="8"/>
      <c r="E3407" s="8"/>
      <c r="F3407" s="8"/>
      <c r="G3407" s="8"/>
      <c r="H3407" s="8"/>
      <c r="I3407" s="8"/>
      <c r="J3407" s="8"/>
      <c r="K3407" s="8"/>
      <c r="L3407" s="8"/>
      <c r="M3407" s="8"/>
    </row>
    <row r="3408" spans="1:37" ht="30" customHeight="1">
      <c r="A3408" s="32"/>
      <c r="B3408" s="32"/>
      <c r="C3408" s="30"/>
      <c r="D3408" s="8"/>
      <c r="E3408" s="8"/>
      <c r="F3408" s="8"/>
      <c r="G3408" s="8"/>
      <c r="H3408" s="8"/>
      <c r="I3408" s="8"/>
      <c r="J3408" s="8"/>
      <c r="K3408" s="8"/>
      <c r="L3408" s="8"/>
      <c r="M3408" s="8"/>
    </row>
    <row r="3409" spans="1:38" ht="30" customHeight="1">
      <c r="A3409" s="32"/>
      <c r="B3409" s="32"/>
      <c r="C3409" s="30"/>
      <c r="D3409" s="8"/>
      <c r="E3409" s="8"/>
      <c r="F3409" s="8"/>
      <c r="G3409" s="8"/>
      <c r="H3409" s="8"/>
      <c r="I3409" s="8"/>
      <c r="J3409" s="8"/>
      <c r="K3409" s="8"/>
      <c r="L3409" s="8"/>
      <c r="M3409" s="8"/>
    </row>
    <row r="3410" spans="1:38" ht="30" customHeight="1">
      <c r="A3410" s="32"/>
      <c r="B3410" s="32"/>
      <c r="C3410" s="30"/>
      <c r="D3410" s="8"/>
      <c r="E3410" s="8"/>
      <c r="F3410" s="8"/>
      <c r="G3410" s="8"/>
      <c r="H3410" s="8"/>
      <c r="I3410" s="8"/>
      <c r="J3410" s="8"/>
      <c r="K3410" s="8"/>
      <c r="L3410" s="8"/>
      <c r="M3410" s="8"/>
    </row>
    <row r="3411" spans="1:38" ht="30" customHeight="1">
      <c r="A3411" s="32"/>
      <c r="B3411" s="32"/>
      <c r="C3411" s="30"/>
      <c r="D3411" s="8"/>
      <c r="E3411" s="8"/>
      <c r="F3411" s="8"/>
      <c r="G3411" s="8"/>
      <c r="H3411" s="8"/>
      <c r="I3411" s="8"/>
      <c r="J3411" s="8"/>
      <c r="K3411" s="8"/>
      <c r="L3411" s="8"/>
      <c r="M3411" s="8"/>
    </row>
    <row r="3412" spans="1:38" ht="30" customHeight="1">
      <c r="A3412" s="32"/>
      <c r="B3412" s="32"/>
      <c r="C3412" s="30"/>
      <c r="D3412" s="8"/>
      <c r="E3412" s="8"/>
      <c r="F3412" s="8"/>
      <c r="G3412" s="8"/>
      <c r="H3412" s="8"/>
      <c r="I3412" s="8"/>
      <c r="J3412" s="8"/>
      <c r="K3412" s="8"/>
      <c r="L3412" s="8"/>
      <c r="M3412" s="8"/>
    </row>
    <row r="3413" spans="1:38" ht="30" customHeight="1">
      <c r="A3413" s="32"/>
      <c r="B3413" s="32"/>
      <c r="C3413" s="30"/>
      <c r="D3413" s="8"/>
      <c r="E3413" s="8"/>
      <c r="F3413" s="8"/>
      <c r="G3413" s="8"/>
      <c r="H3413" s="8"/>
      <c r="I3413" s="8"/>
      <c r="J3413" s="8"/>
      <c r="K3413" s="8"/>
      <c r="L3413" s="8"/>
      <c r="M3413" s="8"/>
    </row>
    <row r="3414" spans="1:38" ht="30" customHeight="1">
      <c r="A3414" s="11" t="s">
        <v>121</v>
      </c>
      <c r="B3414" s="12"/>
      <c r="C3414" s="13"/>
      <c r="D3414" s="14"/>
      <c r="E3414" s="8"/>
      <c r="F3414" s="14"/>
      <c r="G3414" s="8"/>
      <c r="H3414" s="14"/>
      <c r="I3414" s="8"/>
      <c r="J3414" s="14"/>
      <c r="K3414" s="8"/>
      <c r="L3414" s="14">
        <f>F3414+H3414+J3414</f>
        <v>0</v>
      </c>
      <c r="M3414" s="14"/>
      <c r="R3414">
        <f t="shared" ref="R3414:AL3414" si="362">ROUNDDOWN(SUM(R3394:R3396), 0)</f>
        <v>0</v>
      </c>
      <c r="S3414">
        <f t="shared" si="362"/>
        <v>0</v>
      </c>
      <c r="T3414">
        <f t="shared" si="362"/>
        <v>0</v>
      </c>
      <c r="U3414">
        <f t="shared" si="362"/>
        <v>0</v>
      </c>
      <c r="V3414">
        <f t="shared" si="362"/>
        <v>0</v>
      </c>
      <c r="W3414">
        <f t="shared" si="362"/>
        <v>0</v>
      </c>
      <c r="X3414">
        <f t="shared" si="362"/>
        <v>0</v>
      </c>
      <c r="Y3414">
        <f t="shared" si="362"/>
        <v>0</v>
      </c>
      <c r="Z3414">
        <f t="shared" si="362"/>
        <v>0</v>
      </c>
      <c r="AA3414">
        <f t="shared" si="362"/>
        <v>0</v>
      </c>
      <c r="AB3414">
        <f t="shared" si="362"/>
        <v>0</v>
      </c>
      <c r="AC3414">
        <f t="shared" si="362"/>
        <v>0</v>
      </c>
      <c r="AD3414">
        <f t="shared" si="362"/>
        <v>0</v>
      </c>
      <c r="AE3414">
        <f t="shared" si="362"/>
        <v>0</v>
      </c>
      <c r="AF3414">
        <f t="shared" si="362"/>
        <v>0</v>
      </c>
      <c r="AG3414">
        <f t="shared" si="362"/>
        <v>0</v>
      </c>
      <c r="AH3414">
        <f t="shared" si="362"/>
        <v>0</v>
      </c>
      <c r="AI3414">
        <f t="shared" si="362"/>
        <v>0</v>
      </c>
      <c r="AJ3414">
        <f t="shared" si="362"/>
        <v>0</v>
      </c>
      <c r="AK3414">
        <f t="shared" si="362"/>
        <v>0</v>
      </c>
      <c r="AL3414">
        <f t="shared" si="362"/>
        <v>0</v>
      </c>
    </row>
    <row r="3415" spans="1:38" ht="30" customHeight="1">
      <c r="A3415" s="53" t="s">
        <v>471</v>
      </c>
      <c r="B3415" s="56"/>
      <c r="C3415" s="56"/>
      <c r="D3415" s="56"/>
      <c r="E3415" s="56"/>
      <c r="F3415" s="56"/>
      <c r="G3415" s="56"/>
      <c r="H3415" s="56"/>
      <c r="I3415" s="56"/>
      <c r="J3415" s="56"/>
      <c r="K3415" s="56"/>
      <c r="L3415" s="56"/>
      <c r="M3415" s="57"/>
    </row>
    <row r="3416" spans="1:38" ht="30" customHeight="1">
      <c r="A3416" s="31" t="s">
        <v>252</v>
      </c>
      <c r="B3416" s="31" t="s">
        <v>253</v>
      </c>
      <c r="C3416" s="29" t="s">
        <v>47</v>
      </c>
      <c r="D3416" s="8">
        <v>1</v>
      </c>
      <c r="E3416" s="8"/>
      <c r="F3416" s="8"/>
      <c r="G3416" s="8"/>
      <c r="H3416" s="8"/>
      <c r="I3416" s="8"/>
      <c r="J3416" s="8"/>
      <c r="K3416" s="8">
        <f>E3416+G3416+I3416</f>
        <v>0</v>
      </c>
      <c r="L3416" s="8">
        <f>F3416+H3416+J3416</f>
        <v>0</v>
      </c>
      <c r="M3416" s="9" t="s">
        <v>251</v>
      </c>
      <c r="O3416" t="str">
        <f>""</f>
        <v/>
      </c>
      <c r="P3416" s="1" t="s">
        <v>120</v>
      </c>
      <c r="Q3416">
        <v>1</v>
      </c>
      <c r="R3416">
        <f>IF(P3416="기계경비", J3416, 0)</f>
        <v>0</v>
      </c>
      <c r="S3416">
        <f>IF(P3416="운반비", J3416, 0)</f>
        <v>0</v>
      </c>
      <c r="T3416">
        <f>IF(P3416="작업부산물", F3416, 0)</f>
        <v>0</v>
      </c>
      <c r="U3416">
        <f>IF(P3416="관급", F3416, 0)</f>
        <v>0</v>
      </c>
      <c r="V3416">
        <f>IF(P3416="외주비", J3416, 0)</f>
        <v>0</v>
      </c>
      <c r="W3416">
        <f>IF(P3416="장비비", J3416, 0)</f>
        <v>0</v>
      </c>
      <c r="X3416">
        <f>IF(P3416="폐기물처리비", J3416, 0)</f>
        <v>0</v>
      </c>
      <c r="Y3416">
        <f>IF(P3416="가설비", J3416, 0)</f>
        <v>0</v>
      </c>
      <c r="Z3416">
        <f>IF(P3416="잡비제외분", F3416, 0)</f>
        <v>0</v>
      </c>
      <c r="AA3416">
        <f>IF(P3416="사급자재대", L3416, 0)</f>
        <v>0</v>
      </c>
      <c r="AB3416">
        <f>IF(P3416="관급자재대", L3416, 0)</f>
        <v>0</v>
      </c>
      <c r="AC3416">
        <f>IF(P3416="사용자항목1", L3416, 0)</f>
        <v>0</v>
      </c>
      <c r="AD3416">
        <f>IF(P3416="사용자항목2", L3416, 0)</f>
        <v>0</v>
      </c>
      <c r="AE3416">
        <f>IF(P3416="사용자항목3", L3416, 0)</f>
        <v>0</v>
      </c>
      <c r="AF3416">
        <f>IF(P3416="사용자항목4", L3416, 0)</f>
        <v>0</v>
      </c>
      <c r="AG3416">
        <f>IF(P3416="사용자항목5", L3416, 0)</f>
        <v>0</v>
      </c>
      <c r="AH3416">
        <f>IF(P3416="사용자항목6", L3416, 0)</f>
        <v>0</v>
      </c>
      <c r="AI3416">
        <f>IF(P3416="사용자항목7", L3416, 0)</f>
        <v>0</v>
      </c>
      <c r="AJ3416">
        <f>IF(P3416="사용자항목8", L3416, 0)</f>
        <v>0</v>
      </c>
      <c r="AK3416">
        <f>IF(P3416="사용자항목9", L3416, 0)</f>
        <v>0</v>
      </c>
    </row>
    <row r="3417" spans="1:38" ht="30" customHeight="1">
      <c r="A3417" s="32"/>
      <c r="B3417" s="32"/>
      <c r="C3417" s="30"/>
      <c r="D3417" s="8"/>
      <c r="E3417" s="8"/>
      <c r="F3417" s="8"/>
      <c r="G3417" s="8"/>
      <c r="H3417" s="8"/>
      <c r="I3417" s="8"/>
      <c r="J3417" s="8"/>
      <c r="K3417" s="8"/>
      <c r="L3417" s="8"/>
      <c r="M3417" s="8"/>
    </row>
    <row r="3418" spans="1:38" ht="30" customHeight="1">
      <c r="A3418" s="32"/>
      <c r="B3418" s="32"/>
      <c r="C3418" s="30"/>
      <c r="D3418" s="8"/>
      <c r="E3418" s="8"/>
      <c r="F3418" s="8"/>
      <c r="G3418" s="8"/>
      <c r="H3418" s="8"/>
      <c r="I3418" s="8"/>
      <c r="J3418" s="8"/>
      <c r="K3418" s="8"/>
      <c r="L3418" s="8"/>
      <c r="M3418" s="8"/>
    </row>
    <row r="3419" spans="1:38" ht="30" customHeight="1">
      <c r="A3419" s="32"/>
      <c r="B3419" s="32"/>
      <c r="C3419" s="30"/>
      <c r="D3419" s="8"/>
      <c r="E3419" s="8"/>
      <c r="F3419" s="8"/>
      <c r="G3419" s="8"/>
      <c r="H3419" s="8"/>
      <c r="I3419" s="8"/>
      <c r="J3419" s="8"/>
      <c r="K3419" s="8"/>
      <c r="L3419" s="8"/>
      <c r="M3419" s="8"/>
    </row>
    <row r="3420" spans="1:38" ht="30" customHeight="1">
      <c r="A3420" s="32"/>
      <c r="B3420" s="32"/>
      <c r="C3420" s="30"/>
      <c r="D3420" s="8"/>
      <c r="E3420" s="8"/>
      <c r="F3420" s="8"/>
      <c r="G3420" s="8"/>
      <c r="H3420" s="8"/>
      <c r="I3420" s="8"/>
      <c r="J3420" s="8"/>
      <c r="K3420" s="8"/>
      <c r="L3420" s="8"/>
      <c r="M3420" s="8"/>
    </row>
    <row r="3421" spans="1:38" ht="30" customHeight="1">
      <c r="A3421" s="32"/>
      <c r="B3421" s="32"/>
      <c r="C3421" s="30"/>
      <c r="D3421" s="8"/>
      <c r="E3421" s="8"/>
      <c r="F3421" s="8"/>
      <c r="G3421" s="8"/>
      <c r="H3421" s="8"/>
      <c r="I3421" s="8"/>
      <c r="J3421" s="8"/>
      <c r="K3421" s="8"/>
      <c r="L3421" s="8"/>
      <c r="M3421" s="8"/>
    </row>
    <row r="3422" spans="1:38" ht="30" customHeight="1">
      <c r="A3422" s="32"/>
      <c r="B3422" s="32"/>
      <c r="C3422" s="30"/>
      <c r="D3422" s="8"/>
      <c r="E3422" s="8"/>
      <c r="F3422" s="8"/>
      <c r="G3422" s="8"/>
      <c r="H3422" s="8"/>
      <c r="I3422" s="8"/>
      <c r="J3422" s="8"/>
      <c r="K3422" s="8"/>
      <c r="L3422" s="8"/>
      <c r="M3422" s="8"/>
    </row>
    <row r="3423" spans="1:38" ht="30" customHeight="1">
      <c r="A3423" s="32"/>
      <c r="B3423" s="32"/>
      <c r="C3423" s="30"/>
      <c r="D3423" s="8"/>
      <c r="E3423" s="8"/>
      <c r="F3423" s="8"/>
      <c r="G3423" s="8"/>
      <c r="H3423" s="8"/>
      <c r="I3423" s="8"/>
      <c r="J3423" s="8"/>
      <c r="K3423" s="8"/>
      <c r="L3423" s="8"/>
      <c r="M3423" s="8"/>
    </row>
    <row r="3424" spans="1:38" ht="30" customHeight="1">
      <c r="A3424" s="32"/>
      <c r="B3424" s="32"/>
      <c r="C3424" s="30"/>
      <c r="D3424" s="8"/>
      <c r="E3424" s="8"/>
      <c r="F3424" s="8"/>
      <c r="G3424" s="8"/>
      <c r="H3424" s="8"/>
      <c r="I3424" s="8"/>
      <c r="J3424" s="8"/>
      <c r="K3424" s="8"/>
      <c r="L3424" s="8"/>
      <c r="M3424" s="8"/>
    </row>
    <row r="3425" spans="1:38" ht="30" customHeight="1">
      <c r="A3425" s="32"/>
      <c r="B3425" s="32"/>
      <c r="C3425" s="30"/>
      <c r="D3425" s="8"/>
      <c r="E3425" s="8"/>
      <c r="F3425" s="8"/>
      <c r="G3425" s="8"/>
      <c r="H3425" s="8"/>
      <c r="I3425" s="8"/>
      <c r="J3425" s="8"/>
      <c r="K3425" s="8"/>
      <c r="L3425" s="8"/>
      <c r="M3425" s="8"/>
    </row>
    <row r="3426" spans="1:38" ht="30" customHeight="1">
      <c r="A3426" s="32"/>
      <c r="B3426" s="32"/>
      <c r="C3426" s="30"/>
      <c r="D3426" s="8"/>
      <c r="E3426" s="8"/>
      <c r="F3426" s="8"/>
      <c r="G3426" s="8"/>
      <c r="H3426" s="8"/>
      <c r="I3426" s="8"/>
      <c r="J3426" s="8"/>
      <c r="K3426" s="8"/>
      <c r="L3426" s="8"/>
      <c r="M3426" s="8"/>
    </row>
    <row r="3427" spans="1:38" ht="30" customHeight="1">
      <c r="A3427" s="32"/>
      <c r="B3427" s="32"/>
      <c r="C3427" s="30"/>
      <c r="D3427" s="8"/>
      <c r="E3427" s="8"/>
      <c r="F3427" s="8"/>
      <c r="G3427" s="8"/>
      <c r="H3427" s="8"/>
      <c r="I3427" s="8"/>
      <c r="J3427" s="8"/>
      <c r="K3427" s="8"/>
      <c r="L3427" s="8"/>
      <c r="M3427" s="8"/>
    </row>
    <row r="3428" spans="1:38" ht="30" customHeight="1">
      <c r="A3428" s="32"/>
      <c r="B3428" s="32"/>
      <c r="C3428" s="30"/>
      <c r="D3428" s="8"/>
      <c r="E3428" s="8"/>
      <c r="F3428" s="8"/>
      <c r="G3428" s="8"/>
      <c r="H3428" s="8"/>
      <c r="I3428" s="8"/>
      <c r="J3428" s="8"/>
      <c r="K3428" s="8"/>
      <c r="L3428" s="8"/>
      <c r="M3428" s="8"/>
    </row>
    <row r="3429" spans="1:38" ht="30" customHeight="1">
      <c r="A3429" s="32"/>
      <c r="B3429" s="32"/>
      <c r="C3429" s="30"/>
      <c r="D3429" s="8"/>
      <c r="E3429" s="8"/>
      <c r="F3429" s="8"/>
      <c r="G3429" s="8"/>
      <c r="H3429" s="8"/>
      <c r="I3429" s="8"/>
      <c r="J3429" s="8"/>
      <c r="K3429" s="8"/>
      <c r="L3429" s="8"/>
      <c r="M3429" s="8"/>
    </row>
    <row r="3430" spans="1:38" ht="30" customHeight="1">
      <c r="A3430" s="32"/>
      <c r="B3430" s="32"/>
      <c r="C3430" s="30"/>
      <c r="D3430" s="8"/>
      <c r="E3430" s="8"/>
      <c r="F3430" s="8"/>
      <c r="G3430" s="8"/>
      <c r="H3430" s="8"/>
      <c r="I3430" s="8"/>
      <c r="J3430" s="8"/>
      <c r="K3430" s="8"/>
      <c r="L3430" s="8"/>
      <c r="M3430" s="8"/>
    </row>
    <row r="3431" spans="1:38" ht="30" customHeight="1">
      <c r="A3431" s="32"/>
      <c r="B3431" s="32"/>
      <c r="C3431" s="30"/>
      <c r="D3431" s="8"/>
      <c r="E3431" s="8"/>
      <c r="F3431" s="8"/>
      <c r="G3431" s="8"/>
      <c r="H3431" s="8"/>
      <c r="I3431" s="8"/>
      <c r="J3431" s="8"/>
      <c r="K3431" s="8"/>
      <c r="L3431" s="8"/>
      <c r="M3431" s="8"/>
    </row>
    <row r="3432" spans="1:38" ht="30" customHeight="1">
      <c r="A3432" s="32"/>
      <c r="B3432" s="32"/>
      <c r="C3432" s="30"/>
      <c r="D3432" s="8"/>
      <c r="E3432" s="8"/>
      <c r="F3432" s="8"/>
      <c r="G3432" s="8"/>
      <c r="H3432" s="8"/>
      <c r="I3432" s="8"/>
      <c r="J3432" s="8"/>
      <c r="K3432" s="8"/>
      <c r="L3432" s="8"/>
      <c r="M3432" s="8"/>
    </row>
    <row r="3433" spans="1:38" ht="30" customHeight="1">
      <c r="A3433" s="32"/>
      <c r="B3433" s="32"/>
      <c r="C3433" s="30"/>
      <c r="D3433" s="8"/>
      <c r="E3433" s="8"/>
      <c r="F3433" s="8"/>
      <c r="G3433" s="8"/>
      <c r="H3433" s="8"/>
      <c r="I3433" s="8"/>
      <c r="J3433" s="8"/>
      <c r="K3433" s="8"/>
      <c r="L3433" s="8"/>
      <c r="M3433" s="8"/>
    </row>
    <row r="3434" spans="1:38" ht="30" customHeight="1">
      <c r="A3434" s="32"/>
      <c r="B3434" s="32"/>
      <c r="C3434" s="30"/>
      <c r="D3434" s="8"/>
      <c r="E3434" s="8"/>
      <c r="F3434" s="8"/>
      <c r="G3434" s="8"/>
      <c r="H3434" s="8"/>
      <c r="I3434" s="8"/>
      <c r="J3434" s="8"/>
      <c r="K3434" s="8"/>
      <c r="L3434" s="8"/>
      <c r="M3434" s="8"/>
    </row>
    <row r="3435" spans="1:38" ht="30" customHeight="1">
      <c r="A3435" s="32"/>
      <c r="B3435" s="32"/>
      <c r="C3435" s="30"/>
      <c r="D3435" s="8"/>
      <c r="E3435" s="8"/>
      <c r="F3435" s="8"/>
      <c r="G3435" s="8"/>
      <c r="H3435" s="8"/>
      <c r="I3435" s="8"/>
      <c r="J3435" s="8"/>
      <c r="K3435" s="8"/>
      <c r="L3435" s="8"/>
      <c r="M3435" s="8"/>
    </row>
    <row r="3436" spans="1:38" ht="30" customHeight="1">
      <c r="A3436" s="11" t="s">
        <v>121</v>
      </c>
      <c r="B3436" s="12"/>
      <c r="C3436" s="13"/>
      <c r="D3436" s="14"/>
      <c r="E3436" s="8"/>
      <c r="F3436" s="14"/>
      <c r="G3436" s="8"/>
      <c r="H3436" s="14"/>
      <c r="I3436" s="8"/>
      <c r="J3436" s="14"/>
      <c r="K3436" s="8"/>
      <c r="L3436" s="14">
        <f>F3436+H3436+J3436</f>
        <v>0</v>
      </c>
      <c r="M3436" s="14"/>
      <c r="R3436">
        <f t="shared" ref="R3436:AL3436" si="363">ROUNDDOWN(SUM(R3416:R3416), 0)</f>
        <v>0</v>
      </c>
      <c r="S3436">
        <f t="shared" si="363"/>
        <v>0</v>
      </c>
      <c r="T3436">
        <f t="shared" si="363"/>
        <v>0</v>
      </c>
      <c r="U3436">
        <f t="shared" si="363"/>
        <v>0</v>
      </c>
      <c r="V3436">
        <f t="shared" si="363"/>
        <v>0</v>
      </c>
      <c r="W3436">
        <f t="shared" si="363"/>
        <v>0</v>
      </c>
      <c r="X3436">
        <f t="shared" si="363"/>
        <v>0</v>
      </c>
      <c r="Y3436">
        <f t="shared" si="363"/>
        <v>0</v>
      </c>
      <c r="Z3436">
        <f t="shared" si="363"/>
        <v>0</v>
      </c>
      <c r="AA3436">
        <f t="shared" si="363"/>
        <v>0</v>
      </c>
      <c r="AB3436">
        <f t="shared" si="363"/>
        <v>0</v>
      </c>
      <c r="AC3436">
        <f t="shared" si="363"/>
        <v>0</v>
      </c>
      <c r="AD3436">
        <f t="shared" si="363"/>
        <v>0</v>
      </c>
      <c r="AE3436">
        <f t="shared" si="363"/>
        <v>0</v>
      </c>
      <c r="AF3436">
        <f t="shared" si="363"/>
        <v>0</v>
      </c>
      <c r="AG3436">
        <f t="shared" si="363"/>
        <v>0</v>
      </c>
      <c r="AH3436">
        <f t="shared" si="363"/>
        <v>0</v>
      </c>
      <c r="AI3436">
        <f t="shared" si="363"/>
        <v>0</v>
      </c>
      <c r="AJ3436">
        <f t="shared" si="363"/>
        <v>0</v>
      </c>
      <c r="AK3436">
        <f t="shared" si="363"/>
        <v>0</v>
      </c>
      <c r="AL3436">
        <f t="shared" si="363"/>
        <v>0</v>
      </c>
    </row>
    <row r="3437" spans="1:38" ht="30" customHeight="1">
      <c r="A3437" s="53" t="s">
        <v>472</v>
      </c>
      <c r="B3437" s="56"/>
      <c r="C3437" s="56"/>
      <c r="D3437" s="56"/>
      <c r="E3437" s="56"/>
      <c r="F3437" s="56"/>
      <c r="G3437" s="56"/>
      <c r="H3437" s="56"/>
      <c r="I3437" s="56"/>
      <c r="J3437" s="56"/>
      <c r="K3437" s="56"/>
      <c r="L3437" s="56"/>
      <c r="M3437" s="57"/>
    </row>
    <row r="3438" spans="1:38" ht="30" customHeight="1">
      <c r="A3438" s="31" t="s">
        <v>131</v>
      </c>
      <c r="B3438" s="31" t="s">
        <v>164</v>
      </c>
      <c r="C3438" s="29" t="s">
        <v>57</v>
      </c>
      <c r="D3438" s="8">
        <v>6</v>
      </c>
      <c r="E3438" s="8"/>
      <c r="F3438" s="8"/>
      <c r="G3438" s="8"/>
      <c r="H3438" s="8"/>
      <c r="I3438" s="8"/>
      <c r="J3438" s="8"/>
      <c r="K3438" s="8">
        <f>E3438+G3438+I3438</f>
        <v>0</v>
      </c>
      <c r="L3438" s="8">
        <f>F3438+H3438+J3438</f>
        <v>0</v>
      </c>
      <c r="M3438" s="9" t="s">
        <v>163</v>
      </c>
      <c r="O3438" t="str">
        <f>""</f>
        <v/>
      </c>
      <c r="P3438" s="1" t="s">
        <v>120</v>
      </c>
      <c r="Q3438">
        <v>1</v>
      </c>
      <c r="R3438">
        <f>IF(P3438="기계경비", J3438, 0)</f>
        <v>0</v>
      </c>
      <c r="S3438">
        <f>IF(P3438="운반비", J3438, 0)</f>
        <v>0</v>
      </c>
      <c r="T3438">
        <f>IF(P3438="작업부산물", F3438, 0)</f>
        <v>0</v>
      </c>
      <c r="U3438">
        <f>IF(P3438="관급", F3438, 0)</f>
        <v>0</v>
      </c>
      <c r="V3438">
        <f>IF(P3438="외주비", J3438, 0)</f>
        <v>0</v>
      </c>
      <c r="W3438">
        <f>IF(P3438="장비비", J3438, 0)</f>
        <v>0</v>
      </c>
      <c r="X3438">
        <f>IF(P3438="폐기물처리비", J3438, 0)</f>
        <v>0</v>
      </c>
      <c r="Y3438">
        <f>IF(P3438="가설비", J3438, 0)</f>
        <v>0</v>
      </c>
      <c r="Z3438">
        <f>IF(P3438="잡비제외분", F3438, 0)</f>
        <v>0</v>
      </c>
      <c r="AA3438">
        <f>IF(P3438="사급자재대", L3438, 0)</f>
        <v>0</v>
      </c>
      <c r="AB3438">
        <f>IF(P3438="관급자재대", L3438, 0)</f>
        <v>0</v>
      </c>
      <c r="AC3438">
        <f>IF(P3438="사용자항목1", L3438, 0)</f>
        <v>0</v>
      </c>
      <c r="AD3438">
        <f>IF(P3438="사용자항목2", L3438, 0)</f>
        <v>0</v>
      </c>
      <c r="AE3438">
        <f>IF(P3438="사용자항목3", L3438, 0)</f>
        <v>0</v>
      </c>
      <c r="AF3438">
        <f>IF(P3438="사용자항목4", L3438, 0)</f>
        <v>0</v>
      </c>
      <c r="AG3438">
        <f>IF(P3438="사용자항목5", L3438, 0)</f>
        <v>0</v>
      </c>
      <c r="AH3438">
        <f>IF(P3438="사용자항목6", L3438, 0)</f>
        <v>0</v>
      </c>
      <c r="AI3438">
        <f>IF(P3438="사용자항목7", L3438, 0)</f>
        <v>0</v>
      </c>
      <c r="AJ3438">
        <f>IF(P3438="사용자항목8", L3438, 0)</f>
        <v>0</v>
      </c>
      <c r="AK3438">
        <f>IF(P3438="사용자항목9", L3438, 0)</f>
        <v>0</v>
      </c>
    </row>
    <row r="3439" spans="1:38" ht="30" customHeight="1">
      <c r="A3439" s="32"/>
      <c r="B3439" s="32"/>
      <c r="C3439" s="30"/>
      <c r="D3439" s="8"/>
      <c r="E3439" s="8"/>
      <c r="F3439" s="8"/>
      <c r="G3439" s="8"/>
      <c r="H3439" s="8"/>
      <c r="I3439" s="8"/>
      <c r="J3439" s="8"/>
      <c r="K3439" s="8"/>
      <c r="L3439" s="8"/>
      <c r="M3439" s="8"/>
    </row>
    <row r="3440" spans="1:38" ht="30" customHeight="1">
      <c r="A3440" s="32"/>
      <c r="B3440" s="32"/>
      <c r="C3440" s="30"/>
      <c r="D3440" s="8"/>
      <c r="E3440" s="8"/>
      <c r="F3440" s="8"/>
      <c r="G3440" s="8"/>
      <c r="H3440" s="8"/>
      <c r="I3440" s="8"/>
      <c r="J3440" s="8"/>
      <c r="K3440" s="8"/>
      <c r="L3440" s="8"/>
      <c r="M3440" s="8"/>
    </row>
    <row r="3441" spans="1:13" ht="30" customHeight="1">
      <c r="A3441" s="32"/>
      <c r="B3441" s="32"/>
      <c r="C3441" s="30"/>
      <c r="D3441" s="8"/>
      <c r="E3441" s="8"/>
      <c r="F3441" s="8"/>
      <c r="G3441" s="8"/>
      <c r="H3441" s="8"/>
      <c r="I3441" s="8"/>
      <c r="J3441" s="8"/>
      <c r="K3441" s="8"/>
      <c r="L3441" s="8"/>
      <c r="M3441" s="8"/>
    </row>
    <row r="3442" spans="1:13" ht="30" customHeight="1">
      <c r="A3442" s="32"/>
      <c r="B3442" s="32"/>
      <c r="C3442" s="30"/>
      <c r="D3442" s="8"/>
      <c r="E3442" s="8"/>
      <c r="F3442" s="8"/>
      <c r="G3442" s="8"/>
      <c r="H3442" s="8"/>
      <c r="I3442" s="8"/>
      <c r="J3442" s="8"/>
      <c r="K3442" s="8"/>
      <c r="L3442" s="8"/>
      <c r="M3442" s="8"/>
    </row>
    <row r="3443" spans="1:13" ht="30" customHeight="1">
      <c r="A3443" s="32"/>
      <c r="B3443" s="32"/>
      <c r="C3443" s="30"/>
      <c r="D3443" s="8"/>
      <c r="E3443" s="8"/>
      <c r="F3443" s="8"/>
      <c r="G3443" s="8"/>
      <c r="H3443" s="8"/>
      <c r="I3443" s="8"/>
      <c r="J3443" s="8"/>
      <c r="K3443" s="8"/>
      <c r="L3443" s="8"/>
      <c r="M3443" s="8"/>
    </row>
    <row r="3444" spans="1:13" ht="30" customHeight="1">
      <c r="A3444" s="32"/>
      <c r="B3444" s="32"/>
      <c r="C3444" s="30"/>
      <c r="D3444" s="8"/>
      <c r="E3444" s="8"/>
      <c r="F3444" s="8"/>
      <c r="G3444" s="8"/>
      <c r="H3444" s="8"/>
      <c r="I3444" s="8"/>
      <c r="J3444" s="8"/>
      <c r="K3444" s="8"/>
      <c r="L3444" s="8"/>
      <c r="M3444" s="8"/>
    </row>
    <row r="3445" spans="1:13" ht="30" customHeight="1">
      <c r="A3445" s="32"/>
      <c r="B3445" s="32"/>
      <c r="C3445" s="30"/>
      <c r="D3445" s="8"/>
      <c r="E3445" s="8"/>
      <c r="F3445" s="8"/>
      <c r="G3445" s="8"/>
      <c r="H3445" s="8"/>
      <c r="I3445" s="8"/>
      <c r="J3445" s="8"/>
      <c r="K3445" s="8"/>
      <c r="L3445" s="8"/>
      <c r="M3445" s="8"/>
    </row>
    <row r="3446" spans="1:13" ht="30" customHeight="1">
      <c r="A3446" s="32"/>
      <c r="B3446" s="32"/>
      <c r="C3446" s="30"/>
      <c r="D3446" s="8"/>
      <c r="E3446" s="8"/>
      <c r="F3446" s="8"/>
      <c r="G3446" s="8"/>
      <c r="H3446" s="8"/>
      <c r="I3446" s="8"/>
      <c r="J3446" s="8"/>
      <c r="K3446" s="8"/>
      <c r="L3446" s="8"/>
      <c r="M3446" s="8"/>
    </row>
    <row r="3447" spans="1:13" ht="30" customHeight="1">
      <c r="A3447" s="32"/>
      <c r="B3447" s="32"/>
      <c r="C3447" s="30"/>
      <c r="D3447" s="8"/>
      <c r="E3447" s="8"/>
      <c r="F3447" s="8"/>
      <c r="G3447" s="8"/>
      <c r="H3447" s="8"/>
      <c r="I3447" s="8"/>
      <c r="J3447" s="8"/>
      <c r="K3447" s="8"/>
      <c r="L3447" s="8"/>
      <c r="M3447" s="8"/>
    </row>
    <row r="3448" spans="1:13" ht="30" customHeight="1">
      <c r="A3448" s="32"/>
      <c r="B3448" s="32"/>
      <c r="C3448" s="30"/>
      <c r="D3448" s="8"/>
      <c r="E3448" s="8"/>
      <c r="F3448" s="8"/>
      <c r="G3448" s="8"/>
      <c r="H3448" s="8"/>
      <c r="I3448" s="8"/>
      <c r="J3448" s="8"/>
      <c r="K3448" s="8"/>
      <c r="L3448" s="8"/>
      <c r="M3448" s="8"/>
    </row>
    <row r="3449" spans="1:13" ht="30" customHeight="1">
      <c r="A3449" s="32"/>
      <c r="B3449" s="32"/>
      <c r="C3449" s="30"/>
      <c r="D3449" s="8"/>
      <c r="E3449" s="8"/>
      <c r="F3449" s="8"/>
      <c r="G3449" s="8"/>
      <c r="H3449" s="8"/>
      <c r="I3449" s="8"/>
      <c r="J3449" s="8"/>
      <c r="K3449" s="8"/>
      <c r="L3449" s="8"/>
      <c r="M3449" s="8"/>
    </row>
    <row r="3450" spans="1:13" ht="30" customHeight="1">
      <c r="A3450" s="32"/>
      <c r="B3450" s="32"/>
      <c r="C3450" s="30"/>
      <c r="D3450" s="8"/>
      <c r="E3450" s="8"/>
      <c r="F3450" s="8"/>
      <c r="G3450" s="8"/>
      <c r="H3450" s="8"/>
      <c r="I3450" s="8"/>
      <c r="J3450" s="8"/>
      <c r="K3450" s="8"/>
      <c r="L3450" s="8"/>
      <c r="M3450" s="8"/>
    </row>
    <row r="3451" spans="1:13" ht="30" customHeight="1">
      <c r="A3451" s="32"/>
      <c r="B3451" s="32"/>
      <c r="C3451" s="30"/>
      <c r="D3451" s="8"/>
      <c r="E3451" s="8"/>
      <c r="F3451" s="8"/>
      <c r="G3451" s="8"/>
      <c r="H3451" s="8"/>
      <c r="I3451" s="8"/>
      <c r="J3451" s="8"/>
      <c r="K3451" s="8"/>
      <c r="L3451" s="8"/>
      <c r="M3451" s="8"/>
    </row>
    <row r="3452" spans="1:13" ht="30" customHeight="1">
      <c r="A3452" s="32"/>
      <c r="B3452" s="32"/>
      <c r="C3452" s="30"/>
      <c r="D3452" s="8"/>
      <c r="E3452" s="8"/>
      <c r="F3452" s="8"/>
      <c r="G3452" s="8"/>
      <c r="H3452" s="8"/>
      <c r="I3452" s="8"/>
      <c r="J3452" s="8"/>
      <c r="K3452" s="8"/>
      <c r="L3452" s="8"/>
      <c r="M3452" s="8"/>
    </row>
    <row r="3453" spans="1:13" ht="30" customHeight="1">
      <c r="A3453" s="32"/>
      <c r="B3453" s="32"/>
      <c r="C3453" s="30"/>
      <c r="D3453" s="8"/>
      <c r="E3453" s="8"/>
      <c r="F3453" s="8"/>
      <c r="G3453" s="8"/>
      <c r="H3453" s="8"/>
      <c r="I3453" s="8"/>
      <c r="J3453" s="8"/>
      <c r="K3453" s="8"/>
      <c r="L3453" s="8"/>
      <c r="M3453" s="8"/>
    </row>
    <row r="3454" spans="1:13" ht="30" customHeight="1">
      <c r="A3454" s="32"/>
      <c r="B3454" s="32"/>
      <c r="C3454" s="30"/>
      <c r="D3454" s="8"/>
      <c r="E3454" s="8"/>
      <c r="F3454" s="8"/>
      <c r="G3454" s="8"/>
      <c r="H3454" s="8"/>
      <c r="I3454" s="8"/>
      <c r="J3454" s="8"/>
      <c r="K3454" s="8"/>
      <c r="L3454" s="8"/>
      <c r="M3454" s="8"/>
    </row>
    <row r="3455" spans="1:13" ht="30" customHeight="1">
      <c r="A3455" s="32"/>
      <c r="B3455" s="32"/>
      <c r="C3455" s="30"/>
      <c r="D3455" s="8"/>
      <c r="E3455" s="8"/>
      <c r="F3455" s="8"/>
      <c r="G3455" s="8"/>
      <c r="H3455" s="8"/>
      <c r="I3455" s="8"/>
      <c r="J3455" s="8"/>
      <c r="K3455" s="8"/>
      <c r="L3455" s="8"/>
      <c r="M3455" s="8"/>
    </row>
    <row r="3456" spans="1:13" ht="30" customHeight="1">
      <c r="A3456" s="32"/>
      <c r="B3456" s="32"/>
      <c r="C3456" s="30"/>
      <c r="D3456" s="8"/>
      <c r="E3456" s="8"/>
      <c r="F3456" s="8"/>
      <c r="G3456" s="8"/>
      <c r="H3456" s="8"/>
      <c r="I3456" s="8"/>
      <c r="J3456" s="8"/>
      <c r="K3456" s="8"/>
      <c r="L3456" s="8"/>
      <c r="M3456" s="8"/>
    </row>
    <row r="3457" spans="1:38" ht="30" customHeight="1">
      <c r="A3457" s="32"/>
      <c r="B3457" s="32"/>
      <c r="C3457" s="30"/>
      <c r="D3457" s="8"/>
      <c r="E3457" s="8"/>
      <c r="F3457" s="8"/>
      <c r="G3457" s="8"/>
      <c r="H3457" s="8"/>
      <c r="I3457" s="8"/>
      <c r="J3457" s="8"/>
      <c r="K3457" s="8"/>
      <c r="L3457" s="8"/>
      <c r="M3457" s="8"/>
    </row>
    <row r="3458" spans="1:38" ht="30" customHeight="1">
      <c r="A3458" s="11" t="s">
        <v>121</v>
      </c>
      <c r="B3458" s="12"/>
      <c r="C3458" s="13"/>
      <c r="D3458" s="14"/>
      <c r="E3458" s="8"/>
      <c r="F3458" s="14"/>
      <c r="G3458" s="8"/>
      <c r="H3458" s="14"/>
      <c r="I3458" s="8"/>
      <c r="J3458" s="14"/>
      <c r="K3458" s="8"/>
      <c r="L3458" s="14">
        <f>F3458+H3458+J3458</f>
        <v>0</v>
      </c>
      <c r="M3458" s="14"/>
      <c r="R3458">
        <f t="shared" ref="R3458:AL3458" si="364">ROUNDDOWN(SUM(R3438:R3438), 0)</f>
        <v>0</v>
      </c>
      <c r="S3458">
        <f t="shared" si="364"/>
        <v>0</v>
      </c>
      <c r="T3458">
        <f t="shared" si="364"/>
        <v>0</v>
      </c>
      <c r="U3458">
        <f t="shared" si="364"/>
        <v>0</v>
      </c>
      <c r="V3458">
        <f t="shared" si="364"/>
        <v>0</v>
      </c>
      <c r="W3458">
        <f t="shared" si="364"/>
        <v>0</v>
      </c>
      <c r="X3458">
        <f t="shared" si="364"/>
        <v>0</v>
      </c>
      <c r="Y3458">
        <f t="shared" si="364"/>
        <v>0</v>
      </c>
      <c r="Z3458">
        <f t="shared" si="364"/>
        <v>0</v>
      </c>
      <c r="AA3458">
        <f t="shared" si="364"/>
        <v>0</v>
      </c>
      <c r="AB3458">
        <f t="shared" si="364"/>
        <v>0</v>
      </c>
      <c r="AC3458">
        <f t="shared" si="364"/>
        <v>0</v>
      </c>
      <c r="AD3458">
        <f t="shared" si="364"/>
        <v>0</v>
      </c>
      <c r="AE3458">
        <f t="shared" si="364"/>
        <v>0</v>
      </c>
      <c r="AF3458">
        <f t="shared" si="364"/>
        <v>0</v>
      </c>
      <c r="AG3458">
        <f t="shared" si="364"/>
        <v>0</v>
      </c>
      <c r="AH3458">
        <f t="shared" si="364"/>
        <v>0</v>
      </c>
      <c r="AI3458">
        <f t="shared" si="364"/>
        <v>0</v>
      </c>
      <c r="AJ3458">
        <f t="shared" si="364"/>
        <v>0</v>
      </c>
      <c r="AK3458">
        <f t="shared" si="364"/>
        <v>0</v>
      </c>
      <c r="AL3458">
        <f t="shared" si="364"/>
        <v>0</v>
      </c>
    </row>
    <row r="3459" spans="1:38" ht="30" customHeight="1">
      <c r="A3459" s="53" t="s">
        <v>473</v>
      </c>
      <c r="B3459" s="56"/>
      <c r="C3459" s="56"/>
      <c r="D3459" s="56"/>
      <c r="E3459" s="56"/>
      <c r="F3459" s="56"/>
      <c r="G3459" s="56"/>
      <c r="H3459" s="56"/>
      <c r="I3459" s="56"/>
      <c r="J3459" s="56"/>
      <c r="K3459" s="56"/>
      <c r="L3459" s="56"/>
      <c r="M3459" s="57"/>
    </row>
    <row r="3460" spans="1:38" ht="30" customHeight="1">
      <c r="A3460" s="31" t="s">
        <v>192</v>
      </c>
      <c r="B3460" s="31" t="s">
        <v>193</v>
      </c>
      <c r="C3460" s="29" t="s">
        <v>194</v>
      </c>
      <c r="D3460" s="8">
        <v>18</v>
      </c>
      <c r="E3460" s="8"/>
      <c r="F3460" s="8"/>
      <c r="G3460" s="8"/>
      <c r="H3460" s="8"/>
      <c r="I3460" s="8"/>
      <c r="J3460" s="8"/>
      <c r="K3460" s="8">
        <f t="shared" ref="K3460:L3462" si="365">E3460+G3460+I3460</f>
        <v>0</v>
      </c>
      <c r="L3460" s="8">
        <f t="shared" si="365"/>
        <v>0</v>
      </c>
      <c r="M3460" s="9" t="s">
        <v>191</v>
      </c>
      <c r="O3460" t="str">
        <f>""</f>
        <v/>
      </c>
      <c r="P3460" s="1" t="s">
        <v>120</v>
      </c>
      <c r="Q3460">
        <v>1</v>
      </c>
      <c r="R3460">
        <f>IF(P3460="기계경비", J3460, 0)</f>
        <v>0</v>
      </c>
      <c r="S3460">
        <f>IF(P3460="운반비", J3460, 0)</f>
        <v>0</v>
      </c>
      <c r="T3460">
        <f>IF(P3460="작업부산물", F3460, 0)</f>
        <v>0</v>
      </c>
      <c r="U3460">
        <f>IF(P3460="관급", F3460, 0)</f>
        <v>0</v>
      </c>
      <c r="V3460">
        <f>IF(P3460="외주비", J3460, 0)</f>
        <v>0</v>
      </c>
      <c r="W3460">
        <f>IF(P3460="장비비", J3460, 0)</f>
        <v>0</v>
      </c>
      <c r="X3460">
        <f>IF(P3460="폐기물처리비", J3460, 0)</f>
        <v>0</v>
      </c>
      <c r="Y3460">
        <f>IF(P3460="가설비", J3460, 0)</f>
        <v>0</v>
      </c>
      <c r="Z3460">
        <f>IF(P3460="잡비제외분", F3460, 0)</f>
        <v>0</v>
      </c>
      <c r="AA3460">
        <f>IF(P3460="사급자재대", L3460, 0)</f>
        <v>0</v>
      </c>
      <c r="AB3460">
        <f>IF(P3460="관급자재대", L3460, 0)</f>
        <v>0</v>
      </c>
      <c r="AC3460">
        <f>IF(P3460="사용자항목1", L3460, 0)</f>
        <v>0</v>
      </c>
      <c r="AD3460">
        <f>IF(P3460="사용자항목2", L3460, 0)</f>
        <v>0</v>
      </c>
      <c r="AE3460">
        <f>IF(P3460="사용자항목3", L3460, 0)</f>
        <v>0</v>
      </c>
      <c r="AF3460">
        <f>IF(P3460="사용자항목4", L3460, 0)</f>
        <v>0</v>
      </c>
      <c r="AG3460">
        <f>IF(P3460="사용자항목5", L3460, 0)</f>
        <v>0</v>
      </c>
      <c r="AH3460">
        <f>IF(P3460="사용자항목6", L3460, 0)</f>
        <v>0</v>
      </c>
      <c r="AI3460">
        <f>IF(P3460="사용자항목7", L3460, 0)</f>
        <v>0</v>
      </c>
      <c r="AJ3460">
        <f>IF(P3460="사용자항목8", L3460, 0)</f>
        <v>0</v>
      </c>
      <c r="AK3460">
        <f>IF(P3460="사용자항목9", L3460, 0)</f>
        <v>0</v>
      </c>
    </row>
    <row r="3461" spans="1:38" ht="30" customHeight="1">
      <c r="A3461" s="31" t="s">
        <v>196</v>
      </c>
      <c r="B3461" s="31" t="s">
        <v>197</v>
      </c>
      <c r="C3461" s="29" t="s">
        <v>57</v>
      </c>
      <c r="D3461" s="8">
        <v>35</v>
      </c>
      <c r="E3461" s="8"/>
      <c r="F3461" s="8"/>
      <c r="G3461" s="8"/>
      <c r="H3461" s="8"/>
      <c r="I3461" s="8"/>
      <c r="J3461" s="8"/>
      <c r="K3461" s="8">
        <f t="shared" si="365"/>
        <v>0</v>
      </c>
      <c r="L3461" s="8">
        <f t="shared" si="365"/>
        <v>0</v>
      </c>
      <c r="M3461" s="9" t="s">
        <v>195</v>
      </c>
      <c r="O3461" t="str">
        <f>""</f>
        <v/>
      </c>
      <c r="P3461" s="1" t="s">
        <v>120</v>
      </c>
      <c r="Q3461">
        <v>1</v>
      </c>
      <c r="R3461">
        <f>IF(P3461="기계경비", J3461, 0)</f>
        <v>0</v>
      </c>
      <c r="S3461">
        <f>IF(P3461="운반비", J3461, 0)</f>
        <v>0</v>
      </c>
      <c r="T3461">
        <f>IF(P3461="작업부산물", F3461, 0)</f>
        <v>0</v>
      </c>
      <c r="U3461">
        <f>IF(P3461="관급", F3461, 0)</f>
        <v>0</v>
      </c>
      <c r="V3461">
        <f>IF(P3461="외주비", J3461, 0)</f>
        <v>0</v>
      </c>
      <c r="W3461">
        <f>IF(P3461="장비비", J3461, 0)</f>
        <v>0</v>
      </c>
      <c r="X3461">
        <f>IF(P3461="폐기물처리비", J3461, 0)</f>
        <v>0</v>
      </c>
      <c r="Y3461">
        <f>IF(P3461="가설비", J3461, 0)</f>
        <v>0</v>
      </c>
      <c r="Z3461">
        <f>IF(P3461="잡비제외분", F3461, 0)</f>
        <v>0</v>
      </c>
      <c r="AA3461">
        <f>IF(P3461="사급자재대", L3461, 0)</f>
        <v>0</v>
      </c>
      <c r="AB3461">
        <f>IF(P3461="관급자재대", L3461, 0)</f>
        <v>0</v>
      </c>
      <c r="AC3461">
        <f>IF(P3461="사용자항목1", L3461, 0)</f>
        <v>0</v>
      </c>
      <c r="AD3461">
        <f>IF(P3461="사용자항목2", L3461, 0)</f>
        <v>0</v>
      </c>
      <c r="AE3461">
        <f>IF(P3461="사용자항목3", L3461, 0)</f>
        <v>0</v>
      </c>
      <c r="AF3461">
        <f>IF(P3461="사용자항목4", L3461, 0)</f>
        <v>0</v>
      </c>
      <c r="AG3461">
        <f>IF(P3461="사용자항목5", L3461, 0)</f>
        <v>0</v>
      </c>
      <c r="AH3461">
        <f>IF(P3461="사용자항목6", L3461, 0)</f>
        <v>0</v>
      </c>
      <c r="AI3461">
        <f>IF(P3461="사용자항목7", L3461, 0)</f>
        <v>0</v>
      </c>
      <c r="AJ3461">
        <f>IF(P3461="사용자항목8", L3461, 0)</f>
        <v>0</v>
      </c>
      <c r="AK3461">
        <f>IF(P3461="사용자항목9", L3461, 0)</f>
        <v>0</v>
      </c>
    </row>
    <row r="3462" spans="1:38" ht="30" customHeight="1">
      <c r="A3462" s="31" t="s">
        <v>199</v>
      </c>
      <c r="B3462" s="31" t="s">
        <v>200</v>
      </c>
      <c r="C3462" s="29" t="s">
        <v>57</v>
      </c>
      <c r="D3462" s="8">
        <v>41</v>
      </c>
      <c r="E3462" s="8"/>
      <c r="F3462" s="8"/>
      <c r="G3462" s="8"/>
      <c r="H3462" s="8"/>
      <c r="I3462" s="8"/>
      <c r="J3462" s="8"/>
      <c r="K3462" s="8">
        <f t="shared" si="365"/>
        <v>0</v>
      </c>
      <c r="L3462" s="8">
        <f t="shared" si="365"/>
        <v>0</v>
      </c>
      <c r="M3462" s="9" t="s">
        <v>198</v>
      </c>
      <c r="O3462" t="str">
        <f>""</f>
        <v/>
      </c>
      <c r="P3462" s="1" t="s">
        <v>120</v>
      </c>
      <c r="Q3462">
        <v>1</v>
      </c>
      <c r="R3462">
        <f>IF(P3462="기계경비", J3462, 0)</f>
        <v>0</v>
      </c>
      <c r="S3462">
        <f>IF(P3462="운반비", J3462, 0)</f>
        <v>0</v>
      </c>
      <c r="T3462">
        <f>IF(P3462="작업부산물", F3462, 0)</f>
        <v>0</v>
      </c>
      <c r="U3462">
        <f>IF(P3462="관급", F3462, 0)</f>
        <v>0</v>
      </c>
      <c r="V3462">
        <f>IF(P3462="외주비", J3462, 0)</f>
        <v>0</v>
      </c>
      <c r="W3462">
        <f>IF(P3462="장비비", J3462, 0)</f>
        <v>0</v>
      </c>
      <c r="X3462">
        <f>IF(P3462="폐기물처리비", J3462, 0)</f>
        <v>0</v>
      </c>
      <c r="Y3462">
        <f>IF(P3462="가설비", J3462, 0)</f>
        <v>0</v>
      </c>
      <c r="Z3462">
        <f>IF(P3462="잡비제외분", F3462, 0)</f>
        <v>0</v>
      </c>
      <c r="AA3462">
        <f>IF(P3462="사급자재대", L3462, 0)</f>
        <v>0</v>
      </c>
      <c r="AB3462">
        <f>IF(P3462="관급자재대", L3462, 0)</f>
        <v>0</v>
      </c>
      <c r="AC3462">
        <f>IF(P3462="사용자항목1", L3462, 0)</f>
        <v>0</v>
      </c>
      <c r="AD3462">
        <f>IF(P3462="사용자항목2", L3462, 0)</f>
        <v>0</v>
      </c>
      <c r="AE3462">
        <f>IF(P3462="사용자항목3", L3462, 0)</f>
        <v>0</v>
      </c>
      <c r="AF3462">
        <f>IF(P3462="사용자항목4", L3462, 0)</f>
        <v>0</v>
      </c>
      <c r="AG3462">
        <f>IF(P3462="사용자항목5", L3462, 0)</f>
        <v>0</v>
      </c>
      <c r="AH3462">
        <f>IF(P3462="사용자항목6", L3462, 0)</f>
        <v>0</v>
      </c>
      <c r="AI3462">
        <f>IF(P3462="사용자항목7", L3462, 0)</f>
        <v>0</v>
      </c>
      <c r="AJ3462">
        <f>IF(P3462="사용자항목8", L3462, 0)</f>
        <v>0</v>
      </c>
      <c r="AK3462">
        <f>IF(P3462="사용자항목9", L3462, 0)</f>
        <v>0</v>
      </c>
    </row>
    <row r="3463" spans="1:38" ht="30" customHeight="1">
      <c r="A3463" s="32"/>
      <c r="B3463" s="32"/>
      <c r="C3463" s="30"/>
      <c r="D3463" s="8"/>
      <c r="E3463" s="8"/>
      <c r="F3463" s="8"/>
      <c r="G3463" s="8"/>
      <c r="H3463" s="8"/>
      <c r="I3463" s="8"/>
      <c r="J3463" s="8"/>
      <c r="K3463" s="8"/>
      <c r="L3463" s="8"/>
      <c r="M3463" s="8"/>
    </row>
    <row r="3464" spans="1:38" ht="30" customHeight="1">
      <c r="A3464" s="32"/>
      <c r="B3464" s="32"/>
      <c r="C3464" s="30"/>
      <c r="D3464" s="8"/>
      <c r="E3464" s="8"/>
      <c r="F3464" s="8"/>
      <c r="G3464" s="8"/>
      <c r="H3464" s="8"/>
      <c r="I3464" s="8"/>
      <c r="J3464" s="8"/>
      <c r="K3464" s="8"/>
      <c r="L3464" s="8"/>
      <c r="M3464" s="8"/>
    </row>
    <row r="3465" spans="1:38" ht="30" customHeight="1">
      <c r="A3465" s="32"/>
      <c r="B3465" s="32"/>
      <c r="C3465" s="30"/>
      <c r="D3465" s="8"/>
      <c r="E3465" s="8"/>
      <c r="F3465" s="8"/>
      <c r="G3465" s="8"/>
      <c r="H3465" s="8"/>
      <c r="I3465" s="8"/>
      <c r="J3465" s="8"/>
      <c r="K3465" s="8"/>
      <c r="L3465" s="8"/>
      <c r="M3465" s="8"/>
    </row>
    <row r="3466" spans="1:38" ht="30" customHeight="1">
      <c r="A3466" s="32"/>
      <c r="B3466" s="32"/>
      <c r="C3466" s="30"/>
      <c r="D3466" s="8"/>
      <c r="E3466" s="8"/>
      <c r="F3466" s="8"/>
      <c r="G3466" s="8"/>
      <c r="H3466" s="8"/>
      <c r="I3466" s="8"/>
      <c r="J3466" s="8"/>
      <c r="K3466" s="8"/>
      <c r="L3466" s="8"/>
      <c r="M3466" s="8"/>
    </row>
    <row r="3467" spans="1:38" ht="30" customHeight="1">
      <c r="A3467" s="32"/>
      <c r="B3467" s="32"/>
      <c r="C3467" s="30"/>
      <c r="D3467" s="8"/>
      <c r="E3467" s="8"/>
      <c r="F3467" s="8"/>
      <c r="G3467" s="8"/>
      <c r="H3467" s="8"/>
      <c r="I3467" s="8"/>
      <c r="J3467" s="8"/>
      <c r="K3467" s="8"/>
      <c r="L3467" s="8"/>
      <c r="M3467" s="8"/>
    </row>
    <row r="3468" spans="1:38" ht="30" customHeight="1">
      <c r="A3468" s="32"/>
      <c r="B3468" s="32"/>
      <c r="C3468" s="30"/>
      <c r="D3468" s="8"/>
      <c r="E3468" s="8"/>
      <c r="F3468" s="8"/>
      <c r="G3468" s="8"/>
      <c r="H3468" s="8"/>
      <c r="I3468" s="8"/>
      <c r="J3468" s="8"/>
      <c r="K3468" s="8"/>
      <c r="L3468" s="8"/>
      <c r="M3468" s="8"/>
    </row>
    <row r="3469" spans="1:38" ht="30" customHeight="1">
      <c r="A3469" s="32"/>
      <c r="B3469" s="32"/>
      <c r="C3469" s="30"/>
      <c r="D3469" s="8"/>
      <c r="E3469" s="8"/>
      <c r="F3469" s="8"/>
      <c r="G3469" s="8"/>
      <c r="H3469" s="8"/>
      <c r="I3469" s="8"/>
      <c r="J3469" s="8"/>
      <c r="K3469" s="8"/>
      <c r="L3469" s="8"/>
      <c r="M3469" s="8"/>
    </row>
    <row r="3470" spans="1:38" ht="30" customHeight="1">
      <c r="A3470" s="32"/>
      <c r="B3470" s="32"/>
      <c r="C3470" s="30"/>
      <c r="D3470" s="8"/>
      <c r="E3470" s="8"/>
      <c r="F3470" s="8"/>
      <c r="G3470" s="8"/>
      <c r="H3470" s="8"/>
      <c r="I3470" s="8"/>
      <c r="J3470" s="8"/>
      <c r="K3470" s="8"/>
      <c r="L3470" s="8"/>
      <c r="M3470" s="8"/>
    </row>
    <row r="3471" spans="1:38" ht="30" customHeight="1">
      <c r="A3471" s="32"/>
      <c r="B3471" s="32"/>
      <c r="C3471" s="30"/>
      <c r="D3471" s="8"/>
      <c r="E3471" s="8"/>
      <c r="F3471" s="8"/>
      <c r="G3471" s="8"/>
      <c r="H3471" s="8"/>
      <c r="I3471" s="8"/>
      <c r="J3471" s="8"/>
      <c r="K3471" s="8"/>
      <c r="L3471" s="8"/>
      <c r="M3471" s="8"/>
    </row>
    <row r="3472" spans="1:38" ht="30" customHeight="1">
      <c r="A3472" s="32"/>
      <c r="B3472" s="32"/>
      <c r="C3472" s="30"/>
      <c r="D3472" s="8"/>
      <c r="E3472" s="8"/>
      <c r="F3472" s="8"/>
      <c r="G3472" s="8"/>
      <c r="H3472" s="8"/>
      <c r="I3472" s="8"/>
      <c r="J3472" s="8"/>
      <c r="K3472" s="8"/>
      <c r="L3472" s="8"/>
      <c r="M3472" s="8"/>
    </row>
    <row r="3473" spans="1:38" ht="30" customHeight="1">
      <c r="A3473" s="32"/>
      <c r="B3473" s="32"/>
      <c r="C3473" s="30"/>
      <c r="D3473" s="8"/>
      <c r="E3473" s="8"/>
      <c r="F3473" s="8"/>
      <c r="G3473" s="8"/>
      <c r="H3473" s="8"/>
      <c r="I3473" s="8"/>
      <c r="J3473" s="8"/>
      <c r="K3473" s="8"/>
      <c r="L3473" s="8"/>
      <c r="M3473" s="8"/>
    </row>
    <row r="3474" spans="1:38" ht="30" customHeight="1">
      <c r="A3474" s="32"/>
      <c r="B3474" s="32"/>
      <c r="C3474" s="30"/>
      <c r="D3474" s="8"/>
      <c r="E3474" s="8"/>
      <c r="F3474" s="8"/>
      <c r="G3474" s="8"/>
      <c r="H3474" s="8"/>
      <c r="I3474" s="8"/>
      <c r="J3474" s="8"/>
      <c r="K3474" s="8"/>
      <c r="L3474" s="8"/>
      <c r="M3474" s="8"/>
    </row>
    <row r="3475" spans="1:38" ht="30" customHeight="1">
      <c r="A3475" s="32"/>
      <c r="B3475" s="32"/>
      <c r="C3475" s="30"/>
      <c r="D3475" s="8"/>
      <c r="E3475" s="8"/>
      <c r="F3475" s="8"/>
      <c r="G3475" s="8"/>
      <c r="H3475" s="8"/>
      <c r="I3475" s="8"/>
      <c r="J3475" s="8"/>
      <c r="K3475" s="8"/>
      <c r="L3475" s="8"/>
      <c r="M3475" s="8"/>
    </row>
    <row r="3476" spans="1:38" ht="30" customHeight="1">
      <c r="A3476" s="32"/>
      <c r="B3476" s="32"/>
      <c r="C3476" s="30"/>
      <c r="D3476" s="8"/>
      <c r="E3476" s="8"/>
      <c r="F3476" s="8"/>
      <c r="G3476" s="8"/>
      <c r="H3476" s="8"/>
      <c r="I3476" s="8"/>
      <c r="J3476" s="8"/>
      <c r="K3476" s="8"/>
      <c r="L3476" s="8"/>
      <c r="M3476" s="8"/>
    </row>
    <row r="3477" spans="1:38" ht="30" customHeight="1">
      <c r="A3477" s="32"/>
      <c r="B3477" s="32"/>
      <c r="C3477" s="30"/>
      <c r="D3477" s="8"/>
      <c r="E3477" s="8"/>
      <c r="F3477" s="8"/>
      <c r="G3477" s="8"/>
      <c r="H3477" s="8"/>
      <c r="I3477" s="8"/>
      <c r="J3477" s="8"/>
      <c r="K3477" s="8"/>
      <c r="L3477" s="8"/>
      <c r="M3477" s="8"/>
    </row>
    <row r="3478" spans="1:38" ht="30" customHeight="1">
      <c r="A3478" s="32"/>
      <c r="B3478" s="32"/>
      <c r="C3478" s="30"/>
      <c r="D3478" s="8"/>
      <c r="E3478" s="8"/>
      <c r="F3478" s="8"/>
      <c r="G3478" s="8"/>
      <c r="H3478" s="8"/>
      <c r="I3478" s="8"/>
      <c r="J3478" s="8"/>
      <c r="K3478" s="8"/>
      <c r="L3478" s="8"/>
      <c r="M3478" s="8"/>
    </row>
    <row r="3479" spans="1:38" ht="30" customHeight="1">
      <c r="A3479" s="32"/>
      <c r="B3479" s="32"/>
      <c r="C3479" s="30"/>
      <c r="D3479" s="8"/>
      <c r="E3479" s="8"/>
      <c r="F3479" s="8"/>
      <c r="G3479" s="8"/>
      <c r="H3479" s="8"/>
      <c r="I3479" s="8"/>
      <c r="J3479" s="8"/>
      <c r="K3479" s="8"/>
      <c r="L3479" s="8"/>
      <c r="M3479" s="8"/>
    </row>
    <row r="3480" spans="1:38" ht="30" customHeight="1">
      <c r="A3480" s="11" t="s">
        <v>121</v>
      </c>
      <c r="B3480" s="12"/>
      <c r="C3480" s="13"/>
      <c r="D3480" s="14"/>
      <c r="E3480" s="8"/>
      <c r="F3480" s="14"/>
      <c r="G3480" s="8"/>
      <c r="H3480" s="14"/>
      <c r="I3480" s="8"/>
      <c r="J3480" s="14"/>
      <c r="K3480" s="8"/>
      <c r="L3480" s="14">
        <f>F3480+H3480+J3480</f>
        <v>0</v>
      </c>
      <c r="M3480" s="14"/>
      <c r="R3480">
        <f t="shared" ref="R3480:AL3480" si="366">ROUNDDOWN(SUM(R3460:R3462), 0)</f>
        <v>0</v>
      </c>
      <c r="S3480">
        <f t="shared" si="366"/>
        <v>0</v>
      </c>
      <c r="T3480">
        <f t="shared" si="366"/>
        <v>0</v>
      </c>
      <c r="U3480">
        <f t="shared" si="366"/>
        <v>0</v>
      </c>
      <c r="V3480">
        <f t="shared" si="366"/>
        <v>0</v>
      </c>
      <c r="W3480">
        <f t="shared" si="366"/>
        <v>0</v>
      </c>
      <c r="X3480">
        <f t="shared" si="366"/>
        <v>0</v>
      </c>
      <c r="Y3480">
        <f t="shared" si="366"/>
        <v>0</v>
      </c>
      <c r="Z3480">
        <f t="shared" si="366"/>
        <v>0</v>
      </c>
      <c r="AA3480">
        <f t="shared" si="366"/>
        <v>0</v>
      </c>
      <c r="AB3480">
        <f t="shared" si="366"/>
        <v>0</v>
      </c>
      <c r="AC3480">
        <f t="shared" si="366"/>
        <v>0</v>
      </c>
      <c r="AD3480">
        <f t="shared" si="366"/>
        <v>0</v>
      </c>
      <c r="AE3480">
        <f t="shared" si="366"/>
        <v>0</v>
      </c>
      <c r="AF3480">
        <f t="shared" si="366"/>
        <v>0</v>
      </c>
      <c r="AG3480">
        <f t="shared" si="366"/>
        <v>0</v>
      </c>
      <c r="AH3480">
        <f t="shared" si="366"/>
        <v>0</v>
      </c>
      <c r="AI3480">
        <f t="shared" si="366"/>
        <v>0</v>
      </c>
      <c r="AJ3480">
        <f t="shared" si="366"/>
        <v>0</v>
      </c>
      <c r="AK3480">
        <f t="shared" si="366"/>
        <v>0</v>
      </c>
      <c r="AL3480">
        <f t="shared" si="366"/>
        <v>0</v>
      </c>
    </row>
    <row r="3481" spans="1:38" ht="30" customHeight="1">
      <c r="A3481" s="53" t="s">
        <v>474</v>
      </c>
      <c r="B3481" s="56"/>
      <c r="C3481" s="56"/>
      <c r="D3481" s="56"/>
      <c r="E3481" s="56"/>
      <c r="F3481" s="56"/>
      <c r="G3481" s="56"/>
      <c r="H3481" s="56"/>
      <c r="I3481" s="56"/>
      <c r="J3481" s="56"/>
      <c r="K3481" s="56"/>
      <c r="L3481" s="56"/>
      <c r="M3481" s="57"/>
    </row>
    <row r="3482" spans="1:38" ht="30" customHeight="1">
      <c r="A3482" s="31" t="s">
        <v>204</v>
      </c>
      <c r="B3482" s="31" t="s">
        <v>205</v>
      </c>
      <c r="C3482" s="29" t="s">
        <v>48</v>
      </c>
      <c r="D3482" s="8">
        <v>40</v>
      </c>
      <c r="E3482" s="8"/>
      <c r="F3482" s="8"/>
      <c r="G3482" s="8"/>
      <c r="H3482" s="8"/>
      <c r="I3482" s="8"/>
      <c r="J3482" s="8"/>
      <c r="K3482" s="8">
        <f t="shared" ref="K3482:L3485" si="367">E3482+G3482+I3482</f>
        <v>0</v>
      </c>
      <c r="L3482" s="8">
        <f t="shared" si="367"/>
        <v>0</v>
      </c>
      <c r="M3482" s="9" t="s">
        <v>203</v>
      </c>
      <c r="O3482" t="str">
        <f>""</f>
        <v/>
      </c>
      <c r="P3482" s="1" t="s">
        <v>120</v>
      </c>
      <c r="Q3482">
        <v>1</v>
      </c>
      <c r="R3482">
        <f>IF(P3482="기계경비", J3482, 0)</f>
        <v>0</v>
      </c>
      <c r="S3482">
        <f>IF(P3482="운반비", J3482, 0)</f>
        <v>0</v>
      </c>
      <c r="T3482">
        <f>IF(P3482="작업부산물", F3482, 0)</f>
        <v>0</v>
      </c>
      <c r="U3482">
        <f>IF(P3482="관급", F3482, 0)</f>
        <v>0</v>
      </c>
      <c r="V3482">
        <f>IF(P3482="외주비", J3482, 0)</f>
        <v>0</v>
      </c>
      <c r="W3482">
        <f>IF(P3482="장비비", J3482, 0)</f>
        <v>0</v>
      </c>
      <c r="X3482">
        <f>IF(P3482="폐기물처리비", J3482, 0)</f>
        <v>0</v>
      </c>
      <c r="Y3482">
        <f>IF(P3482="가설비", J3482, 0)</f>
        <v>0</v>
      </c>
      <c r="Z3482">
        <f>IF(P3482="잡비제외분", F3482, 0)</f>
        <v>0</v>
      </c>
      <c r="AA3482">
        <f>IF(P3482="사급자재대", L3482, 0)</f>
        <v>0</v>
      </c>
      <c r="AB3482">
        <f>IF(P3482="관급자재대", L3482, 0)</f>
        <v>0</v>
      </c>
      <c r="AC3482">
        <f>IF(P3482="사용자항목1", L3482, 0)</f>
        <v>0</v>
      </c>
      <c r="AD3482">
        <f>IF(P3482="사용자항목2", L3482, 0)</f>
        <v>0</v>
      </c>
      <c r="AE3482">
        <f>IF(P3482="사용자항목3", L3482, 0)</f>
        <v>0</v>
      </c>
      <c r="AF3482">
        <f>IF(P3482="사용자항목4", L3482, 0)</f>
        <v>0</v>
      </c>
      <c r="AG3482">
        <f>IF(P3482="사용자항목5", L3482, 0)</f>
        <v>0</v>
      </c>
      <c r="AH3482">
        <f>IF(P3482="사용자항목6", L3482, 0)</f>
        <v>0</v>
      </c>
      <c r="AI3482">
        <f>IF(P3482="사용자항목7", L3482, 0)</f>
        <v>0</v>
      </c>
      <c r="AJ3482">
        <f>IF(P3482="사용자항목8", L3482, 0)</f>
        <v>0</v>
      </c>
      <c r="AK3482">
        <f>IF(P3482="사용자항목9", L3482, 0)</f>
        <v>0</v>
      </c>
    </row>
    <row r="3483" spans="1:38" ht="30" customHeight="1">
      <c r="A3483" s="31" t="s">
        <v>207</v>
      </c>
      <c r="B3483" s="31" t="s">
        <v>208</v>
      </c>
      <c r="C3483" s="29" t="s">
        <v>55</v>
      </c>
      <c r="D3483" s="8">
        <v>8</v>
      </c>
      <c r="E3483" s="8"/>
      <c r="F3483" s="8"/>
      <c r="G3483" s="8"/>
      <c r="H3483" s="8"/>
      <c r="I3483" s="8"/>
      <c r="J3483" s="8"/>
      <c r="K3483" s="8">
        <f t="shared" si="367"/>
        <v>0</v>
      </c>
      <c r="L3483" s="8">
        <f t="shared" si="367"/>
        <v>0</v>
      </c>
      <c r="M3483" s="9" t="s">
        <v>206</v>
      </c>
      <c r="O3483" t="str">
        <f>""</f>
        <v/>
      </c>
      <c r="P3483" s="1" t="s">
        <v>120</v>
      </c>
      <c r="Q3483">
        <v>1</v>
      </c>
      <c r="R3483">
        <f>IF(P3483="기계경비", J3483, 0)</f>
        <v>0</v>
      </c>
      <c r="S3483">
        <f>IF(P3483="운반비", J3483, 0)</f>
        <v>0</v>
      </c>
      <c r="T3483">
        <f>IF(P3483="작업부산물", F3483, 0)</f>
        <v>0</v>
      </c>
      <c r="U3483">
        <f>IF(P3483="관급", F3483, 0)</f>
        <v>0</v>
      </c>
      <c r="V3483">
        <f>IF(P3483="외주비", J3483, 0)</f>
        <v>0</v>
      </c>
      <c r="W3483">
        <f>IF(P3483="장비비", J3483, 0)</f>
        <v>0</v>
      </c>
      <c r="X3483">
        <f>IF(P3483="폐기물처리비", J3483, 0)</f>
        <v>0</v>
      </c>
      <c r="Y3483">
        <f>IF(P3483="가설비", J3483, 0)</f>
        <v>0</v>
      </c>
      <c r="Z3483">
        <f>IF(P3483="잡비제외분", F3483, 0)</f>
        <v>0</v>
      </c>
      <c r="AA3483">
        <f>IF(P3483="사급자재대", L3483, 0)</f>
        <v>0</v>
      </c>
      <c r="AB3483">
        <f>IF(P3483="관급자재대", L3483, 0)</f>
        <v>0</v>
      </c>
      <c r="AC3483">
        <f>IF(P3483="사용자항목1", L3483, 0)</f>
        <v>0</v>
      </c>
      <c r="AD3483">
        <f>IF(P3483="사용자항목2", L3483, 0)</f>
        <v>0</v>
      </c>
      <c r="AE3483">
        <f>IF(P3483="사용자항목3", L3483, 0)</f>
        <v>0</v>
      </c>
      <c r="AF3483">
        <f>IF(P3483="사용자항목4", L3483, 0)</f>
        <v>0</v>
      </c>
      <c r="AG3483">
        <f>IF(P3483="사용자항목5", L3483, 0)</f>
        <v>0</v>
      </c>
      <c r="AH3483">
        <f>IF(P3483="사용자항목6", L3483, 0)</f>
        <v>0</v>
      </c>
      <c r="AI3483">
        <f>IF(P3483="사용자항목7", L3483, 0)</f>
        <v>0</v>
      </c>
      <c r="AJ3483">
        <f>IF(P3483="사용자항목8", L3483, 0)</f>
        <v>0</v>
      </c>
      <c r="AK3483">
        <f>IF(P3483="사용자항목9", L3483, 0)</f>
        <v>0</v>
      </c>
    </row>
    <row r="3484" spans="1:38" ht="30" customHeight="1">
      <c r="A3484" s="31" t="s">
        <v>210</v>
      </c>
      <c r="B3484" s="31" t="s">
        <v>211</v>
      </c>
      <c r="C3484" s="29" t="s">
        <v>57</v>
      </c>
      <c r="D3484" s="8">
        <v>83</v>
      </c>
      <c r="E3484" s="8"/>
      <c r="F3484" s="8"/>
      <c r="G3484" s="8"/>
      <c r="H3484" s="8"/>
      <c r="I3484" s="8"/>
      <c r="J3484" s="8"/>
      <c r="K3484" s="8">
        <f t="shared" si="367"/>
        <v>0</v>
      </c>
      <c r="L3484" s="8">
        <f t="shared" si="367"/>
        <v>0</v>
      </c>
      <c r="M3484" s="9" t="s">
        <v>209</v>
      </c>
      <c r="O3484" t="str">
        <f>""</f>
        <v/>
      </c>
      <c r="P3484" s="1" t="s">
        <v>120</v>
      </c>
      <c r="Q3484">
        <v>1</v>
      </c>
      <c r="R3484">
        <f>IF(P3484="기계경비", J3484, 0)</f>
        <v>0</v>
      </c>
      <c r="S3484">
        <f>IF(P3484="운반비", J3484, 0)</f>
        <v>0</v>
      </c>
      <c r="T3484">
        <f>IF(P3484="작업부산물", F3484, 0)</f>
        <v>0</v>
      </c>
      <c r="U3484">
        <f>IF(P3484="관급", F3484, 0)</f>
        <v>0</v>
      </c>
      <c r="V3484">
        <f>IF(P3484="외주비", J3484, 0)</f>
        <v>0</v>
      </c>
      <c r="W3484">
        <f>IF(P3484="장비비", J3484, 0)</f>
        <v>0</v>
      </c>
      <c r="X3484">
        <f>IF(P3484="폐기물처리비", J3484, 0)</f>
        <v>0</v>
      </c>
      <c r="Y3484">
        <f>IF(P3484="가설비", J3484, 0)</f>
        <v>0</v>
      </c>
      <c r="Z3484">
        <f>IF(P3484="잡비제외분", F3484, 0)</f>
        <v>0</v>
      </c>
      <c r="AA3484">
        <f>IF(P3484="사급자재대", L3484, 0)</f>
        <v>0</v>
      </c>
      <c r="AB3484">
        <f>IF(P3484="관급자재대", L3484, 0)</f>
        <v>0</v>
      </c>
      <c r="AC3484">
        <f>IF(P3484="사용자항목1", L3484, 0)</f>
        <v>0</v>
      </c>
      <c r="AD3484">
        <f>IF(P3484="사용자항목2", L3484, 0)</f>
        <v>0</v>
      </c>
      <c r="AE3484">
        <f>IF(P3484="사용자항목3", L3484, 0)</f>
        <v>0</v>
      </c>
      <c r="AF3484">
        <f>IF(P3484="사용자항목4", L3484, 0)</f>
        <v>0</v>
      </c>
      <c r="AG3484">
        <f>IF(P3484="사용자항목5", L3484, 0)</f>
        <v>0</v>
      </c>
      <c r="AH3484">
        <f>IF(P3484="사용자항목6", L3484, 0)</f>
        <v>0</v>
      </c>
      <c r="AI3484">
        <f>IF(P3484="사용자항목7", L3484, 0)</f>
        <v>0</v>
      </c>
      <c r="AJ3484">
        <f>IF(P3484="사용자항목8", L3484, 0)</f>
        <v>0</v>
      </c>
      <c r="AK3484">
        <f>IF(P3484="사용자항목9", L3484, 0)</f>
        <v>0</v>
      </c>
    </row>
    <row r="3485" spans="1:38" ht="30" customHeight="1">
      <c r="A3485" s="31" t="s">
        <v>213</v>
      </c>
      <c r="B3485" s="31" t="s">
        <v>214</v>
      </c>
      <c r="C3485" s="29" t="s">
        <v>57</v>
      </c>
      <c r="D3485" s="8">
        <v>83</v>
      </c>
      <c r="E3485" s="8"/>
      <c r="F3485" s="8"/>
      <c r="G3485" s="8"/>
      <c r="H3485" s="8"/>
      <c r="I3485" s="8"/>
      <c r="J3485" s="8"/>
      <c r="K3485" s="8">
        <f t="shared" si="367"/>
        <v>0</v>
      </c>
      <c r="L3485" s="8">
        <f t="shared" si="367"/>
        <v>0</v>
      </c>
      <c r="M3485" s="9" t="s">
        <v>212</v>
      </c>
      <c r="O3485" t="str">
        <f>""</f>
        <v/>
      </c>
      <c r="P3485" s="1" t="s">
        <v>120</v>
      </c>
      <c r="Q3485">
        <v>1</v>
      </c>
      <c r="R3485">
        <f>IF(P3485="기계경비", J3485, 0)</f>
        <v>0</v>
      </c>
      <c r="S3485">
        <f>IF(P3485="운반비", J3485, 0)</f>
        <v>0</v>
      </c>
      <c r="T3485">
        <f>IF(P3485="작업부산물", F3485, 0)</f>
        <v>0</v>
      </c>
      <c r="U3485">
        <f>IF(P3485="관급", F3485, 0)</f>
        <v>0</v>
      </c>
      <c r="V3485">
        <f>IF(P3485="외주비", J3485, 0)</f>
        <v>0</v>
      </c>
      <c r="W3485">
        <f>IF(P3485="장비비", J3485, 0)</f>
        <v>0</v>
      </c>
      <c r="X3485">
        <f>IF(P3485="폐기물처리비", J3485, 0)</f>
        <v>0</v>
      </c>
      <c r="Y3485">
        <f>IF(P3485="가설비", J3485, 0)</f>
        <v>0</v>
      </c>
      <c r="Z3485">
        <f>IF(P3485="잡비제외분", F3485, 0)</f>
        <v>0</v>
      </c>
      <c r="AA3485">
        <f>IF(P3485="사급자재대", L3485, 0)</f>
        <v>0</v>
      </c>
      <c r="AB3485">
        <f>IF(P3485="관급자재대", L3485, 0)</f>
        <v>0</v>
      </c>
      <c r="AC3485">
        <f>IF(P3485="사용자항목1", L3485, 0)</f>
        <v>0</v>
      </c>
      <c r="AD3485">
        <f>IF(P3485="사용자항목2", L3485, 0)</f>
        <v>0</v>
      </c>
      <c r="AE3485">
        <f>IF(P3485="사용자항목3", L3485, 0)</f>
        <v>0</v>
      </c>
      <c r="AF3485">
        <f>IF(P3485="사용자항목4", L3485, 0)</f>
        <v>0</v>
      </c>
      <c r="AG3485">
        <f>IF(P3485="사용자항목5", L3485, 0)</f>
        <v>0</v>
      </c>
      <c r="AH3485">
        <f>IF(P3485="사용자항목6", L3485, 0)</f>
        <v>0</v>
      </c>
      <c r="AI3485">
        <f>IF(P3485="사용자항목7", L3485, 0)</f>
        <v>0</v>
      </c>
      <c r="AJ3485">
        <f>IF(P3485="사용자항목8", L3485, 0)</f>
        <v>0</v>
      </c>
      <c r="AK3485">
        <f>IF(P3485="사용자항목9", L3485, 0)</f>
        <v>0</v>
      </c>
    </row>
    <row r="3486" spans="1:38" ht="30" customHeight="1">
      <c r="A3486" s="32"/>
      <c r="B3486" s="32"/>
      <c r="C3486" s="30"/>
      <c r="D3486" s="8"/>
      <c r="E3486" s="8"/>
      <c r="F3486" s="8"/>
      <c r="G3486" s="8"/>
      <c r="H3486" s="8"/>
      <c r="I3486" s="8"/>
      <c r="J3486" s="8"/>
      <c r="K3486" s="8"/>
      <c r="L3486" s="8"/>
      <c r="M3486" s="8"/>
    </row>
    <row r="3487" spans="1:38" ht="30" customHeight="1">
      <c r="A3487" s="32"/>
      <c r="B3487" s="32"/>
      <c r="C3487" s="30"/>
      <c r="D3487" s="8"/>
      <c r="E3487" s="8"/>
      <c r="F3487" s="8"/>
      <c r="G3487" s="8"/>
      <c r="H3487" s="8"/>
      <c r="I3487" s="8"/>
      <c r="J3487" s="8"/>
      <c r="K3487" s="8"/>
      <c r="L3487" s="8"/>
      <c r="M3487" s="8"/>
    </row>
    <row r="3488" spans="1:38" ht="30" customHeight="1">
      <c r="A3488" s="32"/>
      <c r="B3488" s="32"/>
      <c r="C3488" s="30"/>
      <c r="D3488" s="8"/>
      <c r="E3488" s="8"/>
      <c r="F3488" s="8"/>
      <c r="G3488" s="8"/>
      <c r="H3488" s="8"/>
      <c r="I3488" s="8"/>
      <c r="J3488" s="8"/>
      <c r="K3488" s="8"/>
      <c r="L3488" s="8"/>
      <c r="M3488" s="8"/>
    </row>
    <row r="3489" spans="1:38" ht="30" customHeight="1">
      <c r="A3489" s="32"/>
      <c r="B3489" s="32"/>
      <c r="C3489" s="30"/>
      <c r="D3489" s="8"/>
      <c r="E3489" s="8"/>
      <c r="F3489" s="8"/>
      <c r="G3489" s="8"/>
      <c r="H3489" s="8"/>
      <c r="I3489" s="8"/>
      <c r="J3489" s="8"/>
      <c r="K3489" s="8"/>
      <c r="L3489" s="8"/>
      <c r="M3489" s="8"/>
    </row>
    <row r="3490" spans="1:38" ht="30" customHeight="1">
      <c r="A3490" s="32"/>
      <c r="B3490" s="32"/>
      <c r="C3490" s="30"/>
      <c r="D3490" s="8"/>
      <c r="E3490" s="8"/>
      <c r="F3490" s="8"/>
      <c r="G3490" s="8"/>
      <c r="H3490" s="8"/>
      <c r="I3490" s="8"/>
      <c r="J3490" s="8"/>
      <c r="K3490" s="8"/>
      <c r="L3490" s="8"/>
      <c r="M3490" s="8"/>
    </row>
    <row r="3491" spans="1:38" ht="30" customHeight="1">
      <c r="A3491" s="32"/>
      <c r="B3491" s="32"/>
      <c r="C3491" s="30"/>
      <c r="D3491" s="8"/>
      <c r="E3491" s="8"/>
      <c r="F3491" s="8"/>
      <c r="G3491" s="8"/>
      <c r="H3491" s="8"/>
      <c r="I3491" s="8"/>
      <c r="J3491" s="8"/>
      <c r="K3491" s="8"/>
      <c r="L3491" s="8"/>
      <c r="M3491" s="8"/>
    </row>
    <row r="3492" spans="1:38" ht="30" customHeight="1">
      <c r="A3492" s="32"/>
      <c r="B3492" s="32"/>
      <c r="C3492" s="30"/>
      <c r="D3492" s="8"/>
      <c r="E3492" s="8"/>
      <c r="F3492" s="8"/>
      <c r="G3492" s="8"/>
      <c r="H3492" s="8"/>
      <c r="I3492" s="8"/>
      <c r="J3492" s="8"/>
      <c r="K3492" s="8"/>
      <c r="L3492" s="8"/>
      <c r="M3492" s="8"/>
    </row>
    <row r="3493" spans="1:38" ht="30" customHeight="1">
      <c r="A3493" s="32"/>
      <c r="B3493" s="32"/>
      <c r="C3493" s="30"/>
      <c r="D3493" s="8"/>
      <c r="E3493" s="8"/>
      <c r="F3493" s="8"/>
      <c r="G3493" s="8"/>
      <c r="H3493" s="8"/>
      <c r="I3493" s="8"/>
      <c r="J3493" s="8"/>
      <c r="K3493" s="8"/>
      <c r="L3493" s="8"/>
      <c r="M3493" s="8"/>
    </row>
    <row r="3494" spans="1:38" ht="30" customHeight="1">
      <c r="A3494" s="32"/>
      <c r="B3494" s="32"/>
      <c r="C3494" s="30"/>
      <c r="D3494" s="8"/>
      <c r="E3494" s="8"/>
      <c r="F3494" s="8"/>
      <c r="G3494" s="8"/>
      <c r="H3494" s="8"/>
      <c r="I3494" s="8"/>
      <c r="J3494" s="8"/>
      <c r="K3494" s="8"/>
      <c r="L3494" s="8"/>
      <c r="M3494" s="8"/>
    </row>
    <row r="3495" spans="1:38" ht="30" customHeight="1">
      <c r="A3495" s="32"/>
      <c r="B3495" s="32"/>
      <c r="C3495" s="30"/>
      <c r="D3495" s="8"/>
      <c r="E3495" s="8"/>
      <c r="F3495" s="8"/>
      <c r="G3495" s="8"/>
      <c r="H3495" s="8"/>
      <c r="I3495" s="8"/>
      <c r="J3495" s="8"/>
      <c r="K3495" s="8"/>
      <c r="L3495" s="8"/>
      <c r="M3495" s="8"/>
    </row>
    <row r="3496" spans="1:38" ht="30" customHeight="1">
      <c r="A3496" s="32"/>
      <c r="B3496" s="32"/>
      <c r="C3496" s="30"/>
      <c r="D3496" s="8"/>
      <c r="E3496" s="8"/>
      <c r="F3496" s="8"/>
      <c r="G3496" s="8"/>
      <c r="H3496" s="8"/>
      <c r="I3496" s="8"/>
      <c r="J3496" s="8"/>
      <c r="K3496" s="8"/>
      <c r="L3496" s="8"/>
      <c r="M3496" s="8"/>
    </row>
    <row r="3497" spans="1:38" ht="30" customHeight="1">
      <c r="A3497" s="32"/>
      <c r="B3497" s="32"/>
      <c r="C3497" s="30"/>
      <c r="D3497" s="8"/>
      <c r="E3497" s="8"/>
      <c r="F3497" s="8"/>
      <c r="G3497" s="8"/>
      <c r="H3497" s="8"/>
      <c r="I3497" s="8"/>
      <c r="J3497" s="8"/>
      <c r="K3497" s="8"/>
      <c r="L3497" s="8"/>
      <c r="M3497" s="8"/>
    </row>
    <row r="3498" spans="1:38" ht="30" customHeight="1">
      <c r="A3498" s="32"/>
      <c r="B3498" s="32"/>
      <c r="C3498" s="30"/>
      <c r="D3498" s="8"/>
      <c r="E3498" s="8"/>
      <c r="F3498" s="8"/>
      <c r="G3498" s="8"/>
      <c r="H3498" s="8"/>
      <c r="I3498" s="8"/>
      <c r="J3498" s="8"/>
      <c r="K3498" s="8"/>
      <c r="L3498" s="8"/>
      <c r="M3498" s="8"/>
    </row>
    <row r="3499" spans="1:38" ht="30" customHeight="1">
      <c r="A3499" s="32"/>
      <c r="B3499" s="32"/>
      <c r="C3499" s="30"/>
      <c r="D3499" s="8"/>
      <c r="E3499" s="8"/>
      <c r="F3499" s="8"/>
      <c r="G3499" s="8"/>
      <c r="H3499" s="8"/>
      <c r="I3499" s="8"/>
      <c r="J3499" s="8"/>
      <c r="K3499" s="8"/>
      <c r="L3499" s="8"/>
      <c r="M3499" s="8"/>
    </row>
    <row r="3500" spans="1:38" ht="30" customHeight="1">
      <c r="A3500" s="32"/>
      <c r="B3500" s="32"/>
      <c r="C3500" s="30"/>
      <c r="D3500" s="8"/>
      <c r="E3500" s="8"/>
      <c r="F3500" s="8"/>
      <c r="G3500" s="8"/>
      <c r="H3500" s="8"/>
      <c r="I3500" s="8"/>
      <c r="J3500" s="8"/>
      <c r="K3500" s="8"/>
      <c r="L3500" s="8"/>
      <c r="M3500" s="8"/>
    </row>
    <row r="3501" spans="1:38" ht="30" customHeight="1">
      <c r="A3501" s="32"/>
      <c r="B3501" s="32"/>
      <c r="C3501" s="30"/>
      <c r="D3501" s="8"/>
      <c r="E3501" s="8"/>
      <c r="F3501" s="8"/>
      <c r="G3501" s="8"/>
      <c r="H3501" s="8"/>
      <c r="I3501" s="8"/>
      <c r="J3501" s="8"/>
      <c r="K3501" s="8"/>
      <c r="L3501" s="8"/>
      <c r="M3501" s="8"/>
    </row>
    <row r="3502" spans="1:38" ht="30" customHeight="1">
      <c r="A3502" s="11" t="s">
        <v>121</v>
      </c>
      <c r="B3502" s="12"/>
      <c r="C3502" s="13"/>
      <c r="D3502" s="14"/>
      <c r="E3502" s="8"/>
      <c r="F3502" s="14"/>
      <c r="G3502" s="8"/>
      <c r="H3502" s="14"/>
      <c r="I3502" s="8"/>
      <c r="J3502" s="14"/>
      <c r="K3502" s="8"/>
      <c r="L3502" s="14">
        <f>F3502+H3502+J3502</f>
        <v>0</v>
      </c>
      <c r="M3502" s="14"/>
      <c r="R3502">
        <f t="shared" ref="R3502:AL3502" si="368">ROUNDDOWN(SUM(R3482:R3485), 0)</f>
        <v>0</v>
      </c>
      <c r="S3502">
        <f t="shared" si="368"/>
        <v>0</v>
      </c>
      <c r="T3502">
        <f t="shared" si="368"/>
        <v>0</v>
      </c>
      <c r="U3502">
        <f t="shared" si="368"/>
        <v>0</v>
      </c>
      <c r="V3502">
        <f t="shared" si="368"/>
        <v>0</v>
      </c>
      <c r="W3502">
        <f t="shared" si="368"/>
        <v>0</v>
      </c>
      <c r="X3502">
        <f t="shared" si="368"/>
        <v>0</v>
      </c>
      <c r="Y3502">
        <f t="shared" si="368"/>
        <v>0</v>
      </c>
      <c r="Z3502">
        <f t="shared" si="368"/>
        <v>0</v>
      </c>
      <c r="AA3502">
        <f t="shared" si="368"/>
        <v>0</v>
      </c>
      <c r="AB3502">
        <f t="shared" si="368"/>
        <v>0</v>
      </c>
      <c r="AC3502">
        <f t="shared" si="368"/>
        <v>0</v>
      </c>
      <c r="AD3502">
        <f t="shared" si="368"/>
        <v>0</v>
      </c>
      <c r="AE3502">
        <f t="shared" si="368"/>
        <v>0</v>
      </c>
      <c r="AF3502">
        <f t="shared" si="368"/>
        <v>0</v>
      </c>
      <c r="AG3502">
        <f t="shared" si="368"/>
        <v>0</v>
      </c>
      <c r="AH3502">
        <f t="shared" si="368"/>
        <v>0</v>
      </c>
      <c r="AI3502">
        <f t="shared" si="368"/>
        <v>0</v>
      </c>
      <c r="AJ3502">
        <f t="shared" si="368"/>
        <v>0</v>
      </c>
      <c r="AK3502">
        <f t="shared" si="368"/>
        <v>0</v>
      </c>
      <c r="AL3502">
        <f t="shared" si="368"/>
        <v>0</v>
      </c>
    </row>
    <row r="3503" spans="1:38" ht="30" customHeight="1">
      <c r="A3503" s="53" t="s">
        <v>475</v>
      </c>
      <c r="B3503" s="56"/>
      <c r="C3503" s="56"/>
      <c r="D3503" s="56"/>
      <c r="E3503" s="56"/>
      <c r="F3503" s="56"/>
      <c r="G3503" s="56"/>
      <c r="H3503" s="56"/>
      <c r="I3503" s="56"/>
      <c r="J3503" s="56"/>
      <c r="K3503" s="56"/>
      <c r="L3503" s="56"/>
      <c r="M3503" s="57"/>
    </row>
    <row r="3504" spans="1:38" ht="30" customHeight="1">
      <c r="A3504" s="31" t="s">
        <v>100</v>
      </c>
      <c r="B3504" s="31" t="s">
        <v>101</v>
      </c>
      <c r="C3504" s="29" t="s">
        <v>74</v>
      </c>
      <c r="D3504" s="8">
        <v>1.234</v>
      </c>
      <c r="E3504" s="8"/>
      <c r="F3504" s="8"/>
      <c r="G3504" s="8"/>
      <c r="H3504" s="8"/>
      <c r="I3504" s="8"/>
      <c r="J3504" s="8"/>
      <c r="K3504" s="8">
        <f t="shared" ref="K3504:L3506" si="369">E3504+G3504+I3504</f>
        <v>0</v>
      </c>
      <c r="L3504" s="8">
        <f t="shared" si="369"/>
        <v>0</v>
      </c>
      <c r="M3504" s="8"/>
      <c r="O3504" t="str">
        <f>"03"</f>
        <v>03</v>
      </c>
      <c r="P3504" t="s">
        <v>110</v>
      </c>
      <c r="Q3504">
        <v>1</v>
      </c>
      <c r="R3504">
        <f>IF(P3504="기계경비", J3504, 0)</f>
        <v>0</v>
      </c>
      <c r="S3504">
        <f>IF(P3504="운반비", J3504, 0)</f>
        <v>0</v>
      </c>
      <c r="T3504">
        <f>IF(P3504="작업부산물", F3504, 0)</f>
        <v>0</v>
      </c>
      <c r="U3504">
        <f>IF(P3504="관급", F3504, 0)</f>
        <v>0</v>
      </c>
      <c r="V3504">
        <f>IF(P3504="외주비", J3504, 0)</f>
        <v>0</v>
      </c>
      <c r="W3504">
        <f>IF(P3504="장비비", J3504, 0)</f>
        <v>0</v>
      </c>
      <c r="X3504">
        <f>IF(P3504="폐기물처리비", L3504, 0)</f>
        <v>0</v>
      </c>
      <c r="Y3504">
        <f>IF(P3504="가설비", J3504, 0)</f>
        <v>0</v>
      </c>
      <c r="Z3504">
        <f>IF(P3504="잡비제외분", F3504, 0)</f>
        <v>0</v>
      </c>
      <c r="AA3504">
        <f>IF(P3504="사급자재대", L3504, 0)</f>
        <v>0</v>
      </c>
      <c r="AB3504">
        <f>IF(P3504="관급자재대", L3504, 0)</f>
        <v>0</v>
      </c>
      <c r="AC3504">
        <f>IF(P3504="사용자항목1", L3504, 0)</f>
        <v>0</v>
      </c>
      <c r="AD3504">
        <f>IF(P3504="사용자항목2", L3504, 0)</f>
        <v>0</v>
      </c>
      <c r="AE3504">
        <f>IF(P3504="사용자항목3", L3504, 0)</f>
        <v>0</v>
      </c>
      <c r="AF3504">
        <f>IF(P3504="사용자항목4", L3504, 0)</f>
        <v>0</v>
      </c>
      <c r="AG3504">
        <f>IF(P3504="사용자항목5", L3504, 0)</f>
        <v>0</v>
      </c>
      <c r="AH3504">
        <f>IF(P3504="사용자항목6", L3504, 0)</f>
        <v>0</v>
      </c>
      <c r="AI3504">
        <f>IF(P3504="사용자항목7", L3504, 0)</f>
        <v>0</v>
      </c>
      <c r="AJ3504">
        <f>IF(P3504="사용자항목8", L3504, 0)</f>
        <v>0</v>
      </c>
      <c r="AK3504">
        <f>IF(P3504="사용자항목9", L3504, 0)</f>
        <v>0</v>
      </c>
    </row>
    <row r="3505" spans="1:37" ht="30" customHeight="1">
      <c r="A3505" s="31" t="s">
        <v>106</v>
      </c>
      <c r="B3505" s="31" t="s">
        <v>109</v>
      </c>
      <c r="C3505" s="29" t="s">
        <v>74</v>
      </c>
      <c r="D3505" s="8">
        <v>1.234</v>
      </c>
      <c r="E3505" s="8"/>
      <c r="F3505" s="8"/>
      <c r="G3505" s="8"/>
      <c r="H3505" s="8"/>
      <c r="I3505" s="8"/>
      <c r="J3505" s="8"/>
      <c r="K3505" s="8">
        <f t="shared" si="369"/>
        <v>0</v>
      </c>
      <c r="L3505" s="8">
        <f t="shared" si="369"/>
        <v>0</v>
      </c>
      <c r="M3505" s="9" t="s">
        <v>108</v>
      </c>
      <c r="O3505" t="str">
        <f>"03"</f>
        <v>03</v>
      </c>
      <c r="P3505" t="s">
        <v>110</v>
      </c>
      <c r="Q3505">
        <v>1</v>
      </c>
      <c r="R3505">
        <f>IF(P3505="기계경비", J3505, 0)</f>
        <v>0</v>
      </c>
      <c r="S3505">
        <f>IF(P3505="운반비", J3505, 0)</f>
        <v>0</v>
      </c>
      <c r="T3505">
        <f>IF(P3505="작업부산물", F3505, 0)</f>
        <v>0</v>
      </c>
      <c r="U3505">
        <f>IF(P3505="관급", F3505, 0)</f>
        <v>0</v>
      </c>
      <c r="V3505">
        <f>IF(P3505="외주비", J3505, 0)</f>
        <v>0</v>
      </c>
      <c r="W3505">
        <f>IF(P3505="장비비", J3505, 0)</f>
        <v>0</v>
      </c>
      <c r="X3505">
        <f>IF(P3505="폐기물처리비", L3505, 0)</f>
        <v>0</v>
      </c>
      <c r="Y3505">
        <f>IF(P3505="가설비", J3505, 0)</f>
        <v>0</v>
      </c>
      <c r="Z3505">
        <f>IF(P3505="잡비제외분", F3505, 0)</f>
        <v>0</v>
      </c>
      <c r="AA3505">
        <f>IF(P3505="사급자재대", L3505, 0)</f>
        <v>0</v>
      </c>
      <c r="AB3505">
        <f>IF(P3505="관급자재대", L3505, 0)</f>
        <v>0</v>
      </c>
      <c r="AC3505">
        <f>IF(P3505="사용자항목1", L3505, 0)</f>
        <v>0</v>
      </c>
      <c r="AD3505">
        <f>IF(P3505="사용자항목2", L3505, 0)</f>
        <v>0</v>
      </c>
      <c r="AE3505">
        <f>IF(P3505="사용자항목3", L3505, 0)</f>
        <v>0</v>
      </c>
      <c r="AF3505">
        <f>IF(P3505="사용자항목4", L3505, 0)</f>
        <v>0</v>
      </c>
      <c r="AG3505">
        <f>IF(P3505="사용자항목5", L3505, 0)</f>
        <v>0</v>
      </c>
      <c r="AH3505">
        <f>IF(P3505="사용자항목6", L3505, 0)</f>
        <v>0</v>
      </c>
      <c r="AI3505">
        <f>IF(P3505="사용자항목7", L3505, 0)</f>
        <v>0</v>
      </c>
      <c r="AJ3505">
        <f>IF(P3505="사용자항목8", L3505, 0)</f>
        <v>0</v>
      </c>
      <c r="AK3505">
        <f>IF(P3505="사용자항목9", L3505, 0)</f>
        <v>0</v>
      </c>
    </row>
    <row r="3506" spans="1:37" ht="30" customHeight="1">
      <c r="A3506" s="31" t="s">
        <v>110</v>
      </c>
      <c r="B3506" s="31" t="s">
        <v>112</v>
      </c>
      <c r="C3506" s="29" t="s">
        <v>74</v>
      </c>
      <c r="D3506" s="8">
        <v>1.234</v>
      </c>
      <c r="E3506" s="8"/>
      <c r="F3506" s="8"/>
      <c r="G3506" s="8"/>
      <c r="H3506" s="8"/>
      <c r="I3506" s="8"/>
      <c r="J3506" s="8"/>
      <c r="K3506" s="8">
        <f t="shared" si="369"/>
        <v>0</v>
      </c>
      <c r="L3506" s="8">
        <f t="shared" si="369"/>
        <v>0</v>
      </c>
      <c r="M3506" s="9" t="s">
        <v>108</v>
      </c>
      <c r="O3506" t="str">
        <f>"03"</f>
        <v>03</v>
      </c>
      <c r="P3506" t="s">
        <v>110</v>
      </c>
      <c r="Q3506">
        <v>1</v>
      </c>
      <c r="R3506">
        <f>IF(P3506="기계경비", J3506, 0)</f>
        <v>0</v>
      </c>
      <c r="S3506">
        <f>IF(P3506="운반비", J3506, 0)</f>
        <v>0</v>
      </c>
      <c r="T3506">
        <f>IF(P3506="작업부산물", F3506, 0)</f>
        <v>0</v>
      </c>
      <c r="U3506">
        <f>IF(P3506="관급", F3506, 0)</f>
        <v>0</v>
      </c>
      <c r="V3506">
        <f>IF(P3506="외주비", J3506, 0)</f>
        <v>0</v>
      </c>
      <c r="W3506">
        <f>IF(P3506="장비비", J3506, 0)</f>
        <v>0</v>
      </c>
      <c r="X3506">
        <f>IF(P3506="폐기물처리비", L3506, 0)</f>
        <v>0</v>
      </c>
      <c r="Y3506">
        <f>IF(P3506="가설비", J3506, 0)</f>
        <v>0</v>
      </c>
      <c r="Z3506">
        <f>IF(P3506="잡비제외분", F3506, 0)</f>
        <v>0</v>
      </c>
      <c r="AA3506">
        <f>IF(P3506="사급자재대", L3506, 0)</f>
        <v>0</v>
      </c>
      <c r="AB3506">
        <f>IF(P3506="관급자재대", L3506, 0)</f>
        <v>0</v>
      </c>
      <c r="AC3506">
        <f>IF(P3506="사용자항목1", L3506, 0)</f>
        <v>0</v>
      </c>
      <c r="AD3506">
        <f>IF(P3506="사용자항목2", L3506, 0)</f>
        <v>0</v>
      </c>
      <c r="AE3506">
        <f>IF(P3506="사용자항목3", L3506, 0)</f>
        <v>0</v>
      </c>
      <c r="AF3506">
        <f>IF(P3506="사용자항목4", L3506, 0)</f>
        <v>0</v>
      </c>
      <c r="AG3506">
        <f>IF(P3506="사용자항목5", L3506, 0)</f>
        <v>0</v>
      </c>
      <c r="AH3506">
        <f>IF(P3506="사용자항목6", L3506, 0)</f>
        <v>0</v>
      </c>
      <c r="AI3506">
        <f>IF(P3506="사용자항목7", L3506, 0)</f>
        <v>0</v>
      </c>
      <c r="AJ3506">
        <f>IF(P3506="사용자항목8", L3506, 0)</f>
        <v>0</v>
      </c>
      <c r="AK3506">
        <f>IF(P3506="사용자항목9", L3506, 0)</f>
        <v>0</v>
      </c>
    </row>
    <row r="3507" spans="1:37" ht="30" customHeight="1">
      <c r="A3507" s="32"/>
      <c r="B3507" s="32"/>
      <c r="C3507" s="30"/>
      <c r="D3507" s="8"/>
      <c r="E3507" s="8"/>
      <c r="F3507" s="8"/>
      <c r="G3507" s="8"/>
      <c r="H3507" s="8"/>
      <c r="I3507" s="8"/>
      <c r="J3507" s="8"/>
      <c r="K3507" s="8"/>
      <c r="L3507" s="8"/>
      <c r="M3507" s="8"/>
    </row>
    <row r="3508" spans="1:37" ht="30" customHeight="1">
      <c r="A3508" s="32"/>
      <c r="B3508" s="32"/>
      <c r="C3508" s="30"/>
      <c r="D3508" s="8"/>
      <c r="E3508" s="8"/>
      <c r="F3508" s="8"/>
      <c r="G3508" s="8"/>
      <c r="H3508" s="8"/>
      <c r="I3508" s="8"/>
      <c r="J3508" s="8"/>
      <c r="K3508" s="8"/>
      <c r="L3508" s="8"/>
      <c r="M3508" s="8"/>
    </row>
    <row r="3509" spans="1:37" ht="30" customHeight="1">
      <c r="A3509" s="32"/>
      <c r="B3509" s="32"/>
      <c r="C3509" s="30"/>
      <c r="D3509" s="8"/>
      <c r="E3509" s="8"/>
      <c r="F3509" s="8"/>
      <c r="G3509" s="8"/>
      <c r="H3509" s="8"/>
      <c r="I3509" s="8"/>
      <c r="J3509" s="8"/>
      <c r="K3509" s="8"/>
      <c r="L3509" s="8"/>
      <c r="M3509" s="8"/>
    </row>
    <row r="3510" spans="1:37" ht="30" customHeight="1">
      <c r="A3510" s="32"/>
      <c r="B3510" s="32"/>
      <c r="C3510" s="30"/>
      <c r="D3510" s="8"/>
      <c r="E3510" s="8"/>
      <c r="F3510" s="8"/>
      <c r="G3510" s="8"/>
      <c r="H3510" s="8"/>
      <c r="I3510" s="8"/>
      <c r="J3510" s="8"/>
      <c r="K3510" s="8"/>
      <c r="L3510" s="8"/>
      <c r="M3510" s="8"/>
    </row>
    <row r="3511" spans="1:37" ht="30" customHeight="1">
      <c r="A3511" s="32"/>
      <c r="B3511" s="32"/>
      <c r="C3511" s="30"/>
      <c r="D3511" s="8"/>
      <c r="E3511" s="8"/>
      <c r="F3511" s="8"/>
      <c r="G3511" s="8"/>
      <c r="H3511" s="8"/>
      <c r="I3511" s="8"/>
      <c r="J3511" s="8"/>
      <c r="K3511" s="8"/>
      <c r="L3511" s="8"/>
      <c r="M3511" s="8"/>
    </row>
    <row r="3512" spans="1:37" ht="30" customHeight="1">
      <c r="A3512" s="32"/>
      <c r="B3512" s="32"/>
      <c r="C3512" s="30"/>
      <c r="D3512" s="8"/>
      <c r="E3512" s="8"/>
      <c r="F3512" s="8"/>
      <c r="G3512" s="8"/>
      <c r="H3512" s="8"/>
      <c r="I3512" s="8"/>
      <c r="J3512" s="8"/>
      <c r="K3512" s="8"/>
      <c r="L3512" s="8"/>
      <c r="M3512" s="8"/>
    </row>
    <row r="3513" spans="1:37" ht="30" customHeight="1">
      <c r="A3513" s="32"/>
      <c r="B3513" s="32"/>
      <c r="C3513" s="30"/>
      <c r="D3513" s="8"/>
      <c r="E3513" s="8"/>
      <c r="F3513" s="8"/>
      <c r="G3513" s="8"/>
      <c r="H3513" s="8"/>
      <c r="I3513" s="8"/>
      <c r="J3513" s="8"/>
      <c r="K3513" s="8"/>
      <c r="L3513" s="8"/>
      <c r="M3513" s="8"/>
    </row>
    <row r="3514" spans="1:37" ht="30" customHeight="1">
      <c r="A3514" s="32"/>
      <c r="B3514" s="32"/>
      <c r="C3514" s="30"/>
      <c r="D3514" s="8"/>
      <c r="E3514" s="8"/>
      <c r="F3514" s="8"/>
      <c r="G3514" s="8"/>
      <c r="H3514" s="8"/>
      <c r="I3514" s="8"/>
      <c r="J3514" s="8"/>
      <c r="K3514" s="8"/>
      <c r="L3514" s="8"/>
      <c r="M3514" s="8"/>
    </row>
    <row r="3515" spans="1:37" ht="30" customHeight="1">
      <c r="A3515" s="32"/>
      <c r="B3515" s="32"/>
      <c r="C3515" s="30"/>
      <c r="D3515" s="8"/>
      <c r="E3515" s="8"/>
      <c r="F3515" s="8"/>
      <c r="G3515" s="8"/>
      <c r="H3515" s="8"/>
      <c r="I3515" s="8"/>
      <c r="J3515" s="8"/>
      <c r="K3515" s="8"/>
      <c r="L3515" s="8"/>
      <c r="M3515" s="8"/>
    </row>
    <row r="3516" spans="1:37" ht="30" customHeight="1">
      <c r="A3516" s="32"/>
      <c r="B3516" s="32"/>
      <c r="C3516" s="30"/>
      <c r="D3516" s="8"/>
      <c r="E3516" s="8"/>
      <c r="F3516" s="8"/>
      <c r="G3516" s="8"/>
      <c r="H3516" s="8"/>
      <c r="I3516" s="8"/>
      <c r="J3516" s="8"/>
      <c r="K3516" s="8"/>
      <c r="L3516" s="8"/>
      <c r="M3516" s="8"/>
    </row>
    <row r="3517" spans="1:37" ht="30" customHeight="1">
      <c r="A3517" s="32"/>
      <c r="B3517" s="32"/>
      <c r="C3517" s="30"/>
      <c r="D3517" s="8"/>
      <c r="E3517" s="8"/>
      <c r="F3517" s="8"/>
      <c r="G3517" s="8"/>
      <c r="H3517" s="8"/>
      <c r="I3517" s="8"/>
      <c r="J3517" s="8"/>
      <c r="K3517" s="8"/>
      <c r="L3517" s="8"/>
      <c r="M3517" s="8"/>
    </row>
    <row r="3518" spans="1:37" ht="30" customHeight="1">
      <c r="A3518" s="32"/>
      <c r="B3518" s="32"/>
      <c r="C3518" s="30"/>
      <c r="D3518" s="8"/>
      <c r="E3518" s="8"/>
      <c r="F3518" s="8"/>
      <c r="G3518" s="8"/>
      <c r="H3518" s="8"/>
      <c r="I3518" s="8"/>
      <c r="J3518" s="8"/>
      <c r="K3518" s="8"/>
      <c r="L3518" s="8"/>
      <c r="M3518" s="8"/>
    </row>
    <row r="3519" spans="1:37" ht="30" customHeight="1">
      <c r="A3519" s="32"/>
      <c r="B3519" s="32"/>
      <c r="C3519" s="30"/>
      <c r="D3519" s="8"/>
      <c r="E3519" s="8"/>
      <c r="F3519" s="8"/>
      <c r="G3519" s="8"/>
      <c r="H3519" s="8"/>
      <c r="I3519" s="8"/>
      <c r="J3519" s="8"/>
      <c r="K3519" s="8"/>
      <c r="L3519" s="8"/>
      <c r="M3519" s="8"/>
    </row>
    <row r="3520" spans="1:37" ht="30" customHeight="1">
      <c r="A3520" s="32"/>
      <c r="B3520" s="32"/>
      <c r="C3520" s="30"/>
      <c r="D3520" s="8"/>
      <c r="E3520" s="8"/>
      <c r="F3520" s="8"/>
      <c r="G3520" s="8"/>
      <c r="H3520" s="8"/>
      <c r="I3520" s="8"/>
      <c r="J3520" s="8"/>
      <c r="K3520" s="8"/>
      <c r="L3520" s="8"/>
      <c r="M3520" s="8"/>
    </row>
    <row r="3521" spans="1:38" ht="30" customHeight="1">
      <c r="A3521" s="32"/>
      <c r="B3521" s="32"/>
      <c r="C3521" s="30"/>
      <c r="D3521" s="8"/>
      <c r="E3521" s="8"/>
      <c r="F3521" s="8"/>
      <c r="G3521" s="8"/>
      <c r="H3521" s="8"/>
      <c r="I3521" s="8"/>
      <c r="J3521" s="8"/>
      <c r="K3521" s="8"/>
      <c r="L3521" s="8"/>
      <c r="M3521" s="8"/>
    </row>
    <row r="3522" spans="1:38" ht="30" customHeight="1">
      <c r="A3522" s="32"/>
      <c r="B3522" s="32"/>
      <c r="C3522" s="30"/>
      <c r="D3522" s="8"/>
      <c r="E3522" s="8"/>
      <c r="F3522" s="8"/>
      <c r="G3522" s="8"/>
      <c r="H3522" s="8"/>
      <c r="I3522" s="8"/>
      <c r="J3522" s="8"/>
      <c r="K3522" s="8"/>
      <c r="L3522" s="8"/>
      <c r="M3522" s="8"/>
    </row>
    <row r="3523" spans="1:38" ht="30" customHeight="1">
      <c r="A3523" s="32"/>
      <c r="B3523" s="32"/>
      <c r="C3523" s="30"/>
      <c r="D3523" s="8"/>
      <c r="E3523" s="8"/>
      <c r="F3523" s="8"/>
      <c r="G3523" s="8"/>
      <c r="H3523" s="8"/>
      <c r="I3523" s="8"/>
      <c r="J3523" s="8"/>
      <c r="K3523" s="8"/>
      <c r="L3523" s="8"/>
      <c r="M3523" s="8"/>
    </row>
    <row r="3524" spans="1:38" ht="30" customHeight="1">
      <c r="A3524" s="11" t="s">
        <v>121</v>
      </c>
      <c r="B3524" s="12"/>
      <c r="C3524" s="13"/>
      <c r="D3524" s="14"/>
      <c r="E3524" s="8"/>
      <c r="F3524" s="14"/>
      <c r="G3524" s="8"/>
      <c r="H3524" s="14"/>
      <c r="I3524" s="8"/>
      <c r="J3524" s="14"/>
      <c r="K3524" s="8"/>
      <c r="L3524" s="14">
        <f>F3524+H3524+J3524</f>
        <v>0</v>
      </c>
      <c r="M3524" s="14"/>
      <c r="R3524">
        <f t="shared" ref="R3524:AL3524" si="370">ROUNDDOWN(SUM(R3504:R3506), 0)</f>
        <v>0</v>
      </c>
      <c r="S3524">
        <f t="shared" si="370"/>
        <v>0</v>
      </c>
      <c r="T3524">
        <f t="shared" si="370"/>
        <v>0</v>
      </c>
      <c r="U3524">
        <f t="shared" si="370"/>
        <v>0</v>
      </c>
      <c r="V3524">
        <f t="shared" si="370"/>
        <v>0</v>
      </c>
      <c r="W3524">
        <f t="shared" si="370"/>
        <v>0</v>
      </c>
      <c r="X3524">
        <f t="shared" si="370"/>
        <v>0</v>
      </c>
      <c r="Y3524">
        <f t="shared" si="370"/>
        <v>0</v>
      </c>
      <c r="Z3524">
        <f t="shared" si="370"/>
        <v>0</v>
      </c>
      <c r="AA3524">
        <f t="shared" si="370"/>
        <v>0</v>
      </c>
      <c r="AB3524">
        <f t="shared" si="370"/>
        <v>0</v>
      </c>
      <c r="AC3524">
        <f t="shared" si="370"/>
        <v>0</v>
      </c>
      <c r="AD3524">
        <f t="shared" si="370"/>
        <v>0</v>
      </c>
      <c r="AE3524">
        <f t="shared" si="370"/>
        <v>0</v>
      </c>
      <c r="AF3524">
        <f t="shared" si="370"/>
        <v>0</v>
      </c>
      <c r="AG3524">
        <f t="shared" si="370"/>
        <v>0</v>
      </c>
      <c r="AH3524">
        <f t="shared" si="370"/>
        <v>0</v>
      </c>
      <c r="AI3524">
        <f t="shared" si="370"/>
        <v>0</v>
      </c>
      <c r="AJ3524">
        <f t="shared" si="370"/>
        <v>0</v>
      </c>
      <c r="AK3524">
        <f t="shared" si="370"/>
        <v>0</v>
      </c>
      <c r="AL3524">
        <f t="shared" si="370"/>
        <v>0</v>
      </c>
    </row>
    <row r="3525" spans="1:38" ht="30" customHeight="1">
      <c r="A3525" s="53" t="s">
        <v>476</v>
      </c>
      <c r="B3525" s="56"/>
      <c r="C3525" s="56"/>
      <c r="D3525" s="56"/>
      <c r="E3525" s="56"/>
      <c r="F3525" s="56"/>
      <c r="G3525" s="56"/>
      <c r="H3525" s="56"/>
      <c r="I3525" s="56"/>
      <c r="J3525" s="56"/>
      <c r="K3525" s="56"/>
      <c r="L3525" s="56"/>
      <c r="M3525" s="57"/>
    </row>
    <row r="3526" spans="1:38" ht="30" customHeight="1">
      <c r="A3526" s="31" t="s">
        <v>237</v>
      </c>
      <c r="B3526" s="31" t="s">
        <v>105</v>
      </c>
      <c r="C3526" s="29" t="s">
        <v>47</v>
      </c>
      <c r="D3526" s="8">
        <v>1</v>
      </c>
      <c r="E3526" s="8"/>
      <c r="F3526" s="8"/>
      <c r="G3526" s="8"/>
      <c r="H3526" s="8"/>
      <c r="I3526" s="8"/>
      <c r="J3526" s="8"/>
      <c r="K3526" s="8">
        <f t="shared" ref="K3526:L3528" si="371">E3526+G3526+I3526</f>
        <v>0</v>
      </c>
      <c r="L3526" s="8">
        <f t="shared" si="371"/>
        <v>0</v>
      </c>
      <c r="M3526" s="9" t="s">
        <v>236</v>
      </c>
      <c r="O3526" t="str">
        <f>""</f>
        <v/>
      </c>
      <c r="P3526" s="1" t="s">
        <v>120</v>
      </c>
      <c r="Q3526">
        <v>1</v>
      </c>
      <c r="R3526">
        <f>IF(P3526="기계경비", J3526, 0)</f>
        <v>0</v>
      </c>
      <c r="S3526">
        <f>IF(P3526="운반비", J3526, 0)</f>
        <v>0</v>
      </c>
      <c r="T3526">
        <f>IF(P3526="작업부산물", F3526, 0)</f>
        <v>0</v>
      </c>
      <c r="U3526">
        <f>IF(P3526="관급", F3526, 0)</f>
        <v>0</v>
      </c>
      <c r="V3526">
        <f>IF(P3526="외주비", J3526, 0)</f>
        <v>0</v>
      </c>
      <c r="W3526">
        <f>IF(P3526="장비비", J3526, 0)</f>
        <v>0</v>
      </c>
      <c r="X3526">
        <f>IF(P3526="폐기물처리비", J3526, 0)</f>
        <v>0</v>
      </c>
      <c r="Y3526">
        <f>IF(P3526="가설비", J3526, 0)</f>
        <v>0</v>
      </c>
      <c r="Z3526">
        <f>IF(P3526="잡비제외분", F3526, 0)</f>
        <v>0</v>
      </c>
      <c r="AA3526">
        <f>IF(P3526="사급자재대", L3526, 0)</f>
        <v>0</v>
      </c>
      <c r="AB3526">
        <f>IF(P3526="관급자재대", L3526, 0)</f>
        <v>0</v>
      </c>
      <c r="AC3526">
        <f>IF(P3526="사용자항목1", L3526, 0)</f>
        <v>0</v>
      </c>
      <c r="AD3526">
        <f>IF(P3526="사용자항목2", L3526, 0)</f>
        <v>0</v>
      </c>
      <c r="AE3526">
        <f>IF(P3526="사용자항목3", L3526, 0)</f>
        <v>0</v>
      </c>
      <c r="AF3526">
        <f>IF(P3526="사용자항목4", L3526, 0)</f>
        <v>0</v>
      </c>
      <c r="AG3526">
        <f>IF(P3526="사용자항목5", L3526, 0)</f>
        <v>0</v>
      </c>
      <c r="AH3526">
        <f>IF(P3526="사용자항목6", L3526, 0)</f>
        <v>0</v>
      </c>
      <c r="AI3526">
        <f>IF(P3526="사용자항목7", L3526, 0)</f>
        <v>0</v>
      </c>
      <c r="AJ3526">
        <f>IF(P3526="사용자항목8", L3526, 0)</f>
        <v>0</v>
      </c>
      <c r="AK3526">
        <f>IF(P3526="사용자항목9", L3526, 0)</f>
        <v>0</v>
      </c>
    </row>
    <row r="3527" spans="1:38" ht="30" customHeight="1">
      <c r="A3527" s="31" t="s">
        <v>222</v>
      </c>
      <c r="B3527" s="31" t="s">
        <v>223</v>
      </c>
      <c r="C3527" s="29" t="s">
        <v>47</v>
      </c>
      <c r="D3527" s="8">
        <v>8</v>
      </c>
      <c r="E3527" s="8"/>
      <c r="F3527" s="8"/>
      <c r="G3527" s="8"/>
      <c r="H3527" s="8"/>
      <c r="I3527" s="8"/>
      <c r="J3527" s="8"/>
      <c r="K3527" s="8">
        <f t="shared" si="371"/>
        <v>0</v>
      </c>
      <c r="L3527" s="8">
        <f t="shared" si="371"/>
        <v>0</v>
      </c>
      <c r="M3527" s="9" t="s">
        <v>221</v>
      </c>
      <c r="O3527" t="str">
        <f>""</f>
        <v/>
      </c>
      <c r="P3527" s="1" t="s">
        <v>120</v>
      </c>
      <c r="Q3527">
        <v>1</v>
      </c>
      <c r="R3527">
        <f>IF(P3527="기계경비", J3527, 0)</f>
        <v>0</v>
      </c>
      <c r="S3527">
        <f>IF(P3527="운반비", J3527, 0)</f>
        <v>0</v>
      </c>
      <c r="T3527">
        <f>IF(P3527="작업부산물", F3527, 0)</f>
        <v>0</v>
      </c>
      <c r="U3527">
        <f>IF(P3527="관급", F3527, 0)</f>
        <v>0</v>
      </c>
      <c r="V3527">
        <f>IF(P3527="외주비", J3527, 0)</f>
        <v>0</v>
      </c>
      <c r="W3527">
        <f>IF(P3527="장비비", J3527, 0)</f>
        <v>0</v>
      </c>
      <c r="X3527">
        <f>IF(P3527="폐기물처리비", J3527, 0)</f>
        <v>0</v>
      </c>
      <c r="Y3527">
        <f>IF(P3527="가설비", J3527, 0)</f>
        <v>0</v>
      </c>
      <c r="Z3527">
        <f>IF(P3527="잡비제외분", F3527, 0)</f>
        <v>0</v>
      </c>
      <c r="AA3527">
        <f>IF(P3527="사급자재대", L3527, 0)</f>
        <v>0</v>
      </c>
      <c r="AB3527">
        <f>IF(P3527="관급자재대", L3527, 0)</f>
        <v>0</v>
      </c>
      <c r="AC3527">
        <f>IF(P3527="사용자항목1", L3527, 0)</f>
        <v>0</v>
      </c>
      <c r="AD3527">
        <f>IF(P3527="사용자항목2", L3527, 0)</f>
        <v>0</v>
      </c>
      <c r="AE3527">
        <f>IF(P3527="사용자항목3", L3527, 0)</f>
        <v>0</v>
      </c>
      <c r="AF3527">
        <f>IF(P3527="사용자항목4", L3527, 0)</f>
        <v>0</v>
      </c>
      <c r="AG3527">
        <f>IF(P3527="사용자항목5", L3527, 0)</f>
        <v>0</v>
      </c>
      <c r="AH3527">
        <f>IF(P3527="사용자항목6", L3527, 0)</f>
        <v>0</v>
      </c>
      <c r="AI3527">
        <f>IF(P3527="사용자항목7", L3527, 0)</f>
        <v>0</v>
      </c>
      <c r="AJ3527">
        <f>IF(P3527="사용자항목8", L3527, 0)</f>
        <v>0</v>
      </c>
      <c r="AK3527">
        <f>IF(P3527="사용자항목9", L3527, 0)</f>
        <v>0</v>
      </c>
    </row>
    <row r="3528" spans="1:38" ht="30" customHeight="1">
      <c r="A3528" s="31" t="s">
        <v>255</v>
      </c>
      <c r="B3528" s="31" t="s">
        <v>105</v>
      </c>
      <c r="C3528" s="29" t="s">
        <v>47</v>
      </c>
      <c r="D3528" s="8">
        <v>12</v>
      </c>
      <c r="E3528" s="8"/>
      <c r="F3528" s="8"/>
      <c r="G3528" s="8"/>
      <c r="H3528" s="8"/>
      <c r="I3528" s="8"/>
      <c r="J3528" s="8"/>
      <c r="K3528" s="8">
        <f t="shared" si="371"/>
        <v>0</v>
      </c>
      <c r="L3528" s="8">
        <f t="shared" si="371"/>
        <v>0</v>
      </c>
      <c r="M3528" s="9" t="s">
        <v>254</v>
      </c>
      <c r="O3528" t="str">
        <f>""</f>
        <v/>
      </c>
      <c r="P3528" s="1" t="s">
        <v>120</v>
      </c>
      <c r="Q3528">
        <v>1</v>
      </c>
      <c r="R3528">
        <f>IF(P3528="기계경비", J3528, 0)</f>
        <v>0</v>
      </c>
      <c r="S3528">
        <f>IF(P3528="운반비", J3528, 0)</f>
        <v>0</v>
      </c>
      <c r="T3528">
        <f>IF(P3528="작업부산물", F3528, 0)</f>
        <v>0</v>
      </c>
      <c r="U3528">
        <f>IF(P3528="관급", F3528, 0)</f>
        <v>0</v>
      </c>
      <c r="V3528">
        <f>IF(P3528="외주비", J3528, 0)</f>
        <v>0</v>
      </c>
      <c r="W3528">
        <f>IF(P3528="장비비", J3528, 0)</f>
        <v>0</v>
      </c>
      <c r="X3528">
        <f>IF(P3528="폐기물처리비", J3528, 0)</f>
        <v>0</v>
      </c>
      <c r="Y3528">
        <f>IF(P3528="가설비", J3528, 0)</f>
        <v>0</v>
      </c>
      <c r="Z3528">
        <f>IF(P3528="잡비제외분", F3528, 0)</f>
        <v>0</v>
      </c>
      <c r="AA3528">
        <f>IF(P3528="사급자재대", L3528, 0)</f>
        <v>0</v>
      </c>
      <c r="AB3528">
        <f>IF(P3528="관급자재대", L3528, 0)</f>
        <v>0</v>
      </c>
      <c r="AC3528">
        <f>IF(P3528="사용자항목1", L3528, 0)</f>
        <v>0</v>
      </c>
      <c r="AD3528">
        <f>IF(P3528="사용자항목2", L3528, 0)</f>
        <v>0</v>
      </c>
      <c r="AE3528">
        <f>IF(P3528="사용자항목3", L3528, 0)</f>
        <v>0</v>
      </c>
      <c r="AF3528">
        <f>IF(P3528="사용자항목4", L3528, 0)</f>
        <v>0</v>
      </c>
      <c r="AG3528">
        <f>IF(P3528="사용자항목5", L3528, 0)</f>
        <v>0</v>
      </c>
      <c r="AH3528">
        <f>IF(P3528="사용자항목6", L3528, 0)</f>
        <v>0</v>
      </c>
      <c r="AI3528">
        <f>IF(P3528="사용자항목7", L3528, 0)</f>
        <v>0</v>
      </c>
      <c r="AJ3528">
        <f>IF(P3528="사용자항목8", L3528, 0)</f>
        <v>0</v>
      </c>
      <c r="AK3528">
        <f>IF(P3528="사용자항목9", L3528, 0)</f>
        <v>0</v>
      </c>
    </row>
    <row r="3529" spans="1:38" ht="30" customHeight="1">
      <c r="A3529" s="32"/>
      <c r="B3529" s="32"/>
      <c r="C3529" s="30"/>
      <c r="D3529" s="8"/>
      <c r="E3529" s="8"/>
      <c r="F3529" s="8"/>
      <c r="G3529" s="8"/>
      <c r="H3529" s="8"/>
      <c r="I3529" s="8"/>
      <c r="J3529" s="8"/>
      <c r="K3529" s="8"/>
      <c r="L3529" s="8"/>
      <c r="M3529" s="8"/>
    </row>
    <row r="3530" spans="1:38" ht="30" customHeight="1">
      <c r="A3530" s="32"/>
      <c r="B3530" s="32"/>
      <c r="C3530" s="30"/>
      <c r="D3530" s="8"/>
      <c r="E3530" s="8"/>
      <c r="F3530" s="8"/>
      <c r="G3530" s="8"/>
      <c r="H3530" s="8"/>
      <c r="I3530" s="8"/>
      <c r="J3530" s="8"/>
      <c r="K3530" s="8"/>
      <c r="L3530" s="8"/>
      <c r="M3530" s="8"/>
    </row>
    <row r="3531" spans="1:38" ht="30" customHeight="1">
      <c r="A3531" s="32"/>
      <c r="B3531" s="32"/>
      <c r="C3531" s="30"/>
      <c r="D3531" s="8"/>
      <c r="E3531" s="8"/>
      <c r="F3531" s="8"/>
      <c r="G3531" s="8"/>
      <c r="H3531" s="8"/>
      <c r="I3531" s="8"/>
      <c r="J3531" s="8"/>
      <c r="K3531" s="8"/>
      <c r="L3531" s="8"/>
      <c r="M3531" s="8"/>
    </row>
    <row r="3532" spans="1:38" ht="30" customHeight="1">
      <c r="A3532" s="32"/>
      <c r="B3532" s="32"/>
      <c r="C3532" s="30"/>
      <c r="D3532" s="8"/>
      <c r="E3532" s="8"/>
      <c r="F3532" s="8"/>
      <c r="G3532" s="8"/>
      <c r="H3532" s="8"/>
      <c r="I3532" s="8"/>
      <c r="J3532" s="8"/>
      <c r="K3532" s="8"/>
      <c r="L3532" s="8"/>
      <c r="M3532" s="8"/>
    </row>
    <row r="3533" spans="1:38" ht="30" customHeight="1">
      <c r="A3533" s="32"/>
      <c r="B3533" s="32"/>
      <c r="C3533" s="30"/>
      <c r="D3533" s="8"/>
      <c r="E3533" s="8"/>
      <c r="F3533" s="8"/>
      <c r="G3533" s="8"/>
      <c r="H3533" s="8"/>
      <c r="I3533" s="8"/>
      <c r="J3533" s="8"/>
      <c r="K3533" s="8"/>
      <c r="L3533" s="8"/>
      <c r="M3533" s="8"/>
    </row>
    <row r="3534" spans="1:38" ht="30" customHeight="1">
      <c r="A3534" s="32"/>
      <c r="B3534" s="32"/>
      <c r="C3534" s="30"/>
      <c r="D3534" s="8"/>
      <c r="E3534" s="8"/>
      <c r="F3534" s="8"/>
      <c r="G3534" s="8"/>
      <c r="H3534" s="8"/>
      <c r="I3534" s="8"/>
      <c r="J3534" s="8"/>
      <c r="K3534" s="8"/>
      <c r="L3534" s="8"/>
      <c r="M3534" s="8"/>
    </row>
    <row r="3535" spans="1:38" ht="30" customHeight="1">
      <c r="A3535" s="32"/>
      <c r="B3535" s="32"/>
      <c r="C3535" s="30"/>
      <c r="D3535" s="8"/>
      <c r="E3535" s="8"/>
      <c r="F3535" s="8"/>
      <c r="G3535" s="8"/>
      <c r="H3535" s="8"/>
      <c r="I3535" s="8"/>
      <c r="J3535" s="8"/>
      <c r="K3535" s="8"/>
      <c r="L3535" s="8"/>
      <c r="M3535" s="8"/>
    </row>
    <row r="3536" spans="1:38" ht="30" customHeight="1">
      <c r="A3536" s="32"/>
      <c r="B3536" s="32"/>
      <c r="C3536" s="30"/>
      <c r="D3536" s="8"/>
      <c r="E3536" s="8"/>
      <c r="F3536" s="8"/>
      <c r="G3536" s="8"/>
      <c r="H3536" s="8"/>
      <c r="I3536" s="8"/>
      <c r="J3536" s="8"/>
      <c r="K3536" s="8"/>
      <c r="L3536" s="8"/>
      <c r="M3536" s="8"/>
    </row>
    <row r="3537" spans="1:38" ht="30" customHeight="1">
      <c r="A3537" s="32"/>
      <c r="B3537" s="32"/>
      <c r="C3537" s="30"/>
      <c r="D3537" s="8"/>
      <c r="E3537" s="8"/>
      <c r="F3537" s="8"/>
      <c r="G3537" s="8"/>
      <c r="H3537" s="8"/>
      <c r="I3537" s="8"/>
      <c r="J3537" s="8"/>
      <c r="K3537" s="8"/>
      <c r="L3537" s="8"/>
      <c r="M3537" s="8"/>
    </row>
    <row r="3538" spans="1:38" ht="30" customHeight="1">
      <c r="A3538" s="32"/>
      <c r="B3538" s="32"/>
      <c r="C3538" s="30"/>
      <c r="D3538" s="8"/>
      <c r="E3538" s="8"/>
      <c r="F3538" s="8"/>
      <c r="G3538" s="8"/>
      <c r="H3538" s="8"/>
      <c r="I3538" s="8"/>
      <c r="J3538" s="8"/>
      <c r="K3538" s="8"/>
      <c r="L3538" s="8"/>
      <c r="M3538" s="8"/>
    </row>
    <row r="3539" spans="1:38" ht="30" customHeight="1">
      <c r="A3539" s="32"/>
      <c r="B3539" s="32"/>
      <c r="C3539" s="30"/>
      <c r="D3539" s="8"/>
      <c r="E3539" s="8"/>
      <c r="F3539" s="8"/>
      <c r="G3539" s="8"/>
      <c r="H3539" s="8"/>
      <c r="I3539" s="8"/>
      <c r="J3539" s="8"/>
      <c r="K3539" s="8"/>
      <c r="L3539" s="8"/>
      <c r="M3539" s="8"/>
    </row>
    <row r="3540" spans="1:38" ht="30" customHeight="1">
      <c r="A3540" s="32"/>
      <c r="B3540" s="32"/>
      <c r="C3540" s="30"/>
      <c r="D3540" s="8"/>
      <c r="E3540" s="8"/>
      <c r="F3540" s="8"/>
      <c r="G3540" s="8"/>
      <c r="H3540" s="8"/>
      <c r="I3540" s="8"/>
      <c r="J3540" s="8"/>
      <c r="K3540" s="8"/>
      <c r="L3540" s="8"/>
      <c r="M3540" s="8"/>
    </row>
    <row r="3541" spans="1:38" ht="30" customHeight="1">
      <c r="A3541" s="32"/>
      <c r="B3541" s="32"/>
      <c r="C3541" s="30"/>
      <c r="D3541" s="8"/>
      <c r="E3541" s="8"/>
      <c r="F3541" s="8"/>
      <c r="G3541" s="8"/>
      <c r="H3541" s="8"/>
      <c r="I3541" s="8"/>
      <c r="J3541" s="8"/>
      <c r="K3541" s="8"/>
      <c r="L3541" s="8"/>
      <c r="M3541" s="8"/>
    </row>
    <row r="3542" spans="1:38" ht="30" customHeight="1">
      <c r="A3542" s="32"/>
      <c r="B3542" s="32"/>
      <c r="C3542" s="30"/>
      <c r="D3542" s="8"/>
      <c r="E3542" s="8"/>
      <c r="F3542" s="8"/>
      <c r="G3542" s="8"/>
      <c r="H3542" s="8"/>
      <c r="I3542" s="8"/>
      <c r="J3542" s="8"/>
      <c r="K3542" s="8"/>
      <c r="L3542" s="8"/>
      <c r="M3542" s="8"/>
    </row>
    <row r="3543" spans="1:38" ht="30" customHeight="1">
      <c r="A3543" s="32"/>
      <c r="B3543" s="32"/>
      <c r="C3543" s="30"/>
      <c r="D3543" s="8"/>
      <c r="E3543" s="8"/>
      <c r="F3543" s="8"/>
      <c r="G3543" s="8"/>
      <c r="H3543" s="8"/>
      <c r="I3543" s="8"/>
      <c r="J3543" s="8"/>
      <c r="K3543" s="8"/>
      <c r="L3543" s="8"/>
      <c r="M3543" s="8"/>
    </row>
    <row r="3544" spans="1:38" ht="30" customHeight="1">
      <c r="A3544" s="32"/>
      <c r="B3544" s="32"/>
      <c r="C3544" s="30"/>
      <c r="D3544" s="8"/>
      <c r="E3544" s="8"/>
      <c r="F3544" s="8"/>
      <c r="G3544" s="8"/>
      <c r="H3544" s="8"/>
      <c r="I3544" s="8"/>
      <c r="J3544" s="8"/>
      <c r="K3544" s="8"/>
      <c r="L3544" s="8"/>
      <c r="M3544" s="8"/>
    </row>
    <row r="3545" spans="1:38" ht="30" customHeight="1">
      <c r="A3545" s="32"/>
      <c r="B3545" s="32"/>
      <c r="C3545" s="30"/>
      <c r="D3545" s="8"/>
      <c r="E3545" s="8"/>
      <c r="F3545" s="8"/>
      <c r="G3545" s="8"/>
      <c r="H3545" s="8"/>
      <c r="I3545" s="8"/>
      <c r="J3545" s="8"/>
      <c r="K3545" s="8"/>
      <c r="L3545" s="8"/>
      <c r="M3545" s="8"/>
    </row>
    <row r="3546" spans="1:38" ht="30" customHeight="1">
      <c r="A3546" s="11" t="s">
        <v>121</v>
      </c>
      <c r="B3546" s="12"/>
      <c r="C3546" s="13"/>
      <c r="D3546" s="14"/>
      <c r="E3546" s="8"/>
      <c r="F3546" s="14"/>
      <c r="G3546" s="8"/>
      <c r="H3546" s="14"/>
      <c r="I3546" s="8"/>
      <c r="J3546" s="14"/>
      <c r="K3546" s="8"/>
      <c r="L3546" s="14">
        <f>F3546+H3546+J3546</f>
        <v>0</v>
      </c>
      <c r="M3546" s="14"/>
      <c r="R3546">
        <f t="shared" ref="R3546:AL3546" si="372">ROUNDDOWN(SUM(R3526:R3528), 0)</f>
        <v>0</v>
      </c>
      <c r="S3546">
        <f t="shared" si="372"/>
        <v>0</v>
      </c>
      <c r="T3546">
        <f t="shared" si="372"/>
        <v>0</v>
      </c>
      <c r="U3546">
        <f t="shared" si="372"/>
        <v>0</v>
      </c>
      <c r="V3546">
        <f t="shared" si="372"/>
        <v>0</v>
      </c>
      <c r="W3546">
        <f t="shared" si="372"/>
        <v>0</v>
      </c>
      <c r="X3546">
        <f t="shared" si="372"/>
        <v>0</v>
      </c>
      <c r="Y3546">
        <f t="shared" si="372"/>
        <v>0</v>
      </c>
      <c r="Z3546">
        <f t="shared" si="372"/>
        <v>0</v>
      </c>
      <c r="AA3546">
        <f t="shared" si="372"/>
        <v>0</v>
      </c>
      <c r="AB3546">
        <f t="shared" si="372"/>
        <v>0</v>
      </c>
      <c r="AC3546">
        <f t="shared" si="372"/>
        <v>0</v>
      </c>
      <c r="AD3546">
        <f t="shared" si="372"/>
        <v>0</v>
      </c>
      <c r="AE3546">
        <f t="shared" si="372"/>
        <v>0</v>
      </c>
      <c r="AF3546">
        <f t="shared" si="372"/>
        <v>0</v>
      </c>
      <c r="AG3546">
        <f t="shared" si="372"/>
        <v>0</v>
      </c>
      <c r="AH3546">
        <f t="shared" si="372"/>
        <v>0</v>
      </c>
      <c r="AI3546">
        <f t="shared" si="372"/>
        <v>0</v>
      </c>
      <c r="AJ3546">
        <f t="shared" si="372"/>
        <v>0</v>
      </c>
      <c r="AK3546">
        <f t="shared" si="372"/>
        <v>0</v>
      </c>
      <c r="AL3546">
        <f t="shared" si="372"/>
        <v>0</v>
      </c>
    </row>
    <row r="3547" spans="1:38" ht="30" customHeight="1">
      <c r="A3547" s="53" t="s">
        <v>477</v>
      </c>
      <c r="B3547" s="56"/>
      <c r="C3547" s="56"/>
      <c r="D3547" s="56"/>
      <c r="E3547" s="56"/>
      <c r="F3547" s="56"/>
      <c r="G3547" s="56"/>
      <c r="H3547" s="56"/>
      <c r="I3547" s="56"/>
      <c r="J3547" s="56"/>
      <c r="K3547" s="56"/>
      <c r="L3547" s="56"/>
      <c r="M3547" s="57"/>
    </row>
    <row r="3548" spans="1:38" ht="30" customHeight="1">
      <c r="A3548" s="31" t="s">
        <v>61</v>
      </c>
      <c r="B3548" s="31" t="s">
        <v>62</v>
      </c>
      <c r="C3548" s="29" t="s">
        <v>47</v>
      </c>
      <c r="D3548" s="8">
        <v>0.87870000000000004</v>
      </c>
      <c r="E3548" s="8"/>
      <c r="F3548" s="8"/>
      <c r="G3548" s="8"/>
      <c r="H3548" s="8"/>
      <c r="I3548" s="8"/>
      <c r="J3548" s="8"/>
      <c r="K3548" s="8">
        <f t="shared" ref="K3548:L3554" si="373">E3548+G3548+I3548</f>
        <v>0</v>
      </c>
      <c r="L3548" s="8">
        <f t="shared" si="373"/>
        <v>0</v>
      </c>
      <c r="M3548" s="8"/>
      <c r="O3548" t="str">
        <f>"01"</f>
        <v>01</v>
      </c>
      <c r="P3548" s="1" t="s">
        <v>120</v>
      </c>
      <c r="Q3548">
        <v>1</v>
      </c>
      <c r="R3548">
        <f t="shared" ref="R3548:R3554" si="374">IF(P3548="기계경비", J3548, 0)</f>
        <v>0</v>
      </c>
      <c r="S3548">
        <f t="shared" ref="S3548:S3554" si="375">IF(P3548="운반비", J3548, 0)</f>
        <v>0</v>
      </c>
      <c r="T3548">
        <f t="shared" ref="T3548:T3554" si="376">IF(P3548="작업부산물", F3548, 0)</f>
        <v>0</v>
      </c>
      <c r="U3548">
        <f t="shared" ref="U3548:U3554" si="377">IF(P3548="관급", F3548, 0)</f>
        <v>0</v>
      </c>
      <c r="V3548">
        <f t="shared" ref="V3548:V3554" si="378">IF(P3548="외주비", J3548, 0)</f>
        <v>0</v>
      </c>
      <c r="W3548">
        <f t="shared" ref="W3548:W3554" si="379">IF(P3548="장비비", J3548, 0)</f>
        <v>0</v>
      </c>
      <c r="X3548">
        <f t="shared" ref="X3548:X3554" si="380">IF(P3548="폐기물처리비", J3548, 0)</f>
        <v>0</v>
      </c>
      <c r="Y3548">
        <f t="shared" ref="Y3548:Y3554" si="381">IF(P3548="가설비", J3548, 0)</f>
        <v>0</v>
      </c>
      <c r="Z3548">
        <f t="shared" ref="Z3548:Z3554" si="382">IF(P3548="잡비제외분", F3548, 0)</f>
        <v>0</v>
      </c>
      <c r="AA3548">
        <f t="shared" ref="AA3548:AA3554" si="383">IF(P3548="사급자재대", L3548, 0)</f>
        <v>0</v>
      </c>
      <c r="AB3548">
        <f t="shared" ref="AB3548:AB3554" si="384">IF(P3548="관급자재대", L3548, 0)</f>
        <v>0</v>
      </c>
      <c r="AC3548">
        <f t="shared" ref="AC3548:AC3554" si="385">IF(P3548="사용자항목1", L3548, 0)</f>
        <v>0</v>
      </c>
      <c r="AD3548">
        <f t="shared" ref="AD3548:AD3554" si="386">IF(P3548="사용자항목2", L3548, 0)</f>
        <v>0</v>
      </c>
      <c r="AE3548">
        <f t="shared" ref="AE3548:AE3554" si="387">IF(P3548="사용자항목3", L3548, 0)</f>
        <v>0</v>
      </c>
      <c r="AF3548">
        <f t="shared" ref="AF3548:AF3554" si="388">IF(P3548="사용자항목4", L3548, 0)</f>
        <v>0</v>
      </c>
      <c r="AG3548">
        <f t="shared" ref="AG3548:AG3554" si="389">IF(P3548="사용자항목5", L3548, 0)</f>
        <v>0</v>
      </c>
      <c r="AH3548">
        <f t="shared" ref="AH3548:AH3554" si="390">IF(P3548="사용자항목6", L3548, 0)</f>
        <v>0</v>
      </c>
      <c r="AI3548">
        <f t="shared" ref="AI3548:AI3554" si="391">IF(P3548="사용자항목7", L3548, 0)</f>
        <v>0</v>
      </c>
      <c r="AJ3548">
        <f t="shared" ref="AJ3548:AJ3554" si="392">IF(P3548="사용자항목8", L3548, 0)</f>
        <v>0</v>
      </c>
      <c r="AK3548">
        <f t="shared" ref="AK3548:AK3554" si="393">IF(P3548="사용자항목9", L3548, 0)</f>
        <v>0</v>
      </c>
    </row>
    <row r="3549" spans="1:38" ht="30" customHeight="1">
      <c r="A3549" s="31" t="s">
        <v>61</v>
      </c>
      <c r="B3549" s="31" t="s">
        <v>63</v>
      </c>
      <c r="C3549" s="29" t="s">
        <v>47</v>
      </c>
      <c r="D3549" s="8">
        <v>12.302</v>
      </c>
      <c r="E3549" s="8"/>
      <c r="F3549" s="8"/>
      <c r="G3549" s="8"/>
      <c r="H3549" s="8"/>
      <c r="I3549" s="8"/>
      <c r="J3549" s="8"/>
      <c r="K3549" s="8">
        <f t="shared" si="373"/>
        <v>0</v>
      </c>
      <c r="L3549" s="8">
        <f t="shared" si="373"/>
        <v>0</v>
      </c>
      <c r="M3549" s="8"/>
      <c r="O3549" t="str">
        <f>"01"</f>
        <v>01</v>
      </c>
      <c r="P3549" s="1" t="s">
        <v>120</v>
      </c>
      <c r="Q3549">
        <v>1</v>
      </c>
      <c r="R3549">
        <f t="shared" si="374"/>
        <v>0</v>
      </c>
      <c r="S3549">
        <f t="shared" si="375"/>
        <v>0</v>
      </c>
      <c r="T3549">
        <f t="shared" si="376"/>
        <v>0</v>
      </c>
      <c r="U3549">
        <f t="shared" si="377"/>
        <v>0</v>
      </c>
      <c r="V3549">
        <f t="shared" si="378"/>
        <v>0</v>
      </c>
      <c r="W3549">
        <f t="shared" si="379"/>
        <v>0</v>
      </c>
      <c r="X3549">
        <f t="shared" si="380"/>
        <v>0</v>
      </c>
      <c r="Y3549">
        <f t="shared" si="381"/>
        <v>0</v>
      </c>
      <c r="Z3549">
        <f t="shared" si="382"/>
        <v>0</v>
      </c>
      <c r="AA3549">
        <f t="shared" si="383"/>
        <v>0</v>
      </c>
      <c r="AB3549">
        <f t="shared" si="384"/>
        <v>0</v>
      </c>
      <c r="AC3549">
        <f t="shared" si="385"/>
        <v>0</v>
      </c>
      <c r="AD3549">
        <f t="shared" si="386"/>
        <v>0</v>
      </c>
      <c r="AE3549">
        <f t="shared" si="387"/>
        <v>0</v>
      </c>
      <c r="AF3549">
        <f t="shared" si="388"/>
        <v>0</v>
      </c>
      <c r="AG3549">
        <f t="shared" si="389"/>
        <v>0</v>
      </c>
      <c r="AH3549">
        <f t="shared" si="390"/>
        <v>0</v>
      </c>
      <c r="AI3549">
        <f t="shared" si="391"/>
        <v>0</v>
      </c>
      <c r="AJ3549">
        <f t="shared" si="392"/>
        <v>0</v>
      </c>
      <c r="AK3549">
        <f t="shared" si="393"/>
        <v>0</v>
      </c>
    </row>
    <row r="3550" spans="1:38" ht="30" customHeight="1">
      <c r="A3550" s="31" t="s">
        <v>72</v>
      </c>
      <c r="B3550" s="31" t="s">
        <v>73</v>
      </c>
      <c r="C3550" s="29" t="s">
        <v>74</v>
      </c>
      <c r="D3550" s="8">
        <v>0.84589999999999999</v>
      </c>
      <c r="E3550" s="8"/>
      <c r="F3550" s="8"/>
      <c r="G3550" s="8"/>
      <c r="H3550" s="8"/>
      <c r="I3550" s="8"/>
      <c r="J3550" s="8"/>
      <c r="K3550" s="8">
        <f t="shared" si="373"/>
        <v>0</v>
      </c>
      <c r="L3550" s="8">
        <f t="shared" si="373"/>
        <v>0</v>
      </c>
      <c r="M3550" s="8"/>
      <c r="O3550" t="str">
        <f>"01"</f>
        <v>01</v>
      </c>
      <c r="P3550" s="1" t="s">
        <v>120</v>
      </c>
      <c r="Q3550">
        <v>1</v>
      </c>
      <c r="R3550">
        <f t="shared" si="374"/>
        <v>0</v>
      </c>
      <c r="S3550">
        <f t="shared" si="375"/>
        <v>0</v>
      </c>
      <c r="T3550">
        <f t="shared" si="376"/>
        <v>0</v>
      </c>
      <c r="U3550">
        <f t="shared" si="377"/>
        <v>0</v>
      </c>
      <c r="V3550">
        <f t="shared" si="378"/>
        <v>0</v>
      </c>
      <c r="W3550">
        <f t="shared" si="379"/>
        <v>0</v>
      </c>
      <c r="X3550">
        <f t="shared" si="380"/>
        <v>0</v>
      </c>
      <c r="Y3550">
        <f t="shared" si="381"/>
        <v>0</v>
      </c>
      <c r="Z3550">
        <f t="shared" si="382"/>
        <v>0</v>
      </c>
      <c r="AA3550">
        <f t="shared" si="383"/>
        <v>0</v>
      </c>
      <c r="AB3550">
        <f t="shared" si="384"/>
        <v>0</v>
      </c>
      <c r="AC3550">
        <f t="shared" si="385"/>
        <v>0</v>
      </c>
      <c r="AD3550">
        <f t="shared" si="386"/>
        <v>0</v>
      </c>
      <c r="AE3550">
        <f t="shared" si="387"/>
        <v>0</v>
      </c>
      <c r="AF3550">
        <f t="shared" si="388"/>
        <v>0</v>
      </c>
      <c r="AG3550">
        <f t="shared" si="389"/>
        <v>0</v>
      </c>
      <c r="AH3550">
        <f t="shared" si="390"/>
        <v>0</v>
      </c>
      <c r="AI3550">
        <f t="shared" si="391"/>
        <v>0</v>
      </c>
      <c r="AJ3550">
        <f t="shared" si="392"/>
        <v>0</v>
      </c>
      <c r="AK3550">
        <f t="shared" si="393"/>
        <v>0</v>
      </c>
    </row>
    <row r="3551" spans="1:38" ht="30" customHeight="1">
      <c r="A3551" s="31" t="s">
        <v>257</v>
      </c>
      <c r="B3551" s="31" t="s">
        <v>258</v>
      </c>
      <c r="C3551" s="29" t="s">
        <v>47</v>
      </c>
      <c r="D3551" s="8">
        <v>13</v>
      </c>
      <c r="E3551" s="8"/>
      <c r="F3551" s="8"/>
      <c r="G3551" s="8"/>
      <c r="H3551" s="8"/>
      <c r="I3551" s="8"/>
      <c r="J3551" s="8"/>
      <c r="K3551" s="8">
        <f t="shared" si="373"/>
        <v>0</v>
      </c>
      <c r="L3551" s="8">
        <f t="shared" si="373"/>
        <v>0</v>
      </c>
      <c r="M3551" s="9" t="s">
        <v>256</v>
      </c>
      <c r="O3551" t="str">
        <f>""</f>
        <v/>
      </c>
      <c r="P3551" s="1" t="s">
        <v>120</v>
      </c>
      <c r="Q3551">
        <v>1</v>
      </c>
      <c r="R3551">
        <f t="shared" si="374"/>
        <v>0</v>
      </c>
      <c r="S3551">
        <f t="shared" si="375"/>
        <v>0</v>
      </c>
      <c r="T3551">
        <f t="shared" si="376"/>
        <v>0</v>
      </c>
      <c r="U3551">
        <f t="shared" si="377"/>
        <v>0</v>
      </c>
      <c r="V3551">
        <f t="shared" si="378"/>
        <v>0</v>
      </c>
      <c r="W3551">
        <f t="shared" si="379"/>
        <v>0</v>
      </c>
      <c r="X3551">
        <f t="shared" si="380"/>
        <v>0</v>
      </c>
      <c r="Y3551">
        <f t="shared" si="381"/>
        <v>0</v>
      </c>
      <c r="Z3551">
        <f t="shared" si="382"/>
        <v>0</v>
      </c>
      <c r="AA3551">
        <f t="shared" si="383"/>
        <v>0</v>
      </c>
      <c r="AB3551">
        <f t="shared" si="384"/>
        <v>0</v>
      </c>
      <c r="AC3551">
        <f t="shared" si="385"/>
        <v>0</v>
      </c>
      <c r="AD3551">
        <f t="shared" si="386"/>
        <v>0</v>
      </c>
      <c r="AE3551">
        <f t="shared" si="387"/>
        <v>0</v>
      </c>
      <c r="AF3551">
        <f t="shared" si="388"/>
        <v>0</v>
      </c>
      <c r="AG3551">
        <f t="shared" si="389"/>
        <v>0</v>
      </c>
      <c r="AH3551">
        <f t="shared" si="390"/>
        <v>0</v>
      </c>
      <c r="AI3551">
        <f t="shared" si="391"/>
        <v>0</v>
      </c>
      <c r="AJ3551">
        <f t="shared" si="392"/>
        <v>0</v>
      </c>
      <c r="AK3551">
        <f t="shared" si="393"/>
        <v>0</v>
      </c>
    </row>
    <row r="3552" spans="1:38" ht="30" customHeight="1">
      <c r="A3552" s="31" t="s">
        <v>140</v>
      </c>
      <c r="B3552" s="31" t="s">
        <v>132</v>
      </c>
      <c r="C3552" s="29" t="s">
        <v>57</v>
      </c>
      <c r="D3552" s="8">
        <v>20</v>
      </c>
      <c r="E3552" s="8"/>
      <c r="F3552" s="8"/>
      <c r="G3552" s="8"/>
      <c r="H3552" s="8"/>
      <c r="I3552" s="8"/>
      <c r="J3552" s="8"/>
      <c r="K3552" s="8">
        <f t="shared" si="373"/>
        <v>0</v>
      </c>
      <c r="L3552" s="8">
        <f t="shared" si="373"/>
        <v>0</v>
      </c>
      <c r="M3552" s="9" t="s">
        <v>259</v>
      </c>
      <c r="O3552" t="str">
        <f>""</f>
        <v/>
      </c>
      <c r="P3552" s="1" t="s">
        <v>120</v>
      </c>
      <c r="Q3552">
        <v>1</v>
      </c>
      <c r="R3552">
        <f t="shared" si="374"/>
        <v>0</v>
      </c>
      <c r="S3552">
        <f t="shared" si="375"/>
        <v>0</v>
      </c>
      <c r="T3552">
        <f t="shared" si="376"/>
        <v>0</v>
      </c>
      <c r="U3552">
        <f t="shared" si="377"/>
        <v>0</v>
      </c>
      <c r="V3552">
        <f t="shared" si="378"/>
        <v>0</v>
      </c>
      <c r="W3552">
        <f t="shared" si="379"/>
        <v>0</v>
      </c>
      <c r="X3552">
        <f t="shared" si="380"/>
        <v>0</v>
      </c>
      <c r="Y3552">
        <f t="shared" si="381"/>
        <v>0</v>
      </c>
      <c r="Z3552">
        <f t="shared" si="382"/>
        <v>0</v>
      </c>
      <c r="AA3552">
        <f t="shared" si="383"/>
        <v>0</v>
      </c>
      <c r="AB3552">
        <f t="shared" si="384"/>
        <v>0</v>
      </c>
      <c r="AC3552">
        <f t="shared" si="385"/>
        <v>0</v>
      </c>
      <c r="AD3552">
        <f t="shared" si="386"/>
        <v>0</v>
      </c>
      <c r="AE3552">
        <f t="shared" si="387"/>
        <v>0</v>
      </c>
      <c r="AF3552">
        <f t="shared" si="388"/>
        <v>0</v>
      </c>
      <c r="AG3552">
        <f t="shared" si="389"/>
        <v>0</v>
      </c>
      <c r="AH3552">
        <f t="shared" si="390"/>
        <v>0</v>
      </c>
      <c r="AI3552">
        <f t="shared" si="391"/>
        <v>0</v>
      </c>
      <c r="AJ3552">
        <f t="shared" si="392"/>
        <v>0</v>
      </c>
      <c r="AK3552">
        <f t="shared" si="393"/>
        <v>0</v>
      </c>
    </row>
    <row r="3553" spans="1:38" ht="30" customHeight="1">
      <c r="A3553" s="31" t="s">
        <v>261</v>
      </c>
      <c r="B3553" s="31" t="s">
        <v>262</v>
      </c>
      <c r="C3553" s="29" t="s">
        <v>74</v>
      </c>
      <c r="D3553" s="8">
        <v>1</v>
      </c>
      <c r="E3553" s="8"/>
      <c r="F3553" s="8"/>
      <c r="G3553" s="8"/>
      <c r="H3553" s="8"/>
      <c r="I3553" s="8"/>
      <c r="J3553" s="8"/>
      <c r="K3553" s="8">
        <f t="shared" si="373"/>
        <v>0</v>
      </c>
      <c r="L3553" s="8">
        <f t="shared" si="373"/>
        <v>0</v>
      </c>
      <c r="M3553" s="9" t="s">
        <v>260</v>
      </c>
      <c r="O3553" t="str">
        <f>""</f>
        <v/>
      </c>
      <c r="P3553" s="1" t="s">
        <v>120</v>
      </c>
      <c r="Q3553">
        <v>1</v>
      </c>
      <c r="R3553">
        <f t="shared" si="374"/>
        <v>0</v>
      </c>
      <c r="S3553">
        <f t="shared" si="375"/>
        <v>0</v>
      </c>
      <c r="T3553">
        <f t="shared" si="376"/>
        <v>0</v>
      </c>
      <c r="U3553">
        <f t="shared" si="377"/>
        <v>0</v>
      </c>
      <c r="V3553">
        <f t="shared" si="378"/>
        <v>0</v>
      </c>
      <c r="W3553">
        <f t="shared" si="379"/>
        <v>0</v>
      </c>
      <c r="X3553">
        <f t="shared" si="380"/>
        <v>0</v>
      </c>
      <c r="Y3553">
        <f t="shared" si="381"/>
        <v>0</v>
      </c>
      <c r="Z3553">
        <f t="shared" si="382"/>
        <v>0</v>
      </c>
      <c r="AA3553">
        <f t="shared" si="383"/>
        <v>0</v>
      </c>
      <c r="AB3553">
        <f t="shared" si="384"/>
        <v>0</v>
      </c>
      <c r="AC3553">
        <f t="shared" si="385"/>
        <v>0</v>
      </c>
      <c r="AD3553">
        <f t="shared" si="386"/>
        <v>0</v>
      </c>
      <c r="AE3553">
        <f t="shared" si="387"/>
        <v>0</v>
      </c>
      <c r="AF3553">
        <f t="shared" si="388"/>
        <v>0</v>
      </c>
      <c r="AG3553">
        <f t="shared" si="389"/>
        <v>0</v>
      </c>
      <c r="AH3553">
        <f t="shared" si="390"/>
        <v>0</v>
      </c>
      <c r="AI3553">
        <f t="shared" si="391"/>
        <v>0</v>
      </c>
      <c r="AJ3553">
        <f t="shared" si="392"/>
        <v>0</v>
      </c>
      <c r="AK3553">
        <f t="shared" si="393"/>
        <v>0</v>
      </c>
    </row>
    <row r="3554" spans="1:38" ht="30" customHeight="1">
      <c r="A3554" s="31" t="s">
        <v>141</v>
      </c>
      <c r="B3554" s="31" t="s">
        <v>264</v>
      </c>
      <c r="C3554" s="29" t="s">
        <v>57</v>
      </c>
      <c r="D3554" s="8">
        <v>11</v>
      </c>
      <c r="E3554" s="8"/>
      <c r="F3554" s="8"/>
      <c r="G3554" s="8"/>
      <c r="H3554" s="8"/>
      <c r="I3554" s="8"/>
      <c r="J3554" s="8"/>
      <c r="K3554" s="8">
        <f t="shared" si="373"/>
        <v>0</v>
      </c>
      <c r="L3554" s="8">
        <f t="shared" si="373"/>
        <v>0</v>
      </c>
      <c r="M3554" s="9" t="s">
        <v>263</v>
      </c>
      <c r="O3554" t="str">
        <f>""</f>
        <v/>
      </c>
      <c r="P3554" s="1" t="s">
        <v>120</v>
      </c>
      <c r="Q3554">
        <v>1</v>
      </c>
      <c r="R3554">
        <f t="shared" si="374"/>
        <v>0</v>
      </c>
      <c r="S3554">
        <f t="shared" si="375"/>
        <v>0</v>
      </c>
      <c r="T3554">
        <f t="shared" si="376"/>
        <v>0</v>
      </c>
      <c r="U3554">
        <f t="shared" si="377"/>
        <v>0</v>
      </c>
      <c r="V3554">
        <f t="shared" si="378"/>
        <v>0</v>
      </c>
      <c r="W3554">
        <f t="shared" si="379"/>
        <v>0</v>
      </c>
      <c r="X3554">
        <f t="shared" si="380"/>
        <v>0</v>
      </c>
      <c r="Y3554">
        <f t="shared" si="381"/>
        <v>0</v>
      </c>
      <c r="Z3554">
        <f t="shared" si="382"/>
        <v>0</v>
      </c>
      <c r="AA3554">
        <f t="shared" si="383"/>
        <v>0</v>
      </c>
      <c r="AB3554">
        <f t="shared" si="384"/>
        <v>0</v>
      </c>
      <c r="AC3554">
        <f t="shared" si="385"/>
        <v>0</v>
      </c>
      <c r="AD3554">
        <f t="shared" si="386"/>
        <v>0</v>
      </c>
      <c r="AE3554">
        <f t="shared" si="387"/>
        <v>0</v>
      </c>
      <c r="AF3554">
        <f t="shared" si="388"/>
        <v>0</v>
      </c>
      <c r="AG3554">
        <f t="shared" si="389"/>
        <v>0</v>
      </c>
      <c r="AH3554">
        <f t="shared" si="390"/>
        <v>0</v>
      </c>
      <c r="AI3554">
        <f t="shared" si="391"/>
        <v>0</v>
      </c>
      <c r="AJ3554">
        <f t="shared" si="392"/>
        <v>0</v>
      </c>
      <c r="AK3554">
        <f t="shared" si="393"/>
        <v>0</v>
      </c>
    </row>
    <row r="3555" spans="1:38" ht="30" customHeight="1">
      <c r="A3555" s="32"/>
      <c r="B3555" s="32"/>
      <c r="C3555" s="30"/>
      <c r="D3555" s="8"/>
      <c r="E3555" s="8"/>
      <c r="F3555" s="8"/>
      <c r="G3555" s="8"/>
      <c r="H3555" s="8"/>
      <c r="I3555" s="8"/>
      <c r="J3555" s="8"/>
      <c r="K3555" s="8"/>
      <c r="L3555" s="8"/>
      <c r="M3555" s="8"/>
    </row>
    <row r="3556" spans="1:38" ht="30" customHeight="1">
      <c r="A3556" s="32"/>
      <c r="B3556" s="32"/>
      <c r="C3556" s="30"/>
      <c r="D3556" s="8"/>
      <c r="E3556" s="8"/>
      <c r="F3556" s="8"/>
      <c r="G3556" s="8"/>
      <c r="H3556" s="8"/>
      <c r="I3556" s="8"/>
      <c r="J3556" s="8"/>
      <c r="K3556" s="8"/>
      <c r="L3556" s="8"/>
      <c r="M3556" s="8"/>
    </row>
    <row r="3557" spans="1:38" ht="30" customHeight="1">
      <c r="A3557" s="32"/>
      <c r="B3557" s="32"/>
      <c r="C3557" s="30"/>
      <c r="D3557" s="8"/>
      <c r="E3557" s="8"/>
      <c r="F3557" s="8"/>
      <c r="G3557" s="8"/>
      <c r="H3557" s="8"/>
      <c r="I3557" s="8"/>
      <c r="J3557" s="8"/>
      <c r="K3557" s="8"/>
      <c r="L3557" s="8"/>
      <c r="M3557" s="8"/>
    </row>
    <row r="3558" spans="1:38" ht="30" customHeight="1">
      <c r="A3558" s="32"/>
      <c r="B3558" s="32"/>
      <c r="C3558" s="30"/>
      <c r="D3558" s="8"/>
      <c r="E3558" s="8"/>
      <c r="F3558" s="8"/>
      <c r="G3558" s="8"/>
      <c r="H3558" s="8"/>
      <c r="I3558" s="8"/>
      <c r="J3558" s="8"/>
      <c r="K3558" s="8"/>
      <c r="L3558" s="8"/>
      <c r="M3558" s="8"/>
    </row>
    <row r="3559" spans="1:38" ht="30" customHeight="1">
      <c r="A3559" s="32"/>
      <c r="B3559" s="32"/>
      <c r="C3559" s="30"/>
      <c r="D3559" s="8"/>
      <c r="E3559" s="8"/>
      <c r="F3559" s="8"/>
      <c r="G3559" s="8"/>
      <c r="H3559" s="8"/>
      <c r="I3559" s="8"/>
      <c r="J3559" s="8"/>
      <c r="K3559" s="8"/>
      <c r="L3559" s="8"/>
      <c r="M3559" s="8"/>
    </row>
    <row r="3560" spans="1:38" ht="30" customHeight="1">
      <c r="A3560" s="32"/>
      <c r="B3560" s="32"/>
      <c r="C3560" s="30"/>
      <c r="D3560" s="8"/>
      <c r="E3560" s="8"/>
      <c r="F3560" s="8"/>
      <c r="G3560" s="8"/>
      <c r="H3560" s="8"/>
      <c r="I3560" s="8"/>
      <c r="J3560" s="8"/>
      <c r="K3560" s="8"/>
      <c r="L3560" s="8"/>
      <c r="M3560" s="8"/>
    </row>
    <row r="3561" spans="1:38" ht="30" customHeight="1">
      <c r="A3561" s="32"/>
      <c r="B3561" s="32"/>
      <c r="C3561" s="30"/>
      <c r="D3561" s="8"/>
      <c r="E3561" s="8"/>
      <c r="F3561" s="8"/>
      <c r="G3561" s="8"/>
      <c r="H3561" s="8"/>
      <c r="I3561" s="8"/>
      <c r="J3561" s="8"/>
      <c r="K3561" s="8"/>
      <c r="L3561" s="8"/>
      <c r="M3561" s="8"/>
    </row>
    <row r="3562" spans="1:38" ht="30" customHeight="1">
      <c r="A3562" s="32"/>
      <c r="B3562" s="32"/>
      <c r="C3562" s="30"/>
      <c r="D3562" s="8"/>
      <c r="E3562" s="8"/>
      <c r="F3562" s="8"/>
      <c r="G3562" s="8"/>
      <c r="H3562" s="8"/>
      <c r="I3562" s="8"/>
      <c r="J3562" s="8"/>
      <c r="K3562" s="8"/>
      <c r="L3562" s="8"/>
      <c r="M3562" s="8"/>
    </row>
    <row r="3563" spans="1:38" ht="30" customHeight="1">
      <c r="A3563" s="32"/>
      <c r="B3563" s="32"/>
      <c r="C3563" s="30"/>
      <c r="D3563" s="8"/>
      <c r="E3563" s="8"/>
      <c r="F3563" s="8"/>
      <c r="G3563" s="8"/>
      <c r="H3563" s="8"/>
      <c r="I3563" s="8"/>
      <c r="J3563" s="8"/>
      <c r="K3563" s="8"/>
      <c r="L3563" s="8"/>
      <c r="M3563" s="8"/>
    </row>
    <row r="3564" spans="1:38" ht="30" customHeight="1">
      <c r="A3564" s="32"/>
      <c r="B3564" s="32"/>
      <c r="C3564" s="30"/>
      <c r="D3564" s="8"/>
      <c r="E3564" s="8"/>
      <c r="F3564" s="8"/>
      <c r="G3564" s="8"/>
      <c r="H3564" s="8"/>
      <c r="I3564" s="8"/>
      <c r="J3564" s="8"/>
      <c r="K3564" s="8"/>
      <c r="L3564" s="8"/>
      <c r="M3564" s="8"/>
    </row>
    <row r="3565" spans="1:38" ht="30" customHeight="1">
      <c r="A3565" s="32"/>
      <c r="B3565" s="32"/>
      <c r="C3565" s="30"/>
      <c r="D3565" s="8"/>
      <c r="E3565" s="8"/>
      <c r="F3565" s="8"/>
      <c r="G3565" s="8"/>
      <c r="H3565" s="8"/>
      <c r="I3565" s="8"/>
      <c r="J3565" s="8"/>
      <c r="K3565" s="8"/>
      <c r="L3565" s="8"/>
      <c r="M3565" s="8"/>
    </row>
    <row r="3566" spans="1:38" ht="30" customHeight="1">
      <c r="A3566" s="32"/>
      <c r="B3566" s="32"/>
      <c r="C3566" s="30"/>
      <c r="D3566" s="8"/>
      <c r="E3566" s="8"/>
      <c r="F3566" s="8"/>
      <c r="G3566" s="8"/>
      <c r="H3566" s="8"/>
      <c r="I3566" s="8"/>
      <c r="J3566" s="8"/>
      <c r="K3566" s="8"/>
      <c r="L3566" s="8"/>
      <c r="M3566" s="8"/>
    </row>
    <row r="3567" spans="1:38" ht="30" customHeight="1">
      <c r="A3567" s="32"/>
      <c r="B3567" s="32"/>
      <c r="C3567" s="30"/>
      <c r="D3567" s="8"/>
      <c r="E3567" s="8"/>
      <c r="F3567" s="8"/>
      <c r="G3567" s="8"/>
      <c r="H3567" s="8"/>
      <c r="I3567" s="8"/>
      <c r="J3567" s="8"/>
      <c r="K3567" s="8"/>
      <c r="L3567" s="8"/>
      <c r="M3567" s="8"/>
    </row>
    <row r="3568" spans="1:38" ht="30" customHeight="1">
      <c r="A3568" s="11" t="s">
        <v>121</v>
      </c>
      <c r="B3568" s="12"/>
      <c r="C3568" s="13"/>
      <c r="D3568" s="14"/>
      <c r="E3568" s="8"/>
      <c r="F3568" s="14"/>
      <c r="G3568" s="8"/>
      <c r="H3568" s="14"/>
      <c r="I3568" s="8"/>
      <c r="J3568" s="14"/>
      <c r="K3568" s="8"/>
      <c r="L3568" s="14">
        <f>F3568+H3568+J3568</f>
        <v>0</v>
      </c>
      <c r="M3568" s="14"/>
      <c r="R3568">
        <f t="shared" ref="R3568:AL3568" si="394">ROUNDDOWN(SUM(R3548:R3554), 0)</f>
        <v>0</v>
      </c>
      <c r="S3568">
        <f t="shared" si="394"/>
        <v>0</v>
      </c>
      <c r="T3568">
        <f t="shared" si="394"/>
        <v>0</v>
      </c>
      <c r="U3568">
        <f t="shared" si="394"/>
        <v>0</v>
      </c>
      <c r="V3568">
        <f t="shared" si="394"/>
        <v>0</v>
      </c>
      <c r="W3568">
        <f t="shared" si="394"/>
        <v>0</v>
      </c>
      <c r="X3568">
        <f t="shared" si="394"/>
        <v>0</v>
      </c>
      <c r="Y3568">
        <f t="shared" si="394"/>
        <v>0</v>
      </c>
      <c r="Z3568">
        <f t="shared" si="394"/>
        <v>0</v>
      </c>
      <c r="AA3568">
        <f t="shared" si="394"/>
        <v>0</v>
      </c>
      <c r="AB3568">
        <f t="shared" si="394"/>
        <v>0</v>
      </c>
      <c r="AC3568">
        <f t="shared" si="394"/>
        <v>0</v>
      </c>
      <c r="AD3568">
        <f t="shared" si="394"/>
        <v>0</v>
      </c>
      <c r="AE3568">
        <f t="shared" si="394"/>
        <v>0</v>
      </c>
      <c r="AF3568">
        <f t="shared" si="394"/>
        <v>0</v>
      </c>
      <c r="AG3568">
        <f t="shared" si="394"/>
        <v>0</v>
      </c>
      <c r="AH3568">
        <f t="shared" si="394"/>
        <v>0</v>
      </c>
      <c r="AI3568">
        <f t="shared" si="394"/>
        <v>0</v>
      </c>
      <c r="AJ3568">
        <f t="shared" si="394"/>
        <v>0</v>
      </c>
      <c r="AK3568">
        <f t="shared" si="394"/>
        <v>0</v>
      </c>
      <c r="AL3568">
        <f t="shared" si="394"/>
        <v>0</v>
      </c>
    </row>
    <row r="3569" spans="1:37" ht="30" customHeight="1">
      <c r="A3569" s="53" t="s">
        <v>478</v>
      </c>
      <c r="B3569" s="56"/>
      <c r="C3569" s="56"/>
      <c r="D3569" s="56"/>
      <c r="E3569" s="56"/>
      <c r="F3569" s="56"/>
      <c r="G3569" s="56"/>
      <c r="H3569" s="56"/>
      <c r="I3569" s="56"/>
      <c r="J3569" s="56"/>
      <c r="K3569" s="56"/>
      <c r="L3569" s="56"/>
      <c r="M3569" s="57"/>
    </row>
    <row r="3570" spans="1:37" ht="30" customHeight="1">
      <c r="A3570" s="31" t="s">
        <v>266</v>
      </c>
      <c r="B3570" s="31" t="s">
        <v>267</v>
      </c>
      <c r="C3570" s="29" t="s">
        <v>57</v>
      </c>
      <c r="D3570" s="8">
        <v>7</v>
      </c>
      <c r="E3570" s="8"/>
      <c r="F3570" s="8"/>
      <c r="G3570" s="8"/>
      <c r="H3570" s="8"/>
      <c r="I3570" s="8"/>
      <c r="J3570" s="8"/>
      <c r="K3570" s="8">
        <f>E3570+G3570+I3570</f>
        <v>0</v>
      </c>
      <c r="L3570" s="8">
        <f>F3570+H3570+J3570</f>
        <v>0</v>
      </c>
      <c r="M3570" s="9" t="s">
        <v>265</v>
      </c>
      <c r="O3570" t="str">
        <f>""</f>
        <v/>
      </c>
      <c r="P3570" s="1" t="s">
        <v>120</v>
      </c>
      <c r="Q3570">
        <v>1</v>
      </c>
      <c r="R3570">
        <f>IF(P3570="기계경비", J3570, 0)</f>
        <v>0</v>
      </c>
      <c r="S3570">
        <f>IF(P3570="운반비", J3570, 0)</f>
        <v>0</v>
      </c>
      <c r="T3570">
        <f>IF(P3570="작업부산물", F3570, 0)</f>
        <v>0</v>
      </c>
      <c r="U3570">
        <f>IF(P3570="관급", F3570, 0)</f>
        <v>0</v>
      </c>
      <c r="V3570">
        <f>IF(P3570="외주비", J3570, 0)</f>
        <v>0</v>
      </c>
      <c r="W3570">
        <f>IF(P3570="장비비", J3570, 0)</f>
        <v>0</v>
      </c>
      <c r="X3570">
        <f>IF(P3570="폐기물처리비", J3570, 0)</f>
        <v>0</v>
      </c>
      <c r="Y3570">
        <f>IF(P3570="가설비", J3570, 0)</f>
        <v>0</v>
      </c>
      <c r="Z3570">
        <f>IF(P3570="잡비제외분", F3570, 0)</f>
        <v>0</v>
      </c>
      <c r="AA3570">
        <f>IF(P3570="사급자재대", L3570, 0)</f>
        <v>0</v>
      </c>
      <c r="AB3570">
        <f>IF(P3570="관급자재대", L3570, 0)</f>
        <v>0</v>
      </c>
      <c r="AC3570">
        <f>IF(P3570="사용자항목1", L3570, 0)</f>
        <v>0</v>
      </c>
      <c r="AD3570">
        <f>IF(P3570="사용자항목2", L3570, 0)</f>
        <v>0</v>
      </c>
      <c r="AE3570">
        <f>IF(P3570="사용자항목3", L3570, 0)</f>
        <v>0</v>
      </c>
      <c r="AF3570">
        <f>IF(P3570="사용자항목4", L3570, 0)</f>
        <v>0</v>
      </c>
      <c r="AG3570">
        <f>IF(P3570="사용자항목5", L3570, 0)</f>
        <v>0</v>
      </c>
      <c r="AH3570">
        <f>IF(P3570="사용자항목6", L3570, 0)</f>
        <v>0</v>
      </c>
      <c r="AI3570">
        <f>IF(P3570="사용자항목7", L3570, 0)</f>
        <v>0</v>
      </c>
      <c r="AJ3570">
        <f>IF(P3570="사용자항목8", L3570, 0)</f>
        <v>0</v>
      </c>
      <c r="AK3570">
        <f>IF(P3570="사용자항목9", L3570, 0)</f>
        <v>0</v>
      </c>
    </row>
    <row r="3571" spans="1:37" ht="30" customHeight="1">
      <c r="A3571" s="32"/>
      <c r="B3571" s="32"/>
      <c r="C3571" s="30"/>
      <c r="D3571" s="8"/>
      <c r="E3571" s="8"/>
      <c r="F3571" s="8"/>
      <c r="G3571" s="8"/>
      <c r="H3571" s="8"/>
      <c r="I3571" s="8"/>
      <c r="J3571" s="8"/>
      <c r="K3571" s="8"/>
      <c r="L3571" s="8"/>
      <c r="M3571" s="8"/>
    </row>
    <row r="3572" spans="1:37" ht="30" customHeight="1">
      <c r="A3572" s="32"/>
      <c r="B3572" s="32"/>
      <c r="C3572" s="30"/>
      <c r="D3572" s="8"/>
      <c r="E3572" s="8"/>
      <c r="F3572" s="8"/>
      <c r="G3572" s="8"/>
      <c r="H3572" s="8"/>
      <c r="I3572" s="8"/>
      <c r="J3572" s="8"/>
      <c r="K3572" s="8"/>
      <c r="L3572" s="8"/>
      <c r="M3572" s="8"/>
    </row>
    <row r="3573" spans="1:37" ht="30" customHeight="1">
      <c r="A3573" s="32"/>
      <c r="B3573" s="32"/>
      <c r="C3573" s="30"/>
      <c r="D3573" s="8"/>
      <c r="E3573" s="8"/>
      <c r="F3573" s="8"/>
      <c r="G3573" s="8"/>
      <c r="H3573" s="8"/>
      <c r="I3573" s="8"/>
      <c r="J3573" s="8"/>
      <c r="K3573" s="8"/>
      <c r="L3573" s="8"/>
      <c r="M3573" s="8"/>
    </row>
    <row r="3574" spans="1:37" ht="30" customHeight="1">
      <c r="A3574" s="32"/>
      <c r="B3574" s="32"/>
      <c r="C3574" s="30"/>
      <c r="D3574" s="8"/>
      <c r="E3574" s="8"/>
      <c r="F3574" s="8"/>
      <c r="G3574" s="8"/>
      <c r="H3574" s="8"/>
      <c r="I3574" s="8"/>
      <c r="J3574" s="8"/>
      <c r="K3574" s="8"/>
      <c r="L3574" s="8"/>
      <c r="M3574" s="8"/>
    </row>
    <row r="3575" spans="1:37" ht="30" customHeight="1">
      <c r="A3575" s="32"/>
      <c r="B3575" s="32"/>
      <c r="C3575" s="30"/>
      <c r="D3575" s="8"/>
      <c r="E3575" s="8"/>
      <c r="F3575" s="8"/>
      <c r="G3575" s="8"/>
      <c r="H3575" s="8"/>
      <c r="I3575" s="8"/>
      <c r="J3575" s="8"/>
      <c r="K3575" s="8"/>
      <c r="L3575" s="8"/>
      <c r="M3575" s="8"/>
    </row>
    <row r="3576" spans="1:37" ht="30" customHeight="1">
      <c r="A3576" s="32"/>
      <c r="B3576" s="32"/>
      <c r="C3576" s="30"/>
      <c r="D3576" s="8"/>
      <c r="E3576" s="8"/>
      <c r="F3576" s="8"/>
      <c r="G3576" s="8"/>
      <c r="H3576" s="8"/>
      <c r="I3576" s="8"/>
      <c r="J3576" s="8"/>
      <c r="K3576" s="8"/>
      <c r="L3576" s="8"/>
      <c r="M3576" s="8"/>
    </row>
    <row r="3577" spans="1:37" ht="30" customHeight="1">
      <c r="A3577" s="32"/>
      <c r="B3577" s="32"/>
      <c r="C3577" s="30"/>
      <c r="D3577" s="8"/>
      <c r="E3577" s="8"/>
      <c r="F3577" s="8"/>
      <c r="G3577" s="8"/>
      <c r="H3577" s="8"/>
      <c r="I3577" s="8"/>
      <c r="J3577" s="8"/>
      <c r="K3577" s="8"/>
      <c r="L3577" s="8"/>
      <c r="M3577" s="8"/>
    </row>
    <row r="3578" spans="1:37" ht="30" customHeight="1">
      <c r="A3578" s="32"/>
      <c r="B3578" s="32"/>
      <c r="C3578" s="30"/>
      <c r="D3578" s="8"/>
      <c r="E3578" s="8"/>
      <c r="F3578" s="8"/>
      <c r="G3578" s="8"/>
      <c r="H3578" s="8"/>
      <c r="I3578" s="8"/>
      <c r="J3578" s="8"/>
      <c r="K3578" s="8"/>
      <c r="L3578" s="8"/>
      <c r="M3578" s="8"/>
    </row>
    <row r="3579" spans="1:37" ht="30" customHeight="1">
      <c r="A3579" s="32"/>
      <c r="B3579" s="32"/>
      <c r="C3579" s="30"/>
      <c r="D3579" s="8"/>
      <c r="E3579" s="8"/>
      <c r="F3579" s="8"/>
      <c r="G3579" s="8"/>
      <c r="H3579" s="8"/>
      <c r="I3579" s="8"/>
      <c r="J3579" s="8"/>
      <c r="K3579" s="8"/>
      <c r="L3579" s="8"/>
      <c r="M3579" s="8"/>
    </row>
    <row r="3580" spans="1:37" ht="30" customHeight="1">
      <c r="A3580" s="32"/>
      <c r="B3580" s="32"/>
      <c r="C3580" s="30"/>
      <c r="D3580" s="8"/>
      <c r="E3580" s="8"/>
      <c r="F3580" s="8"/>
      <c r="G3580" s="8"/>
      <c r="H3580" s="8"/>
      <c r="I3580" s="8"/>
      <c r="J3580" s="8"/>
      <c r="K3580" s="8"/>
      <c r="L3580" s="8"/>
      <c r="M3580" s="8"/>
    </row>
    <row r="3581" spans="1:37" ht="30" customHeight="1">
      <c r="A3581" s="32"/>
      <c r="B3581" s="32"/>
      <c r="C3581" s="30"/>
      <c r="D3581" s="8"/>
      <c r="E3581" s="8"/>
      <c r="F3581" s="8"/>
      <c r="G3581" s="8"/>
      <c r="H3581" s="8"/>
      <c r="I3581" s="8"/>
      <c r="J3581" s="8"/>
      <c r="K3581" s="8"/>
      <c r="L3581" s="8"/>
      <c r="M3581" s="8"/>
    </row>
    <row r="3582" spans="1:37" ht="30" customHeight="1">
      <c r="A3582" s="32"/>
      <c r="B3582" s="32"/>
      <c r="C3582" s="30"/>
      <c r="D3582" s="8"/>
      <c r="E3582" s="8"/>
      <c r="F3582" s="8"/>
      <c r="G3582" s="8"/>
      <c r="H3582" s="8"/>
      <c r="I3582" s="8"/>
      <c r="J3582" s="8"/>
      <c r="K3582" s="8"/>
      <c r="L3582" s="8"/>
      <c r="M3582" s="8"/>
    </row>
    <row r="3583" spans="1:37" ht="30" customHeight="1">
      <c r="A3583" s="32"/>
      <c r="B3583" s="32"/>
      <c r="C3583" s="30"/>
      <c r="D3583" s="8"/>
      <c r="E3583" s="8"/>
      <c r="F3583" s="8"/>
      <c r="G3583" s="8"/>
      <c r="H3583" s="8"/>
      <c r="I3583" s="8"/>
      <c r="J3583" s="8"/>
      <c r="K3583" s="8"/>
      <c r="L3583" s="8"/>
      <c r="M3583" s="8"/>
    </row>
    <row r="3584" spans="1:37" ht="30" customHeight="1">
      <c r="A3584" s="32"/>
      <c r="B3584" s="32"/>
      <c r="C3584" s="30"/>
      <c r="D3584" s="8"/>
      <c r="E3584" s="8"/>
      <c r="F3584" s="8"/>
      <c r="G3584" s="8"/>
      <c r="H3584" s="8"/>
      <c r="I3584" s="8"/>
      <c r="J3584" s="8"/>
      <c r="K3584" s="8"/>
      <c r="L3584" s="8"/>
      <c r="M3584" s="8"/>
    </row>
    <row r="3585" spans="1:38" ht="30" customHeight="1">
      <c r="A3585" s="32"/>
      <c r="B3585" s="32"/>
      <c r="C3585" s="30"/>
      <c r="D3585" s="8"/>
      <c r="E3585" s="8"/>
      <c r="F3585" s="8"/>
      <c r="G3585" s="8"/>
      <c r="H3585" s="8"/>
      <c r="I3585" s="8"/>
      <c r="J3585" s="8"/>
      <c r="K3585" s="8"/>
      <c r="L3585" s="8"/>
      <c r="M3585" s="8"/>
    </row>
    <row r="3586" spans="1:38" ht="30" customHeight="1">
      <c r="A3586" s="32"/>
      <c r="B3586" s="32"/>
      <c r="C3586" s="30"/>
      <c r="D3586" s="8"/>
      <c r="E3586" s="8"/>
      <c r="F3586" s="8"/>
      <c r="G3586" s="8"/>
      <c r="H3586" s="8"/>
      <c r="I3586" s="8"/>
      <c r="J3586" s="8"/>
      <c r="K3586" s="8"/>
      <c r="L3586" s="8"/>
      <c r="M3586" s="8"/>
    </row>
    <row r="3587" spans="1:38" ht="30" customHeight="1">
      <c r="A3587" s="32"/>
      <c r="B3587" s="32"/>
      <c r="C3587" s="30"/>
      <c r="D3587" s="8"/>
      <c r="E3587" s="8"/>
      <c r="F3587" s="8"/>
      <c r="G3587" s="8"/>
      <c r="H3587" s="8"/>
      <c r="I3587" s="8"/>
      <c r="J3587" s="8"/>
      <c r="K3587" s="8"/>
      <c r="L3587" s="8"/>
      <c r="M3587" s="8"/>
    </row>
    <row r="3588" spans="1:38" ht="30" customHeight="1">
      <c r="A3588" s="32"/>
      <c r="B3588" s="32"/>
      <c r="C3588" s="30"/>
      <c r="D3588" s="8"/>
      <c r="E3588" s="8"/>
      <c r="F3588" s="8"/>
      <c r="G3588" s="8"/>
      <c r="H3588" s="8"/>
      <c r="I3588" s="8"/>
      <c r="J3588" s="8"/>
      <c r="K3588" s="8"/>
      <c r="L3588" s="8"/>
      <c r="M3588" s="8"/>
    </row>
    <row r="3589" spans="1:38" ht="30" customHeight="1">
      <c r="A3589" s="32"/>
      <c r="B3589" s="32"/>
      <c r="C3589" s="30"/>
      <c r="D3589" s="8"/>
      <c r="E3589" s="8"/>
      <c r="F3589" s="8"/>
      <c r="G3589" s="8"/>
      <c r="H3589" s="8"/>
      <c r="I3589" s="8"/>
      <c r="J3589" s="8"/>
      <c r="K3589" s="8"/>
      <c r="L3589" s="8"/>
      <c r="M3589" s="8"/>
    </row>
    <row r="3590" spans="1:38" ht="30" customHeight="1">
      <c r="A3590" s="11" t="s">
        <v>121</v>
      </c>
      <c r="B3590" s="12"/>
      <c r="C3590" s="13"/>
      <c r="D3590" s="14"/>
      <c r="E3590" s="8"/>
      <c r="F3590" s="14"/>
      <c r="G3590" s="8"/>
      <c r="H3590" s="14"/>
      <c r="I3590" s="8"/>
      <c r="J3590" s="14"/>
      <c r="K3590" s="8"/>
      <c r="L3590" s="14">
        <f>F3590+H3590+J3590</f>
        <v>0</v>
      </c>
      <c r="M3590" s="14"/>
      <c r="R3590">
        <f t="shared" ref="R3590:AL3590" si="395">ROUNDDOWN(SUM(R3570:R3570), 0)</f>
        <v>0</v>
      </c>
      <c r="S3590">
        <f t="shared" si="395"/>
        <v>0</v>
      </c>
      <c r="T3590">
        <f t="shared" si="395"/>
        <v>0</v>
      </c>
      <c r="U3590">
        <f t="shared" si="395"/>
        <v>0</v>
      </c>
      <c r="V3590">
        <f t="shared" si="395"/>
        <v>0</v>
      </c>
      <c r="W3590">
        <f t="shared" si="395"/>
        <v>0</v>
      </c>
      <c r="X3590">
        <f t="shared" si="395"/>
        <v>0</v>
      </c>
      <c r="Y3590">
        <f t="shared" si="395"/>
        <v>0</v>
      </c>
      <c r="Z3590">
        <f t="shared" si="395"/>
        <v>0</v>
      </c>
      <c r="AA3590">
        <f t="shared" si="395"/>
        <v>0</v>
      </c>
      <c r="AB3590">
        <f t="shared" si="395"/>
        <v>0</v>
      </c>
      <c r="AC3590">
        <f t="shared" si="395"/>
        <v>0</v>
      </c>
      <c r="AD3590">
        <f t="shared" si="395"/>
        <v>0</v>
      </c>
      <c r="AE3590">
        <f t="shared" si="395"/>
        <v>0</v>
      </c>
      <c r="AF3590">
        <f t="shared" si="395"/>
        <v>0</v>
      </c>
      <c r="AG3590">
        <f t="shared" si="395"/>
        <v>0</v>
      </c>
      <c r="AH3590">
        <f t="shared" si="395"/>
        <v>0</v>
      </c>
      <c r="AI3590">
        <f t="shared" si="395"/>
        <v>0</v>
      </c>
      <c r="AJ3590">
        <f t="shared" si="395"/>
        <v>0</v>
      </c>
      <c r="AK3590">
        <f t="shared" si="395"/>
        <v>0</v>
      </c>
      <c r="AL3590">
        <f t="shared" si="395"/>
        <v>0</v>
      </c>
    </row>
    <row r="3591" spans="1:38" ht="30" customHeight="1">
      <c r="A3591" s="53" t="s">
        <v>479</v>
      </c>
      <c r="B3591" s="56"/>
      <c r="C3591" s="56"/>
      <c r="D3591" s="56"/>
      <c r="E3591" s="56"/>
      <c r="F3591" s="56"/>
      <c r="G3591" s="56"/>
      <c r="H3591" s="56"/>
      <c r="I3591" s="56"/>
      <c r="J3591" s="56"/>
      <c r="K3591" s="56"/>
      <c r="L3591" s="56"/>
      <c r="M3591" s="57"/>
    </row>
    <row r="3592" spans="1:38" ht="30" customHeight="1">
      <c r="A3592" s="31" t="s">
        <v>269</v>
      </c>
      <c r="B3592" s="31" t="s">
        <v>270</v>
      </c>
      <c r="C3592" s="29" t="s">
        <v>48</v>
      </c>
      <c r="D3592" s="8">
        <v>7</v>
      </c>
      <c r="E3592" s="8"/>
      <c r="F3592" s="8"/>
      <c r="G3592" s="8"/>
      <c r="H3592" s="8"/>
      <c r="I3592" s="8"/>
      <c r="J3592" s="8"/>
      <c r="K3592" s="8">
        <f>E3592+G3592+I3592</f>
        <v>0</v>
      </c>
      <c r="L3592" s="8">
        <f>F3592+H3592+J3592</f>
        <v>0</v>
      </c>
      <c r="M3592" s="9" t="s">
        <v>268</v>
      </c>
      <c r="O3592" t="str">
        <f>""</f>
        <v/>
      </c>
      <c r="P3592" s="1" t="s">
        <v>120</v>
      </c>
      <c r="Q3592">
        <v>1</v>
      </c>
      <c r="R3592">
        <f>IF(P3592="기계경비", J3592, 0)</f>
        <v>0</v>
      </c>
      <c r="S3592">
        <f>IF(P3592="운반비", J3592, 0)</f>
        <v>0</v>
      </c>
      <c r="T3592">
        <f>IF(P3592="작업부산물", F3592, 0)</f>
        <v>0</v>
      </c>
      <c r="U3592">
        <f>IF(P3592="관급", F3592, 0)</f>
        <v>0</v>
      </c>
      <c r="V3592">
        <f>IF(P3592="외주비", J3592, 0)</f>
        <v>0</v>
      </c>
      <c r="W3592">
        <f>IF(P3592="장비비", J3592, 0)</f>
        <v>0</v>
      </c>
      <c r="X3592">
        <f>IF(P3592="폐기물처리비", J3592, 0)</f>
        <v>0</v>
      </c>
      <c r="Y3592">
        <f>IF(P3592="가설비", J3592, 0)</f>
        <v>0</v>
      </c>
      <c r="Z3592">
        <f>IF(P3592="잡비제외분", F3592, 0)</f>
        <v>0</v>
      </c>
      <c r="AA3592">
        <f>IF(P3592="사급자재대", L3592, 0)</f>
        <v>0</v>
      </c>
      <c r="AB3592">
        <f>IF(P3592="관급자재대", L3592, 0)</f>
        <v>0</v>
      </c>
      <c r="AC3592">
        <f>IF(P3592="사용자항목1", L3592, 0)</f>
        <v>0</v>
      </c>
      <c r="AD3592">
        <f>IF(P3592="사용자항목2", L3592, 0)</f>
        <v>0</v>
      </c>
      <c r="AE3592">
        <f>IF(P3592="사용자항목3", L3592, 0)</f>
        <v>0</v>
      </c>
      <c r="AF3592">
        <f>IF(P3592="사용자항목4", L3592, 0)</f>
        <v>0</v>
      </c>
      <c r="AG3592">
        <f>IF(P3592="사용자항목5", L3592, 0)</f>
        <v>0</v>
      </c>
      <c r="AH3592">
        <f>IF(P3592="사용자항목6", L3592, 0)</f>
        <v>0</v>
      </c>
      <c r="AI3592">
        <f>IF(P3592="사용자항목7", L3592, 0)</f>
        <v>0</v>
      </c>
      <c r="AJ3592">
        <f>IF(P3592="사용자항목8", L3592, 0)</f>
        <v>0</v>
      </c>
      <c r="AK3592">
        <f>IF(P3592="사용자항목9", L3592, 0)</f>
        <v>0</v>
      </c>
    </row>
    <row r="3593" spans="1:38" ht="30" customHeight="1">
      <c r="A3593" s="32"/>
      <c r="B3593" s="32"/>
      <c r="C3593" s="30"/>
      <c r="D3593" s="8"/>
      <c r="E3593" s="8"/>
      <c r="F3593" s="8"/>
      <c r="G3593" s="8"/>
      <c r="H3593" s="8"/>
      <c r="I3593" s="8"/>
      <c r="J3593" s="8"/>
      <c r="K3593" s="8"/>
      <c r="L3593" s="8"/>
      <c r="M3593" s="8"/>
    </row>
    <row r="3594" spans="1:38" ht="30" customHeight="1">
      <c r="A3594" s="32"/>
      <c r="B3594" s="32"/>
      <c r="C3594" s="30"/>
      <c r="D3594" s="8"/>
      <c r="E3594" s="8"/>
      <c r="F3594" s="8"/>
      <c r="G3594" s="8"/>
      <c r="H3594" s="8"/>
      <c r="I3594" s="8"/>
      <c r="J3594" s="8"/>
      <c r="K3594" s="8"/>
      <c r="L3594" s="8"/>
      <c r="M3594" s="8"/>
    </row>
    <row r="3595" spans="1:38" ht="30" customHeight="1">
      <c r="A3595" s="32"/>
      <c r="B3595" s="32"/>
      <c r="C3595" s="30"/>
      <c r="D3595" s="8"/>
      <c r="E3595" s="8"/>
      <c r="F3595" s="8"/>
      <c r="G3595" s="8"/>
      <c r="H3595" s="8"/>
      <c r="I3595" s="8"/>
      <c r="J3595" s="8"/>
      <c r="K3595" s="8"/>
      <c r="L3595" s="8"/>
      <c r="M3595" s="8"/>
    </row>
    <row r="3596" spans="1:38" ht="30" customHeight="1">
      <c r="A3596" s="32"/>
      <c r="B3596" s="32"/>
      <c r="C3596" s="30"/>
      <c r="D3596" s="8"/>
      <c r="E3596" s="8"/>
      <c r="F3596" s="8"/>
      <c r="G3596" s="8"/>
      <c r="H3596" s="8"/>
      <c r="I3596" s="8"/>
      <c r="J3596" s="8"/>
      <c r="K3596" s="8"/>
      <c r="L3596" s="8"/>
      <c r="M3596" s="8"/>
    </row>
    <row r="3597" spans="1:38" ht="30" customHeight="1">
      <c r="A3597" s="32"/>
      <c r="B3597" s="32"/>
      <c r="C3597" s="30"/>
      <c r="D3597" s="8"/>
      <c r="E3597" s="8"/>
      <c r="F3597" s="8"/>
      <c r="G3597" s="8"/>
      <c r="H3597" s="8"/>
      <c r="I3597" s="8"/>
      <c r="J3597" s="8"/>
      <c r="K3597" s="8"/>
      <c r="L3597" s="8"/>
      <c r="M3597" s="8"/>
    </row>
    <row r="3598" spans="1:38" ht="30" customHeight="1">
      <c r="A3598" s="32"/>
      <c r="B3598" s="32"/>
      <c r="C3598" s="30"/>
      <c r="D3598" s="8"/>
      <c r="E3598" s="8"/>
      <c r="F3598" s="8"/>
      <c r="G3598" s="8"/>
      <c r="H3598" s="8"/>
      <c r="I3598" s="8"/>
      <c r="J3598" s="8"/>
      <c r="K3598" s="8"/>
      <c r="L3598" s="8"/>
      <c r="M3598" s="8"/>
    </row>
    <row r="3599" spans="1:38" ht="30" customHeight="1">
      <c r="A3599" s="32"/>
      <c r="B3599" s="32"/>
      <c r="C3599" s="30"/>
      <c r="D3599" s="8"/>
      <c r="E3599" s="8"/>
      <c r="F3599" s="8"/>
      <c r="G3599" s="8"/>
      <c r="H3599" s="8"/>
      <c r="I3599" s="8"/>
      <c r="J3599" s="8"/>
      <c r="K3599" s="8"/>
      <c r="L3599" s="8"/>
      <c r="M3599" s="8"/>
    </row>
    <row r="3600" spans="1:38" ht="30" customHeight="1">
      <c r="A3600" s="32"/>
      <c r="B3600" s="32"/>
      <c r="C3600" s="30"/>
      <c r="D3600" s="8"/>
      <c r="E3600" s="8"/>
      <c r="F3600" s="8"/>
      <c r="G3600" s="8"/>
      <c r="H3600" s="8"/>
      <c r="I3600" s="8"/>
      <c r="J3600" s="8"/>
      <c r="K3600" s="8"/>
      <c r="L3600" s="8"/>
      <c r="M3600" s="8"/>
    </row>
    <row r="3601" spans="1:38" ht="30" customHeight="1">
      <c r="A3601" s="32"/>
      <c r="B3601" s="32"/>
      <c r="C3601" s="30"/>
      <c r="D3601" s="8"/>
      <c r="E3601" s="8"/>
      <c r="F3601" s="8"/>
      <c r="G3601" s="8"/>
      <c r="H3601" s="8"/>
      <c r="I3601" s="8"/>
      <c r="J3601" s="8"/>
      <c r="K3601" s="8"/>
      <c r="L3601" s="8"/>
      <c r="M3601" s="8"/>
    </row>
    <row r="3602" spans="1:38" ht="30" customHeight="1">
      <c r="A3602" s="32"/>
      <c r="B3602" s="32"/>
      <c r="C3602" s="30"/>
      <c r="D3602" s="8"/>
      <c r="E3602" s="8"/>
      <c r="F3602" s="8"/>
      <c r="G3602" s="8"/>
      <c r="H3602" s="8"/>
      <c r="I3602" s="8"/>
      <c r="J3602" s="8"/>
      <c r="K3602" s="8"/>
      <c r="L3602" s="8"/>
      <c r="M3602" s="8"/>
    </row>
    <row r="3603" spans="1:38" ht="30" customHeight="1">
      <c r="A3603" s="32"/>
      <c r="B3603" s="32"/>
      <c r="C3603" s="30"/>
      <c r="D3603" s="8"/>
      <c r="E3603" s="8"/>
      <c r="F3603" s="8"/>
      <c r="G3603" s="8"/>
      <c r="H3603" s="8"/>
      <c r="I3603" s="8"/>
      <c r="J3603" s="8"/>
      <c r="K3603" s="8"/>
      <c r="L3603" s="8"/>
      <c r="M3603" s="8"/>
    </row>
    <row r="3604" spans="1:38" ht="30" customHeight="1">
      <c r="A3604" s="32"/>
      <c r="B3604" s="32"/>
      <c r="C3604" s="30"/>
      <c r="D3604" s="8"/>
      <c r="E3604" s="8"/>
      <c r="F3604" s="8"/>
      <c r="G3604" s="8"/>
      <c r="H3604" s="8"/>
      <c r="I3604" s="8"/>
      <c r="J3604" s="8"/>
      <c r="K3604" s="8"/>
      <c r="L3604" s="8"/>
      <c r="M3604" s="8"/>
    </row>
    <row r="3605" spans="1:38" ht="30" customHeight="1">
      <c r="A3605" s="32"/>
      <c r="B3605" s="32"/>
      <c r="C3605" s="30"/>
      <c r="D3605" s="8"/>
      <c r="E3605" s="8"/>
      <c r="F3605" s="8"/>
      <c r="G3605" s="8"/>
      <c r="H3605" s="8"/>
      <c r="I3605" s="8"/>
      <c r="J3605" s="8"/>
      <c r="K3605" s="8"/>
      <c r="L3605" s="8"/>
      <c r="M3605" s="8"/>
    </row>
    <row r="3606" spans="1:38" ht="30" customHeight="1">
      <c r="A3606" s="32"/>
      <c r="B3606" s="32"/>
      <c r="C3606" s="30"/>
      <c r="D3606" s="8"/>
      <c r="E3606" s="8"/>
      <c r="F3606" s="8"/>
      <c r="G3606" s="8"/>
      <c r="H3606" s="8"/>
      <c r="I3606" s="8"/>
      <c r="J3606" s="8"/>
      <c r="K3606" s="8"/>
      <c r="L3606" s="8"/>
      <c r="M3606" s="8"/>
    </row>
    <row r="3607" spans="1:38" ht="30" customHeight="1">
      <c r="A3607" s="32"/>
      <c r="B3607" s="32"/>
      <c r="C3607" s="30"/>
      <c r="D3607" s="8"/>
      <c r="E3607" s="8"/>
      <c r="F3607" s="8"/>
      <c r="G3607" s="8"/>
      <c r="H3607" s="8"/>
      <c r="I3607" s="8"/>
      <c r="J3607" s="8"/>
      <c r="K3607" s="8"/>
      <c r="L3607" s="8"/>
      <c r="M3607" s="8"/>
    </row>
    <row r="3608" spans="1:38" ht="30" customHeight="1">
      <c r="A3608" s="32"/>
      <c r="B3608" s="32"/>
      <c r="C3608" s="30"/>
      <c r="D3608" s="8"/>
      <c r="E3608" s="8"/>
      <c r="F3608" s="8"/>
      <c r="G3608" s="8"/>
      <c r="H3608" s="8"/>
      <c r="I3608" s="8"/>
      <c r="J3608" s="8"/>
      <c r="K3608" s="8"/>
      <c r="L3608" s="8"/>
      <c r="M3608" s="8"/>
    </row>
    <row r="3609" spans="1:38" ht="30" customHeight="1">
      <c r="A3609" s="32"/>
      <c r="B3609" s="32"/>
      <c r="C3609" s="30"/>
      <c r="D3609" s="8"/>
      <c r="E3609" s="8"/>
      <c r="F3609" s="8"/>
      <c r="G3609" s="8"/>
      <c r="H3609" s="8"/>
      <c r="I3609" s="8"/>
      <c r="J3609" s="8"/>
      <c r="K3609" s="8"/>
      <c r="L3609" s="8"/>
      <c r="M3609" s="8"/>
    </row>
    <row r="3610" spans="1:38" ht="30" customHeight="1">
      <c r="A3610" s="32"/>
      <c r="B3610" s="32"/>
      <c r="C3610" s="30"/>
      <c r="D3610" s="8"/>
      <c r="E3610" s="8"/>
      <c r="F3610" s="8"/>
      <c r="G3610" s="8"/>
      <c r="H3610" s="8"/>
      <c r="I3610" s="8"/>
      <c r="J3610" s="8"/>
      <c r="K3610" s="8"/>
      <c r="L3610" s="8"/>
      <c r="M3610" s="8"/>
    </row>
    <row r="3611" spans="1:38" ht="30" customHeight="1">
      <c r="A3611" s="32"/>
      <c r="B3611" s="32"/>
      <c r="C3611" s="30"/>
      <c r="D3611" s="8"/>
      <c r="E3611" s="8"/>
      <c r="F3611" s="8"/>
      <c r="G3611" s="8"/>
      <c r="H3611" s="8"/>
      <c r="I3611" s="8"/>
      <c r="J3611" s="8"/>
      <c r="K3611" s="8"/>
      <c r="L3611" s="8"/>
      <c r="M3611" s="8"/>
    </row>
    <row r="3612" spans="1:38" ht="30" customHeight="1">
      <c r="A3612" s="11" t="s">
        <v>121</v>
      </c>
      <c r="B3612" s="12"/>
      <c r="C3612" s="13"/>
      <c r="D3612" s="14"/>
      <c r="E3612" s="8"/>
      <c r="F3612" s="14"/>
      <c r="G3612" s="8"/>
      <c r="H3612" s="14"/>
      <c r="I3612" s="8"/>
      <c r="J3612" s="14"/>
      <c r="K3612" s="8"/>
      <c r="L3612" s="14">
        <f>F3612+H3612+J3612</f>
        <v>0</v>
      </c>
      <c r="M3612" s="14"/>
      <c r="R3612">
        <f t="shared" ref="R3612:AL3612" si="396">ROUNDDOWN(SUM(R3592:R3592), 0)</f>
        <v>0</v>
      </c>
      <c r="S3612">
        <f t="shared" si="396"/>
        <v>0</v>
      </c>
      <c r="T3612">
        <f t="shared" si="396"/>
        <v>0</v>
      </c>
      <c r="U3612">
        <f t="shared" si="396"/>
        <v>0</v>
      </c>
      <c r="V3612">
        <f t="shared" si="396"/>
        <v>0</v>
      </c>
      <c r="W3612">
        <f t="shared" si="396"/>
        <v>0</v>
      </c>
      <c r="X3612">
        <f t="shared" si="396"/>
        <v>0</v>
      </c>
      <c r="Y3612">
        <f t="shared" si="396"/>
        <v>0</v>
      </c>
      <c r="Z3612">
        <f t="shared" si="396"/>
        <v>0</v>
      </c>
      <c r="AA3612">
        <f t="shared" si="396"/>
        <v>0</v>
      </c>
      <c r="AB3612">
        <f t="shared" si="396"/>
        <v>0</v>
      </c>
      <c r="AC3612">
        <f t="shared" si="396"/>
        <v>0</v>
      </c>
      <c r="AD3612">
        <f t="shared" si="396"/>
        <v>0</v>
      </c>
      <c r="AE3612">
        <f t="shared" si="396"/>
        <v>0</v>
      </c>
      <c r="AF3612">
        <f t="shared" si="396"/>
        <v>0</v>
      </c>
      <c r="AG3612">
        <f t="shared" si="396"/>
        <v>0</v>
      </c>
      <c r="AH3612">
        <f t="shared" si="396"/>
        <v>0</v>
      </c>
      <c r="AI3612">
        <f t="shared" si="396"/>
        <v>0</v>
      </c>
      <c r="AJ3612">
        <f t="shared" si="396"/>
        <v>0</v>
      </c>
      <c r="AK3612">
        <f t="shared" si="396"/>
        <v>0</v>
      </c>
      <c r="AL3612">
        <f t="shared" si="396"/>
        <v>0</v>
      </c>
    </row>
    <row r="3613" spans="1:38" ht="30" customHeight="1">
      <c r="A3613" s="53" t="s">
        <v>480</v>
      </c>
      <c r="B3613" s="56"/>
      <c r="C3613" s="56"/>
      <c r="D3613" s="56"/>
      <c r="E3613" s="56"/>
      <c r="F3613" s="56"/>
      <c r="G3613" s="56"/>
      <c r="H3613" s="56"/>
      <c r="I3613" s="56"/>
      <c r="J3613" s="56"/>
      <c r="K3613" s="56"/>
      <c r="L3613" s="56"/>
      <c r="M3613" s="57"/>
    </row>
    <row r="3614" spans="1:38" ht="30" customHeight="1">
      <c r="A3614" s="31" t="s">
        <v>196</v>
      </c>
      <c r="B3614" s="31" t="s">
        <v>197</v>
      </c>
      <c r="C3614" s="29" t="s">
        <v>57</v>
      </c>
      <c r="D3614" s="8">
        <v>13</v>
      </c>
      <c r="E3614" s="8"/>
      <c r="F3614" s="8"/>
      <c r="G3614" s="8"/>
      <c r="H3614" s="8"/>
      <c r="I3614" s="8"/>
      <c r="J3614" s="8"/>
      <c r="K3614" s="8">
        <f>E3614+G3614+I3614</f>
        <v>0</v>
      </c>
      <c r="L3614" s="8">
        <f>F3614+H3614+J3614</f>
        <v>0</v>
      </c>
      <c r="M3614" s="9" t="s">
        <v>195</v>
      </c>
      <c r="O3614" t="str">
        <f>""</f>
        <v/>
      </c>
      <c r="P3614" s="1" t="s">
        <v>120</v>
      </c>
      <c r="Q3614">
        <v>1</v>
      </c>
      <c r="R3614">
        <f>IF(P3614="기계경비", J3614, 0)</f>
        <v>0</v>
      </c>
      <c r="S3614">
        <f>IF(P3614="운반비", J3614, 0)</f>
        <v>0</v>
      </c>
      <c r="T3614">
        <f>IF(P3614="작업부산물", F3614, 0)</f>
        <v>0</v>
      </c>
      <c r="U3614">
        <f>IF(P3614="관급", F3614, 0)</f>
        <v>0</v>
      </c>
      <c r="V3614">
        <f>IF(P3614="외주비", J3614, 0)</f>
        <v>0</v>
      </c>
      <c r="W3614">
        <f>IF(P3614="장비비", J3614, 0)</f>
        <v>0</v>
      </c>
      <c r="X3614">
        <f>IF(P3614="폐기물처리비", J3614, 0)</f>
        <v>0</v>
      </c>
      <c r="Y3614">
        <f>IF(P3614="가설비", J3614, 0)</f>
        <v>0</v>
      </c>
      <c r="Z3614">
        <f>IF(P3614="잡비제외분", F3614, 0)</f>
        <v>0</v>
      </c>
      <c r="AA3614">
        <f>IF(P3614="사급자재대", L3614, 0)</f>
        <v>0</v>
      </c>
      <c r="AB3614">
        <f>IF(P3614="관급자재대", L3614, 0)</f>
        <v>0</v>
      </c>
      <c r="AC3614">
        <f>IF(P3614="사용자항목1", L3614, 0)</f>
        <v>0</v>
      </c>
      <c r="AD3614">
        <f>IF(P3614="사용자항목2", L3614, 0)</f>
        <v>0</v>
      </c>
      <c r="AE3614">
        <f>IF(P3614="사용자항목3", L3614, 0)</f>
        <v>0</v>
      </c>
      <c r="AF3614">
        <f>IF(P3614="사용자항목4", L3614, 0)</f>
        <v>0</v>
      </c>
      <c r="AG3614">
        <f>IF(P3614="사용자항목5", L3614, 0)</f>
        <v>0</v>
      </c>
      <c r="AH3614">
        <f>IF(P3614="사용자항목6", L3614, 0)</f>
        <v>0</v>
      </c>
      <c r="AI3614">
        <f>IF(P3614="사용자항목7", L3614, 0)</f>
        <v>0</v>
      </c>
      <c r="AJ3614">
        <f>IF(P3614="사용자항목8", L3614, 0)</f>
        <v>0</v>
      </c>
      <c r="AK3614">
        <f>IF(P3614="사용자항목9", L3614, 0)</f>
        <v>0</v>
      </c>
    </row>
    <row r="3615" spans="1:38" ht="30" customHeight="1">
      <c r="A3615" s="31" t="s">
        <v>199</v>
      </c>
      <c r="B3615" s="31" t="s">
        <v>200</v>
      </c>
      <c r="C3615" s="29" t="s">
        <v>57</v>
      </c>
      <c r="D3615" s="8">
        <v>13</v>
      </c>
      <c r="E3615" s="8"/>
      <c r="F3615" s="8"/>
      <c r="G3615" s="8"/>
      <c r="H3615" s="8"/>
      <c r="I3615" s="8"/>
      <c r="J3615" s="8"/>
      <c r="K3615" s="8">
        <f>E3615+G3615+I3615</f>
        <v>0</v>
      </c>
      <c r="L3615" s="8">
        <f>F3615+H3615+J3615</f>
        <v>0</v>
      </c>
      <c r="M3615" s="9" t="s">
        <v>198</v>
      </c>
      <c r="O3615" t="str">
        <f>""</f>
        <v/>
      </c>
      <c r="P3615" s="1" t="s">
        <v>120</v>
      </c>
      <c r="Q3615">
        <v>1</v>
      </c>
      <c r="R3615">
        <f>IF(P3615="기계경비", J3615, 0)</f>
        <v>0</v>
      </c>
      <c r="S3615">
        <f>IF(P3615="운반비", J3615, 0)</f>
        <v>0</v>
      </c>
      <c r="T3615">
        <f>IF(P3615="작업부산물", F3615, 0)</f>
        <v>0</v>
      </c>
      <c r="U3615">
        <f>IF(P3615="관급", F3615, 0)</f>
        <v>0</v>
      </c>
      <c r="V3615">
        <f>IF(P3615="외주비", J3615, 0)</f>
        <v>0</v>
      </c>
      <c r="W3615">
        <f>IF(P3615="장비비", J3615, 0)</f>
        <v>0</v>
      </c>
      <c r="X3615">
        <f>IF(P3615="폐기물처리비", J3615, 0)</f>
        <v>0</v>
      </c>
      <c r="Y3615">
        <f>IF(P3615="가설비", J3615, 0)</f>
        <v>0</v>
      </c>
      <c r="Z3615">
        <f>IF(P3615="잡비제외분", F3615, 0)</f>
        <v>0</v>
      </c>
      <c r="AA3615">
        <f>IF(P3615="사급자재대", L3615, 0)</f>
        <v>0</v>
      </c>
      <c r="AB3615">
        <f>IF(P3615="관급자재대", L3615, 0)</f>
        <v>0</v>
      </c>
      <c r="AC3615">
        <f>IF(P3615="사용자항목1", L3615, 0)</f>
        <v>0</v>
      </c>
      <c r="AD3615">
        <f>IF(P3615="사용자항목2", L3615, 0)</f>
        <v>0</v>
      </c>
      <c r="AE3615">
        <f>IF(P3615="사용자항목3", L3615, 0)</f>
        <v>0</v>
      </c>
      <c r="AF3615">
        <f>IF(P3615="사용자항목4", L3615, 0)</f>
        <v>0</v>
      </c>
      <c r="AG3615">
        <f>IF(P3615="사용자항목5", L3615, 0)</f>
        <v>0</v>
      </c>
      <c r="AH3615">
        <f>IF(P3615="사용자항목6", L3615, 0)</f>
        <v>0</v>
      </c>
      <c r="AI3615">
        <f>IF(P3615="사용자항목7", L3615, 0)</f>
        <v>0</v>
      </c>
      <c r="AJ3615">
        <f>IF(P3615="사용자항목8", L3615, 0)</f>
        <v>0</v>
      </c>
      <c r="AK3615">
        <f>IF(P3615="사용자항목9", L3615, 0)</f>
        <v>0</v>
      </c>
    </row>
    <row r="3616" spans="1:38" ht="30" customHeight="1">
      <c r="A3616" s="32"/>
      <c r="B3616" s="32"/>
      <c r="C3616" s="30"/>
      <c r="D3616" s="8"/>
      <c r="E3616" s="8"/>
      <c r="F3616" s="8"/>
      <c r="G3616" s="8"/>
      <c r="H3616" s="8"/>
      <c r="I3616" s="8"/>
      <c r="J3616" s="8"/>
      <c r="K3616" s="8"/>
      <c r="L3616" s="8"/>
      <c r="M3616" s="8"/>
    </row>
    <row r="3617" spans="1:13" ht="30" customHeight="1">
      <c r="A3617" s="32"/>
      <c r="B3617" s="32"/>
      <c r="C3617" s="30"/>
      <c r="D3617" s="8"/>
      <c r="E3617" s="8"/>
      <c r="F3617" s="8"/>
      <c r="G3617" s="8"/>
      <c r="H3617" s="8"/>
      <c r="I3617" s="8"/>
      <c r="J3617" s="8"/>
      <c r="K3617" s="8"/>
      <c r="L3617" s="8"/>
      <c r="M3617" s="8"/>
    </row>
    <row r="3618" spans="1:13" ht="30" customHeight="1">
      <c r="A3618" s="32"/>
      <c r="B3618" s="32"/>
      <c r="C3618" s="30"/>
      <c r="D3618" s="8"/>
      <c r="E3618" s="8"/>
      <c r="F3618" s="8"/>
      <c r="G3618" s="8"/>
      <c r="H3618" s="8"/>
      <c r="I3618" s="8"/>
      <c r="J3618" s="8"/>
      <c r="K3618" s="8"/>
      <c r="L3618" s="8"/>
      <c r="M3618" s="8"/>
    </row>
    <row r="3619" spans="1:13" ht="30" customHeight="1">
      <c r="A3619" s="32"/>
      <c r="B3619" s="32"/>
      <c r="C3619" s="30"/>
      <c r="D3619" s="8"/>
      <c r="E3619" s="8"/>
      <c r="F3619" s="8"/>
      <c r="G3619" s="8"/>
      <c r="H3619" s="8"/>
      <c r="I3619" s="8"/>
      <c r="J3619" s="8"/>
      <c r="K3619" s="8"/>
      <c r="L3619" s="8"/>
      <c r="M3619" s="8"/>
    </row>
    <row r="3620" spans="1:13" ht="30" customHeight="1">
      <c r="A3620" s="32"/>
      <c r="B3620" s="32"/>
      <c r="C3620" s="30"/>
      <c r="D3620" s="8"/>
      <c r="E3620" s="8"/>
      <c r="F3620" s="8"/>
      <c r="G3620" s="8"/>
      <c r="H3620" s="8"/>
      <c r="I3620" s="8"/>
      <c r="J3620" s="8"/>
      <c r="K3620" s="8"/>
      <c r="L3620" s="8"/>
      <c r="M3620" s="8"/>
    </row>
    <row r="3621" spans="1:13" ht="30" customHeight="1">
      <c r="A3621" s="32"/>
      <c r="B3621" s="32"/>
      <c r="C3621" s="30"/>
      <c r="D3621" s="8"/>
      <c r="E3621" s="8"/>
      <c r="F3621" s="8"/>
      <c r="G3621" s="8"/>
      <c r="H3621" s="8"/>
      <c r="I3621" s="8"/>
      <c r="J3621" s="8"/>
      <c r="K3621" s="8"/>
      <c r="L3621" s="8"/>
      <c r="M3621" s="8"/>
    </row>
    <row r="3622" spans="1:13" ht="30" customHeight="1">
      <c r="A3622" s="32"/>
      <c r="B3622" s="32"/>
      <c r="C3622" s="30"/>
      <c r="D3622" s="8"/>
      <c r="E3622" s="8"/>
      <c r="F3622" s="8"/>
      <c r="G3622" s="8"/>
      <c r="H3622" s="8"/>
      <c r="I3622" s="8"/>
      <c r="J3622" s="8"/>
      <c r="K3622" s="8"/>
      <c r="L3622" s="8"/>
      <c r="M3622" s="8"/>
    </row>
    <row r="3623" spans="1:13" ht="30" customHeight="1">
      <c r="A3623" s="32"/>
      <c r="B3623" s="32"/>
      <c r="C3623" s="30"/>
      <c r="D3623" s="8"/>
      <c r="E3623" s="8"/>
      <c r="F3623" s="8"/>
      <c r="G3623" s="8"/>
      <c r="H3623" s="8"/>
      <c r="I3623" s="8"/>
      <c r="J3623" s="8"/>
      <c r="K3623" s="8"/>
      <c r="L3623" s="8"/>
      <c r="M3623" s="8"/>
    </row>
    <row r="3624" spans="1:13" ht="30" customHeight="1">
      <c r="A3624" s="32"/>
      <c r="B3624" s="32"/>
      <c r="C3624" s="30"/>
      <c r="D3624" s="8"/>
      <c r="E3624" s="8"/>
      <c r="F3624" s="8"/>
      <c r="G3624" s="8"/>
      <c r="H3624" s="8"/>
      <c r="I3624" s="8"/>
      <c r="J3624" s="8"/>
      <c r="K3624" s="8"/>
      <c r="L3624" s="8"/>
      <c r="M3624" s="8"/>
    </row>
    <row r="3625" spans="1:13" ht="30" customHeight="1">
      <c r="A3625" s="32"/>
      <c r="B3625" s="32"/>
      <c r="C3625" s="30"/>
      <c r="D3625" s="8"/>
      <c r="E3625" s="8"/>
      <c r="F3625" s="8"/>
      <c r="G3625" s="8"/>
      <c r="H3625" s="8"/>
      <c r="I3625" s="8"/>
      <c r="J3625" s="8"/>
      <c r="K3625" s="8"/>
      <c r="L3625" s="8"/>
      <c r="M3625" s="8"/>
    </row>
    <row r="3626" spans="1:13" ht="30" customHeight="1">
      <c r="A3626" s="32"/>
      <c r="B3626" s="32"/>
      <c r="C3626" s="30"/>
      <c r="D3626" s="8"/>
      <c r="E3626" s="8"/>
      <c r="F3626" s="8"/>
      <c r="G3626" s="8"/>
      <c r="H3626" s="8"/>
      <c r="I3626" s="8"/>
      <c r="J3626" s="8"/>
      <c r="K3626" s="8"/>
      <c r="L3626" s="8"/>
      <c r="M3626" s="8"/>
    </row>
    <row r="3627" spans="1:13" ht="30" customHeight="1">
      <c r="A3627" s="32"/>
      <c r="B3627" s="32"/>
      <c r="C3627" s="30"/>
      <c r="D3627" s="8"/>
      <c r="E3627" s="8"/>
      <c r="F3627" s="8"/>
      <c r="G3627" s="8"/>
      <c r="H3627" s="8"/>
      <c r="I3627" s="8"/>
      <c r="J3627" s="8"/>
      <c r="K3627" s="8"/>
      <c r="L3627" s="8"/>
      <c r="M3627" s="8"/>
    </row>
    <row r="3628" spans="1:13" ht="30" customHeight="1">
      <c r="A3628" s="32"/>
      <c r="B3628" s="32"/>
      <c r="C3628" s="30"/>
      <c r="D3628" s="8"/>
      <c r="E3628" s="8"/>
      <c r="F3628" s="8"/>
      <c r="G3628" s="8"/>
      <c r="H3628" s="8"/>
      <c r="I3628" s="8"/>
      <c r="J3628" s="8"/>
      <c r="K3628" s="8"/>
      <c r="L3628" s="8"/>
      <c r="M3628" s="8"/>
    </row>
    <row r="3629" spans="1:13" ht="30" customHeight="1">
      <c r="A3629" s="32"/>
      <c r="B3629" s="32"/>
      <c r="C3629" s="30"/>
      <c r="D3629" s="8"/>
      <c r="E3629" s="8"/>
      <c r="F3629" s="8"/>
      <c r="G3629" s="8"/>
      <c r="H3629" s="8"/>
      <c r="I3629" s="8"/>
      <c r="J3629" s="8"/>
      <c r="K3629" s="8"/>
      <c r="L3629" s="8"/>
      <c r="M3629" s="8"/>
    </row>
    <row r="3630" spans="1:13" ht="30" customHeight="1">
      <c r="A3630" s="32"/>
      <c r="B3630" s="32"/>
      <c r="C3630" s="30"/>
      <c r="D3630" s="8"/>
      <c r="E3630" s="8"/>
      <c r="F3630" s="8"/>
      <c r="G3630" s="8"/>
      <c r="H3630" s="8"/>
      <c r="I3630" s="8"/>
      <c r="J3630" s="8"/>
      <c r="K3630" s="8"/>
      <c r="L3630" s="8"/>
      <c r="M3630" s="8"/>
    </row>
    <row r="3631" spans="1:13" ht="30" customHeight="1">
      <c r="A3631" s="32"/>
      <c r="B3631" s="32"/>
      <c r="C3631" s="30"/>
      <c r="D3631" s="8"/>
      <c r="E3631" s="8"/>
      <c r="F3631" s="8"/>
      <c r="G3631" s="8"/>
      <c r="H3631" s="8"/>
      <c r="I3631" s="8"/>
      <c r="J3631" s="8"/>
      <c r="K3631" s="8"/>
      <c r="L3631" s="8"/>
      <c r="M3631" s="8"/>
    </row>
    <row r="3632" spans="1:13" ht="30" customHeight="1">
      <c r="A3632" s="32"/>
      <c r="B3632" s="32"/>
      <c r="C3632" s="30"/>
      <c r="D3632" s="8"/>
      <c r="E3632" s="8"/>
      <c r="F3632" s="8"/>
      <c r="G3632" s="8"/>
      <c r="H3632" s="8"/>
      <c r="I3632" s="8"/>
      <c r="J3632" s="8"/>
      <c r="K3632" s="8"/>
      <c r="L3632" s="8"/>
      <c r="M3632" s="8"/>
    </row>
    <row r="3633" spans="1:38" ht="30" customHeight="1">
      <c r="A3633" s="32"/>
      <c r="B3633" s="32"/>
      <c r="C3633" s="30"/>
      <c r="D3633" s="8"/>
      <c r="E3633" s="8"/>
      <c r="F3633" s="8"/>
      <c r="G3633" s="8"/>
      <c r="H3633" s="8"/>
      <c r="I3633" s="8"/>
      <c r="J3633" s="8"/>
      <c r="K3633" s="8"/>
      <c r="L3633" s="8"/>
      <c r="M3633" s="8"/>
    </row>
    <row r="3634" spans="1:38" ht="30" customHeight="1">
      <c r="A3634" s="11" t="s">
        <v>121</v>
      </c>
      <c r="B3634" s="12"/>
      <c r="C3634" s="13"/>
      <c r="D3634" s="14"/>
      <c r="E3634" s="8"/>
      <c r="F3634" s="14"/>
      <c r="G3634" s="8"/>
      <c r="H3634" s="14"/>
      <c r="I3634" s="8"/>
      <c r="J3634" s="14"/>
      <c r="K3634" s="8"/>
      <c r="L3634" s="14">
        <f>F3634+H3634+J3634</f>
        <v>0</v>
      </c>
      <c r="M3634" s="14"/>
      <c r="R3634">
        <f t="shared" ref="R3634:AL3634" si="397">ROUNDDOWN(SUM(R3614:R3615), 0)</f>
        <v>0</v>
      </c>
      <c r="S3634">
        <f t="shared" si="397"/>
        <v>0</v>
      </c>
      <c r="T3634">
        <f t="shared" si="397"/>
        <v>0</v>
      </c>
      <c r="U3634">
        <f t="shared" si="397"/>
        <v>0</v>
      </c>
      <c r="V3634">
        <f t="shared" si="397"/>
        <v>0</v>
      </c>
      <c r="W3634">
        <f t="shared" si="397"/>
        <v>0</v>
      </c>
      <c r="X3634">
        <f t="shared" si="397"/>
        <v>0</v>
      </c>
      <c r="Y3634">
        <f t="shared" si="397"/>
        <v>0</v>
      </c>
      <c r="Z3634">
        <f t="shared" si="397"/>
        <v>0</v>
      </c>
      <c r="AA3634">
        <f t="shared" si="397"/>
        <v>0</v>
      </c>
      <c r="AB3634">
        <f t="shared" si="397"/>
        <v>0</v>
      </c>
      <c r="AC3634">
        <f t="shared" si="397"/>
        <v>0</v>
      </c>
      <c r="AD3634">
        <f t="shared" si="397"/>
        <v>0</v>
      </c>
      <c r="AE3634">
        <f t="shared" si="397"/>
        <v>0</v>
      </c>
      <c r="AF3634">
        <f t="shared" si="397"/>
        <v>0</v>
      </c>
      <c r="AG3634">
        <f t="shared" si="397"/>
        <v>0</v>
      </c>
      <c r="AH3634">
        <f t="shared" si="397"/>
        <v>0</v>
      </c>
      <c r="AI3634">
        <f t="shared" si="397"/>
        <v>0</v>
      </c>
      <c r="AJ3634">
        <f t="shared" si="397"/>
        <v>0</v>
      </c>
      <c r="AK3634">
        <f t="shared" si="397"/>
        <v>0</v>
      </c>
      <c r="AL3634">
        <f t="shared" si="397"/>
        <v>0</v>
      </c>
    </row>
    <row r="3635" spans="1:38" ht="30" customHeight="1">
      <c r="A3635" s="53" t="s">
        <v>481</v>
      </c>
      <c r="B3635" s="56"/>
      <c r="C3635" s="56"/>
      <c r="D3635" s="56"/>
      <c r="E3635" s="56"/>
      <c r="F3635" s="56"/>
      <c r="G3635" s="56"/>
      <c r="H3635" s="56"/>
      <c r="I3635" s="56"/>
      <c r="J3635" s="56"/>
      <c r="K3635" s="56"/>
      <c r="L3635" s="56"/>
      <c r="M3635" s="57"/>
    </row>
    <row r="3636" spans="1:38" ht="30" customHeight="1">
      <c r="A3636" s="31" t="s">
        <v>100</v>
      </c>
      <c r="B3636" s="31" t="s">
        <v>101</v>
      </c>
      <c r="C3636" s="29" t="s">
        <v>74</v>
      </c>
      <c r="D3636" s="8">
        <v>12.941000000000001</v>
      </c>
      <c r="E3636" s="8"/>
      <c r="F3636" s="8"/>
      <c r="G3636" s="8"/>
      <c r="H3636" s="8"/>
      <c r="I3636" s="8"/>
      <c r="J3636" s="8"/>
      <c r="K3636" s="8">
        <f t="shared" ref="K3636:L3641" si="398">E3636+G3636+I3636</f>
        <v>0</v>
      </c>
      <c r="L3636" s="8">
        <f t="shared" si="398"/>
        <v>0</v>
      </c>
      <c r="M3636" s="8"/>
      <c r="O3636" t="str">
        <f t="shared" ref="O3636:O3641" si="399">"03"</f>
        <v>03</v>
      </c>
      <c r="P3636" t="s">
        <v>110</v>
      </c>
      <c r="Q3636">
        <v>1</v>
      </c>
      <c r="R3636">
        <f t="shared" ref="R3636:R3641" si="400">IF(P3636="기계경비", J3636, 0)</f>
        <v>0</v>
      </c>
      <c r="S3636">
        <f t="shared" ref="S3636:S3641" si="401">IF(P3636="운반비", J3636, 0)</f>
        <v>0</v>
      </c>
      <c r="T3636">
        <f t="shared" ref="T3636:T3641" si="402">IF(P3636="작업부산물", F3636, 0)</f>
        <v>0</v>
      </c>
      <c r="U3636">
        <f t="shared" ref="U3636:U3641" si="403">IF(P3636="관급", F3636, 0)</f>
        <v>0</v>
      </c>
      <c r="V3636">
        <f t="shared" ref="V3636:V3641" si="404">IF(P3636="외주비", J3636, 0)</f>
        <v>0</v>
      </c>
      <c r="W3636">
        <f t="shared" ref="W3636:W3641" si="405">IF(P3636="장비비", J3636, 0)</f>
        <v>0</v>
      </c>
      <c r="X3636">
        <f t="shared" ref="X3636:X3641" si="406">IF(P3636="폐기물처리비", L3636, 0)</f>
        <v>0</v>
      </c>
      <c r="Y3636">
        <f t="shared" ref="Y3636:Y3641" si="407">IF(P3636="가설비", J3636, 0)</f>
        <v>0</v>
      </c>
      <c r="Z3636">
        <f t="shared" ref="Z3636:Z3641" si="408">IF(P3636="잡비제외분", F3636, 0)</f>
        <v>0</v>
      </c>
      <c r="AA3636">
        <f t="shared" ref="AA3636:AA3641" si="409">IF(P3636="사급자재대", L3636, 0)</f>
        <v>0</v>
      </c>
      <c r="AB3636">
        <f t="shared" ref="AB3636:AB3641" si="410">IF(P3636="관급자재대", L3636, 0)</f>
        <v>0</v>
      </c>
      <c r="AC3636">
        <f t="shared" ref="AC3636:AC3641" si="411">IF(P3636="사용자항목1", L3636, 0)</f>
        <v>0</v>
      </c>
      <c r="AD3636">
        <f t="shared" ref="AD3636:AD3641" si="412">IF(P3636="사용자항목2", L3636, 0)</f>
        <v>0</v>
      </c>
      <c r="AE3636">
        <f t="shared" ref="AE3636:AE3641" si="413">IF(P3636="사용자항목3", L3636, 0)</f>
        <v>0</v>
      </c>
      <c r="AF3636">
        <f t="shared" ref="AF3636:AF3641" si="414">IF(P3636="사용자항목4", L3636, 0)</f>
        <v>0</v>
      </c>
      <c r="AG3636">
        <f t="shared" ref="AG3636:AG3641" si="415">IF(P3636="사용자항목5", L3636, 0)</f>
        <v>0</v>
      </c>
      <c r="AH3636">
        <f t="shared" ref="AH3636:AH3641" si="416">IF(P3636="사용자항목6", L3636, 0)</f>
        <v>0</v>
      </c>
      <c r="AI3636">
        <f t="shared" ref="AI3636:AI3641" si="417">IF(P3636="사용자항목7", L3636, 0)</f>
        <v>0</v>
      </c>
      <c r="AJ3636">
        <f t="shared" ref="AJ3636:AJ3641" si="418">IF(P3636="사용자항목8", L3636, 0)</f>
        <v>0</v>
      </c>
      <c r="AK3636">
        <f t="shared" ref="AK3636:AK3641" si="419">IF(P3636="사용자항목9", L3636, 0)</f>
        <v>0</v>
      </c>
    </row>
    <row r="3637" spans="1:38" ht="30" customHeight="1">
      <c r="A3637" s="31" t="s">
        <v>100</v>
      </c>
      <c r="B3637" s="31" t="s">
        <v>102</v>
      </c>
      <c r="C3637" s="29" t="s">
        <v>74</v>
      </c>
      <c r="D3637" s="8">
        <v>31.233000000000001</v>
      </c>
      <c r="E3637" s="8"/>
      <c r="F3637" s="8"/>
      <c r="G3637" s="8"/>
      <c r="H3637" s="8"/>
      <c r="I3637" s="8"/>
      <c r="J3637" s="8"/>
      <c r="K3637" s="8">
        <f t="shared" si="398"/>
        <v>0</v>
      </c>
      <c r="L3637" s="8">
        <f t="shared" si="398"/>
        <v>0</v>
      </c>
      <c r="M3637" s="9" t="s">
        <v>103</v>
      </c>
      <c r="O3637" t="str">
        <f t="shared" si="399"/>
        <v>03</v>
      </c>
      <c r="P3637" t="s">
        <v>110</v>
      </c>
      <c r="Q3637">
        <v>1</v>
      </c>
      <c r="R3637">
        <f t="shared" si="400"/>
        <v>0</v>
      </c>
      <c r="S3637">
        <f t="shared" si="401"/>
        <v>0</v>
      </c>
      <c r="T3637">
        <f t="shared" si="402"/>
        <v>0</v>
      </c>
      <c r="U3637">
        <f t="shared" si="403"/>
        <v>0</v>
      </c>
      <c r="V3637">
        <f t="shared" si="404"/>
        <v>0</v>
      </c>
      <c r="W3637">
        <f t="shared" si="405"/>
        <v>0</v>
      </c>
      <c r="X3637">
        <f t="shared" si="406"/>
        <v>0</v>
      </c>
      <c r="Y3637">
        <f t="shared" si="407"/>
        <v>0</v>
      </c>
      <c r="Z3637">
        <f t="shared" si="408"/>
        <v>0</v>
      </c>
      <c r="AA3637">
        <f t="shared" si="409"/>
        <v>0</v>
      </c>
      <c r="AB3637">
        <f t="shared" si="410"/>
        <v>0</v>
      </c>
      <c r="AC3637">
        <f t="shared" si="411"/>
        <v>0</v>
      </c>
      <c r="AD3637">
        <f t="shared" si="412"/>
        <v>0</v>
      </c>
      <c r="AE3637">
        <f t="shared" si="413"/>
        <v>0</v>
      </c>
      <c r="AF3637">
        <f t="shared" si="414"/>
        <v>0</v>
      </c>
      <c r="AG3637">
        <f t="shared" si="415"/>
        <v>0</v>
      </c>
      <c r="AH3637">
        <f t="shared" si="416"/>
        <v>0</v>
      </c>
      <c r="AI3637">
        <f t="shared" si="417"/>
        <v>0</v>
      </c>
      <c r="AJ3637">
        <f t="shared" si="418"/>
        <v>0</v>
      </c>
      <c r="AK3637">
        <f t="shared" si="419"/>
        <v>0</v>
      </c>
    </row>
    <row r="3638" spans="1:38" ht="30" customHeight="1">
      <c r="A3638" s="31" t="s">
        <v>106</v>
      </c>
      <c r="B3638" s="31" t="s">
        <v>107</v>
      </c>
      <c r="C3638" s="29" t="s">
        <v>74</v>
      </c>
      <c r="D3638" s="8">
        <v>31.233000000000001</v>
      </c>
      <c r="E3638" s="8"/>
      <c r="F3638" s="8"/>
      <c r="G3638" s="8"/>
      <c r="H3638" s="8"/>
      <c r="I3638" s="8"/>
      <c r="J3638" s="8"/>
      <c r="K3638" s="8">
        <f t="shared" si="398"/>
        <v>0</v>
      </c>
      <c r="L3638" s="8">
        <f t="shared" si="398"/>
        <v>0</v>
      </c>
      <c r="M3638" s="9" t="s">
        <v>108</v>
      </c>
      <c r="O3638" t="str">
        <f t="shared" si="399"/>
        <v>03</v>
      </c>
      <c r="P3638" t="s">
        <v>110</v>
      </c>
      <c r="Q3638">
        <v>1</v>
      </c>
      <c r="R3638">
        <f t="shared" si="400"/>
        <v>0</v>
      </c>
      <c r="S3638">
        <f t="shared" si="401"/>
        <v>0</v>
      </c>
      <c r="T3638">
        <f t="shared" si="402"/>
        <v>0</v>
      </c>
      <c r="U3638">
        <f t="shared" si="403"/>
        <v>0</v>
      </c>
      <c r="V3638">
        <f t="shared" si="404"/>
        <v>0</v>
      </c>
      <c r="W3638">
        <f t="shared" si="405"/>
        <v>0</v>
      </c>
      <c r="X3638">
        <f t="shared" si="406"/>
        <v>0</v>
      </c>
      <c r="Y3638">
        <f t="shared" si="407"/>
        <v>0</v>
      </c>
      <c r="Z3638">
        <f t="shared" si="408"/>
        <v>0</v>
      </c>
      <c r="AA3638">
        <f t="shared" si="409"/>
        <v>0</v>
      </c>
      <c r="AB3638">
        <f t="shared" si="410"/>
        <v>0</v>
      </c>
      <c r="AC3638">
        <f t="shared" si="411"/>
        <v>0</v>
      </c>
      <c r="AD3638">
        <f t="shared" si="412"/>
        <v>0</v>
      </c>
      <c r="AE3638">
        <f t="shared" si="413"/>
        <v>0</v>
      </c>
      <c r="AF3638">
        <f t="shared" si="414"/>
        <v>0</v>
      </c>
      <c r="AG3638">
        <f t="shared" si="415"/>
        <v>0</v>
      </c>
      <c r="AH3638">
        <f t="shared" si="416"/>
        <v>0</v>
      </c>
      <c r="AI3638">
        <f t="shared" si="417"/>
        <v>0</v>
      </c>
      <c r="AJ3638">
        <f t="shared" si="418"/>
        <v>0</v>
      </c>
      <c r="AK3638">
        <f t="shared" si="419"/>
        <v>0</v>
      </c>
    </row>
    <row r="3639" spans="1:38" ht="30" customHeight="1">
      <c r="A3639" s="31" t="s">
        <v>106</v>
      </c>
      <c r="B3639" s="31" t="s">
        <v>109</v>
      </c>
      <c r="C3639" s="29" t="s">
        <v>74</v>
      </c>
      <c r="D3639" s="8">
        <v>12.941000000000001</v>
      </c>
      <c r="E3639" s="8"/>
      <c r="F3639" s="8"/>
      <c r="G3639" s="8"/>
      <c r="H3639" s="8"/>
      <c r="I3639" s="8"/>
      <c r="J3639" s="8"/>
      <c r="K3639" s="8">
        <f t="shared" si="398"/>
        <v>0</v>
      </c>
      <c r="L3639" s="8">
        <f t="shared" si="398"/>
        <v>0</v>
      </c>
      <c r="M3639" s="9" t="s">
        <v>108</v>
      </c>
      <c r="O3639" t="str">
        <f t="shared" si="399"/>
        <v>03</v>
      </c>
      <c r="P3639" t="s">
        <v>110</v>
      </c>
      <c r="Q3639">
        <v>1</v>
      </c>
      <c r="R3639">
        <f t="shared" si="400"/>
        <v>0</v>
      </c>
      <c r="S3639">
        <f t="shared" si="401"/>
        <v>0</v>
      </c>
      <c r="T3639">
        <f t="shared" si="402"/>
        <v>0</v>
      </c>
      <c r="U3639">
        <f t="shared" si="403"/>
        <v>0</v>
      </c>
      <c r="V3639">
        <f t="shared" si="404"/>
        <v>0</v>
      </c>
      <c r="W3639">
        <f t="shared" si="405"/>
        <v>0</v>
      </c>
      <c r="X3639">
        <f t="shared" si="406"/>
        <v>0</v>
      </c>
      <c r="Y3639">
        <f t="shared" si="407"/>
        <v>0</v>
      </c>
      <c r="Z3639">
        <f t="shared" si="408"/>
        <v>0</v>
      </c>
      <c r="AA3639">
        <f t="shared" si="409"/>
        <v>0</v>
      </c>
      <c r="AB3639">
        <f t="shared" si="410"/>
        <v>0</v>
      </c>
      <c r="AC3639">
        <f t="shared" si="411"/>
        <v>0</v>
      </c>
      <c r="AD3639">
        <f t="shared" si="412"/>
        <v>0</v>
      </c>
      <c r="AE3639">
        <f t="shared" si="413"/>
        <v>0</v>
      </c>
      <c r="AF3639">
        <f t="shared" si="414"/>
        <v>0</v>
      </c>
      <c r="AG3639">
        <f t="shared" si="415"/>
        <v>0</v>
      </c>
      <c r="AH3639">
        <f t="shared" si="416"/>
        <v>0</v>
      </c>
      <c r="AI3639">
        <f t="shared" si="417"/>
        <v>0</v>
      </c>
      <c r="AJ3639">
        <f t="shared" si="418"/>
        <v>0</v>
      </c>
      <c r="AK3639">
        <f t="shared" si="419"/>
        <v>0</v>
      </c>
    </row>
    <row r="3640" spans="1:38" ht="30" customHeight="1">
      <c r="A3640" s="31" t="s">
        <v>110</v>
      </c>
      <c r="B3640" s="31" t="s">
        <v>111</v>
      </c>
      <c r="C3640" s="29" t="s">
        <v>74</v>
      </c>
      <c r="D3640" s="8">
        <v>31.233000000000001</v>
      </c>
      <c r="E3640" s="8"/>
      <c r="F3640" s="8"/>
      <c r="G3640" s="8"/>
      <c r="H3640" s="8"/>
      <c r="I3640" s="8"/>
      <c r="J3640" s="8"/>
      <c r="K3640" s="8">
        <f t="shared" si="398"/>
        <v>0</v>
      </c>
      <c r="L3640" s="8">
        <f t="shared" si="398"/>
        <v>0</v>
      </c>
      <c r="M3640" s="9" t="s">
        <v>108</v>
      </c>
      <c r="O3640" t="str">
        <f t="shared" si="399"/>
        <v>03</v>
      </c>
      <c r="P3640" t="s">
        <v>110</v>
      </c>
      <c r="Q3640">
        <v>1</v>
      </c>
      <c r="R3640">
        <f t="shared" si="400"/>
        <v>0</v>
      </c>
      <c r="S3640">
        <f t="shared" si="401"/>
        <v>0</v>
      </c>
      <c r="T3640">
        <f t="shared" si="402"/>
        <v>0</v>
      </c>
      <c r="U3640">
        <f t="shared" si="403"/>
        <v>0</v>
      </c>
      <c r="V3640">
        <f t="shared" si="404"/>
        <v>0</v>
      </c>
      <c r="W3640">
        <f t="shared" si="405"/>
        <v>0</v>
      </c>
      <c r="X3640">
        <f t="shared" si="406"/>
        <v>0</v>
      </c>
      <c r="Y3640">
        <f t="shared" si="407"/>
        <v>0</v>
      </c>
      <c r="Z3640">
        <f t="shared" si="408"/>
        <v>0</v>
      </c>
      <c r="AA3640">
        <f t="shared" si="409"/>
        <v>0</v>
      </c>
      <c r="AB3640">
        <f t="shared" si="410"/>
        <v>0</v>
      </c>
      <c r="AC3640">
        <f t="shared" si="411"/>
        <v>0</v>
      </c>
      <c r="AD3640">
        <f t="shared" si="412"/>
        <v>0</v>
      </c>
      <c r="AE3640">
        <f t="shared" si="413"/>
        <v>0</v>
      </c>
      <c r="AF3640">
        <f t="shared" si="414"/>
        <v>0</v>
      </c>
      <c r="AG3640">
        <f t="shared" si="415"/>
        <v>0</v>
      </c>
      <c r="AH3640">
        <f t="shared" si="416"/>
        <v>0</v>
      </c>
      <c r="AI3640">
        <f t="shared" si="417"/>
        <v>0</v>
      </c>
      <c r="AJ3640">
        <f t="shared" si="418"/>
        <v>0</v>
      </c>
      <c r="AK3640">
        <f t="shared" si="419"/>
        <v>0</v>
      </c>
    </row>
    <row r="3641" spans="1:38" ht="30" customHeight="1">
      <c r="A3641" s="31" t="s">
        <v>110</v>
      </c>
      <c r="B3641" s="31" t="s">
        <v>112</v>
      </c>
      <c r="C3641" s="29" t="s">
        <v>74</v>
      </c>
      <c r="D3641" s="8">
        <v>12.941000000000001</v>
      </c>
      <c r="E3641" s="8"/>
      <c r="F3641" s="8"/>
      <c r="G3641" s="8"/>
      <c r="H3641" s="8"/>
      <c r="I3641" s="8"/>
      <c r="J3641" s="8"/>
      <c r="K3641" s="8">
        <f t="shared" si="398"/>
        <v>0</v>
      </c>
      <c r="L3641" s="8">
        <f t="shared" si="398"/>
        <v>0</v>
      </c>
      <c r="M3641" s="9" t="s">
        <v>108</v>
      </c>
      <c r="O3641" t="str">
        <f t="shared" si="399"/>
        <v>03</v>
      </c>
      <c r="P3641" t="s">
        <v>110</v>
      </c>
      <c r="Q3641">
        <v>1</v>
      </c>
      <c r="R3641">
        <f t="shared" si="400"/>
        <v>0</v>
      </c>
      <c r="S3641">
        <f t="shared" si="401"/>
        <v>0</v>
      </c>
      <c r="T3641">
        <f t="shared" si="402"/>
        <v>0</v>
      </c>
      <c r="U3641">
        <f t="shared" si="403"/>
        <v>0</v>
      </c>
      <c r="V3641">
        <f t="shared" si="404"/>
        <v>0</v>
      </c>
      <c r="W3641">
        <f t="shared" si="405"/>
        <v>0</v>
      </c>
      <c r="X3641">
        <f t="shared" si="406"/>
        <v>0</v>
      </c>
      <c r="Y3641">
        <f t="shared" si="407"/>
        <v>0</v>
      </c>
      <c r="Z3641">
        <f t="shared" si="408"/>
        <v>0</v>
      </c>
      <c r="AA3641">
        <f t="shared" si="409"/>
        <v>0</v>
      </c>
      <c r="AB3641">
        <f t="shared" si="410"/>
        <v>0</v>
      </c>
      <c r="AC3641">
        <f t="shared" si="411"/>
        <v>0</v>
      </c>
      <c r="AD3641">
        <f t="shared" si="412"/>
        <v>0</v>
      </c>
      <c r="AE3641">
        <f t="shared" si="413"/>
        <v>0</v>
      </c>
      <c r="AF3641">
        <f t="shared" si="414"/>
        <v>0</v>
      </c>
      <c r="AG3641">
        <f t="shared" si="415"/>
        <v>0</v>
      </c>
      <c r="AH3641">
        <f t="shared" si="416"/>
        <v>0</v>
      </c>
      <c r="AI3641">
        <f t="shared" si="417"/>
        <v>0</v>
      </c>
      <c r="AJ3641">
        <f t="shared" si="418"/>
        <v>0</v>
      </c>
      <c r="AK3641">
        <f t="shared" si="419"/>
        <v>0</v>
      </c>
    </row>
    <row r="3642" spans="1:38" ht="30" customHeight="1">
      <c r="A3642" s="32"/>
      <c r="B3642" s="32"/>
      <c r="C3642" s="30"/>
      <c r="D3642" s="8"/>
      <c r="E3642" s="8"/>
      <c r="F3642" s="8"/>
      <c r="G3642" s="8"/>
      <c r="H3642" s="8"/>
      <c r="I3642" s="8"/>
      <c r="J3642" s="8"/>
      <c r="K3642" s="8"/>
      <c r="L3642" s="8"/>
      <c r="M3642" s="8"/>
    </row>
    <row r="3643" spans="1:38" ht="30" customHeight="1">
      <c r="A3643" s="32"/>
      <c r="B3643" s="32"/>
      <c r="C3643" s="30"/>
      <c r="D3643" s="8"/>
      <c r="E3643" s="8"/>
      <c r="F3643" s="8"/>
      <c r="G3643" s="8"/>
      <c r="H3643" s="8"/>
      <c r="I3643" s="8"/>
      <c r="J3643" s="8"/>
      <c r="K3643" s="8"/>
      <c r="L3643" s="8"/>
      <c r="M3643" s="8"/>
    </row>
    <row r="3644" spans="1:38" ht="30" customHeight="1">
      <c r="A3644" s="32"/>
      <c r="B3644" s="32"/>
      <c r="C3644" s="30"/>
      <c r="D3644" s="8"/>
      <c r="E3644" s="8"/>
      <c r="F3644" s="8"/>
      <c r="G3644" s="8"/>
      <c r="H3644" s="8"/>
      <c r="I3644" s="8"/>
      <c r="J3644" s="8"/>
      <c r="K3644" s="8"/>
      <c r="L3644" s="8"/>
      <c r="M3644" s="8"/>
    </row>
    <row r="3645" spans="1:38" ht="30" customHeight="1">
      <c r="A3645" s="32"/>
      <c r="B3645" s="32"/>
      <c r="C3645" s="30"/>
      <c r="D3645" s="8"/>
      <c r="E3645" s="8"/>
      <c r="F3645" s="8"/>
      <c r="G3645" s="8"/>
      <c r="H3645" s="8"/>
      <c r="I3645" s="8"/>
      <c r="J3645" s="8"/>
      <c r="K3645" s="8"/>
      <c r="L3645" s="8"/>
      <c r="M3645" s="8"/>
    </row>
    <row r="3646" spans="1:38" ht="30" customHeight="1">
      <c r="A3646" s="32"/>
      <c r="B3646" s="32"/>
      <c r="C3646" s="30"/>
      <c r="D3646" s="8"/>
      <c r="E3646" s="8"/>
      <c r="F3646" s="8"/>
      <c r="G3646" s="8"/>
      <c r="H3646" s="8"/>
      <c r="I3646" s="8"/>
      <c r="J3646" s="8"/>
      <c r="K3646" s="8"/>
      <c r="L3646" s="8"/>
      <c r="M3646" s="8"/>
    </row>
    <row r="3647" spans="1:38" ht="30" customHeight="1">
      <c r="A3647" s="32"/>
      <c r="B3647" s="32"/>
      <c r="C3647" s="30"/>
      <c r="D3647" s="8"/>
      <c r="E3647" s="8"/>
      <c r="F3647" s="8"/>
      <c r="G3647" s="8"/>
      <c r="H3647" s="8"/>
      <c r="I3647" s="8"/>
      <c r="J3647" s="8"/>
      <c r="K3647" s="8"/>
      <c r="L3647" s="8"/>
      <c r="M3647" s="8"/>
    </row>
    <row r="3648" spans="1:38" ht="30" customHeight="1">
      <c r="A3648" s="32"/>
      <c r="B3648" s="32"/>
      <c r="C3648" s="30"/>
      <c r="D3648" s="8"/>
      <c r="E3648" s="8"/>
      <c r="F3648" s="8"/>
      <c r="G3648" s="8"/>
      <c r="H3648" s="8"/>
      <c r="I3648" s="8"/>
      <c r="J3648" s="8"/>
      <c r="K3648" s="8"/>
      <c r="L3648" s="8"/>
      <c r="M3648" s="8"/>
    </row>
    <row r="3649" spans="1:38" ht="30" customHeight="1">
      <c r="A3649" s="32"/>
      <c r="B3649" s="32"/>
      <c r="C3649" s="30"/>
      <c r="D3649" s="8"/>
      <c r="E3649" s="8"/>
      <c r="F3649" s="8"/>
      <c r="G3649" s="8"/>
      <c r="H3649" s="8"/>
      <c r="I3649" s="8"/>
      <c r="J3649" s="8"/>
      <c r="K3649" s="8"/>
      <c r="L3649" s="8"/>
      <c r="M3649" s="8"/>
    </row>
    <row r="3650" spans="1:38" ht="30" customHeight="1">
      <c r="A3650" s="32"/>
      <c r="B3650" s="32"/>
      <c r="C3650" s="30"/>
      <c r="D3650" s="8"/>
      <c r="E3650" s="8"/>
      <c r="F3650" s="8"/>
      <c r="G3650" s="8"/>
      <c r="H3650" s="8"/>
      <c r="I3650" s="8"/>
      <c r="J3650" s="8"/>
      <c r="K3650" s="8"/>
      <c r="L3650" s="8"/>
      <c r="M3650" s="8"/>
    </row>
    <row r="3651" spans="1:38" ht="30" customHeight="1">
      <c r="A3651" s="32"/>
      <c r="B3651" s="32"/>
      <c r="C3651" s="30"/>
      <c r="D3651" s="8"/>
      <c r="E3651" s="8"/>
      <c r="F3651" s="8"/>
      <c r="G3651" s="8"/>
      <c r="H3651" s="8"/>
      <c r="I3651" s="8"/>
      <c r="J3651" s="8"/>
      <c r="K3651" s="8"/>
      <c r="L3651" s="8"/>
      <c r="M3651" s="8"/>
    </row>
    <row r="3652" spans="1:38" ht="30" customHeight="1">
      <c r="A3652" s="32"/>
      <c r="B3652" s="32"/>
      <c r="C3652" s="30"/>
      <c r="D3652" s="8"/>
      <c r="E3652" s="8"/>
      <c r="F3652" s="8"/>
      <c r="G3652" s="8"/>
      <c r="H3652" s="8"/>
      <c r="I3652" s="8"/>
      <c r="J3652" s="8"/>
      <c r="K3652" s="8"/>
      <c r="L3652" s="8"/>
      <c r="M3652" s="8"/>
    </row>
    <row r="3653" spans="1:38" ht="30" customHeight="1">
      <c r="A3653" s="32"/>
      <c r="B3653" s="32"/>
      <c r="C3653" s="30"/>
      <c r="D3653" s="8"/>
      <c r="E3653" s="8"/>
      <c r="F3653" s="8"/>
      <c r="G3653" s="8"/>
      <c r="H3653" s="8"/>
      <c r="I3653" s="8"/>
      <c r="J3653" s="8"/>
      <c r="K3653" s="8"/>
      <c r="L3653" s="8"/>
      <c r="M3653" s="8"/>
    </row>
    <row r="3654" spans="1:38" ht="30" customHeight="1">
      <c r="A3654" s="32"/>
      <c r="B3654" s="32"/>
      <c r="C3654" s="30"/>
      <c r="D3654" s="8"/>
      <c r="E3654" s="8"/>
      <c r="F3654" s="8"/>
      <c r="G3654" s="8"/>
      <c r="H3654" s="8"/>
      <c r="I3654" s="8"/>
      <c r="J3654" s="8"/>
      <c r="K3654" s="8"/>
      <c r="L3654" s="8"/>
      <c r="M3654" s="8"/>
    </row>
    <row r="3655" spans="1:38" ht="30" customHeight="1">
      <c r="A3655" s="32"/>
      <c r="B3655" s="32"/>
      <c r="C3655" s="30"/>
      <c r="D3655" s="8"/>
      <c r="E3655" s="8"/>
      <c r="F3655" s="8"/>
      <c r="G3655" s="8"/>
      <c r="H3655" s="8"/>
      <c r="I3655" s="8"/>
      <c r="J3655" s="8"/>
      <c r="K3655" s="8"/>
      <c r="L3655" s="8"/>
      <c r="M3655" s="8"/>
    </row>
    <row r="3656" spans="1:38" ht="30" customHeight="1">
      <c r="A3656" s="11" t="s">
        <v>121</v>
      </c>
      <c r="B3656" s="12"/>
      <c r="C3656" s="13"/>
      <c r="D3656" s="14"/>
      <c r="E3656" s="8"/>
      <c r="F3656" s="14"/>
      <c r="G3656" s="8"/>
      <c r="H3656" s="14"/>
      <c r="I3656" s="8"/>
      <c r="J3656" s="14"/>
      <c r="K3656" s="8"/>
      <c r="L3656" s="14">
        <f>F3656+H3656+J3656</f>
        <v>0</v>
      </c>
      <c r="M3656" s="14"/>
      <c r="R3656">
        <f t="shared" ref="R3656:AL3656" si="420">ROUNDDOWN(SUM(R3636:R3641), 0)</f>
        <v>0</v>
      </c>
      <c r="S3656">
        <f t="shared" si="420"/>
        <v>0</v>
      </c>
      <c r="T3656">
        <f t="shared" si="420"/>
        <v>0</v>
      </c>
      <c r="U3656">
        <f t="shared" si="420"/>
        <v>0</v>
      </c>
      <c r="V3656">
        <f t="shared" si="420"/>
        <v>0</v>
      </c>
      <c r="W3656">
        <f t="shared" si="420"/>
        <v>0</v>
      </c>
      <c r="X3656">
        <f t="shared" si="420"/>
        <v>0</v>
      </c>
      <c r="Y3656">
        <f t="shared" si="420"/>
        <v>0</v>
      </c>
      <c r="Z3656">
        <f t="shared" si="420"/>
        <v>0</v>
      </c>
      <c r="AA3656">
        <f t="shared" si="420"/>
        <v>0</v>
      </c>
      <c r="AB3656">
        <f t="shared" si="420"/>
        <v>0</v>
      </c>
      <c r="AC3656">
        <f t="shared" si="420"/>
        <v>0</v>
      </c>
      <c r="AD3656">
        <f t="shared" si="420"/>
        <v>0</v>
      </c>
      <c r="AE3656">
        <f t="shared" si="420"/>
        <v>0</v>
      </c>
      <c r="AF3656">
        <f t="shared" si="420"/>
        <v>0</v>
      </c>
      <c r="AG3656">
        <f t="shared" si="420"/>
        <v>0</v>
      </c>
      <c r="AH3656">
        <f t="shared" si="420"/>
        <v>0</v>
      </c>
      <c r="AI3656">
        <f t="shared" si="420"/>
        <v>0</v>
      </c>
      <c r="AJ3656">
        <f t="shared" si="420"/>
        <v>0</v>
      </c>
      <c r="AK3656">
        <f t="shared" si="420"/>
        <v>0</v>
      </c>
      <c r="AL3656">
        <f t="shared" si="420"/>
        <v>0</v>
      </c>
    </row>
    <row r="3657" spans="1:38" ht="30" customHeight="1">
      <c r="A3657" s="53" t="s">
        <v>482</v>
      </c>
      <c r="B3657" s="56"/>
      <c r="C3657" s="56"/>
      <c r="D3657" s="56"/>
      <c r="E3657" s="56"/>
      <c r="F3657" s="56"/>
      <c r="G3657" s="56"/>
      <c r="H3657" s="56"/>
      <c r="I3657" s="56"/>
      <c r="J3657" s="56"/>
      <c r="K3657" s="56"/>
      <c r="L3657" s="56"/>
      <c r="M3657" s="57"/>
    </row>
    <row r="3658" spans="1:38" ht="30" customHeight="1">
      <c r="A3658" s="31" t="s">
        <v>213</v>
      </c>
      <c r="B3658" s="31" t="s">
        <v>214</v>
      </c>
      <c r="C3658" s="29" t="s">
        <v>57</v>
      </c>
      <c r="D3658" s="8">
        <v>94</v>
      </c>
      <c r="E3658" s="8"/>
      <c r="F3658" s="8"/>
      <c r="G3658" s="8"/>
      <c r="H3658" s="8"/>
      <c r="I3658" s="8"/>
      <c r="J3658" s="8"/>
      <c r="K3658" s="8">
        <f t="shared" ref="K3658:L3661" si="421">E3658+G3658+I3658</f>
        <v>0</v>
      </c>
      <c r="L3658" s="8">
        <f t="shared" si="421"/>
        <v>0</v>
      </c>
      <c r="M3658" s="9" t="s">
        <v>212</v>
      </c>
      <c r="O3658" t="str">
        <f>""</f>
        <v/>
      </c>
      <c r="P3658" s="1" t="s">
        <v>120</v>
      </c>
      <c r="Q3658">
        <v>1</v>
      </c>
      <c r="R3658">
        <f>IF(P3658="기계경비", J3658, 0)</f>
        <v>0</v>
      </c>
      <c r="S3658">
        <f>IF(P3658="운반비", J3658, 0)</f>
        <v>0</v>
      </c>
      <c r="T3658">
        <f>IF(P3658="작업부산물", F3658, 0)</f>
        <v>0</v>
      </c>
      <c r="U3658">
        <f>IF(P3658="관급", F3658, 0)</f>
        <v>0</v>
      </c>
      <c r="V3658">
        <f>IF(P3658="외주비", J3658, 0)</f>
        <v>0</v>
      </c>
      <c r="W3658">
        <f>IF(P3658="장비비", J3658, 0)</f>
        <v>0</v>
      </c>
      <c r="X3658">
        <f>IF(P3658="폐기물처리비", J3658, 0)</f>
        <v>0</v>
      </c>
      <c r="Y3658">
        <f>IF(P3658="가설비", J3658, 0)</f>
        <v>0</v>
      </c>
      <c r="Z3658">
        <f>IF(P3658="잡비제외분", F3658, 0)</f>
        <v>0</v>
      </c>
      <c r="AA3658">
        <f>IF(P3658="사급자재대", L3658, 0)</f>
        <v>0</v>
      </c>
      <c r="AB3658">
        <f>IF(P3658="관급자재대", L3658, 0)</f>
        <v>0</v>
      </c>
      <c r="AC3658">
        <f>IF(P3658="사용자항목1", L3658, 0)</f>
        <v>0</v>
      </c>
      <c r="AD3658">
        <f>IF(P3658="사용자항목2", L3658, 0)</f>
        <v>0</v>
      </c>
      <c r="AE3658">
        <f>IF(P3658="사용자항목3", L3658, 0)</f>
        <v>0</v>
      </c>
      <c r="AF3658">
        <f>IF(P3658="사용자항목4", L3658, 0)</f>
        <v>0</v>
      </c>
      <c r="AG3658">
        <f>IF(P3658="사용자항목5", L3658, 0)</f>
        <v>0</v>
      </c>
      <c r="AH3658">
        <f>IF(P3658="사용자항목6", L3658, 0)</f>
        <v>0</v>
      </c>
      <c r="AI3658">
        <f>IF(P3658="사용자항목7", L3658, 0)</f>
        <v>0</v>
      </c>
      <c r="AJ3658">
        <f>IF(P3658="사용자항목8", L3658, 0)</f>
        <v>0</v>
      </c>
      <c r="AK3658">
        <f>IF(P3658="사용자항목9", L3658, 0)</f>
        <v>0</v>
      </c>
    </row>
    <row r="3659" spans="1:38" ht="30" customHeight="1">
      <c r="A3659" s="31" t="s">
        <v>210</v>
      </c>
      <c r="B3659" s="31" t="s">
        <v>211</v>
      </c>
      <c r="C3659" s="29" t="s">
        <v>57</v>
      </c>
      <c r="D3659" s="8">
        <v>94</v>
      </c>
      <c r="E3659" s="8"/>
      <c r="F3659" s="8"/>
      <c r="G3659" s="8"/>
      <c r="H3659" s="8"/>
      <c r="I3659" s="8"/>
      <c r="J3659" s="8"/>
      <c r="K3659" s="8">
        <f t="shared" si="421"/>
        <v>0</v>
      </c>
      <c r="L3659" s="8">
        <f t="shared" si="421"/>
        <v>0</v>
      </c>
      <c r="M3659" s="9" t="s">
        <v>209</v>
      </c>
      <c r="O3659" t="str">
        <f>""</f>
        <v/>
      </c>
      <c r="P3659" s="1" t="s">
        <v>120</v>
      </c>
      <c r="Q3659">
        <v>1</v>
      </c>
      <c r="R3659">
        <f>IF(P3659="기계경비", J3659, 0)</f>
        <v>0</v>
      </c>
      <c r="S3659">
        <f>IF(P3659="운반비", J3659, 0)</f>
        <v>0</v>
      </c>
      <c r="T3659">
        <f>IF(P3659="작업부산물", F3659, 0)</f>
        <v>0</v>
      </c>
      <c r="U3659">
        <f>IF(P3659="관급", F3659, 0)</f>
        <v>0</v>
      </c>
      <c r="V3659">
        <f>IF(P3659="외주비", J3659, 0)</f>
        <v>0</v>
      </c>
      <c r="W3659">
        <f>IF(P3659="장비비", J3659, 0)</f>
        <v>0</v>
      </c>
      <c r="X3659">
        <f>IF(P3659="폐기물처리비", J3659, 0)</f>
        <v>0</v>
      </c>
      <c r="Y3659">
        <f>IF(P3659="가설비", J3659, 0)</f>
        <v>0</v>
      </c>
      <c r="Z3659">
        <f>IF(P3659="잡비제외분", F3659, 0)</f>
        <v>0</v>
      </c>
      <c r="AA3659">
        <f>IF(P3659="사급자재대", L3659, 0)</f>
        <v>0</v>
      </c>
      <c r="AB3659">
        <f>IF(P3659="관급자재대", L3659, 0)</f>
        <v>0</v>
      </c>
      <c r="AC3659">
        <f>IF(P3659="사용자항목1", L3659, 0)</f>
        <v>0</v>
      </c>
      <c r="AD3659">
        <f>IF(P3659="사용자항목2", L3659, 0)</f>
        <v>0</v>
      </c>
      <c r="AE3659">
        <f>IF(P3659="사용자항목3", L3659, 0)</f>
        <v>0</v>
      </c>
      <c r="AF3659">
        <f>IF(P3659="사용자항목4", L3659, 0)</f>
        <v>0</v>
      </c>
      <c r="AG3659">
        <f>IF(P3659="사용자항목5", L3659, 0)</f>
        <v>0</v>
      </c>
      <c r="AH3659">
        <f>IF(P3659="사용자항목6", L3659, 0)</f>
        <v>0</v>
      </c>
      <c r="AI3659">
        <f>IF(P3659="사용자항목7", L3659, 0)</f>
        <v>0</v>
      </c>
      <c r="AJ3659">
        <f>IF(P3659="사용자항목8", L3659, 0)</f>
        <v>0</v>
      </c>
      <c r="AK3659">
        <f>IF(P3659="사용자항목9", L3659, 0)</f>
        <v>0</v>
      </c>
    </row>
    <row r="3660" spans="1:38" ht="30" customHeight="1">
      <c r="A3660" s="31" t="s">
        <v>204</v>
      </c>
      <c r="B3660" s="31" t="s">
        <v>205</v>
      </c>
      <c r="C3660" s="29" t="s">
        <v>48</v>
      </c>
      <c r="D3660" s="8">
        <v>40</v>
      </c>
      <c r="E3660" s="8"/>
      <c r="F3660" s="8"/>
      <c r="G3660" s="8"/>
      <c r="H3660" s="8"/>
      <c r="I3660" s="8"/>
      <c r="J3660" s="8"/>
      <c r="K3660" s="8">
        <f t="shared" si="421"/>
        <v>0</v>
      </c>
      <c r="L3660" s="8">
        <f t="shared" si="421"/>
        <v>0</v>
      </c>
      <c r="M3660" s="9" t="s">
        <v>203</v>
      </c>
      <c r="O3660" t="str">
        <f>""</f>
        <v/>
      </c>
      <c r="P3660" s="1" t="s">
        <v>120</v>
      </c>
      <c r="Q3660">
        <v>1</v>
      </c>
      <c r="R3660">
        <f>IF(P3660="기계경비", J3660, 0)</f>
        <v>0</v>
      </c>
      <c r="S3660">
        <f>IF(P3660="운반비", J3660, 0)</f>
        <v>0</v>
      </c>
      <c r="T3660">
        <f>IF(P3660="작업부산물", F3660, 0)</f>
        <v>0</v>
      </c>
      <c r="U3660">
        <f>IF(P3660="관급", F3660, 0)</f>
        <v>0</v>
      </c>
      <c r="V3660">
        <f>IF(P3660="외주비", J3660, 0)</f>
        <v>0</v>
      </c>
      <c r="W3660">
        <f>IF(P3660="장비비", J3660, 0)</f>
        <v>0</v>
      </c>
      <c r="X3660">
        <f>IF(P3660="폐기물처리비", J3660, 0)</f>
        <v>0</v>
      </c>
      <c r="Y3660">
        <f>IF(P3660="가설비", J3660, 0)</f>
        <v>0</v>
      </c>
      <c r="Z3660">
        <f>IF(P3660="잡비제외분", F3660, 0)</f>
        <v>0</v>
      </c>
      <c r="AA3660">
        <f>IF(P3660="사급자재대", L3660, 0)</f>
        <v>0</v>
      </c>
      <c r="AB3660">
        <f>IF(P3660="관급자재대", L3660, 0)</f>
        <v>0</v>
      </c>
      <c r="AC3660">
        <f>IF(P3660="사용자항목1", L3660, 0)</f>
        <v>0</v>
      </c>
      <c r="AD3660">
        <f>IF(P3660="사용자항목2", L3660, 0)</f>
        <v>0</v>
      </c>
      <c r="AE3660">
        <f>IF(P3660="사용자항목3", L3660, 0)</f>
        <v>0</v>
      </c>
      <c r="AF3660">
        <f>IF(P3660="사용자항목4", L3660, 0)</f>
        <v>0</v>
      </c>
      <c r="AG3660">
        <f>IF(P3660="사용자항목5", L3660, 0)</f>
        <v>0</v>
      </c>
      <c r="AH3660">
        <f>IF(P3660="사용자항목6", L3660, 0)</f>
        <v>0</v>
      </c>
      <c r="AI3660">
        <f>IF(P3660="사용자항목7", L3660, 0)</f>
        <v>0</v>
      </c>
      <c r="AJ3660">
        <f>IF(P3660="사용자항목8", L3660, 0)</f>
        <v>0</v>
      </c>
      <c r="AK3660">
        <f>IF(P3660="사용자항목9", L3660, 0)</f>
        <v>0</v>
      </c>
    </row>
    <row r="3661" spans="1:38" ht="30" customHeight="1">
      <c r="A3661" s="31" t="s">
        <v>207</v>
      </c>
      <c r="B3661" s="31" t="s">
        <v>208</v>
      </c>
      <c r="C3661" s="29" t="s">
        <v>55</v>
      </c>
      <c r="D3661" s="8">
        <v>4</v>
      </c>
      <c r="E3661" s="8"/>
      <c r="F3661" s="8"/>
      <c r="G3661" s="8"/>
      <c r="H3661" s="8"/>
      <c r="I3661" s="8"/>
      <c r="J3661" s="8"/>
      <c r="K3661" s="8">
        <f t="shared" si="421"/>
        <v>0</v>
      </c>
      <c r="L3661" s="8">
        <f t="shared" si="421"/>
        <v>0</v>
      </c>
      <c r="M3661" s="9" t="s">
        <v>206</v>
      </c>
      <c r="O3661" t="str">
        <f>""</f>
        <v/>
      </c>
      <c r="P3661" s="1" t="s">
        <v>120</v>
      </c>
      <c r="Q3661">
        <v>1</v>
      </c>
      <c r="R3661">
        <f>IF(P3661="기계경비", J3661, 0)</f>
        <v>0</v>
      </c>
      <c r="S3661">
        <f>IF(P3661="운반비", J3661, 0)</f>
        <v>0</v>
      </c>
      <c r="T3661">
        <f>IF(P3661="작업부산물", F3661, 0)</f>
        <v>0</v>
      </c>
      <c r="U3661">
        <f>IF(P3661="관급", F3661, 0)</f>
        <v>0</v>
      </c>
      <c r="V3661">
        <f>IF(P3661="외주비", J3661, 0)</f>
        <v>0</v>
      </c>
      <c r="W3661">
        <f>IF(P3661="장비비", J3661, 0)</f>
        <v>0</v>
      </c>
      <c r="X3661">
        <f>IF(P3661="폐기물처리비", J3661, 0)</f>
        <v>0</v>
      </c>
      <c r="Y3661">
        <f>IF(P3661="가설비", J3661, 0)</f>
        <v>0</v>
      </c>
      <c r="Z3661">
        <f>IF(P3661="잡비제외분", F3661, 0)</f>
        <v>0</v>
      </c>
      <c r="AA3661">
        <f>IF(P3661="사급자재대", L3661, 0)</f>
        <v>0</v>
      </c>
      <c r="AB3661">
        <f>IF(P3661="관급자재대", L3661, 0)</f>
        <v>0</v>
      </c>
      <c r="AC3661">
        <f>IF(P3661="사용자항목1", L3661, 0)</f>
        <v>0</v>
      </c>
      <c r="AD3661">
        <f>IF(P3661="사용자항목2", L3661, 0)</f>
        <v>0</v>
      </c>
      <c r="AE3661">
        <f>IF(P3661="사용자항목3", L3661, 0)</f>
        <v>0</v>
      </c>
      <c r="AF3661">
        <f>IF(P3661="사용자항목4", L3661, 0)</f>
        <v>0</v>
      </c>
      <c r="AG3661">
        <f>IF(P3661="사용자항목5", L3661, 0)</f>
        <v>0</v>
      </c>
      <c r="AH3661">
        <f>IF(P3661="사용자항목6", L3661, 0)</f>
        <v>0</v>
      </c>
      <c r="AI3661">
        <f>IF(P3661="사용자항목7", L3661, 0)</f>
        <v>0</v>
      </c>
      <c r="AJ3661">
        <f>IF(P3661="사용자항목8", L3661, 0)</f>
        <v>0</v>
      </c>
      <c r="AK3661">
        <f>IF(P3661="사용자항목9", L3661, 0)</f>
        <v>0</v>
      </c>
    </row>
    <row r="3662" spans="1:38" ht="30" customHeight="1">
      <c r="A3662" s="32"/>
      <c r="B3662" s="32"/>
      <c r="C3662" s="30"/>
      <c r="D3662" s="8"/>
      <c r="E3662" s="8"/>
      <c r="F3662" s="8"/>
      <c r="G3662" s="8"/>
      <c r="H3662" s="8"/>
      <c r="I3662" s="8"/>
      <c r="J3662" s="8"/>
      <c r="K3662" s="8"/>
      <c r="L3662" s="8"/>
      <c r="M3662" s="8"/>
    </row>
    <row r="3663" spans="1:38" ht="30" customHeight="1">
      <c r="A3663" s="32"/>
      <c r="B3663" s="32"/>
      <c r="C3663" s="30"/>
      <c r="D3663" s="8"/>
      <c r="E3663" s="8"/>
      <c r="F3663" s="8"/>
      <c r="G3663" s="8"/>
      <c r="H3663" s="8"/>
      <c r="I3663" s="8"/>
      <c r="J3663" s="8"/>
      <c r="K3663" s="8"/>
      <c r="L3663" s="8"/>
      <c r="M3663" s="8"/>
    </row>
    <row r="3664" spans="1:38" ht="30" customHeight="1">
      <c r="A3664" s="32"/>
      <c r="B3664" s="32"/>
      <c r="C3664" s="30"/>
      <c r="D3664" s="8"/>
      <c r="E3664" s="8"/>
      <c r="F3664" s="8"/>
      <c r="G3664" s="8"/>
      <c r="H3664" s="8"/>
      <c r="I3664" s="8"/>
      <c r="J3664" s="8"/>
      <c r="K3664" s="8"/>
      <c r="L3664" s="8"/>
      <c r="M3664" s="8"/>
    </row>
    <row r="3665" spans="1:38" ht="30" customHeight="1">
      <c r="A3665" s="32"/>
      <c r="B3665" s="32"/>
      <c r="C3665" s="30"/>
      <c r="D3665" s="8"/>
      <c r="E3665" s="8"/>
      <c r="F3665" s="8"/>
      <c r="G3665" s="8"/>
      <c r="H3665" s="8"/>
      <c r="I3665" s="8"/>
      <c r="J3665" s="8"/>
      <c r="K3665" s="8"/>
      <c r="L3665" s="8"/>
      <c r="M3665" s="8"/>
    </row>
    <row r="3666" spans="1:38" ht="30" customHeight="1">
      <c r="A3666" s="32"/>
      <c r="B3666" s="32"/>
      <c r="C3666" s="30"/>
      <c r="D3666" s="8"/>
      <c r="E3666" s="8"/>
      <c r="F3666" s="8"/>
      <c r="G3666" s="8"/>
      <c r="H3666" s="8"/>
      <c r="I3666" s="8"/>
      <c r="J3666" s="8"/>
      <c r="K3666" s="8"/>
      <c r="L3666" s="8"/>
      <c r="M3666" s="8"/>
    </row>
    <row r="3667" spans="1:38" ht="30" customHeight="1">
      <c r="A3667" s="32"/>
      <c r="B3667" s="32"/>
      <c r="C3667" s="30"/>
      <c r="D3667" s="8"/>
      <c r="E3667" s="8"/>
      <c r="F3667" s="8"/>
      <c r="G3667" s="8"/>
      <c r="H3667" s="8"/>
      <c r="I3667" s="8"/>
      <c r="J3667" s="8"/>
      <c r="K3667" s="8"/>
      <c r="L3667" s="8"/>
      <c r="M3667" s="8"/>
    </row>
    <row r="3668" spans="1:38" ht="30" customHeight="1">
      <c r="A3668" s="32"/>
      <c r="B3668" s="32"/>
      <c r="C3668" s="30"/>
      <c r="D3668" s="8"/>
      <c r="E3668" s="8"/>
      <c r="F3668" s="8"/>
      <c r="G3668" s="8"/>
      <c r="H3668" s="8"/>
      <c r="I3668" s="8"/>
      <c r="J3668" s="8"/>
      <c r="K3668" s="8"/>
      <c r="L3668" s="8"/>
      <c r="M3668" s="8"/>
    </row>
    <row r="3669" spans="1:38" ht="30" customHeight="1">
      <c r="A3669" s="32"/>
      <c r="B3669" s="32"/>
      <c r="C3669" s="30"/>
      <c r="D3669" s="8"/>
      <c r="E3669" s="8"/>
      <c r="F3669" s="8"/>
      <c r="G3669" s="8"/>
      <c r="H3669" s="8"/>
      <c r="I3669" s="8"/>
      <c r="J3669" s="8"/>
      <c r="K3669" s="8"/>
      <c r="L3669" s="8"/>
      <c r="M3669" s="8"/>
    </row>
    <row r="3670" spans="1:38" ht="30" customHeight="1">
      <c r="A3670" s="32"/>
      <c r="B3670" s="32"/>
      <c r="C3670" s="30"/>
      <c r="D3670" s="8"/>
      <c r="E3670" s="8"/>
      <c r="F3670" s="8"/>
      <c r="G3670" s="8"/>
      <c r="H3670" s="8"/>
      <c r="I3670" s="8"/>
      <c r="J3670" s="8"/>
      <c r="K3670" s="8"/>
      <c r="L3670" s="8"/>
      <c r="M3670" s="8"/>
    </row>
    <row r="3671" spans="1:38" ht="30" customHeight="1">
      <c r="A3671" s="32"/>
      <c r="B3671" s="32"/>
      <c r="C3671" s="30"/>
      <c r="D3671" s="8"/>
      <c r="E3671" s="8"/>
      <c r="F3671" s="8"/>
      <c r="G3671" s="8"/>
      <c r="H3671" s="8"/>
      <c r="I3671" s="8"/>
      <c r="J3671" s="8"/>
      <c r="K3671" s="8"/>
      <c r="L3671" s="8"/>
      <c r="M3671" s="8"/>
    </row>
    <row r="3672" spans="1:38" ht="30" customHeight="1">
      <c r="A3672" s="32"/>
      <c r="B3672" s="32"/>
      <c r="C3672" s="30"/>
      <c r="D3672" s="8"/>
      <c r="E3672" s="8"/>
      <c r="F3672" s="8"/>
      <c r="G3672" s="8"/>
      <c r="H3672" s="8"/>
      <c r="I3672" s="8"/>
      <c r="J3672" s="8"/>
      <c r="K3672" s="8"/>
      <c r="L3672" s="8"/>
      <c r="M3672" s="8"/>
    </row>
    <row r="3673" spans="1:38" ht="30" customHeight="1">
      <c r="A3673" s="32"/>
      <c r="B3673" s="32"/>
      <c r="C3673" s="30"/>
      <c r="D3673" s="8"/>
      <c r="E3673" s="8"/>
      <c r="F3673" s="8"/>
      <c r="G3673" s="8"/>
      <c r="H3673" s="8"/>
      <c r="I3673" s="8"/>
      <c r="J3673" s="8"/>
      <c r="K3673" s="8"/>
      <c r="L3673" s="8"/>
      <c r="M3673" s="8"/>
    </row>
    <row r="3674" spans="1:38" ht="30" customHeight="1">
      <c r="A3674" s="32"/>
      <c r="B3674" s="32"/>
      <c r="C3674" s="30"/>
      <c r="D3674" s="8"/>
      <c r="E3674" s="8"/>
      <c r="F3674" s="8"/>
      <c r="G3674" s="8"/>
      <c r="H3674" s="8"/>
      <c r="I3674" s="8"/>
      <c r="J3674" s="8"/>
      <c r="K3674" s="8"/>
      <c r="L3674" s="8"/>
      <c r="M3674" s="8"/>
    </row>
    <row r="3675" spans="1:38" ht="30" customHeight="1">
      <c r="A3675" s="32"/>
      <c r="B3675" s="32"/>
      <c r="C3675" s="30"/>
      <c r="D3675" s="8"/>
      <c r="E3675" s="8"/>
      <c r="F3675" s="8"/>
      <c r="G3675" s="8"/>
      <c r="H3675" s="8"/>
      <c r="I3675" s="8"/>
      <c r="J3675" s="8"/>
      <c r="K3675" s="8"/>
      <c r="L3675" s="8"/>
      <c r="M3675" s="8"/>
    </row>
    <row r="3676" spans="1:38" ht="30" customHeight="1">
      <c r="A3676" s="32"/>
      <c r="B3676" s="32"/>
      <c r="C3676" s="30"/>
      <c r="D3676" s="8"/>
      <c r="E3676" s="8"/>
      <c r="F3676" s="8"/>
      <c r="G3676" s="8"/>
      <c r="H3676" s="8"/>
      <c r="I3676" s="8"/>
      <c r="J3676" s="8"/>
      <c r="K3676" s="8"/>
      <c r="L3676" s="8"/>
      <c r="M3676" s="8"/>
    </row>
    <row r="3677" spans="1:38" ht="30" customHeight="1">
      <c r="A3677" s="32"/>
      <c r="B3677" s="32"/>
      <c r="C3677" s="30"/>
      <c r="D3677" s="8"/>
      <c r="E3677" s="8"/>
      <c r="F3677" s="8"/>
      <c r="G3677" s="8"/>
      <c r="H3677" s="8"/>
      <c r="I3677" s="8"/>
      <c r="J3677" s="8"/>
      <c r="K3677" s="8"/>
      <c r="L3677" s="8"/>
      <c r="M3677" s="8"/>
    </row>
    <row r="3678" spans="1:38" ht="30" customHeight="1">
      <c r="A3678" s="11" t="s">
        <v>121</v>
      </c>
      <c r="B3678" s="12"/>
      <c r="C3678" s="13"/>
      <c r="D3678" s="14"/>
      <c r="E3678" s="8"/>
      <c r="F3678" s="14"/>
      <c r="G3678" s="8"/>
      <c r="H3678" s="14"/>
      <c r="I3678" s="8"/>
      <c r="J3678" s="14"/>
      <c r="K3678" s="8"/>
      <c r="L3678" s="14">
        <f>F3678+H3678+J3678</f>
        <v>0</v>
      </c>
      <c r="M3678" s="14"/>
      <c r="R3678">
        <f t="shared" ref="R3678:AL3678" si="422">ROUNDDOWN(SUM(R3658:R3661), 0)</f>
        <v>0</v>
      </c>
      <c r="S3678">
        <f t="shared" si="422"/>
        <v>0</v>
      </c>
      <c r="T3678">
        <f t="shared" si="422"/>
        <v>0</v>
      </c>
      <c r="U3678">
        <f t="shared" si="422"/>
        <v>0</v>
      </c>
      <c r="V3678">
        <f t="shared" si="422"/>
        <v>0</v>
      </c>
      <c r="W3678">
        <f t="shared" si="422"/>
        <v>0</v>
      </c>
      <c r="X3678">
        <f t="shared" si="422"/>
        <v>0</v>
      </c>
      <c r="Y3678">
        <f t="shared" si="422"/>
        <v>0</v>
      </c>
      <c r="Z3678">
        <f t="shared" si="422"/>
        <v>0</v>
      </c>
      <c r="AA3678">
        <f t="shared" si="422"/>
        <v>0</v>
      </c>
      <c r="AB3678">
        <f t="shared" si="422"/>
        <v>0</v>
      </c>
      <c r="AC3678">
        <f t="shared" si="422"/>
        <v>0</v>
      </c>
      <c r="AD3678">
        <f t="shared" si="422"/>
        <v>0</v>
      </c>
      <c r="AE3678">
        <f t="shared" si="422"/>
        <v>0</v>
      </c>
      <c r="AF3678">
        <f t="shared" si="422"/>
        <v>0</v>
      </c>
      <c r="AG3678">
        <f t="shared" si="422"/>
        <v>0</v>
      </c>
      <c r="AH3678">
        <f t="shared" si="422"/>
        <v>0</v>
      </c>
      <c r="AI3678">
        <f t="shared" si="422"/>
        <v>0</v>
      </c>
      <c r="AJ3678">
        <f t="shared" si="422"/>
        <v>0</v>
      </c>
      <c r="AK3678">
        <f t="shared" si="422"/>
        <v>0</v>
      </c>
      <c r="AL3678">
        <f t="shared" si="422"/>
        <v>0</v>
      </c>
    </row>
    <row r="3679" spans="1:38" ht="30" customHeight="1">
      <c r="A3679" s="53" t="s">
        <v>483</v>
      </c>
      <c r="B3679" s="56"/>
      <c r="C3679" s="56"/>
      <c r="D3679" s="56"/>
      <c r="E3679" s="56"/>
      <c r="F3679" s="56"/>
      <c r="G3679" s="56"/>
      <c r="H3679" s="56"/>
      <c r="I3679" s="56"/>
      <c r="J3679" s="56"/>
      <c r="K3679" s="56"/>
      <c r="L3679" s="56"/>
      <c r="M3679" s="57"/>
    </row>
    <row r="3680" spans="1:38" ht="30" customHeight="1">
      <c r="A3680" s="31" t="s">
        <v>59</v>
      </c>
      <c r="B3680" s="31" t="s">
        <v>60</v>
      </c>
      <c r="C3680" s="29" t="s">
        <v>47</v>
      </c>
      <c r="D3680" s="8">
        <v>13</v>
      </c>
      <c r="E3680" s="8"/>
      <c r="F3680" s="8"/>
      <c r="G3680" s="8"/>
      <c r="H3680" s="8"/>
      <c r="I3680" s="8"/>
      <c r="J3680" s="8"/>
      <c r="K3680" s="8">
        <f t="shared" ref="K3680:L3682" si="423">E3680+G3680+I3680</f>
        <v>0</v>
      </c>
      <c r="L3680" s="8">
        <f t="shared" si="423"/>
        <v>0</v>
      </c>
      <c r="M3680" s="8"/>
      <c r="O3680" t="str">
        <f>"01"</f>
        <v>01</v>
      </c>
      <c r="P3680" s="1" t="s">
        <v>120</v>
      </c>
    </row>
    <row r="3681" spans="1:37" ht="30" customHeight="1">
      <c r="A3681" s="31" t="s">
        <v>64</v>
      </c>
      <c r="B3681" s="31" t="s">
        <v>65</v>
      </c>
      <c r="C3681" s="29" t="s">
        <v>47</v>
      </c>
      <c r="D3681" s="8">
        <v>3.5289999999999999</v>
      </c>
      <c r="E3681" s="8"/>
      <c r="F3681" s="8"/>
      <c r="G3681" s="8"/>
      <c r="H3681" s="8"/>
      <c r="I3681" s="8"/>
      <c r="J3681" s="8"/>
      <c r="K3681" s="8">
        <f t="shared" si="423"/>
        <v>0</v>
      </c>
      <c r="L3681" s="8">
        <f t="shared" si="423"/>
        <v>0</v>
      </c>
      <c r="M3681" s="8"/>
      <c r="O3681" t="str">
        <f>"01"</f>
        <v>01</v>
      </c>
      <c r="P3681" s="1" t="s">
        <v>120</v>
      </c>
      <c r="Q3681">
        <v>1</v>
      </c>
      <c r="R3681">
        <f>IF(P3681="기계경비", J3681, 0)</f>
        <v>0</v>
      </c>
      <c r="S3681">
        <f>IF(P3681="운반비", J3681, 0)</f>
        <v>0</v>
      </c>
      <c r="T3681">
        <f>IF(P3681="작업부산물", F3681, 0)</f>
        <v>0</v>
      </c>
      <c r="U3681">
        <f>IF(P3681="관급", F3681, 0)</f>
        <v>0</v>
      </c>
      <c r="V3681">
        <f>IF(P3681="외주비", J3681, 0)</f>
        <v>0</v>
      </c>
      <c r="W3681">
        <f>IF(P3681="장비비", J3681, 0)</f>
        <v>0</v>
      </c>
      <c r="X3681">
        <f>IF(P3681="폐기물처리비", J3681, 0)</f>
        <v>0</v>
      </c>
      <c r="Y3681">
        <f>IF(P3681="가설비", J3681, 0)</f>
        <v>0</v>
      </c>
      <c r="Z3681">
        <f>IF(P3681="잡비제외분", F3681, 0)</f>
        <v>0</v>
      </c>
      <c r="AA3681">
        <f>IF(P3681="사급자재대", L3681, 0)</f>
        <v>0</v>
      </c>
      <c r="AB3681">
        <f>IF(P3681="관급자재대", L3681, 0)</f>
        <v>0</v>
      </c>
      <c r="AC3681">
        <f>IF(P3681="사용자항목1", L3681, 0)</f>
        <v>0</v>
      </c>
      <c r="AD3681">
        <f>IF(P3681="사용자항목2", L3681, 0)</f>
        <v>0</v>
      </c>
      <c r="AE3681">
        <f>IF(P3681="사용자항목3", L3681, 0)</f>
        <v>0</v>
      </c>
      <c r="AF3681">
        <f>IF(P3681="사용자항목4", L3681, 0)</f>
        <v>0</v>
      </c>
      <c r="AG3681">
        <f>IF(P3681="사용자항목5", L3681, 0)</f>
        <v>0</v>
      </c>
      <c r="AH3681">
        <f>IF(P3681="사용자항목6", L3681, 0)</f>
        <v>0</v>
      </c>
      <c r="AI3681">
        <f>IF(P3681="사용자항목7", L3681, 0)</f>
        <v>0</v>
      </c>
      <c r="AJ3681">
        <f>IF(P3681="사용자항목8", L3681, 0)</f>
        <v>0</v>
      </c>
      <c r="AK3681">
        <f>IF(P3681="사용자항목9", L3681, 0)</f>
        <v>0</v>
      </c>
    </row>
    <row r="3682" spans="1:37" ht="30" customHeight="1">
      <c r="A3682" s="31" t="s">
        <v>69</v>
      </c>
      <c r="B3682" s="31" t="s">
        <v>70</v>
      </c>
      <c r="C3682" s="29" t="s">
        <v>71</v>
      </c>
      <c r="D3682" s="8">
        <v>26.262</v>
      </c>
      <c r="E3682" s="8"/>
      <c r="F3682" s="8"/>
      <c r="G3682" s="8"/>
      <c r="H3682" s="8"/>
      <c r="I3682" s="8"/>
      <c r="J3682" s="8"/>
      <c r="K3682" s="8">
        <f t="shared" si="423"/>
        <v>0</v>
      </c>
      <c r="L3682" s="8">
        <f t="shared" si="423"/>
        <v>0</v>
      </c>
      <c r="M3682" s="8"/>
      <c r="O3682" t="str">
        <f>"01"</f>
        <v>01</v>
      </c>
      <c r="P3682" s="1" t="s">
        <v>120</v>
      </c>
      <c r="Q3682">
        <v>1</v>
      </c>
      <c r="R3682">
        <f>IF(P3682="기계경비", J3682, 0)</f>
        <v>0</v>
      </c>
      <c r="S3682">
        <f>IF(P3682="운반비", J3682, 0)</f>
        <v>0</v>
      </c>
      <c r="T3682">
        <f>IF(P3682="작업부산물", F3682, 0)</f>
        <v>0</v>
      </c>
      <c r="U3682">
        <f>IF(P3682="관급", F3682, 0)</f>
        <v>0</v>
      </c>
      <c r="V3682">
        <f>IF(P3682="외주비", J3682, 0)</f>
        <v>0</v>
      </c>
      <c r="W3682">
        <f>IF(P3682="장비비", J3682, 0)</f>
        <v>0</v>
      </c>
      <c r="X3682">
        <f>IF(P3682="폐기물처리비", J3682, 0)</f>
        <v>0</v>
      </c>
      <c r="Y3682">
        <f>IF(P3682="가설비", J3682, 0)</f>
        <v>0</v>
      </c>
      <c r="Z3682">
        <f>IF(P3682="잡비제외분", F3682, 0)</f>
        <v>0</v>
      </c>
      <c r="AA3682">
        <f>IF(P3682="사급자재대", L3682, 0)</f>
        <v>0</v>
      </c>
      <c r="AB3682">
        <f>IF(P3682="관급자재대", L3682, 0)</f>
        <v>0</v>
      </c>
      <c r="AC3682">
        <f>IF(P3682="사용자항목1", L3682, 0)</f>
        <v>0</v>
      </c>
      <c r="AD3682">
        <f>IF(P3682="사용자항목2", L3682, 0)</f>
        <v>0</v>
      </c>
      <c r="AE3682">
        <f>IF(P3682="사용자항목3", L3682, 0)</f>
        <v>0</v>
      </c>
      <c r="AF3682">
        <f>IF(P3682="사용자항목4", L3682, 0)</f>
        <v>0</v>
      </c>
      <c r="AG3682">
        <f>IF(P3682="사용자항목5", L3682, 0)</f>
        <v>0</v>
      </c>
      <c r="AH3682">
        <f>IF(P3682="사용자항목6", L3682, 0)</f>
        <v>0</v>
      </c>
      <c r="AI3682">
        <f>IF(P3682="사용자항목7", L3682, 0)</f>
        <v>0</v>
      </c>
      <c r="AJ3682">
        <f>IF(P3682="사용자항목8", L3682, 0)</f>
        <v>0</v>
      </c>
      <c r="AK3682">
        <f>IF(P3682="사용자항목9", L3682, 0)</f>
        <v>0</v>
      </c>
    </row>
    <row r="3683" spans="1:37" ht="30" customHeight="1">
      <c r="A3683" s="32"/>
      <c r="B3683" s="32"/>
      <c r="C3683" s="30"/>
      <c r="D3683" s="8"/>
      <c r="E3683" s="8"/>
      <c r="F3683" s="8"/>
      <c r="G3683" s="8"/>
      <c r="H3683" s="8"/>
      <c r="I3683" s="8"/>
      <c r="J3683" s="8"/>
      <c r="K3683" s="8"/>
      <c r="L3683" s="8"/>
      <c r="M3683" s="8"/>
    </row>
    <row r="3684" spans="1:37" ht="30" customHeight="1">
      <c r="A3684" s="32"/>
      <c r="B3684" s="32"/>
      <c r="C3684" s="30"/>
      <c r="D3684" s="8"/>
      <c r="E3684" s="8"/>
      <c r="F3684" s="8"/>
      <c r="G3684" s="8"/>
      <c r="H3684" s="8"/>
      <c r="I3684" s="8"/>
      <c r="J3684" s="8"/>
      <c r="K3684" s="8"/>
      <c r="L3684" s="8"/>
      <c r="M3684" s="8"/>
    </row>
    <row r="3685" spans="1:37" ht="30" customHeight="1">
      <c r="A3685" s="32"/>
      <c r="B3685" s="32"/>
      <c r="C3685" s="30"/>
      <c r="D3685" s="8"/>
      <c r="E3685" s="8"/>
      <c r="F3685" s="8"/>
      <c r="G3685" s="8"/>
      <c r="H3685" s="8"/>
      <c r="I3685" s="8"/>
      <c r="J3685" s="8"/>
      <c r="K3685" s="8"/>
      <c r="L3685" s="8"/>
      <c r="M3685" s="8"/>
    </row>
    <row r="3686" spans="1:37" ht="30" customHeight="1">
      <c r="A3686" s="32"/>
      <c r="B3686" s="32"/>
      <c r="C3686" s="30"/>
      <c r="D3686" s="8"/>
      <c r="E3686" s="8"/>
      <c r="F3686" s="8"/>
      <c r="G3686" s="8"/>
      <c r="H3686" s="8"/>
      <c r="I3686" s="8"/>
      <c r="J3686" s="8"/>
      <c r="K3686" s="8"/>
      <c r="L3686" s="8"/>
      <c r="M3686" s="8"/>
    </row>
    <row r="3687" spans="1:37" ht="30" customHeight="1">
      <c r="A3687" s="32"/>
      <c r="B3687" s="32"/>
      <c r="C3687" s="30"/>
      <c r="D3687" s="8"/>
      <c r="E3687" s="8"/>
      <c r="F3687" s="8"/>
      <c r="G3687" s="8"/>
      <c r="H3687" s="8"/>
      <c r="I3687" s="8"/>
      <c r="J3687" s="8"/>
      <c r="K3687" s="8"/>
      <c r="L3687" s="8"/>
      <c r="M3687" s="8"/>
    </row>
    <row r="3688" spans="1:37" ht="30" customHeight="1">
      <c r="A3688" s="32"/>
      <c r="B3688" s="32"/>
      <c r="C3688" s="30"/>
      <c r="D3688" s="8"/>
      <c r="E3688" s="8"/>
      <c r="F3688" s="8"/>
      <c r="G3688" s="8"/>
      <c r="H3688" s="8"/>
      <c r="I3688" s="8"/>
      <c r="J3688" s="8"/>
      <c r="K3688" s="8"/>
      <c r="L3688" s="8"/>
      <c r="M3688" s="8"/>
    </row>
    <row r="3689" spans="1:37" ht="30" customHeight="1">
      <c r="A3689" s="32"/>
      <c r="B3689" s="32"/>
      <c r="C3689" s="30"/>
      <c r="D3689" s="8"/>
      <c r="E3689" s="8"/>
      <c r="F3689" s="8"/>
      <c r="G3689" s="8"/>
      <c r="H3689" s="8"/>
      <c r="I3689" s="8"/>
      <c r="J3689" s="8"/>
      <c r="K3689" s="8"/>
      <c r="L3689" s="8"/>
      <c r="M3689" s="8"/>
    </row>
    <row r="3690" spans="1:37" ht="30" customHeight="1">
      <c r="A3690" s="32"/>
      <c r="B3690" s="32"/>
      <c r="C3690" s="30"/>
      <c r="D3690" s="8"/>
      <c r="E3690" s="8"/>
      <c r="F3690" s="8"/>
      <c r="G3690" s="8"/>
      <c r="H3690" s="8"/>
      <c r="I3690" s="8"/>
      <c r="J3690" s="8"/>
      <c r="K3690" s="8"/>
      <c r="L3690" s="8"/>
      <c r="M3690" s="8"/>
    </row>
    <row r="3691" spans="1:37" ht="30" customHeight="1">
      <c r="A3691" s="32"/>
      <c r="B3691" s="32"/>
      <c r="C3691" s="30"/>
      <c r="D3691" s="8"/>
      <c r="E3691" s="8"/>
      <c r="F3691" s="8"/>
      <c r="G3691" s="8"/>
      <c r="H3691" s="8"/>
      <c r="I3691" s="8"/>
      <c r="J3691" s="8"/>
      <c r="K3691" s="8"/>
      <c r="L3691" s="8"/>
      <c r="M3691" s="8"/>
    </row>
    <row r="3692" spans="1:37" ht="30" customHeight="1">
      <c r="A3692" s="32"/>
      <c r="B3692" s="32"/>
      <c r="C3692" s="30"/>
      <c r="D3692" s="8"/>
      <c r="E3692" s="8"/>
      <c r="F3692" s="8"/>
      <c r="G3692" s="8"/>
      <c r="H3692" s="8"/>
      <c r="I3692" s="8"/>
      <c r="J3692" s="8"/>
      <c r="K3692" s="8"/>
      <c r="L3692" s="8"/>
      <c r="M3692" s="8"/>
    </row>
    <row r="3693" spans="1:37" ht="30" customHeight="1">
      <c r="A3693" s="32"/>
      <c r="B3693" s="32"/>
      <c r="C3693" s="30"/>
      <c r="D3693" s="8"/>
      <c r="E3693" s="8"/>
      <c r="F3693" s="8"/>
      <c r="G3693" s="8"/>
      <c r="H3693" s="8"/>
      <c r="I3693" s="8"/>
      <c r="J3693" s="8"/>
      <c r="K3693" s="8"/>
      <c r="L3693" s="8"/>
      <c r="M3693" s="8"/>
    </row>
    <row r="3694" spans="1:37" ht="30" customHeight="1">
      <c r="A3694" s="32"/>
      <c r="B3694" s="32"/>
      <c r="C3694" s="30"/>
      <c r="D3694" s="8"/>
      <c r="E3694" s="8"/>
      <c r="F3694" s="8"/>
      <c r="G3694" s="8"/>
      <c r="H3694" s="8"/>
      <c r="I3694" s="8"/>
      <c r="J3694" s="8"/>
      <c r="K3694" s="8"/>
      <c r="L3694" s="8"/>
      <c r="M3694" s="8"/>
    </row>
    <row r="3695" spans="1:37" ht="30" customHeight="1">
      <c r="A3695" s="32"/>
      <c r="B3695" s="32"/>
      <c r="C3695" s="30"/>
      <c r="D3695" s="8"/>
      <c r="E3695" s="8"/>
      <c r="F3695" s="8"/>
      <c r="G3695" s="8"/>
      <c r="H3695" s="8"/>
      <c r="I3695" s="8"/>
      <c r="J3695" s="8"/>
      <c r="K3695" s="8"/>
      <c r="L3695" s="8"/>
      <c r="M3695" s="8"/>
    </row>
    <row r="3696" spans="1:37" ht="30" customHeight="1">
      <c r="A3696" s="32"/>
      <c r="B3696" s="32"/>
      <c r="C3696" s="30"/>
      <c r="D3696" s="8"/>
      <c r="E3696" s="8"/>
      <c r="F3696" s="8"/>
      <c r="G3696" s="8"/>
      <c r="H3696" s="8"/>
      <c r="I3696" s="8"/>
      <c r="J3696" s="8"/>
      <c r="K3696" s="8"/>
      <c r="L3696" s="8"/>
      <c r="M3696" s="8"/>
    </row>
    <row r="3697" spans="1:38" ht="30" customHeight="1">
      <c r="A3697" s="32"/>
      <c r="B3697" s="32"/>
      <c r="C3697" s="30"/>
      <c r="D3697" s="8"/>
      <c r="E3697" s="8"/>
      <c r="F3697" s="8"/>
      <c r="G3697" s="8"/>
      <c r="H3697" s="8"/>
      <c r="I3697" s="8"/>
      <c r="J3697" s="8"/>
      <c r="K3697" s="8"/>
      <c r="L3697" s="8"/>
      <c r="M3697" s="8"/>
    </row>
    <row r="3698" spans="1:38" ht="30" customHeight="1">
      <c r="A3698" s="32"/>
      <c r="B3698" s="32"/>
      <c r="C3698" s="30"/>
      <c r="D3698" s="8"/>
      <c r="E3698" s="8"/>
      <c r="F3698" s="8"/>
      <c r="G3698" s="8"/>
      <c r="H3698" s="8"/>
      <c r="I3698" s="8"/>
      <c r="J3698" s="8"/>
      <c r="K3698" s="8"/>
      <c r="L3698" s="8"/>
      <c r="M3698" s="8"/>
    </row>
    <row r="3699" spans="1:38" ht="30" customHeight="1">
      <c r="A3699" s="32"/>
      <c r="B3699" s="32"/>
      <c r="C3699" s="30"/>
      <c r="D3699" s="8"/>
      <c r="E3699" s="8"/>
      <c r="F3699" s="8"/>
      <c r="G3699" s="8"/>
      <c r="H3699" s="8"/>
      <c r="I3699" s="8"/>
      <c r="J3699" s="8"/>
      <c r="K3699" s="8"/>
      <c r="L3699" s="8"/>
      <c r="M3699" s="8"/>
    </row>
    <row r="3700" spans="1:38" ht="30" customHeight="1">
      <c r="A3700" s="11" t="s">
        <v>121</v>
      </c>
      <c r="B3700" s="12"/>
      <c r="C3700" s="13"/>
      <c r="D3700" s="14"/>
      <c r="E3700" s="8"/>
      <c r="F3700" s="14"/>
      <c r="G3700" s="8"/>
      <c r="H3700" s="14"/>
      <c r="I3700" s="8"/>
      <c r="J3700" s="14"/>
      <c r="K3700" s="8"/>
      <c r="L3700" s="14">
        <f>F3700+H3700+J3700</f>
        <v>0</v>
      </c>
      <c r="M3700" s="14"/>
      <c r="R3700">
        <f t="shared" ref="R3700:AL3700" si="424">ROUNDDOWN(SUM(R3680:R3682), 0)</f>
        <v>0</v>
      </c>
      <c r="S3700">
        <f t="shared" si="424"/>
        <v>0</v>
      </c>
      <c r="T3700">
        <f t="shared" si="424"/>
        <v>0</v>
      </c>
      <c r="U3700">
        <f t="shared" si="424"/>
        <v>0</v>
      </c>
      <c r="V3700">
        <f t="shared" si="424"/>
        <v>0</v>
      </c>
      <c r="W3700">
        <f t="shared" si="424"/>
        <v>0</v>
      </c>
      <c r="X3700">
        <f t="shared" si="424"/>
        <v>0</v>
      </c>
      <c r="Y3700">
        <f t="shared" si="424"/>
        <v>0</v>
      </c>
      <c r="Z3700">
        <f t="shared" si="424"/>
        <v>0</v>
      </c>
      <c r="AA3700">
        <f t="shared" si="424"/>
        <v>0</v>
      </c>
      <c r="AB3700">
        <f t="shared" si="424"/>
        <v>0</v>
      </c>
      <c r="AC3700">
        <f t="shared" si="424"/>
        <v>0</v>
      </c>
      <c r="AD3700">
        <f t="shared" si="424"/>
        <v>0</v>
      </c>
      <c r="AE3700">
        <f t="shared" si="424"/>
        <v>0</v>
      </c>
      <c r="AF3700">
        <f t="shared" si="424"/>
        <v>0</v>
      </c>
      <c r="AG3700">
        <f t="shared" si="424"/>
        <v>0</v>
      </c>
      <c r="AH3700">
        <f t="shared" si="424"/>
        <v>0</v>
      </c>
      <c r="AI3700">
        <f t="shared" si="424"/>
        <v>0</v>
      </c>
      <c r="AJ3700">
        <f t="shared" si="424"/>
        <v>0</v>
      </c>
      <c r="AK3700">
        <f t="shared" si="424"/>
        <v>0</v>
      </c>
      <c r="AL3700">
        <f t="shared" si="424"/>
        <v>0</v>
      </c>
    </row>
  </sheetData>
  <mergeCells count="1">
    <mergeCell ref="A1:M1"/>
  </mergeCells>
  <phoneticPr fontId="1" type="noConversion"/>
  <conditionalFormatting sqref="A6:M3700 A5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4555149110298213" right="0" top="0.34722222222222221" bottom="0.34722222222222221" header="6.9444444444444448E-2" footer="6.9444444444444448E-2"/>
  <pageSetup paperSize="9" scale="63" fitToHeight="0" orientation="landscape" r:id="rId1"/>
  <rowBreaks count="168" manualBreakCount="16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  <brk id="224" max="16383" man="1"/>
    <brk id="246" max="16383" man="1"/>
    <brk id="268" max="16383" man="1"/>
    <brk id="290" max="16383" man="1"/>
    <brk id="312" max="16383" man="1"/>
    <brk id="334" max="16383" man="1"/>
    <brk id="356" max="16383" man="1"/>
    <brk id="378" max="16383" man="1"/>
    <brk id="400" max="16383" man="1"/>
    <brk id="422" max="16383" man="1"/>
    <brk id="444" max="16383" man="1"/>
    <brk id="466" max="16383" man="1"/>
    <brk id="488" max="16383" man="1"/>
    <brk id="510" max="16383" man="1"/>
    <brk id="532" max="16383" man="1"/>
    <brk id="554" max="16383" man="1"/>
    <brk id="576" max="16383" man="1"/>
    <brk id="598" max="16383" man="1"/>
    <brk id="620" max="16383" man="1"/>
    <brk id="642" max="16383" man="1"/>
    <brk id="664" max="16383" man="1"/>
    <brk id="686" max="16383" man="1"/>
    <brk id="708" max="16383" man="1"/>
    <brk id="730" max="16383" man="1"/>
    <brk id="752" max="16383" man="1"/>
    <brk id="774" max="16383" man="1"/>
    <brk id="796" max="16383" man="1"/>
    <brk id="818" max="16383" man="1"/>
    <brk id="840" max="16383" man="1"/>
    <brk id="862" max="16383" man="1"/>
    <brk id="884" max="16383" man="1"/>
    <brk id="906" max="16383" man="1"/>
    <brk id="928" max="16383" man="1"/>
    <brk id="950" max="16383" man="1"/>
    <brk id="972" max="16383" man="1"/>
    <brk id="994" max="16383" man="1"/>
    <brk id="1016" max="16383" man="1"/>
    <brk id="1038" max="16383" man="1"/>
    <brk id="1060" max="16383" man="1"/>
    <brk id="1082" max="16383" man="1"/>
    <brk id="1104" max="16383" man="1"/>
    <brk id="1126" max="16383" man="1"/>
    <brk id="1148" max="16383" man="1"/>
    <brk id="1170" max="16383" man="1"/>
    <brk id="1192" max="16383" man="1"/>
    <brk id="1214" max="16383" man="1"/>
    <brk id="1236" max="16383" man="1"/>
    <brk id="1258" max="16383" man="1"/>
    <brk id="1280" max="16383" man="1"/>
    <brk id="1302" max="16383" man="1"/>
    <brk id="1324" max="16383" man="1"/>
    <brk id="1346" max="16383" man="1"/>
    <brk id="1368" max="16383" man="1"/>
    <brk id="1390" max="16383" man="1"/>
    <brk id="1412" max="16383" man="1"/>
    <brk id="1434" max="16383" man="1"/>
    <brk id="1456" max="16383" man="1"/>
    <brk id="1478" max="16383" man="1"/>
    <brk id="1500" max="16383" man="1"/>
    <brk id="1522" max="16383" man="1"/>
    <brk id="1544" max="16383" man="1"/>
    <brk id="1566" max="16383" man="1"/>
    <brk id="1588" max="16383" man="1"/>
    <brk id="1610" max="16383" man="1"/>
    <brk id="1632" max="16383" man="1"/>
    <brk id="1654" max="16383" man="1"/>
    <brk id="1676" max="16383" man="1"/>
    <brk id="1698" max="16383" man="1"/>
    <brk id="1720" max="16383" man="1"/>
    <brk id="1742" max="16383" man="1"/>
    <brk id="1764" max="16383" man="1"/>
    <brk id="1786" max="16383" man="1"/>
    <brk id="1808" max="16383" man="1"/>
    <brk id="1830" max="16383" man="1"/>
    <brk id="1852" max="16383" man="1"/>
    <brk id="1874" max="16383" man="1"/>
    <brk id="1896" max="16383" man="1"/>
    <brk id="1918" max="16383" man="1"/>
    <brk id="1940" max="16383" man="1"/>
    <brk id="1962" max="16383" man="1"/>
    <brk id="1984" max="16383" man="1"/>
    <brk id="2006" max="16383" man="1"/>
    <brk id="2028" max="16383" man="1"/>
    <brk id="2050" max="16383" man="1"/>
    <brk id="2072" max="16383" man="1"/>
    <brk id="2094" max="16383" man="1"/>
    <brk id="2116" max="16383" man="1"/>
    <brk id="2138" max="16383" man="1"/>
    <brk id="2160" max="16383" man="1"/>
    <brk id="2182" max="16383" man="1"/>
    <brk id="2204" max="16383" man="1"/>
    <brk id="2226" max="16383" man="1"/>
    <brk id="2248" max="16383" man="1"/>
    <brk id="2270" max="16383" man="1"/>
    <brk id="2292" max="16383" man="1"/>
    <brk id="2314" max="16383" man="1"/>
    <brk id="2336" max="16383" man="1"/>
    <brk id="2358" max="16383" man="1"/>
    <brk id="2380" max="16383" man="1"/>
    <brk id="2402" max="16383" man="1"/>
    <brk id="2424" max="16383" man="1"/>
    <brk id="2446" max="16383" man="1"/>
    <brk id="2468" max="16383" man="1"/>
    <brk id="2490" max="16383" man="1"/>
    <brk id="2512" max="16383" man="1"/>
    <brk id="2534" max="16383" man="1"/>
    <brk id="2556" max="16383" man="1"/>
    <brk id="2578" max="16383" man="1"/>
    <brk id="2600" max="16383" man="1"/>
    <brk id="2622" max="16383" man="1"/>
    <brk id="2644" max="16383" man="1"/>
    <brk id="2666" max="16383" man="1"/>
    <brk id="2688" max="16383" man="1"/>
    <brk id="2710" max="16383" man="1"/>
    <brk id="2732" max="16383" man="1"/>
    <brk id="2754" max="16383" man="1"/>
    <brk id="2776" max="16383" man="1"/>
    <brk id="2798" max="16383" man="1"/>
    <brk id="2820" max="16383" man="1"/>
    <brk id="2842" max="16383" man="1"/>
    <brk id="2864" max="16383" man="1"/>
    <brk id="2886" max="16383" man="1"/>
    <brk id="2908" max="16383" man="1"/>
    <brk id="2930" max="16383" man="1"/>
    <brk id="2952" max="16383" man="1"/>
    <brk id="2974" max="16383" man="1"/>
    <brk id="2996" max="16383" man="1"/>
    <brk id="3018" max="16383" man="1"/>
    <brk id="3040" max="16383" man="1"/>
    <brk id="3062" max="16383" man="1"/>
    <brk id="3084" max="16383" man="1"/>
    <brk id="3106" max="16383" man="1"/>
    <brk id="3128" max="16383" man="1"/>
    <brk id="3150" max="16383" man="1"/>
    <brk id="3172" max="16383" man="1"/>
    <brk id="3194" max="16383" man="1"/>
    <brk id="3216" max="16383" man="1"/>
    <brk id="3238" max="16383" man="1"/>
    <brk id="3260" max="16383" man="1"/>
    <brk id="3282" max="16383" man="1"/>
    <brk id="3304" max="16383" man="1"/>
    <brk id="3326" max="16383" man="1"/>
    <brk id="3348" max="16383" man="1"/>
    <brk id="3370" max="16383" man="1"/>
    <brk id="3392" max="16383" man="1"/>
    <brk id="3414" max="16383" man="1"/>
    <brk id="3436" max="16383" man="1"/>
    <brk id="3458" max="16383" man="1"/>
    <brk id="3480" max="16383" man="1"/>
    <brk id="3502" max="16383" man="1"/>
    <brk id="3524" max="16383" man="1"/>
    <brk id="3546" max="16383" man="1"/>
    <brk id="3568" max="16383" man="1"/>
    <brk id="3590" max="16383" man="1"/>
    <brk id="3612" max="16383" man="1"/>
    <brk id="3634" max="16383" man="1"/>
    <brk id="3656" max="16383" man="1"/>
    <brk id="3678" max="16383" man="1"/>
    <brk id="37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원가계산서</vt:lpstr>
      <vt:lpstr>집계표</vt:lpstr>
      <vt:lpstr>내역서</vt:lpstr>
      <vt:lpstr>Sheet1</vt:lpstr>
      <vt:lpstr>내역서!Print_Area</vt:lpstr>
      <vt:lpstr>원가계산서!Print_Area</vt:lpstr>
      <vt:lpstr>집계표!Print_Area</vt:lpstr>
      <vt:lpstr>내역서!Print_Titles</vt:lpstr>
      <vt:lpstr>원가계산서!Print_Titles</vt:lpstr>
      <vt:lpstr>집계표!Print_Titles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EN101</dc:creator>
  <cp:lastModifiedBy>Owner</cp:lastModifiedBy>
  <dcterms:created xsi:type="dcterms:W3CDTF">2019-10-28T07:19:52Z</dcterms:created>
  <dcterms:modified xsi:type="dcterms:W3CDTF">2019-11-01T08:04:46Z</dcterms:modified>
</cp:coreProperties>
</file>