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 activeTab="2"/>
  </bookViews>
  <sheets>
    <sheet name="원가계산서" sheetId="12" r:id="rId1"/>
    <sheet name="공종별집계표" sheetId="9" r:id="rId2"/>
    <sheet name="공종별내역서" sheetId="8" r:id="rId3"/>
    <sheet name="Sheet1" sheetId="1" r:id="rId4"/>
  </sheets>
  <definedNames>
    <definedName name="_xlnm.Print_Area" localSheetId="2">공종별내역서!$A$1:$M$186</definedName>
    <definedName name="_xlnm.Print_Area" localSheetId="1">공종별집계표!$A$1:$M$104</definedName>
    <definedName name="_xlnm.Print_Area" localSheetId="0">원가계산서!$A$1:$G$32</definedName>
    <definedName name="_xlnm.Print_Titles" localSheetId="2">공종별내역서!$1:$3</definedName>
    <definedName name="_xlnm.Print_Titles" localSheetId="1">공종별집계표!$1:$4</definedName>
    <definedName name="_xlnm.Print_Titles" localSheetId="0">원가계산서!$1:$3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12" l="1"/>
  <c r="K12" i="9" l="1"/>
  <c r="K14" i="9"/>
  <c r="K8" i="9"/>
  <c r="K7" i="9"/>
  <c r="K6" i="9"/>
  <c r="K179" i="8" l="1"/>
  <c r="K167" i="8"/>
  <c r="G33" i="9"/>
  <c r="H33" i="9" s="1"/>
  <c r="K185" i="8"/>
  <c r="K182" i="8"/>
  <c r="K174" i="8"/>
  <c r="K166" i="8"/>
  <c r="I60" i="9"/>
  <c r="J60" i="9" s="1"/>
  <c r="G60" i="9" l="1"/>
  <c r="H60" i="9" s="1"/>
  <c r="K169" i="8"/>
  <c r="K170" i="8"/>
  <c r="K162" i="8"/>
  <c r="L172" i="8"/>
  <c r="K172" i="8"/>
  <c r="K173" i="8"/>
  <c r="K176" i="8"/>
  <c r="L176" i="8"/>
  <c r="L177" i="8"/>
  <c r="K177" i="8"/>
  <c r="L165" i="8"/>
  <c r="K165" i="8"/>
  <c r="K178" i="8"/>
  <c r="L168" i="8"/>
  <c r="K168" i="8"/>
  <c r="K180" i="8"/>
  <c r="K135" i="8"/>
  <c r="L181" i="8"/>
  <c r="K181" i="8"/>
  <c r="L184" i="8"/>
  <c r="K184" i="8"/>
  <c r="L109" i="8"/>
  <c r="K109" i="8"/>
  <c r="K164" i="8"/>
  <c r="L85" i="8"/>
  <c r="K85" i="8"/>
  <c r="K110" i="8"/>
  <c r="K83" i="8"/>
  <c r="G59" i="9"/>
  <c r="H59" i="9" s="1"/>
  <c r="H12" i="9" s="1"/>
  <c r="K183" i="8"/>
  <c r="L110" i="8"/>
  <c r="L167" i="8"/>
  <c r="K171" i="8"/>
  <c r="L180" i="8"/>
  <c r="K6" i="8"/>
  <c r="L169" i="8"/>
  <c r="K163" i="8"/>
  <c r="L185" i="8"/>
  <c r="L183" i="8"/>
  <c r="L182" i="8"/>
  <c r="L179" i="8"/>
  <c r="L178" i="8"/>
  <c r="K175" i="8"/>
  <c r="L175" i="8"/>
  <c r="L174" i="8"/>
  <c r="L173" i="8"/>
  <c r="L171" i="8"/>
  <c r="L170" i="8"/>
  <c r="L166" i="8"/>
  <c r="I81" i="9"/>
  <c r="J81" i="9" s="1"/>
  <c r="J82" i="9" s="1"/>
  <c r="J8" i="9" s="1"/>
  <c r="L163" i="8"/>
  <c r="G81" i="9"/>
  <c r="H81" i="9" s="1"/>
  <c r="H82" i="9" s="1"/>
  <c r="H8" i="9" s="1"/>
  <c r="L162" i="8"/>
  <c r="L161" i="8"/>
  <c r="K161" i="8"/>
  <c r="G57" i="9"/>
  <c r="H57" i="9" s="1"/>
  <c r="L83" i="8"/>
  <c r="L6" i="8"/>
  <c r="I57" i="9" l="1"/>
  <c r="J57" i="9" s="1"/>
  <c r="E81" i="9"/>
  <c r="F81" i="9" s="1"/>
  <c r="F82" i="9" s="1"/>
  <c r="F8" i="9" s="1"/>
  <c r="L164" i="8"/>
  <c r="L57" i="8"/>
  <c r="K57" i="8"/>
  <c r="L135" i="8"/>
  <c r="I59" i="9"/>
  <c r="J59" i="9" s="1"/>
  <c r="J12" i="9" s="1"/>
  <c r="I33" i="9"/>
  <c r="J33" i="9" s="1"/>
  <c r="H14" i="9"/>
  <c r="J14" i="9"/>
  <c r="E59" i="9"/>
  <c r="F59" i="9" s="1"/>
  <c r="L186" i="8"/>
  <c r="L133" i="8"/>
  <c r="G56" i="9" l="1"/>
  <c r="H56" i="9" s="1"/>
  <c r="H58" i="9" s="1"/>
  <c r="H7" i="9" s="1"/>
  <c r="K81" i="9"/>
  <c r="L81" i="9"/>
  <c r="L82" i="9" s="1"/>
  <c r="G32" i="9"/>
  <c r="H32" i="9" s="1"/>
  <c r="H34" i="9" s="1"/>
  <c r="H6" i="9" s="1"/>
  <c r="K136" i="8"/>
  <c r="I32" i="9"/>
  <c r="J32" i="9" s="1"/>
  <c r="J34" i="9" s="1"/>
  <c r="J6" i="9" s="1"/>
  <c r="I56" i="9"/>
  <c r="J56" i="9" s="1"/>
  <c r="J58" i="9" s="1"/>
  <c r="J7" i="9" s="1"/>
  <c r="L11" i="8"/>
  <c r="K11" i="8"/>
  <c r="K5" i="8"/>
  <c r="L59" i="9"/>
  <c r="T59" i="9" s="1"/>
  <c r="F12" i="9"/>
  <c r="L12" i="9" s="1"/>
  <c r="K59" i="9"/>
  <c r="L8" i="9"/>
  <c r="J9" i="9" l="1"/>
  <c r="H9" i="9"/>
  <c r="L136" i="8"/>
  <c r="L159" i="8" s="1"/>
  <c r="E60" i="9"/>
  <c r="T12" i="9"/>
  <c r="K31" i="8"/>
  <c r="L5" i="8"/>
  <c r="K84" i="8" l="1"/>
  <c r="L31" i="8"/>
  <c r="L55" i="8" s="1"/>
  <c r="E33" i="9"/>
  <c r="F60" i="9"/>
  <c r="K60" i="9"/>
  <c r="F14" i="9" l="1"/>
  <c r="L14" i="9" s="1"/>
  <c r="L60" i="9"/>
  <c r="T60" i="9" s="1"/>
  <c r="F33" i="9"/>
  <c r="L33" i="9" s="1"/>
  <c r="K33" i="9"/>
  <c r="L84" i="8"/>
  <c r="L107" i="8" s="1"/>
  <c r="E57" i="9"/>
  <c r="K57" i="9" l="1"/>
  <c r="F57" i="9"/>
  <c r="L57" i="9" s="1"/>
  <c r="T14" i="9"/>
  <c r="L58" i="8" l="1"/>
  <c r="K58" i="8"/>
  <c r="L9" i="8"/>
  <c r="K9" i="8"/>
  <c r="K10" i="8"/>
  <c r="L10" i="8"/>
  <c r="K7" i="8"/>
  <c r="L61" i="8"/>
  <c r="K61" i="8"/>
  <c r="L7" i="8" l="1"/>
  <c r="L8" i="8"/>
  <c r="K8" i="8"/>
  <c r="L60" i="8"/>
  <c r="K60" i="8"/>
  <c r="E32" i="9" l="1"/>
  <c r="L29" i="8"/>
  <c r="K32" i="9" l="1"/>
  <c r="F32" i="9"/>
  <c r="K59" i="8" l="1"/>
  <c r="F34" i="9"/>
  <c r="F6" i="9" s="1"/>
  <c r="L6" i="9" s="1"/>
  <c r="L32" i="9"/>
  <c r="L34" i="9" s="1"/>
  <c r="L59" i="8" l="1"/>
  <c r="L81" i="8" s="1"/>
  <c r="E56" i="9"/>
  <c r="K56" i="9" l="1"/>
  <c r="F56" i="9"/>
  <c r="F58" i="9" l="1"/>
  <c r="F7" i="9" s="1"/>
  <c r="L56" i="9"/>
  <c r="L58" i="9" s="1"/>
  <c r="L7" i="9" l="1"/>
  <c r="L9" i="9" s="1"/>
  <c r="F9" i="9"/>
  <c r="E35" i="12" l="1"/>
</calcChain>
</file>

<file path=xl/sharedStrings.xml><?xml version="1.0" encoding="utf-8"?>
<sst xmlns="http://schemas.openxmlformats.org/spreadsheetml/2006/main" count="1017" uniqueCount="328">
  <si>
    <t>공 종 별 집 계 표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</si>
  <si>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</si>
  <si>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</si>
  <si>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</si>
  <si>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</si>
  <si>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</si>
  <si>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</si>
  <si>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</si>
  <si>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</si>
  <si>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</si>
  <si>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</si>
  <si>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</si>
  <si>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</si>
  <si>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</si>
  <si>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</si>
  <si>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</si>
  <si>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</si>
  <si>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</si>
  <si>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</si>
  <si>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</si>
  <si>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</si>
  <si>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</si>
  <si>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</si>
  <si>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</si>
  <si>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</si>
  <si>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</si>
  <si>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</si>
  <si>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</si>
  <si>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</si>
  <si>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</si>
  <si>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</si>
  <si>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</si>
  <si>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</si>
  <si>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</si>
  <si>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</si>
  <si>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</si>
  <si>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</si>
  <si>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</si>
  <si>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</si>
  <si>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</si>
  <si>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</si>
  <si>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</si>
  <si>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</si>
  <si>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</si>
  <si>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</si>
  <si>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</si>
  <si>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</si>
  <si>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</si>
  <si>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</si>
  <si>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</si>
  <si>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>01  원고개 마을 원님행차 테마가로 실시설계</t>
  </si>
  <si>
    <t/>
  </si>
  <si>
    <t>01</t>
  </si>
  <si>
    <t>0101  01 날뫼공원</t>
  </si>
  <si>
    <t>0101</t>
  </si>
  <si>
    <t>010101  공원 내부 가벽</t>
  </si>
  <si>
    <t>010101</t>
  </si>
  <si>
    <t>방부목 설치</t>
  </si>
  <si>
    <t>벽, 38*38</t>
  </si>
  <si>
    <t>M2</t>
  </si>
  <si>
    <t>호표 1</t>
  </si>
  <si>
    <t>5BF5A6A0AA4503EC03D4467611D147</t>
  </si>
  <si>
    <t>T</t>
  </si>
  <si>
    <t>F</t>
  </si>
  <si>
    <t>0101015BF5A6A0AA4503EC03D4467611D147</t>
  </si>
  <si>
    <t>아연도각관</t>
  </si>
  <si>
    <t>40*40*t2.3mm, 2.616kg/m</t>
  </si>
  <si>
    <t>M</t>
  </si>
  <si>
    <t>5CACD6D43175043803DC44156051F364982F9B</t>
  </si>
  <si>
    <t>0101015CACD6D43175043803DC44156051F364982F9B</t>
  </si>
  <si>
    <t>각종 잡철물 제작 설치</t>
  </si>
  <si>
    <t>철재, 보통</t>
  </si>
  <si>
    <t>TON</t>
  </si>
  <si>
    <t>호표 2</t>
  </si>
  <si>
    <t>5BF596B69BA5E57D03454BB09D9E17</t>
  </si>
  <si>
    <t>0101015BF596B69BA5E57D03454BB09D9E17</t>
  </si>
  <si>
    <t>녹막이페인트(붓칠)</t>
  </si>
  <si>
    <t>철재면, 1회, 1종</t>
  </si>
  <si>
    <t>호표 3</t>
  </si>
  <si>
    <t>5BF5D6D742B5962A03F64765810683</t>
  </si>
  <si>
    <t>0101015BF5D6D742B5962A03F64765810683</t>
  </si>
  <si>
    <t>유성페인트(롤러칠)</t>
  </si>
  <si>
    <t>철재면, 2회. 1급</t>
  </si>
  <si>
    <t>호표 4</t>
  </si>
  <si>
    <t>5BF5D6D48F9583A4031E4F282A471D</t>
  </si>
  <si>
    <t>0101015BF5D6D48F9583A4031E4F282A471D</t>
  </si>
  <si>
    <t>바탕만들기+수성페인트 롤러칠</t>
  </si>
  <si>
    <t>외부, 2회, 1급, con'c·mortar면</t>
  </si>
  <si>
    <t>호표 5</t>
  </si>
  <si>
    <t>5BF5D6D594D5EC2203794DCC083F19</t>
  </si>
  <si>
    <t>0101015BF5D6D594D5EC2203794DCC083F19</t>
  </si>
  <si>
    <t>관목 이설</t>
  </si>
  <si>
    <t>H=0.8~1.1m</t>
  </si>
  <si>
    <t>주</t>
  </si>
  <si>
    <t>호표 6</t>
  </si>
  <si>
    <t>5BD026401A853C6B03F04D47ECDE04</t>
  </si>
  <si>
    <t>0101015BD026401A853C6B03F04D47ECDE04</t>
  </si>
  <si>
    <t>[ 합           계 ]</t>
  </si>
  <si>
    <t>TOTAL</t>
  </si>
  <si>
    <t>010102  픽셀 큐브 디자인 월</t>
  </si>
  <si>
    <t>010102</t>
  </si>
  <si>
    <t>픽셀큐브 디자인월</t>
  </si>
  <si>
    <t>호표 7</t>
  </si>
  <si>
    <t>5BF4260133C5BE2D03C546716968AC</t>
  </si>
  <si>
    <t>0101025BF4260133C5BE2D03C546716968AC</t>
  </si>
  <si>
    <t>0102  02 원님행차길</t>
  </si>
  <si>
    <t>0102</t>
  </si>
  <si>
    <t>010201  초입 포토존 및 가벽</t>
  </si>
  <si>
    <t>010201</t>
  </si>
  <si>
    <t>0102015CACD6D43175043803DC44156051F364982F9B</t>
  </si>
  <si>
    <t>0102015BF596B69BA5E57D03454BB09D9E17</t>
  </si>
  <si>
    <t>갈바륨절곡</t>
  </si>
  <si>
    <t>1.6T</t>
  </si>
  <si>
    <t>호표 8</t>
  </si>
  <si>
    <t>5BF596B69D55F87103D14BBA6C0B1C</t>
  </si>
  <si>
    <t>0102015BF596B69D55F87103D14BBA6C0B1C</t>
  </si>
  <si>
    <t>0102015BF5D6D742B5962A03F64765810683</t>
  </si>
  <si>
    <t>0102015BF5D6D48F9583A4031E4F282A471D</t>
  </si>
  <si>
    <t>010202  가로화단 및 쉼터</t>
  </si>
  <si>
    <t>010202</t>
  </si>
  <si>
    <t>화단 운송비</t>
  </si>
  <si>
    <t>식</t>
  </si>
  <si>
    <t>5CBD66F5AD355E3B036F47EF2C562C415DF4A3</t>
  </si>
  <si>
    <t>0102025CBD66F5AD355E3B036F47EF2C562C415DF4A3</t>
  </si>
  <si>
    <t>쉼터 소재비</t>
  </si>
  <si>
    <t>원목 소나무</t>
  </si>
  <si>
    <t>EA</t>
  </si>
  <si>
    <t>호표 9</t>
  </si>
  <si>
    <t>5BF4260133C5BE2D03C546716A0E0F</t>
  </si>
  <si>
    <t>0102025BF4260133C5BE2D03C546716A0E0F</t>
  </si>
  <si>
    <t>건설폐기물 상차비 - 중량 기준</t>
  </si>
  <si>
    <t>중간처리 대상, 15ton 덤프트럭</t>
  </si>
  <si>
    <t>5BF526E85825F467036C4E924E16DF</t>
  </si>
  <si>
    <t>0102025BF526E85825F467036C4E924E16DF</t>
  </si>
  <si>
    <t>0103  폐기물처리비</t>
  </si>
  <si>
    <t>0103</t>
  </si>
  <si>
    <t>6</t>
  </si>
  <si>
    <t>폐기물처리비</t>
  </si>
  <si>
    <t>폐콘크리트</t>
  </si>
  <si>
    <t>5CBD66F5AD355E3B036F47EF2C562C430E242A</t>
  </si>
  <si>
    <t>01035CBD66F5AD355E3B036F47EF2C562C430E242A</t>
  </si>
  <si>
    <t>폐기물운반비</t>
  </si>
  <si>
    <t>2.5 D/T</t>
  </si>
  <si>
    <t>5CBD66F5AD355E3B036F47EF2C562C430E2156</t>
  </si>
  <si>
    <t>01035CBD66F5AD355E3B036F47EF2C562C430E2156</t>
  </si>
  <si>
    <t>0104  관급자재대</t>
  </si>
  <si>
    <t>0104</t>
  </si>
  <si>
    <t>3</t>
  </si>
  <si>
    <t>화단 조달구매</t>
  </si>
  <si>
    <t>22897002</t>
  </si>
  <si>
    <t>5CBD66F5AD355E3B036F47EF2C562C415A2587</t>
  </si>
  <si>
    <t>01045CBD66F5AD355E3B036F47EF2C562C415A2587</t>
  </si>
  <si>
    <t>조달수수료</t>
  </si>
  <si>
    <t>주재료비의 0.54%</t>
  </si>
  <si>
    <t>5AE906F04275B2CB03DC4C61275E001</t>
  </si>
  <si>
    <t>01045AE906F04275B2CB03DC4C61275E001</t>
  </si>
  <si>
    <t>0105  공통</t>
  </si>
  <si>
    <t>0105</t>
  </si>
  <si>
    <t>010501  아카이브 월</t>
  </si>
  <si>
    <t>010501</t>
  </si>
  <si>
    <t>포리스카시</t>
  </si>
  <si>
    <t>30T 1200*700</t>
  </si>
  <si>
    <t>5CBD66F5AD355E3B036F47EF2C562C4151C37A</t>
  </si>
  <si>
    <t>0105015CBD66F5AD355E3B036F47EF2C562C4151C37A</t>
  </si>
  <si>
    <t>포맥스 10T 안내판</t>
  </si>
  <si>
    <t>570*1500</t>
  </si>
  <si>
    <t>5CBD66F5AD355E3B036F47EF2C562C4151C6CF</t>
  </si>
  <si>
    <t>0105015CBD66F5AD355E3B036F47EF2C562C4151C6CF</t>
  </si>
  <si>
    <t>알루미늄 게시판 제작</t>
  </si>
  <si>
    <t>1500*1150</t>
  </si>
  <si>
    <t>5CBD66F5AD355E3B036F47EF2C562C41503DF0</t>
  </si>
  <si>
    <t>0105015CBD66F5AD355E3B036F47EF2C562C41503DF0</t>
  </si>
  <si>
    <t>장식볼트 및 잡자제</t>
  </si>
  <si>
    <t>5CBD66F5AD355E3B036F47EF2C562C4150380E</t>
  </si>
  <si>
    <t>0105015CBD66F5AD355E3B036F47EF2C562C4150380E</t>
  </si>
  <si>
    <t>아크릴 레터링 5T</t>
  </si>
  <si>
    <t>800*100</t>
  </si>
  <si>
    <t>5CBD66F5AD355E3B036F47EF2C562C42600BEB</t>
  </si>
  <si>
    <t>0105015CBD66F5AD355E3B036F47EF2C562C42600BEB</t>
  </si>
  <si>
    <t>시공비</t>
  </si>
  <si>
    <t>인</t>
  </si>
  <si>
    <t>5CBD66F5AD355E3B036F47EF2C562C42600EBF</t>
  </si>
  <si>
    <t>0105015CBD66F5AD355E3B036F47EF2C562C42600EBF</t>
  </si>
  <si>
    <t>가변조형물1</t>
  </si>
  <si>
    <t>1000*1300</t>
  </si>
  <si>
    <t>5CBD66F5AD355E3B036F47EF2C562C426112DD</t>
  </si>
  <si>
    <t>0105015CBD66F5AD355E3B036F47EF2C562C426112DD</t>
  </si>
  <si>
    <t>가변조형물2</t>
  </si>
  <si>
    <t>1000*1500</t>
  </si>
  <si>
    <t>5CBD66F5AD355E3B036F47EF2C562C4261175E</t>
  </si>
  <si>
    <t>0105015CBD66F5AD355E3B036F47EF2C562C4261175E</t>
  </si>
  <si>
    <t>가변조형물3</t>
  </si>
  <si>
    <t>1000*1200</t>
  </si>
  <si>
    <t>5CBD66F5AD355E3B036F47EF2C562C426239E6</t>
  </si>
  <si>
    <t>0105015CBD66F5AD355E3B036F47EF2C562C426239E6</t>
  </si>
  <si>
    <t>가변조형물4</t>
  </si>
  <si>
    <t>5CBD66F5AD355E3B036F47EF2C562C42623CBA</t>
  </si>
  <si>
    <t>0105015CBD66F5AD355E3B036F47EF2C562C42623CBA</t>
  </si>
  <si>
    <t>가변조형물5</t>
  </si>
  <si>
    <t>800*500</t>
  </si>
  <si>
    <t>5CBD66F5AD355E3B036F47EF2C562C4263DF09</t>
  </si>
  <si>
    <t>0105015CBD66F5AD355E3B036F47EF2C562C4263DF09</t>
  </si>
  <si>
    <t>가변조형물6</t>
  </si>
  <si>
    <t>500*340</t>
  </si>
  <si>
    <t>5CBD66F5AD355E3B036F47EF2C562C4263DA87</t>
  </si>
  <si>
    <t>0105015CBD66F5AD355E3B036F47EF2C562C4263DA87</t>
  </si>
  <si>
    <t>잡자제</t>
  </si>
  <si>
    <t>5CBD66F5AD355E3B036F47EF2C562C4264E67A</t>
  </si>
  <si>
    <t>0105015CBD66F5AD355E3B036F47EF2C562C4264E67A</t>
  </si>
  <si>
    <t>5CBD66F5AD355E3B036F47EF2C562C4264E3A6</t>
  </si>
  <si>
    <t>0105015CBD66F5AD355E3B036F47EF2C562C4264E3A6</t>
  </si>
  <si>
    <t>750*2000</t>
  </si>
  <si>
    <t>5CBD66F5AD355E3B036F47EF2C562C42658DE4</t>
  </si>
  <si>
    <t>0105015CBD66F5AD355E3B036F47EF2C562C42658DE4</t>
  </si>
  <si>
    <t>인물조형물</t>
  </si>
  <si>
    <t>900*1550</t>
  </si>
  <si>
    <t>5CBD66F5AD355E3B036F47EF2C562C42658863</t>
  </si>
  <si>
    <t>0105015CBD66F5AD355E3B036F47EF2C562C42658863</t>
  </si>
  <si>
    <t>조형물 1 사각형</t>
  </si>
  <si>
    <t>1000*1000</t>
  </si>
  <si>
    <t>5CBD66F5AD355E3B036F47EF2C562C426694D6</t>
  </si>
  <si>
    <t>0105015CBD66F5AD355E3B036F47EF2C562C426694D6</t>
  </si>
  <si>
    <t>조형물 2 원형</t>
  </si>
  <si>
    <t>D=1000</t>
  </si>
  <si>
    <t>5CBD66F5AD355E3B036F47EF2C562C42669102</t>
  </si>
  <si>
    <t>0105015CBD66F5AD355E3B036F47EF2C562C42669102</t>
  </si>
  <si>
    <t>액자</t>
  </si>
  <si>
    <t>가변</t>
  </si>
  <si>
    <t>5CBD66F5AD355E3B036F47EF2C562C4267BAD9</t>
  </si>
  <si>
    <t>0105015CBD66F5AD355E3B036F47EF2C562C4267BAD9</t>
  </si>
  <si>
    <t>U자 볼트 및 잡자제</t>
  </si>
  <si>
    <t>5CBD66F5AD355E3B036F47EF2C562C4267BF5B</t>
  </si>
  <si>
    <t>0105015CBD66F5AD355E3B036F47EF2C562C4267BF5B</t>
  </si>
  <si>
    <t>레일</t>
  </si>
  <si>
    <t>5CBD66F5AD355E3B036F47EF2C562C426841AB</t>
  </si>
  <si>
    <t>0105015CBD66F5AD355E3B036F47EF2C562C426841AB</t>
  </si>
  <si>
    <t>5CBD66F5AD355E3B036F47EF2C562C4268447F</t>
  </si>
  <si>
    <t>0105015CBD66F5AD355E3B036F47EF2C562C4268447F</t>
  </si>
  <si>
    <t>5CBD66F5AD355E3B036F47EF2C562C426968B5</t>
  </si>
  <si>
    <t>0105015CBD66F5AD355E3B036F47EF2C562C426968B5</t>
  </si>
  <si>
    <t>5CBD66F5AD355E3B036F47EF2C562C42696D37</t>
  </si>
  <si>
    <t>0105015CBD66F5AD355E3B036F47EF2C562C42696D37</t>
  </si>
  <si>
    <t>5CBD66F5AD355E3B036F47EF2C562C4306EF30</t>
  </si>
  <si>
    <t>0105015CBD66F5AD355E3B036F47EF2C562C4306EF30</t>
  </si>
  <si>
    <t>비      고</t>
  </si>
  <si>
    <t>A3</t>
  </si>
  <si>
    <t>관 급 자 재 비</t>
  </si>
  <si>
    <t>DJ</t>
  </si>
  <si>
    <t>010103</t>
  </si>
  <si>
    <t>0104  관급자재대</t>
    <phoneticPr fontId="1" type="noConversion"/>
  </si>
  <si>
    <t>공 사 원 가 계 산 서</t>
  </si>
  <si>
    <t>비        목</t>
  </si>
  <si>
    <t>금      액</t>
  </si>
  <si>
    <t>구        성        비</t>
  </si>
  <si>
    <t>A1</t>
  </si>
  <si>
    <t>순   공   사   원   가</t>
  </si>
  <si>
    <t>재   료   비</t>
  </si>
  <si>
    <t>직  접  재  료  비</t>
  </si>
  <si>
    <t>A2</t>
  </si>
  <si>
    <t>간  접  재  료  비</t>
  </si>
  <si>
    <t>작업설, 부산물(△)</t>
  </si>
  <si>
    <t>AS</t>
  </si>
  <si>
    <t>[ 소          계 ]</t>
  </si>
  <si>
    <t>B1</t>
  </si>
  <si>
    <t>노   무   비</t>
  </si>
  <si>
    <t>직  접  노  무  비</t>
  </si>
  <si>
    <t>B2</t>
  </si>
  <si>
    <t>간  접  노  무  비</t>
  </si>
  <si>
    <t>BS</t>
  </si>
  <si>
    <t>C2</t>
  </si>
  <si>
    <t>경        비</t>
  </si>
  <si>
    <t>기   계    경   비</t>
  </si>
  <si>
    <t>C4</t>
  </si>
  <si>
    <t>산  재  보  험  료</t>
  </si>
  <si>
    <t>노무비 * 3.73%</t>
  </si>
  <si>
    <t>C5</t>
  </si>
  <si>
    <t>고  용  보  험  료</t>
  </si>
  <si>
    <t>노무비 * 0.87%</t>
  </si>
  <si>
    <t>C6</t>
  </si>
  <si>
    <t>국민  건강  보험료</t>
  </si>
  <si>
    <t>직접노무비 * 3.335%</t>
  </si>
  <si>
    <t>C7</t>
  </si>
  <si>
    <t>국민  연금  보험료</t>
  </si>
  <si>
    <t>직접노무비 * 4.5%</t>
  </si>
  <si>
    <t>CB</t>
  </si>
  <si>
    <t>노인장기요양보험료</t>
  </si>
  <si>
    <t>건강보험료 * 10.25%</t>
  </si>
  <si>
    <t>C8</t>
  </si>
  <si>
    <t>퇴직  공제  부금비</t>
  </si>
  <si>
    <t>CA</t>
  </si>
  <si>
    <t>산업안전보건관리비</t>
  </si>
  <si>
    <t>CH</t>
  </si>
  <si>
    <t>환  경  보  전  비</t>
  </si>
  <si>
    <t>(재료비+직노+기계경비) * 0.3%</t>
  </si>
  <si>
    <t>CG</t>
  </si>
  <si>
    <t>기   타    경   비</t>
  </si>
  <si>
    <t>CK</t>
  </si>
  <si>
    <t>하도급지급보증수수료</t>
  </si>
  <si>
    <t>(재료비+직노+기계경비) * 0.081%</t>
  </si>
  <si>
    <t>CL</t>
  </si>
  <si>
    <t>건설기계대여금지급보증서발급수수료</t>
  </si>
  <si>
    <t>CS</t>
  </si>
  <si>
    <t>S1</t>
  </si>
  <si>
    <t xml:space="preserve">        계</t>
  </si>
  <si>
    <t>D1</t>
  </si>
  <si>
    <t>일  반  관  리  비</t>
  </si>
  <si>
    <t>계 * 6%</t>
  </si>
  <si>
    <t>D2</t>
  </si>
  <si>
    <t>이              윤</t>
  </si>
  <si>
    <t>(노무비+경비+일반관리비) * 15%</t>
  </si>
  <si>
    <t>D9</t>
  </si>
  <si>
    <t>공   급    가   액</t>
  </si>
  <si>
    <t>DB</t>
  </si>
  <si>
    <t>부  가  가  치  세</t>
  </si>
  <si>
    <t>공급가액 * 10%</t>
  </si>
  <si>
    <t>DH</t>
  </si>
  <si>
    <t>도      급      액</t>
  </si>
  <si>
    <t>S2</t>
  </si>
  <si>
    <t>총   공   사    비</t>
  </si>
  <si>
    <t>폐 기 물 처 리 비</t>
    <phoneticPr fontId="1" type="noConversion"/>
  </si>
  <si>
    <t>직접노무비 * 11.5%</t>
    <phoneticPr fontId="1" type="noConversion"/>
  </si>
  <si>
    <t>(재료비+직노+기계경비) * 0.18%</t>
    <phoneticPr fontId="1" type="noConversion"/>
  </si>
  <si>
    <t>(재료비+직노+관급자재비) * 1.85%</t>
    <phoneticPr fontId="1" type="noConversion"/>
  </si>
  <si>
    <t>(재료비+노무비) * 7.8%</t>
    <phoneticPr fontId="1" type="noConversion"/>
  </si>
  <si>
    <t>직접노무비*2.3%</t>
    <phoneticPr fontId="1" type="noConversion"/>
  </si>
  <si>
    <t>[ 원고개마을 원님행차 테마가로 조성공사 ]</t>
    <phoneticPr fontId="1" type="noConversion"/>
  </si>
  <si>
    <t>공사명 : 원고개마을 원님행차 테마가로 조성공사</t>
    <phoneticPr fontId="1" type="noConversion"/>
  </si>
  <si>
    <t>01  원고개마을 원님행차 테마가로 조성공사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</si>
</sst>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#,###"/>
    <numFmt numFmtId="177" formatCode="#,###;\-#,###;#;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theme="1"/>
      <name val="돋움체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u/>
      <sz val="16"/>
      <color theme="1"/>
      <name val="돋움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0" fillId="0" borderId="0" xfId="0" quotePrefix="1">
      <alignment vertical="center"/>
    </xf>
    <xf numFmtId="0" fontId="3" fillId="0" borderId="1" xfId="0" quotePrefix="1" applyFon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vertical="center"/>
    </xf>
    <xf numFmtId="0" fontId="4" fillId="0" borderId="1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vertical="center" wrapText="1"/>
    </xf>
    <xf numFmtId="0" fontId="0" fillId="0" borderId="1" xfId="0" quotePrefix="1" applyFont="1" applyBorder="1" applyAlignment="1">
      <alignment vertical="center" wrapText="1"/>
    </xf>
    <xf numFmtId="41" fontId="0" fillId="0" borderId="0" xfId="1" applyFont="1">
      <alignment vertical="center"/>
    </xf>
    <xf numFmtId="0" fontId="0" fillId="2" borderId="1" xfId="0" quotePrefix="1" applyFont="1" applyFill="1" applyBorder="1" applyAlignment="1">
      <alignment vertical="center" wrapText="1"/>
    </xf>
    <xf numFmtId="41" fontId="0" fillId="0" borderId="0" xfId="0" applyNumberFormat="1">
      <alignment vertical="center"/>
    </xf>
    <xf numFmtId="0" fontId="0" fillId="3" borderId="1" xfId="0" quotePrefix="1" applyFont="1" applyFill="1" applyBorder="1" applyAlignment="1">
      <alignment vertical="center" wrapText="1"/>
    </xf>
    <xf numFmtId="176" fontId="3" fillId="0" borderId="1" xfId="0" applyNumberFormat="1" applyFont="1" applyBorder="1" applyAlignment="1">
      <alignment vertical="center" wrapText="1"/>
    </xf>
    <xf numFmtId="0" fontId="0" fillId="0" borderId="1" xfId="0" quotePrefix="1" applyFont="1" applyBorder="1" applyAlignment="1">
      <alignment vertical="center" wrapText="1"/>
    </xf>
    <xf numFmtId="0" fontId="0" fillId="0" borderId="1" xfId="0" quotePrefix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0" xfId="0" quotePrefix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distributed" vertical="center" wrapText="1"/>
    </xf>
    <xf numFmtId="0" fontId="2" fillId="0" borderId="0" xfId="0" quotePrefix="1" applyFont="1" applyAlignment="1">
      <alignment horizontal="center" vertical="center"/>
    </xf>
    <xf numFmtId="0" fontId="0" fillId="0" borderId="0" xfId="0" quotePrefix="1" applyFont="1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0" fillId="0" borderId="0" xfId="0" quotePrefix="1">
      <alignment vertical="center"/>
    </xf>
  </cellXfs>
  <cellStyles count="3">
    <cellStyle name="쉼표 [0]" xfId="1" builtinId="6"/>
    <cellStyle name="통화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opLeftCell="B1" zoomScaleNormal="100" zoomScaleSheetLayoutView="85" workbookViewId="0">
      <pane xSplit="4" ySplit="3" topLeftCell="F4" activePane="bottomRight" state="frozen"/>
      <selection activeCell="B24" sqref="B24:D24"/>
      <selection pane="topRight" activeCell="B24" sqref="B24:D24"/>
      <selection pane="bottomLeft" activeCell="B24" sqref="B24:D24"/>
      <selection pane="bottomRight" activeCell="B3" sqref="B3:D3"/>
    </sheetView>
  </sheetViews>
  <sheetFormatPr defaultRowHeight="16.5" x14ac:dyDescent="0.3"/>
  <cols>
    <col min="1" max="1" width="0" hidden="1" customWidth="1"/>
    <col min="2" max="3" width="4.625" customWidth="1"/>
    <col min="4" max="4" width="35.625" customWidth="1"/>
    <col min="5" max="5" width="25.625" customWidth="1"/>
    <col min="6" max="6" width="60.625" customWidth="1"/>
    <col min="7" max="7" width="30.625" customWidth="1"/>
  </cols>
  <sheetData>
    <row r="1" spans="1:7" ht="24" customHeight="1" x14ac:dyDescent="0.3">
      <c r="B1" s="24" t="s">
        <v>250</v>
      </c>
      <c r="C1" s="24"/>
      <c r="D1" s="24"/>
      <c r="E1" s="24"/>
      <c r="F1" s="24"/>
      <c r="G1" s="24"/>
    </row>
    <row r="2" spans="1:7" ht="21.95" customHeight="1" x14ac:dyDescent="0.3">
      <c r="B2" s="25" t="s">
        <v>326</v>
      </c>
      <c r="C2" s="25"/>
      <c r="D2" s="25"/>
      <c r="E2" s="25"/>
      <c r="F2" s="26"/>
      <c r="G2" s="26"/>
    </row>
    <row r="3" spans="1:7" ht="21.95" customHeight="1" x14ac:dyDescent="0.3">
      <c r="B3" s="27" t="s">
        <v>251</v>
      </c>
      <c r="C3" s="27"/>
      <c r="D3" s="27"/>
      <c r="E3" s="13" t="s">
        <v>252</v>
      </c>
      <c r="F3" s="13" t="s">
        <v>253</v>
      </c>
      <c r="G3" s="13" t="s">
        <v>244</v>
      </c>
    </row>
    <row r="4" spans="1:7" ht="21.95" customHeight="1" x14ac:dyDescent="0.3">
      <c r="A4" s="3" t="s">
        <v>254</v>
      </c>
      <c r="B4" s="28" t="s">
        <v>255</v>
      </c>
      <c r="C4" s="28" t="s">
        <v>256</v>
      </c>
      <c r="D4" s="14" t="s">
        <v>257</v>
      </c>
      <c r="E4" s="15"/>
      <c r="F4" s="16" t="s">
        <v>51</v>
      </c>
      <c r="G4" s="16" t="s">
        <v>51</v>
      </c>
    </row>
    <row r="5" spans="1:7" ht="21.95" customHeight="1" x14ac:dyDescent="0.3">
      <c r="A5" s="3" t="s">
        <v>258</v>
      </c>
      <c r="B5" s="28"/>
      <c r="C5" s="28"/>
      <c r="D5" s="14" t="s">
        <v>259</v>
      </c>
      <c r="E5" s="15"/>
      <c r="F5" s="16" t="s">
        <v>51</v>
      </c>
      <c r="G5" s="16" t="s">
        <v>51</v>
      </c>
    </row>
    <row r="6" spans="1:7" ht="21.95" customHeight="1" x14ac:dyDescent="0.3">
      <c r="A6" s="3" t="s">
        <v>245</v>
      </c>
      <c r="B6" s="28"/>
      <c r="C6" s="28"/>
      <c r="D6" s="14" t="s">
        <v>260</v>
      </c>
      <c r="E6" s="15"/>
      <c r="F6" s="16" t="s">
        <v>51</v>
      </c>
      <c r="G6" s="16" t="s">
        <v>51</v>
      </c>
    </row>
    <row r="7" spans="1:7" ht="21.95" customHeight="1" x14ac:dyDescent="0.3">
      <c r="A7" s="3" t="s">
        <v>261</v>
      </c>
      <c r="B7" s="28"/>
      <c r="C7" s="28"/>
      <c r="D7" s="14" t="s">
        <v>262</v>
      </c>
      <c r="E7" s="15"/>
      <c r="F7" s="16" t="s">
        <v>51</v>
      </c>
      <c r="G7" s="16" t="s">
        <v>51</v>
      </c>
    </row>
    <row r="8" spans="1:7" ht="21.95" customHeight="1" x14ac:dyDescent="0.3">
      <c r="A8" s="3" t="s">
        <v>263</v>
      </c>
      <c r="B8" s="28"/>
      <c r="C8" s="28" t="s">
        <v>264</v>
      </c>
      <c r="D8" s="14" t="s">
        <v>265</v>
      </c>
      <c r="E8" s="15"/>
      <c r="F8" s="16" t="s">
        <v>51</v>
      </c>
      <c r="G8" s="16" t="s">
        <v>51</v>
      </c>
    </row>
    <row r="9" spans="1:7" ht="21.95" customHeight="1" x14ac:dyDescent="0.3">
      <c r="A9" s="3" t="s">
        <v>266</v>
      </c>
      <c r="B9" s="28"/>
      <c r="C9" s="28"/>
      <c r="D9" s="14" t="s">
        <v>267</v>
      </c>
      <c r="E9" s="15"/>
      <c r="F9" s="20" t="s">
        <v>320</v>
      </c>
      <c r="G9" s="16" t="s">
        <v>51</v>
      </c>
    </row>
    <row r="10" spans="1:7" ht="21.95" customHeight="1" x14ac:dyDescent="0.3">
      <c r="A10" s="3" t="s">
        <v>268</v>
      </c>
      <c r="B10" s="28"/>
      <c r="C10" s="28"/>
      <c r="D10" s="14" t="s">
        <v>262</v>
      </c>
      <c r="E10" s="15"/>
      <c r="F10" s="16" t="s">
        <v>51</v>
      </c>
      <c r="G10" s="16" t="s">
        <v>51</v>
      </c>
    </row>
    <row r="11" spans="1:7" ht="21.95" customHeight="1" x14ac:dyDescent="0.3">
      <c r="A11" s="3" t="s">
        <v>269</v>
      </c>
      <c r="B11" s="28"/>
      <c r="C11" s="28" t="s">
        <v>270</v>
      </c>
      <c r="D11" s="14" t="s">
        <v>271</v>
      </c>
      <c r="E11" s="15"/>
      <c r="F11" s="16" t="s">
        <v>51</v>
      </c>
      <c r="G11" s="16" t="s">
        <v>51</v>
      </c>
    </row>
    <row r="12" spans="1:7" ht="21.95" customHeight="1" x14ac:dyDescent="0.3">
      <c r="A12" s="3" t="s">
        <v>272</v>
      </c>
      <c r="B12" s="28"/>
      <c r="C12" s="28"/>
      <c r="D12" s="14" t="s">
        <v>273</v>
      </c>
      <c r="E12" s="15"/>
      <c r="F12" s="16" t="s">
        <v>274</v>
      </c>
      <c r="G12" s="16" t="s">
        <v>51</v>
      </c>
    </row>
    <row r="13" spans="1:7" ht="21.95" customHeight="1" x14ac:dyDescent="0.3">
      <c r="A13" s="3" t="s">
        <v>275</v>
      </c>
      <c r="B13" s="28"/>
      <c r="C13" s="28"/>
      <c r="D13" s="14" t="s">
        <v>276</v>
      </c>
      <c r="E13" s="15"/>
      <c r="F13" s="16" t="s">
        <v>277</v>
      </c>
      <c r="G13" s="16" t="s">
        <v>51</v>
      </c>
    </row>
    <row r="14" spans="1:7" ht="21.95" customHeight="1" x14ac:dyDescent="0.3">
      <c r="A14" s="3" t="s">
        <v>278</v>
      </c>
      <c r="B14" s="28"/>
      <c r="C14" s="28"/>
      <c r="D14" s="14" t="s">
        <v>279</v>
      </c>
      <c r="E14" s="21">
        <v>1440453</v>
      </c>
      <c r="F14" s="16" t="s">
        <v>280</v>
      </c>
      <c r="G14" s="16" t="s">
        <v>51</v>
      </c>
    </row>
    <row r="15" spans="1:7" ht="21.95" customHeight="1" x14ac:dyDescent="0.3">
      <c r="A15" s="3" t="s">
        <v>281</v>
      </c>
      <c r="B15" s="28"/>
      <c r="C15" s="28"/>
      <c r="D15" s="14" t="s">
        <v>282</v>
      </c>
      <c r="E15" s="21">
        <v>1943640</v>
      </c>
      <c r="F15" s="16" t="s">
        <v>283</v>
      </c>
      <c r="G15" s="16" t="s">
        <v>51</v>
      </c>
    </row>
    <row r="16" spans="1:7" ht="21.95" customHeight="1" x14ac:dyDescent="0.3">
      <c r="A16" s="3" t="s">
        <v>284</v>
      </c>
      <c r="B16" s="28"/>
      <c r="C16" s="28"/>
      <c r="D16" s="14" t="s">
        <v>285</v>
      </c>
      <c r="E16" s="21">
        <v>147646</v>
      </c>
      <c r="F16" s="16" t="s">
        <v>286</v>
      </c>
      <c r="G16" s="16" t="s">
        <v>51</v>
      </c>
    </row>
    <row r="17" spans="1:7" ht="21.95" customHeight="1" x14ac:dyDescent="0.3">
      <c r="A17" s="3" t="s">
        <v>287</v>
      </c>
      <c r="B17" s="28"/>
      <c r="C17" s="28"/>
      <c r="D17" s="14" t="s">
        <v>288</v>
      </c>
      <c r="E17" s="21">
        <v>993416</v>
      </c>
      <c r="F17" s="18" t="s">
        <v>324</v>
      </c>
      <c r="G17" s="16" t="s">
        <v>51</v>
      </c>
    </row>
    <row r="18" spans="1:7" ht="21.95" customHeight="1" x14ac:dyDescent="0.3">
      <c r="A18" s="3" t="s">
        <v>289</v>
      </c>
      <c r="B18" s="28"/>
      <c r="C18" s="28"/>
      <c r="D18" s="14" t="s">
        <v>290</v>
      </c>
      <c r="E18" s="21">
        <v>3568295</v>
      </c>
      <c r="F18" s="20" t="s">
        <v>322</v>
      </c>
      <c r="G18" s="16" t="s">
        <v>51</v>
      </c>
    </row>
    <row r="19" spans="1:7" ht="21.95" customHeight="1" x14ac:dyDescent="0.3">
      <c r="A19" s="3" t="s">
        <v>291</v>
      </c>
      <c r="B19" s="28"/>
      <c r="C19" s="28"/>
      <c r="D19" s="14" t="s">
        <v>292</v>
      </c>
      <c r="E19" s="15"/>
      <c r="F19" s="20" t="s">
        <v>293</v>
      </c>
      <c r="G19" s="16" t="s">
        <v>51</v>
      </c>
    </row>
    <row r="20" spans="1:7" ht="21.95" customHeight="1" x14ac:dyDescent="0.3">
      <c r="A20" s="3" t="s">
        <v>294</v>
      </c>
      <c r="B20" s="28"/>
      <c r="C20" s="28"/>
      <c r="D20" s="14" t="s">
        <v>295</v>
      </c>
      <c r="E20" s="15"/>
      <c r="F20" s="20" t="s">
        <v>323</v>
      </c>
      <c r="G20" s="16" t="s">
        <v>51</v>
      </c>
    </row>
    <row r="21" spans="1:7" ht="21.95" customHeight="1" x14ac:dyDescent="0.3">
      <c r="A21" s="3" t="s">
        <v>296</v>
      </c>
      <c r="B21" s="28"/>
      <c r="C21" s="28"/>
      <c r="D21" s="14" t="s">
        <v>297</v>
      </c>
      <c r="E21" s="15"/>
      <c r="F21" s="20" t="s">
        <v>298</v>
      </c>
      <c r="G21" s="16" t="s">
        <v>51</v>
      </c>
    </row>
    <row r="22" spans="1:7" ht="21.95" customHeight="1" x14ac:dyDescent="0.3">
      <c r="A22" s="3" t="s">
        <v>299</v>
      </c>
      <c r="B22" s="28"/>
      <c r="C22" s="28"/>
      <c r="D22" s="14" t="s">
        <v>300</v>
      </c>
      <c r="E22" s="15"/>
      <c r="F22" s="20" t="s">
        <v>321</v>
      </c>
      <c r="G22" s="16" t="s">
        <v>51</v>
      </c>
    </row>
    <row r="23" spans="1:7" ht="21.95" customHeight="1" x14ac:dyDescent="0.3">
      <c r="A23" s="3" t="s">
        <v>301</v>
      </c>
      <c r="B23" s="28"/>
      <c r="C23" s="28"/>
      <c r="D23" s="14" t="s">
        <v>262</v>
      </c>
      <c r="E23" s="15"/>
      <c r="F23" s="16" t="s">
        <v>51</v>
      </c>
      <c r="G23" s="16" t="s">
        <v>51</v>
      </c>
    </row>
    <row r="24" spans="1:7" ht="21.95" customHeight="1" x14ac:dyDescent="0.3">
      <c r="A24" s="3" t="s">
        <v>302</v>
      </c>
      <c r="B24" s="22" t="s">
        <v>303</v>
      </c>
      <c r="C24" s="22"/>
      <c r="D24" s="23"/>
      <c r="E24" s="15"/>
      <c r="F24" s="16" t="s">
        <v>51</v>
      </c>
      <c r="G24" s="16" t="s">
        <v>51</v>
      </c>
    </row>
    <row r="25" spans="1:7" ht="21.95" customHeight="1" x14ac:dyDescent="0.3">
      <c r="A25" s="3" t="s">
        <v>304</v>
      </c>
      <c r="B25" s="22" t="s">
        <v>305</v>
      </c>
      <c r="C25" s="22"/>
      <c r="D25" s="23"/>
      <c r="E25" s="15"/>
      <c r="F25" s="16" t="s">
        <v>306</v>
      </c>
      <c r="G25" s="16" t="s">
        <v>51</v>
      </c>
    </row>
    <row r="26" spans="1:7" ht="21.95" customHeight="1" x14ac:dyDescent="0.3">
      <c r="A26" s="3" t="s">
        <v>307</v>
      </c>
      <c r="B26" s="22" t="s">
        <v>308</v>
      </c>
      <c r="C26" s="22"/>
      <c r="D26" s="23"/>
      <c r="E26" s="15"/>
      <c r="F26" s="16" t="s">
        <v>309</v>
      </c>
      <c r="G26" s="16" t="s">
        <v>51</v>
      </c>
    </row>
    <row r="27" spans="1:7" ht="21.95" customHeight="1" x14ac:dyDescent="0.3">
      <c r="A27" s="3"/>
      <c r="B27" s="22" t="s">
        <v>319</v>
      </c>
      <c r="C27" s="22"/>
      <c r="D27" s="23"/>
      <c r="E27" s="15"/>
      <c r="F27" s="16"/>
      <c r="G27" s="16"/>
    </row>
    <row r="28" spans="1:7" ht="21.95" customHeight="1" x14ac:dyDescent="0.3">
      <c r="A28" s="3" t="s">
        <v>310</v>
      </c>
      <c r="B28" s="22" t="s">
        <v>311</v>
      </c>
      <c r="C28" s="22"/>
      <c r="D28" s="23"/>
      <c r="E28" s="15"/>
      <c r="F28" s="16" t="s">
        <v>51</v>
      </c>
      <c r="G28" s="16" t="s">
        <v>51</v>
      </c>
    </row>
    <row r="29" spans="1:7" ht="21.95" customHeight="1" x14ac:dyDescent="0.3">
      <c r="A29" s="3" t="s">
        <v>312</v>
      </c>
      <c r="B29" s="22" t="s">
        <v>313</v>
      </c>
      <c r="C29" s="22"/>
      <c r="D29" s="23"/>
      <c r="E29" s="15"/>
      <c r="F29" s="16" t="s">
        <v>314</v>
      </c>
      <c r="G29" s="16" t="s">
        <v>51</v>
      </c>
    </row>
    <row r="30" spans="1:7" ht="21.95" customHeight="1" x14ac:dyDescent="0.3">
      <c r="A30" s="3" t="s">
        <v>315</v>
      </c>
      <c r="B30" s="22" t="s">
        <v>316</v>
      </c>
      <c r="C30" s="22"/>
      <c r="D30" s="23"/>
      <c r="E30" s="21">
        <v>280201900</v>
      </c>
      <c r="F30" s="16" t="s">
        <v>51</v>
      </c>
      <c r="G30" s="16" t="s">
        <v>51</v>
      </c>
    </row>
    <row r="31" spans="1:7" ht="21.95" customHeight="1" x14ac:dyDescent="0.3">
      <c r="A31" s="3" t="s">
        <v>247</v>
      </c>
      <c r="B31" s="22" t="s">
        <v>246</v>
      </c>
      <c r="C31" s="22"/>
      <c r="D31" s="23"/>
      <c r="E31" s="15">
        <v>1475000</v>
      </c>
      <c r="F31" s="16" t="s">
        <v>51</v>
      </c>
      <c r="G31" s="16" t="s">
        <v>51</v>
      </c>
    </row>
    <row r="32" spans="1:7" ht="21.95" customHeight="1" x14ac:dyDescent="0.3">
      <c r="A32" s="3" t="s">
        <v>317</v>
      </c>
      <c r="B32" s="22" t="s">
        <v>318</v>
      </c>
      <c r="C32" s="22"/>
      <c r="D32" s="23"/>
      <c r="E32" s="15">
        <v>281676900</v>
      </c>
      <c r="F32" s="16" t="s">
        <v>51</v>
      </c>
      <c r="G32" s="16" t="s">
        <v>51</v>
      </c>
    </row>
    <row r="33" spans="5:5" x14ac:dyDescent="0.3">
      <c r="E33" s="17"/>
    </row>
    <row r="34" spans="5:5" x14ac:dyDescent="0.3">
      <c r="E34" s="17">
        <v>330000000</v>
      </c>
    </row>
    <row r="35" spans="5:5" x14ac:dyDescent="0.3">
      <c r="E35" s="17">
        <f>+E34-E32</f>
        <v>48323100</v>
      </c>
    </row>
    <row r="36" spans="5:5" x14ac:dyDescent="0.3">
      <c r="E36" s="17">
        <v>280344800</v>
      </c>
    </row>
    <row r="37" spans="5:5" x14ac:dyDescent="0.3">
      <c r="E37" s="19">
        <f>E32-E36</f>
        <v>1332100</v>
      </c>
    </row>
  </sheetData>
  <mergeCells count="17">
    <mergeCell ref="B1:G1"/>
    <mergeCell ref="B2:E2"/>
    <mergeCell ref="F2:G2"/>
    <mergeCell ref="B3:D3"/>
    <mergeCell ref="B4:B23"/>
    <mergeCell ref="C4:C7"/>
    <mergeCell ref="C8:C10"/>
    <mergeCell ref="C11:C23"/>
    <mergeCell ref="B31:D31"/>
    <mergeCell ref="B32:D32"/>
    <mergeCell ref="B27:D27"/>
    <mergeCell ref="B24:D24"/>
    <mergeCell ref="B25:D25"/>
    <mergeCell ref="B26:D26"/>
    <mergeCell ref="B28:D28"/>
    <mergeCell ref="B29:D29"/>
    <mergeCell ref="B30:D30"/>
  </mergeCells>
  <phoneticPr fontId="1" type="noConversion"/>
  <printOptions horizontalCentered="1" verticalCentered="1"/>
  <pageMargins left="1.1811023622047201" right="0.78740157480314998" top="0.39370078740157499" bottom="0.39370078740157499" header="0" footer="0"/>
  <pageSetup paperSize="9" scale="70" fitToHeight="0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4"/>
  <sheetViews>
    <sheetView view="pageBreakPreview" zoomScale="85" zoomScaleNormal="100" zoomScaleSheetLayoutView="8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7" sqref="A7"/>
    </sheetView>
  </sheetViews>
  <sheetFormatPr defaultRowHeight="27.95" customHeight="1" x14ac:dyDescent="0.3"/>
  <cols>
    <col min="1" max="1" width="40.625" customWidth="1"/>
    <col min="2" max="2" width="20.625" customWidth="1"/>
    <col min="3" max="4" width="4.625" customWidth="1"/>
    <col min="5" max="12" width="13.625" customWidth="1"/>
    <col min="13" max="13" width="12.625" customWidth="1"/>
    <col min="14" max="16" width="2.625" hidden="1" customWidth="1"/>
    <col min="17" max="19" width="1.625" hidden="1" customWidth="1"/>
    <col min="20" max="20" width="18.625" hidden="1" customWidth="1"/>
  </cols>
  <sheetData>
    <row r="1" spans="1:20" ht="27.95" customHeight="1" x14ac:dyDescent="0.3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20" ht="27.95" customHeight="1" x14ac:dyDescent="0.3">
      <c r="A2" s="30" t="s">
        <v>325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20" ht="27.95" customHeight="1" x14ac:dyDescent="0.3">
      <c r="A3" s="31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/>
      <c r="G3" s="31" t="s">
        <v>8</v>
      </c>
      <c r="H3" s="31"/>
      <c r="I3" s="31" t="s">
        <v>9</v>
      </c>
      <c r="J3" s="31"/>
      <c r="K3" s="31" t="s">
        <v>10</v>
      </c>
      <c r="L3" s="31"/>
      <c r="M3" s="31" t="s">
        <v>11</v>
      </c>
      <c r="N3" s="33" t="s">
        <v>12</v>
      </c>
      <c r="O3" s="33" t="s">
        <v>13</v>
      </c>
      <c r="P3" s="33" t="s">
        <v>14</v>
      </c>
      <c r="Q3" s="33" t="s">
        <v>15</v>
      </c>
      <c r="R3" s="33" t="s">
        <v>16</v>
      </c>
      <c r="S3" s="33" t="s">
        <v>17</v>
      </c>
      <c r="T3" s="33" t="s">
        <v>18</v>
      </c>
    </row>
    <row r="4" spans="1:20" ht="27.95" customHeight="1" x14ac:dyDescent="0.3">
      <c r="A4" s="32"/>
      <c r="B4" s="32"/>
      <c r="C4" s="32"/>
      <c r="D4" s="32"/>
      <c r="E4" s="7" t="s">
        <v>6</v>
      </c>
      <c r="F4" s="7" t="s">
        <v>7</v>
      </c>
      <c r="G4" s="7" t="s">
        <v>6</v>
      </c>
      <c r="H4" s="7" t="s">
        <v>7</v>
      </c>
      <c r="I4" s="7" t="s">
        <v>6</v>
      </c>
      <c r="J4" s="7" t="s">
        <v>7</v>
      </c>
      <c r="K4" s="7" t="s">
        <v>6</v>
      </c>
      <c r="L4" s="7" t="s">
        <v>7</v>
      </c>
      <c r="M4" s="32"/>
      <c r="N4" s="33"/>
      <c r="O4" s="33"/>
      <c r="P4" s="33"/>
      <c r="Q4" s="33"/>
      <c r="R4" s="33"/>
      <c r="S4" s="33"/>
      <c r="T4" s="33"/>
    </row>
    <row r="5" spans="1:20" ht="27.95" customHeight="1" x14ac:dyDescent="0.3">
      <c r="A5" s="8" t="s">
        <v>327</v>
      </c>
      <c r="B5" s="8" t="s">
        <v>51</v>
      </c>
      <c r="C5" s="8" t="s">
        <v>51</v>
      </c>
      <c r="D5" s="12"/>
      <c r="E5" s="10"/>
      <c r="F5" s="10"/>
      <c r="G5" s="10"/>
      <c r="H5" s="10"/>
      <c r="I5" s="10"/>
      <c r="J5" s="10"/>
      <c r="K5" s="10"/>
      <c r="L5" s="10"/>
      <c r="M5" s="8" t="s">
        <v>51</v>
      </c>
      <c r="N5" s="1" t="s">
        <v>52</v>
      </c>
      <c r="O5" s="1" t="s">
        <v>51</v>
      </c>
      <c r="P5" s="1" t="s">
        <v>51</v>
      </c>
      <c r="Q5" s="1" t="s">
        <v>51</v>
      </c>
      <c r="R5" s="2">
        <v>1</v>
      </c>
      <c r="S5" s="1" t="s">
        <v>51</v>
      </c>
      <c r="T5" s="6"/>
    </row>
    <row r="6" spans="1:20" ht="27.95" customHeight="1" x14ac:dyDescent="0.3">
      <c r="A6" s="8" t="s">
        <v>53</v>
      </c>
      <c r="B6" s="8" t="s">
        <v>51</v>
      </c>
      <c r="C6" s="8" t="s">
        <v>51</v>
      </c>
      <c r="D6" s="12">
        <v>1</v>
      </c>
      <c r="E6" s="10"/>
      <c r="F6" s="10">
        <f>+F34</f>
        <v>0</v>
      </c>
      <c r="G6" s="10"/>
      <c r="H6" s="10">
        <f>+H34</f>
        <v>0</v>
      </c>
      <c r="I6" s="10"/>
      <c r="J6" s="10">
        <f>+J34</f>
        <v>0</v>
      </c>
      <c r="K6" s="10">
        <f t="shared" ref="K6:L8" si="0">E6+G6+I6</f>
        <v>0</v>
      </c>
      <c r="L6" s="10">
        <f t="shared" si="0"/>
        <v>0</v>
      </c>
      <c r="M6" s="8" t="s">
        <v>51</v>
      </c>
      <c r="N6" s="1" t="s">
        <v>56</v>
      </c>
      <c r="O6" s="1" t="s">
        <v>51</v>
      </c>
      <c r="P6" s="1" t="s">
        <v>54</v>
      </c>
      <c r="Q6" s="1" t="s">
        <v>51</v>
      </c>
      <c r="R6" s="2">
        <v>3</v>
      </c>
      <c r="S6" s="1" t="s">
        <v>51</v>
      </c>
      <c r="T6" s="6"/>
    </row>
    <row r="7" spans="1:20" ht="27.95" customHeight="1" x14ac:dyDescent="0.3">
      <c r="A7" s="8" t="s">
        <v>105</v>
      </c>
      <c r="B7" s="8" t="s">
        <v>51</v>
      </c>
      <c r="C7" s="8" t="s">
        <v>51</v>
      </c>
      <c r="D7" s="12">
        <v>1</v>
      </c>
      <c r="E7" s="10"/>
      <c r="F7" s="10">
        <f>+F58</f>
        <v>0</v>
      </c>
      <c r="G7" s="10"/>
      <c r="H7" s="10">
        <f>+H58</f>
        <v>0</v>
      </c>
      <c r="I7" s="10"/>
      <c r="J7" s="10">
        <f>+J58</f>
        <v>0</v>
      </c>
      <c r="K7" s="10">
        <f t="shared" si="0"/>
        <v>0</v>
      </c>
      <c r="L7" s="10">
        <f t="shared" si="0"/>
        <v>0</v>
      </c>
      <c r="M7" s="8" t="s">
        <v>51</v>
      </c>
      <c r="N7" s="1" t="s">
        <v>100</v>
      </c>
      <c r="O7" s="1" t="s">
        <v>51</v>
      </c>
      <c r="P7" s="1" t="s">
        <v>54</v>
      </c>
      <c r="Q7" s="1" t="s">
        <v>51</v>
      </c>
      <c r="R7" s="2">
        <v>3</v>
      </c>
      <c r="S7" s="1" t="s">
        <v>51</v>
      </c>
      <c r="T7" s="6"/>
    </row>
    <row r="8" spans="1:20" ht="27.95" customHeight="1" x14ac:dyDescent="0.3">
      <c r="A8" s="8" t="s">
        <v>156</v>
      </c>
      <c r="B8" s="8" t="s">
        <v>51</v>
      </c>
      <c r="C8" s="8" t="s">
        <v>51</v>
      </c>
      <c r="D8" s="12">
        <v>1</v>
      </c>
      <c r="E8" s="10"/>
      <c r="F8" s="10">
        <f>+F82</f>
        <v>0</v>
      </c>
      <c r="G8" s="10"/>
      <c r="H8" s="10">
        <f>+H82</f>
        <v>0</v>
      </c>
      <c r="I8" s="10"/>
      <c r="J8" s="10">
        <f>+J82</f>
        <v>0</v>
      </c>
      <c r="K8" s="10">
        <f t="shared" si="0"/>
        <v>0</v>
      </c>
      <c r="L8" s="10">
        <f t="shared" si="0"/>
        <v>0</v>
      </c>
      <c r="M8" s="8" t="s">
        <v>51</v>
      </c>
      <c r="N8" s="1" t="s">
        <v>248</v>
      </c>
      <c r="O8" s="1" t="s">
        <v>51</v>
      </c>
      <c r="P8" s="1" t="s">
        <v>54</v>
      </c>
      <c r="Q8" s="1" t="s">
        <v>51</v>
      </c>
      <c r="R8" s="2">
        <v>3</v>
      </c>
      <c r="S8" s="1" t="s">
        <v>51</v>
      </c>
      <c r="T8" s="6"/>
    </row>
    <row r="9" spans="1:20" ht="27.95" customHeight="1" x14ac:dyDescent="0.3">
      <c r="A9" s="8" t="s">
        <v>97</v>
      </c>
      <c r="B9" s="12"/>
      <c r="C9" s="12"/>
      <c r="D9" s="12"/>
      <c r="E9" s="12"/>
      <c r="F9" s="10">
        <f>SUM(F6:F8)</f>
        <v>0</v>
      </c>
      <c r="G9" s="12"/>
      <c r="H9" s="10">
        <f>SUM(H6:H8)</f>
        <v>0</v>
      </c>
      <c r="I9" s="12"/>
      <c r="J9" s="10">
        <f>SUM(J6:J8)</f>
        <v>0</v>
      </c>
      <c r="K9" s="12"/>
      <c r="L9" s="10">
        <f>SUM(L6:L8)</f>
        <v>0</v>
      </c>
      <c r="M9" s="12"/>
      <c r="T9" s="5"/>
    </row>
    <row r="10" spans="1:20" ht="27.95" customHeight="1" x14ac:dyDescent="0.3">
      <c r="A10" s="8"/>
      <c r="B10" s="12"/>
      <c r="C10" s="12"/>
      <c r="D10" s="12"/>
      <c r="E10" s="12"/>
      <c r="F10" s="10"/>
      <c r="G10" s="12"/>
      <c r="H10" s="10"/>
      <c r="I10" s="12"/>
      <c r="J10" s="10"/>
      <c r="K10" s="12"/>
      <c r="L10" s="10"/>
      <c r="M10" s="12"/>
      <c r="T10" s="5"/>
    </row>
    <row r="11" spans="1:20" ht="27.95" customHeight="1" x14ac:dyDescent="0.3">
      <c r="A11" s="8"/>
      <c r="B11" s="12"/>
      <c r="C11" s="12"/>
      <c r="D11" s="12"/>
      <c r="E11" s="12"/>
      <c r="F11" s="10"/>
      <c r="G11" s="12"/>
      <c r="H11" s="10"/>
      <c r="I11" s="12"/>
      <c r="J11" s="10"/>
      <c r="K11" s="12"/>
      <c r="L11" s="10"/>
      <c r="M11" s="12"/>
      <c r="T11" s="5"/>
    </row>
    <row r="12" spans="1:20" ht="27.95" customHeight="1" x14ac:dyDescent="0.3">
      <c r="A12" s="8" t="s">
        <v>134</v>
      </c>
      <c r="B12" s="8" t="s">
        <v>51</v>
      </c>
      <c r="C12" s="8" t="s">
        <v>51</v>
      </c>
      <c r="D12" s="12">
        <v>1</v>
      </c>
      <c r="E12" s="10"/>
      <c r="F12" s="10">
        <f>+F59</f>
        <v>0</v>
      </c>
      <c r="G12" s="10"/>
      <c r="H12" s="10">
        <f>+H59</f>
        <v>0</v>
      </c>
      <c r="I12" s="10"/>
      <c r="J12" s="10">
        <f>+J59</f>
        <v>0</v>
      </c>
      <c r="K12" s="10">
        <f t="shared" ref="K12" si="1">E12+G12+I12</f>
        <v>0</v>
      </c>
      <c r="L12" s="10">
        <f t="shared" ref="L12" si="2">F12+H12+J12</f>
        <v>0</v>
      </c>
      <c r="M12" s="8" t="s">
        <v>51</v>
      </c>
      <c r="N12" s="1" t="s">
        <v>135</v>
      </c>
      <c r="O12" s="1" t="s">
        <v>51</v>
      </c>
      <c r="P12" s="1" t="s">
        <v>51</v>
      </c>
      <c r="Q12" s="1" t="s">
        <v>136</v>
      </c>
      <c r="R12" s="2">
        <v>2</v>
      </c>
      <c r="S12" s="1" t="s">
        <v>51</v>
      </c>
      <c r="T12" s="6">
        <f>L12*1</f>
        <v>0</v>
      </c>
    </row>
    <row r="13" spans="1:20" ht="27.95" customHeight="1" x14ac:dyDescent="0.3">
      <c r="A13" s="8"/>
      <c r="B13" s="12"/>
      <c r="C13" s="12"/>
      <c r="D13" s="12"/>
      <c r="E13" s="12"/>
      <c r="F13" s="10"/>
      <c r="G13" s="12"/>
      <c r="H13" s="10"/>
      <c r="I13" s="12"/>
      <c r="J13" s="10"/>
      <c r="K13" s="12"/>
      <c r="L13" s="10"/>
      <c r="M13" s="12"/>
      <c r="T13" s="5"/>
    </row>
    <row r="14" spans="1:20" ht="27.95" customHeight="1" x14ac:dyDescent="0.3">
      <c r="A14" s="8" t="s">
        <v>249</v>
      </c>
      <c r="B14" s="8" t="s">
        <v>51</v>
      </c>
      <c r="C14" s="8" t="s">
        <v>51</v>
      </c>
      <c r="D14" s="12">
        <v>1</v>
      </c>
      <c r="E14" s="10"/>
      <c r="F14" s="10">
        <f>+F60+F83</f>
        <v>0</v>
      </c>
      <c r="G14" s="10"/>
      <c r="H14" s="10">
        <f>+H60+H83</f>
        <v>0</v>
      </c>
      <c r="I14" s="10"/>
      <c r="J14" s="10">
        <f>+J60+J83</f>
        <v>0</v>
      </c>
      <c r="K14" s="10">
        <f t="shared" ref="K14:L14" si="3">E14+G14+I14</f>
        <v>0</v>
      </c>
      <c r="L14" s="10">
        <f t="shared" si="3"/>
        <v>0</v>
      </c>
      <c r="M14" s="8" t="s">
        <v>51</v>
      </c>
      <c r="N14" s="1" t="s">
        <v>135</v>
      </c>
      <c r="O14" s="1" t="s">
        <v>51</v>
      </c>
      <c r="P14" s="1" t="s">
        <v>51</v>
      </c>
      <c r="Q14" s="1" t="s">
        <v>147</v>
      </c>
      <c r="R14" s="2">
        <v>2</v>
      </c>
      <c r="S14" s="1" t="s">
        <v>51</v>
      </c>
      <c r="T14" s="6">
        <f>L14*1</f>
        <v>0</v>
      </c>
    </row>
    <row r="15" spans="1:20" ht="27.95" customHeight="1" x14ac:dyDescent="0.3">
      <c r="A15" s="8"/>
      <c r="B15" s="12"/>
      <c r="C15" s="12"/>
      <c r="D15" s="12"/>
      <c r="E15" s="12"/>
      <c r="F15" s="10"/>
      <c r="G15" s="12"/>
      <c r="H15" s="10"/>
      <c r="I15" s="12"/>
      <c r="J15" s="10"/>
      <c r="K15" s="12"/>
      <c r="L15" s="10"/>
      <c r="M15" s="12"/>
      <c r="T15" s="5"/>
    </row>
    <row r="16" spans="1:20" ht="27.95" customHeight="1" x14ac:dyDescent="0.3">
      <c r="A16" s="8"/>
      <c r="B16" s="12"/>
      <c r="C16" s="12"/>
      <c r="D16" s="12"/>
      <c r="E16" s="12"/>
      <c r="F16" s="10"/>
      <c r="G16" s="12"/>
      <c r="H16" s="10"/>
      <c r="I16" s="12"/>
      <c r="J16" s="10"/>
      <c r="K16" s="12"/>
      <c r="L16" s="10"/>
      <c r="M16" s="12"/>
      <c r="T16" s="5"/>
    </row>
    <row r="17" spans="1:20" ht="27.95" customHeight="1" x14ac:dyDescent="0.3">
      <c r="A17" s="8"/>
      <c r="B17" s="12"/>
      <c r="C17" s="12"/>
      <c r="D17" s="12"/>
      <c r="E17" s="12"/>
      <c r="F17" s="10"/>
      <c r="G17" s="12"/>
      <c r="H17" s="10"/>
      <c r="I17" s="12"/>
      <c r="J17" s="10"/>
      <c r="K17" s="12"/>
      <c r="L17" s="10"/>
      <c r="M17" s="12"/>
      <c r="T17" s="5"/>
    </row>
    <row r="18" spans="1:20" ht="27.95" customHeight="1" x14ac:dyDescent="0.3">
      <c r="A18" s="8"/>
      <c r="B18" s="12"/>
      <c r="C18" s="12"/>
      <c r="D18" s="12"/>
      <c r="E18" s="12"/>
      <c r="F18" s="10"/>
      <c r="G18" s="12"/>
      <c r="H18" s="10"/>
      <c r="I18" s="12"/>
      <c r="J18" s="10"/>
      <c r="K18" s="12"/>
      <c r="L18" s="10"/>
      <c r="M18" s="12"/>
      <c r="T18" s="5"/>
    </row>
    <row r="19" spans="1:20" ht="27.95" customHeight="1" x14ac:dyDescent="0.3">
      <c r="A19" s="8"/>
      <c r="B19" s="12"/>
      <c r="C19" s="12"/>
      <c r="D19" s="12"/>
      <c r="E19" s="12"/>
      <c r="F19" s="10"/>
      <c r="G19" s="12"/>
      <c r="H19" s="10"/>
      <c r="I19" s="12"/>
      <c r="J19" s="10"/>
      <c r="K19" s="12"/>
      <c r="L19" s="10"/>
      <c r="M19" s="12"/>
      <c r="T19" s="5"/>
    </row>
    <row r="20" spans="1:20" ht="27.95" customHeight="1" x14ac:dyDescent="0.3">
      <c r="A20" s="8"/>
      <c r="B20" s="12"/>
      <c r="C20" s="12"/>
      <c r="D20" s="12"/>
      <c r="E20" s="12"/>
      <c r="F20" s="10"/>
      <c r="G20" s="12"/>
      <c r="H20" s="10"/>
      <c r="I20" s="12"/>
      <c r="J20" s="10"/>
      <c r="K20" s="12"/>
      <c r="L20" s="10"/>
      <c r="M20" s="12"/>
      <c r="T20" s="5"/>
    </row>
    <row r="21" spans="1:20" ht="27.95" customHeight="1" x14ac:dyDescent="0.3">
      <c r="A21" s="8"/>
      <c r="B21" s="12"/>
      <c r="C21" s="12"/>
      <c r="D21" s="12"/>
      <c r="E21" s="12"/>
      <c r="F21" s="10"/>
      <c r="G21" s="12"/>
      <c r="H21" s="10"/>
      <c r="I21" s="12"/>
      <c r="J21" s="10"/>
      <c r="K21" s="12"/>
      <c r="L21" s="10"/>
      <c r="M21" s="12"/>
      <c r="T21" s="5"/>
    </row>
    <row r="22" spans="1:20" ht="27.95" customHeight="1" x14ac:dyDescent="0.3">
      <c r="A22" s="8"/>
      <c r="B22" s="12"/>
      <c r="C22" s="12"/>
      <c r="D22" s="12"/>
      <c r="E22" s="12"/>
      <c r="F22" s="10"/>
      <c r="G22" s="12"/>
      <c r="H22" s="10"/>
      <c r="I22" s="12"/>
      <c r="J22" s="10"/>
      <c r="K22" s="12"/>
      <c r="L22" s="10"/>
      <c r="M22" s="12"/>
      <c r="T22" s="5"/>
    </row>
    <row r="23" spans="1:20" ht="27.95" customHeight="1" x14ac:dyDescent="0.3">
      <c r="A23" s="8"/>
      <c r="B23" s="12"/>
      <c r="C23" s="12"/>
      <c r="D23" s="12"/>
      <c r="E23" s="12"/>
      <c r="F23" s="10"/>
      <c r="G23" s="12"/>
      <c r="H23" s="10"/>
      <c r="I23" s="12"/>
      <c r="J23" s="10"/>
      <c r="K23" s="12"/>
      <c r="L23" s="10"/>
      <c r="M23" s="12"/>
      <c r="T23" s="5"/>
    </row>
    <row r="24" spans="1:20" ht="27.95" customHeight="1" x14ac:dyDescent="0.3">
      <c r="A24" s="8"/>
      <c r="B24" s="12"/>
      <c r="C24" s="12"/>
      <c r="D24" s="12"/>
      <c r="E24" s="12"/>
      <c r="F24" s="10"/>
      <c r="G24" s="12"/>
      <c r="H24" s="10"/>
      <c r="I24" s="12"/>
      <c r="J24" s="10"/>
      <c r="K24" s="12"/>
      <c r="L24" s="10"/>
      <c r="M24" s="12"/>
      <c r="T24" s="5"/>
    </row>
    <row r="25" spans="1:20" ht="27.95" customHeight="1" x14ac:dyDescent="0.3">
      <c r="A25" s="8"/>
      <c r="B25" s="12"/>
      <c r="C25" s="12"/>
      <c r="D25" s="12"/>
      <c r="E25" s="12"/>
      <c r="F25" s="10"/>
      <c r="G25" s="12"/>
      <c r="H25" s="10"/>
      <c r="I25" s="12"/>
      <c r="J25" s="10"/>
      <c r="K25" s="12"/>
      <c r="L25" s="10"/>
      <c r="M25" s="12"/>
      <c r="T25" s="5"/>
    </row>
    <row r="26" spans="1:20" ht="27.95" customHeight="1" x14ac:dyDescent="0.3">
      <c r="A26" s="8"/>
      <c r="B26" s="12"/>
      <c r="C26" s="12"/>
      <c r="D26" s="12"/>
      <c r="E26" s="12"/>
      <c r="F26" s="10"/>
      <c r="G26" s="12"/>
      <c r="H26" s="10"/>
      <c r="I26" s="12"/>
      <c r="J26" s="10"/>
      <c r="K26" s="12"/>
      <c r="L26" s="10"/>
      <c r="M26" s="12"/>
      <c r="T26" s="5"/>
    </row>
    <row r="27" spans="1:20" ht="27.95" customHeight="1" x14ac:dyDescent="0.3">
      <c r="A27" s="8"/>
      <c r="B27" s="12"/>
      <c r="C27" s="12"/>
      <c r="D27" s="12"/>
      <c r="E27" s="12"/>
      <c r="F27" s="10"/>
      <c r="G27" s="12"/>
      <c r="H27" s="10"/>
      <c r="I27" s="12"/>
      <c r="J27" s="10"/>
      <c r="K27" s="12"/>
      <c r="L27" s="10"/>
      <c r="M27" s="12"/>
      <c r="T27" s="5"/>
    </row>
    <row r="28" spans="1:20" ht="27.95" customHeight="1" x14ac:dyDescent="0.3">
      <c r="A28" s="8"/>
      <c r="B28" s="12"/>
      <c r="C28" s="12"/>
      <c r="D28" s="12"/>
      <c r="E28" s="12"/>
      <c r="F28" s="10"/>
      <c r="G28" s="12"/>
      <c r="H28" s="10"/>
      <c r="I28" s="12"/>
      <c r="J28" s="10"/>
      <c r="K28" s="12"/>
      <c r="L28" s="10"/>
      <c r="M28" s="12"/>
      <c r="T28" s="5"/>
    </row>
    <row r="29" spans="1:20" ht="27.95" customHeight="1" x14ac:dyDescent="0.3">
      <c r="A29" s="8"/>
      <c r="B29" s="12"/>
      <c r="C29" s="12"/>
      <c r="D29" s="12"/>
      <c r="E29" s="12"/>
      <c r="F29" s="10"/>
      <c r="G29" s="12"/>
      <c r="H29" s="10"/>
      <c r="I29" s="12"/>
      <c r="J29" s="10"/>
      <c r="K29" s="12"/>
      <c r="L29" s="10"/>
      <c r="M29" s="12"/>
      <c r="T29" s="5"/>
    </row>
    <row r="30" spans="1:20" ht="27.95" customHeight="1" x14ac:dyDescent="0.3">
      <c r="A30" s="8" t="s">
        <v>50</v>
      </c>
      <c r="B30" s="8" t="s">
        <v>51</v>
      </c>
      <c r="C30" s="8" t="s">
        <v>51</v>
      </c>
      <c r="D30" s="9"/>
      <c r="E30" s="10"/>
      <c r="F30" s="10"/>
      <c r="G30" s="10"/>
      <c r="H30" s="10"/>
      <c r="I30" s="10"/>
      <c r="J30" s="10"/>
      <c r="K30" s="10"/>
      <c r="L30" s="10"/>
      <c r="M30" s="8" t="s">
        <v>51</v>
      </c>
      <c r="N30" s="1" t="s">
        <v>52</v>
      </c>
      <c r="O30" s="1" t="s">
        <v>51</v>
      </c>
      <c r="P30" s="1" t="s">
        <v>51</v>
      </c>
      <c r="Q30" s="1" t="s">
        <v>51</v>
      </c>
      <c r="R30" s="2">
        <v>1</v>
      </c>
      <c r="S30" s="1" t="s">
        <v>51</v>
      </c>
      <c r="T30" s="6"/>
    </row>
    <row r="31" spans="1:20" ht="27.95" customHeight="1" x14ac:dyDescent="0.3">
      <c r="A31" s="8" t="s">
        <v>53</v>
      </c>
      <c r="B31" s="8" t="s">
        <v>51</v>
      </c>
      <c r="C31" s="8" t="s">
        <v>51</v>
      </c>
      <c r="D31" s="9"/>
      <c r="E31" s="10"/>
      <c r="F31" s="10"/>
      <c r="G31" s="10"/>
      <c r="H31" s="10"/>
      <c r="I31" s="10"/>
      <c r="J31" s="10"/>
      <c r="K31" s="10"/>
      <c r="L31" s="10"/>
      <c r="M31" s="8" t="s">
        <v>51</v>
      </c>
      <c r="N31" s="1" t="s">
        <v>54</v>
      </c>
      <c r="O31" s="1" t="s">
        <v>51</v>
      </c>
      <c r="P31" s="1" t="s">
        <v>52</v>
      </c>
      <c r="Q31" s="1" t="s">
        <v>51</v>
      </c>
      <c r="R31" s="2">
        <v>2</v>
      </c>
      <c r="S31" s="1" t="s">
        <v>51</v>
      </c>
      <c r="T31" s="6"/>
    </row>
    <row r="32" spans="1:20" ht="27.95" customHeight="1" x14ac:dyDescent="0.3">
      <c r="A32" s="8" t="s">
        <v>55</v>
      </c>
      <c r="B32" s="8" t="s">
        <v>51</v>
      </c>
      <c r="C32" s="8" t="s">
        <v>51</v>
      </c>
      <c r="D32" s="9">
        <v>1</v>
      </c>
      <c r="E32" s="10">
        <f>공종별내역서!F29</f>
        <v>0</v>
      </c>
      <c r="F32" s="10">
        <f t="shared" ref="F32:F81" si="4">E32*D32</f>
        <v>0</v>
      </c>
      <c r="G32" s="10">
        <f>공종별내역서!H29</f>
        <v>0</v>
      </c>
      <c r="H32" s="10">
        <f t="shared" ref="H32:H81" si="5">G32*D32</f>
        <v>0</v>
      </c>
      <c r="I32" s="10">
        <f>공종별내역서!J29</f>
        <v>0</v>
      </c>
      <c r="J32" s="10">
        <f t="shared" ref="J32:J81" si="6">I32*D32</f>
        <v>0</v>
      </c>
      <c r="K32" s="10">
        <f t="shared" ref="K32:K81" si="7">E32+G32+I32</f>
        <v>0</v>
      </c>
      <c r="L32" s="10">
        <f t="shared" ref="L32:L81" si="8">F32+H32+J32</f>
        <v>0</v>
      </c>
      <c r="M32" s="8" t="s">
        <v>51</v>
      </c>
      <c r="N32" s="1" t="s">
        <v>56</v>
      </c>
      <c r="O32" s="1" t="s">
        <v>51</v>
      </c>
      <c r="P32" s="1" t="s">
        <v>54</v>
      </c>
      <c r="Q32" s="1" t="s">
        <v>51</v>
      </c>
      <c r="R32" s="2">
        <v>3</v>
      </c>
      <c r="S32" s="1" t="s">
        <v>51</v>
      </c>
      <c r="T32" s="6"/>
    </row>
    <row r="33" spans="1:20" ht="27.95" customHeight="1" x14ac:dyDescent="0.3">
      <c r="A33" s="8" t="s">
        <v>99</v>
      </c>
      <c r="B33" s="8" t="s">
        <v>51</v>
      </c>
      <c r="C33" s="8" t="s">
        <v>51</v>
      </c>
      <c r="D33" s="9">
        <v>1</v>
      </c>
      <c r="E33" s="10">
        <f>공종별내역서!F55</f>
        <v>0</v>
      </c>
      <c r="F33" s="10">
        <f t="shared" si="4"/>
        <v>0</v>
      </c>
      <c r="G33" s="10">
        <f>공종별내역서!H55</f>
        <v>0</v>
      </c>
      <c r="H33" s="10">
        <f t="shared" si="5"/>
        <v>0</v>
      </c>
      <c r="I33" s="10">
        <f>공종별내역서!J55</f>
        <v>0</v>
      </c>
      <c r="J33" s="10">
        <f t="shared" si="6"/>
        <v>0</v>
      </c>
      <c r="K33" s="10">
        <f t="shared" si="7"/>
        <v>0</v>
      </c>
      <c r="L33" s="10">
        <f t="shared" si="8"/>
        <v>0</v>
      </c>
      <c r="M33" s="8" t="s">
        <v>51</v>
      </c>
      <c r="N33" s="1" t="s">
        <v>100</v>
      </c>
      <c r="O33" s="1" t="s">
        <v>51</v>
      </c>
      <c r="P33" s="1" t="s">
        <v>54</v>
      </c>
      <c r="Q33" s="1" t="s">
        <v>51</v>
      </c>
      <c r="R33" s="2">
        <v>3</v>
      </c>
      <c r="S33" s="1" t="s">
        <v>51</v>
      </c>
      <c r="T33" s="6"/>
    </row>
    <row r="34" spans="1:20" ht="27.95" customHeight="1" x14ac:dyDescent="0.3">
      <c r="A34" s="8" t="s">
        <v>97</v>
      </c>
      <c r="B34" s="9"/>
      <c r="C34" s="9"/>
      <c r="D34" s="9"/>
      <c r="E34" s="9"/>
      <c r="F34" s="10">
        <f>SUM(F32:F33)</f>
        <v>0</v>
      </c>
      <c r="G34" s="9"/>
      <c r="H34" s="10">
        <f>SUM(H32:H33)</f>
        <v>0</v>
      </c>
      <c r="I34" s="9"/>
      <c r="J34" s="10">
        <f>SUM(J32:J33)</f>
        <v>0</v>
      </c>
      <c r="K34" s="9"/>
      <c r="L34" s="10">
        <f>SUM(L32:L33)</f>
        <v>0</v>
      </c>
      <c r="M34" s="9"/>
      <c r="T34" s="5"/>
    </row>
    <row r="35" spans="1:20" ht="27.95" customHeight="1" x14ac:dyDescent="0.3">
      <c r="A35" s="8"/>
      <c r="B35" s="12"/>
      <c r="C35" s="12"/>
      <c r="D35" s="12"/>
      <c r="E35" s="12"/>
      <c r="F35" s="10"/>
      <c r="G35" s="12"/>
      <c r="H35" s="10"/>
      <c r="I35" s="12"/>
      <c r="J35" s="10"/>
      <c r="K35" s="12"/>
      <c r="L35" s="10"/>
      <c r="M35" s="12"/>
      <c r="T35" s="5"/>
    </row>
    <row r="36" spans="1:20" ht="27.95" customHeight="1" x14ac:dyDescent="0.3">
      <c r="A36" s="8"/>
      <c r="B36" s="12"/>
      <c r="C36" s="12"/>
      <c r="D36" s="12"/>
      <c r="E36" s="12"/>
      <c r="F36" s="10"/>
      <c r="G36" s="12"/>
      <c r="H36" s="10"/>
      <c r="I36" s="12"/>
      <c r="J36" s="10"/>
      <c r="K36" s="12"/>
      <c r="L36" s="10"/>
      <c r="M36" s="12"/>
      <c r="T36" s="5"/>
    </row>
    <row r="37" spans="1:20" ht="27.95" customHeight="1" x14ac:dyDescent="0.3">
      <c r="A37" s="8"/>
      <c r="B37" s="12"/>
      <c r="C37" s="12"/>
      <c r="D37" s="12"/>
      <c r="E37" s="12"/>
      <c r="F37" s="10"/>
      <c r="G37" s="12"/>
      <c r="H37" s="10"/>
      <c r="I37" s="12"/>
      <c r="J37" s="10"/>
      <c r="K37" s="12"/>
      <c r="L37" s="10"/>
      <c r="M37" s="12"/>
      <c r="T37" s="5"/>
    </row>
    <row r="38" spans="1:20" ht="27.95" customHeight="1" x14ac:dyDescent="0.3">
      <c r="A38" s="8"/>
      <c r="B38" s="12"/>
      <c r="C38" s="12"/>
      <c r="D38" s="12"/>
      <c r="E38" s="12"/>
      <c r="F38" s="10"/>
      <c r="G38" s="12"/>
      <c r="H38" s="10"/>
      <c r="I38" s="12"/>
      <c r="J38" s="10"/>
      <c r="K38" s="12"/>
      <c r="L38" s="10"/>
      <c r="M38" s="12"/>
      <c r="T38" s="5"/>
    </row>
    <row r="39" spans="1:20" ht="27.95" customHeight="1" x14ac:dyDescent="0.3">
      <c r="A39" s="8"/>
      <c r="B39" s="12"/>
      <c r="C39" s="12"/>
      <c r="D39" s="12"/>
      <c r="E39" s="12"/>
      <c r="F39" s="10"/>
      <c r="G39" s="12"/>
      <c r="H39" s="10"/>
      <c r="I39" s="12"/>
      <c r="J39" s="10"/>
      <c r="K39" s="12"/>
      <c r="L39" s="10"/>
      <c r="M39" s="12"/>
      <c r="T39" s="5"/>
    </row>
    <row r="40" spans="1:20" ht="27.95" customHeight="1" x14ac:dyDescent="0.3">
      <c r="A40" s="8"/>
      <c r="B40" s="12"/>
      <c r="C40" s="12"/>
      <c r="D40" s="12"/>
      <c r="E40" s="12"/>
      <c r="F40" s="10"/>
      <c r="G40" s="12"/>
      <c r="H40" s="10"/>
      <c r="I40" s="12"/>
      <c r="J40" s="10"/>
      <c r="K40" s="12"/>
      <c r="L40" s="10"/>
      <c r="M40" s="12"/>
      <c r="T40" s="5"/>
    </row>
    <row r="41" spans="1:20" ht="27.95" customHeight="1" x14ac:dyDescent="0.3">
      <c r="A41" s="8"/>
      <c r="B41" s="12"/>
      <c r="C41" s="12"/>
      <c r="D41" s="12"/>
      <c r="E41" s="12"/>
      <c r="F41" s="10"/>
      <c r="G41" s="12"/>
      <c r="H41" s="10"/>
      <c r="I41" s="12"/>
      <c r="J41" s="10"/>
      <c r="K41" s="12"/>
      <c r="L41" s="10"/>
      <c r="M41" s="12"/>
      <c r="T41" s="5"/>
    </row>
    <row r="42" spans="1:20" ht="27.95" customHeight="1" x14ac:dyDescent="0.3">
      <c r="A42" s="8"/>
      <c r="B42" s="12"/>
      <c r="C42" s="12"/>
      <c r="D42" s="12"/>
      <c r="E42" s="12"/>
      <c r="F42" s="10"/>
      <c r="G42" s="12"/>
      <c r="H42" s="10"/>
      <c r="I42" s="12"/>
      <c r="J42" s="10"/>
      <c r="K42" s="12"/>
      <c r="L42" s="10"/>
      <c r="M42" s="12"/>
      <c r="T42" s="5"/>
    </row>
    <row r="43" spans="1:20" ht="27.95" customHeight="1" x14ac:dyDescent="0.3">
      <c r="A43" s="8"/>
      <c r="B43" s="12"/>
      <c r="C43" s="12"/>
      <c r="D43" s="12"/>
      <c r="E43" s="12"/>
      <c r="F43" s="10"/>
      <c r="G43" s="12"/>
      <c r="H43" s="10"/>
      <c r="I43" s="12"/>
      <c r="J43" s="10"/>
      <c r="K43" s="12"/>
      <c r="L43" s="10"/>
      <c r="M43" s="12"/>
      <c r="T43" s="5"/>
    </row>
    <row r="44" spans="1:20" ht="27.95" customHeight="1" x14ac:dyDescent="0.3">
      <c r="A44" s="8"/>
      <c r="B44" s="12"/>
      <c r="C44" s="12"/>
      <c r="D44" s="12"/>
      <c r="E44" s="12"/>
      <c r="F44" s="10"/>
      <c r="G44" s="12"/>
      <c r="H44" s="10"/>
      <c r="I44" s="12"/>
      <c r="J44" s="10"/>
      <c r="K44" s="12"/>
      <c r="L44" s="10"/>
      <c r="M44" s="12"/>
      <c r="T44" s="5"/>
    </row>
    <row r="45" spans="1:20" ht="27.95" customHeight="1" x14ac:dyDescent="0.3">
      <c r="A45" s="8"/>
      <c r="B45" s="12"/>
      <c r="C45" s="12"/>
      <c r="D45" s="12"/>
      <c r="E45" s="12"/>
      <c r="F45" s="10"/>
      <c r="G45" s="12"/>
      <c r="H45" s="10"/>
      <c r="I45" s="12"/>
      <c r="J45" s="10"/>
      <c r="K45" s="12"/>
      <c r="L45" s="10"/>
      <c r="M45" s="12"/>
      <c r="T45" s="5"/>
    </row>
    <row r="46" spans="1:20" ht="27.95" customHeight="1" x14ac:dyDescent="0.3">
      <c r="A46" s="8"/>
      <c r="B46" s="12"/>
      <c r="C46" s="12"/>
      <c r="D46" s="12"/>
      <c r="E46" s="12"/>
      <c r="F46" s="10"/>
      <c r="G46" s="12"/>
      <c r="H46" s="10"/>
      <c r="I46" s="12"/>
      <c r="J46" s="10"/>
      <c r="K46" s="12"/>
      <c r="L46" s="10"/>
      <c r="M46" s="12"/>
      <c r="T46" s="5"/>
    </row>
    <row r="47" spans="1:20" ht="27.95" customHeight="1" x14ac:dyDescent="0.3">
      <c r="A47" s="8"/>
      <c r="B47" s="12"/>
      <c r="C47" s="12"/>
      <c r="D47" s="12"/>
      <c r="E47" s="12"/>
      <c r="F47" s="10"/>
      <c r="G47" s="12"/>
      <c r="H47" s="10"/>
      <c r="I47" s="12"/>
      <c r="J47" s="10"/>
      <c r="K47" s="12"/>
      <c r="L47" s="10"/>
      <c r="M47" s="12"/>
      <c r="T47" s="5"/>
    </row>
    <row r="48" spans="1:20" ht="27.95" customHeight="1" x14ac:dyDescent="0.3">
      <c r="A48" s="8"/>
      <c r="B48" s="12"/>
      <c r="C48" s="12"/>
      <c r="D48" s="12"/>
      <c r="E48" s="12"/>
      <c r="F48" s="10"/>
      <c r="G48" s="12"/>
      <c r="H48" s="10"/>
      <c r="I48" s="12"/>
      <c r="J48" s="10"/>
      <c r="K48" s="12"/>
      <c r="L48" s="10"/>
      <c r="M48" s="12"/>
      <c r="T48" s="5"/>
    </row>
    <row r="49" spans="1:20" ht="27.95" customHeight="1" x14ac:dyDescent="0.3">
      <c r="A49" s="8"/>
      <c r="B49" s="12"/>
      <c r="C49" s="12"/>
      <c r="D49" s="12"/>
      <c r="E49" s="12"/>
      <c r="F49" s="10"/>
      <c r="G49" s="12"/>
      <c r="H49" s="10"/>
      <c r="I49" s="12"/>
      <c r="J49" s="10"/>
      <c r="K49" s="12"/>
      <c r="L49" s="10"/>
      <c r="M49" s="12"/>
      <c r="T49" s="5"/>
    </row>
    <row r="50" spans="1:20" ht="27.95" customHeight="1" x14ac:dyDescent="0.3">
      <c r="A50" s="8"/>
      <c r="B50" s="12"/>
      <c r="C50" s="12"/>
      <c r="D50" s="12"/>
      <c r="E50" s="12"/>
      <c r="F50" s="10"/>
      <c r="G50" s="12"/>
      <c r="H50" s="10"/>
      <c r="I50" s="12"/>
      <c r="J50" s="10"/>
      <c r="K50" s="12"/>
      <c r="L50" s="10"/>
      <c r="M50" s="12"/>
      <c r="T50" s="5"/>
    </row>
    <row r="51" spans="1:20" ht="27.95" customHeight="1" x14ac:dyDescent="0.3">
      <c r="A51" s="8"/>
      <c r="B51" s="12"/>
      <c r="C51" s="12"/>
      <c r="D51" s="12"/>
      <c r="E51" s="12"/>
      <c r="F51" s="10"/>
      <c r="G51" s="12"/>
      <c r="H51" s="10"/>
      <c r="I51" s="12"/>
      <c r="J51" s="10"/>
      <c r="K51" s="12"/>
      <c r="L51" s="10"/>
      <c r="M51" s="12"/>
      <c r="T51" s="5"/>
    </row>
    <row r="52" spans="1:20" ht="27.95" customHeight="1" x14ac:dyDescent="0.3">
      <c r="A52" s="8"/>
      <c r="B52" s="12"/>
      <c r="C52" s="12"/>
      <c r="D52" s="12"/>
      <c r="E52" s="12"/>
      <c r="F52" s="10"/>
      <c r="G52" s="12"/>
      <c r="H52" s="10"/>
      <c r="I52" s="12"/>
      <c r="J52" s="10"/>
      <c r="K52" s="12"/>
      <c r="L52" s="10"/>
      <c r="M52" s="12"/>
      <c r="T52" s="5"/>
    </row>
    <row r="53" spans="1:20" ht="27.95" customHeight="1" x14ac:dyDescent="0.3">
      <c r="A53" s="8"/>
      <c r="B53" s="12"/>
      <c r="C53" s="12"/>
      <c r="D53" s="12"/>
      <c r="E53" s="12"/>
      <c r="F53" s="10"/>
      <c r="G53" s="12"/>
      <c r="H53" s="10"/>
      <c r="I53" s="12"/>
      <c r="J53" s="10"/>
      <c r="K53" s="12"/>
      <c r="L53" s="10"/>
      <c r="M53" s="12"/>
      <c r="T53" s="5"/>
    </row>
    <row r="54" spans="1:20" ht="27.95" customHeight="1" x14ac:dyDescent="0.3">
      <c r="A54" s="8"/>
      <c r="B54" s="12"/>
      <c r="C54" s="12"/>
      <c r="D54" s="12"/>
      <c r="E54" s="12"/>
      <c r="F54" s="10"/>
      <c r="G54" s="12"/>
      <c r="H54" s="10"/>
      <c r="I54" s="12"/>
      <c r="J54" s="10"/>
      <c r="K54" s="12"/>
      <c r="L54" s="10"/>
      <c r="M54" s="12"/>
      <c r="T54" s="5"/>
    </row>
    <row r="55" spans="1:20" ht="27.95" customHeight="1" x14ac:dyDescent="0.3">
      <c r="A55" s="8" t="s">
        <v>105</v>
      </c>
      <c r="B55" s="8" t="s">
        <v>51</v>
      </c>
      <c r="C55" s="8" t="s">
        <v>51</v>
      </c>
      <c r="D55" s="9"/>
      <c r="E55" s="10"/>
      <c r="F55" s="10"/>
      <c r="G55" s="10"/>
      <c r="H55" s="10"/>
      <c r="I55" s="10"/>
      <c r="J55" s="10"/>
      <c r="K55" s="10"/>
      <c r="L55" s="10"/>
      <c r="M55" s="8"/>
      <c r="N55" s="1" t="s">
        <v>106</v>
      </c>
      <c r="O55" s="1" t="s">
        <v>51</v>
      </c>
      <c r="P55" s="1" t="s">
        <v>52</v>
      </c>
      <c r="Q55" s="1" t="s">
        <v>51</v>
      </c>
      <c r="R55" s="2">
        <v>2</v>
      </c>
      <c r="S55" s="1" t="s">
        <v>51</v>
      </c>
      <c r="T55" s="6"/>
    </row>
    <row r="56" spans="1:20" ht="27.95" customHeight="1" x14ac:dyDescent="0.3">
      <c r="A56" s="8" t="s">
        <v>107</v>
      </c>
      <c r="B56" s="8" t="s">
        <v>51</v>
      </c>
      <c r="C56" s="8" t="s">
        <v>51</v>
      </c>
      <c r="D56" s="9">
        <v>1</v>
      </c>
      <c r="E56" s="10">
        <f>공종별내역서!F81</f>
        <v>0</v>
      </c>
      <c r="F56" s="10">
        <f t="shared" si="4"/>
        <v>0</v>
      </c>
      <c r="G56" s="10">
        <f>공종별내역서!H81</f>
        <v>0</v>
      </c>
      <c r="H56" s="10">
        <f t="shared" si="5"/>
        <v>0</v>
      </c>
      <c r="I56" s="10">
        <f>공종별내역서!J81</f>
        <v>0</v>
      </c>
      <c r="J56" s="10">
        <f t="shared" si="6"/>
        <v>0</v>
      </c>
      <c r="K56" s="10">
        <f t="shared" si="7"/>
        <v>0</v>
      </c>
      <c r="L56" s="10">
        <f t="shared" si="8"/>
        <v>0</v>
      </c>
      <c r="M56" s="8" t="s">
        <v>51</v>
      </c>
      <c r="N56" s="1" t="s">
        <v>108</v>
      </c>
      <c r="O56" s="1" t="s">
        <v>51</v>
      </c>
      <c r="P56" s="1" t="s">
        <v>106</v>
      </c>
      <c r="Q56" s="1" t="s">
        <v>51</v>
      </c>
      <c r="R56" s="2">
        <v>3</v>
      </c>
      <c r="S56" s="1" t="s">
        <v>51</v>
      </c>
      <c r="T56" s="6"/>
    </row>
    <row r="57" spans="1:20" ht="27.95" customHeight="1" x14ac:dyDescent="0.3">
      <c r="A57" s="8" t="s">
        <v>118</v>
      </c>
      <c r="B57" s="8" t="s">
        <v>51</v>
      </c>
      <c r="C57" s="8" t="s">
        <v>51</v>
      </c>
      <c r="D57" s="9">
        <v>1</v>
      </c>
      <c r="E57" s="10">
        <f>공종별내역서!F107</f>
        <v>0</v>
      </c>
      <c r="F57" s="10">
        <f t="shared" si="4"/>
        <v>0</v>
      </c>
      <c r="G57" s="10">
        <f>공종별내역서!H107</f>
        <v>0</v>
      </c>
      <c r="H57" s="10">
        <f t="shared" si="5"/>
        <v>0</v>
      </c>
      <c r="I57" s="10">
        <f>공종별내역서!J107</f>
        <v>0</v>
      </c>
      <c r="J57" s="10">
        <f t="shared" si="6"/>
        <v>0</v>
      </c>
      <c r="K57" s="10">
        <f t="shared" si="7"/>
        <v>0</v>
      </c>
      <c r="L57" s="10">
        <f t="shared" si="8"/>
        <v>0</v>
      </c>
      <c r="M57" s="8" t="s">
        <v>51</v>
      </c>
      <c r="N57" s="1" t="s">
        <v>119</v>
      </c>
      <c r="O57" s="1" t="s">
        <v>51</v>
      </c>
      <c r="P57" s="1" t="s">
        <v>106</v>
      </c>
      <c r="Q57" s="1" t="s">
        <v>51</v>
      </c>
      <c r="R57" s="2">
        <v>3</v>
      </c>
      <c r="S57" s="1" t="s">
        <v>51</v>
      </c>
      <c r="T57" s="6"/>
    </row>
    <row r="58" spans="1:20" ht="27.95" customHeight="1" x14ac:dyDescent="0.3">
      <c r="A58" s="8" t="s">
        <v>97</v>
      </c>
      <c r="B58" s="12"/>
      <c r="C58" s="12"/>
      <c r="D58" s="12"/>
      <c r="E58" s="12"/>
      <c r="F58" s="10">
        <f>SUM(F56:F57)</f>
        <v>0</v>
      </c>
      <c r="G58" s="12"/>
      <c r="H58" s="10">
        <f>SUM(H56:H57)</f>
        <v>0</v>
      </c>
      <c r="I58" s="12"/>
      <c r="J58" s="10">
        <f>SUM(J56:J57)</f>
        <v>0</v>
      </c>
      <c r="K58" s="12"/>
      <c r="L58" s="10">
        <f>SUM(L56:L57)</f>
        <v>0</v>
      </c>
      <c r="M58" s="12"/>
      <c r="T58" s="5"/>
    </row>
    <row r="59" spans="1:20" ht="27.95" customHeight="1" x14ac:dyDescent="0.3">
      <c r="A59" s="8" t="s">
        <v>134</v>
      </c>
      <c r="B59" s="8" t="s">
        <v>51</v>
      </c>
      <c r="C59" s="8" t="s">
        <v>51</v>
      </c>
      <c r="D59" s="9">
        <v>1</v>
      </c>
      <c r="E59" s="10">
        <f>공종별내역서!F133</f>
        <v>0</v>
      </c>
      <c r="F59" s="10">
        <f t="shared" si="4"/>
        <v>0</v>
      </c>
      <c r="G59" s="10">
        <f>공종별내역서!H133</f>
        <v>0</v>
      </c>
      <c r="H59" s="10">
        <f t="shared" si="5"/>
        <v>0</v>
      </c>
      <c r="I59" s="10">
        <f>공종별내역서!J133</f>
        <v>0</v>
      </c>
      <c r="J59" s="10">
        <f t="shared" si="6"/>
        <v>0</v>
      </c>
      <c r="K59" s="10">
        <f t="shared" si="7"/>
        <v>0</v>
      </c>
      <c r="L59" s="10">
        <f t="shared" si="8"/>
        <v>0</v>
      </c>
      <c r="M59" s="8" t="s">
        <v>51</v>
      </c>
      <c r="N59" s="1" t="s">
        <v>135</v>
      </c>
      <c r="O59" s="1" t="s">
        <v>51</v>
      </c>
      <c r="P59" s="1" t="s">
        <v>51</v>
      </c>
      <c r="Q59" s="1" t="s">
        <v>136</v>
      </c>
      <c r="R59" s="2">
        <v>2</v>
      </c>
      <c r="S59" s="1" t="s">
        <v>51</v>
      </c>
      <c r="T59" s="6">
        <f>L59*1</f>
        <v>0</v>
      </c>
    </row>
    <row r="60" spans="1:20" ht="27.95" customHeight="1" x14ac:dyDescent="0.3">
      <c r="A60" s="8" t="s">
        <v>145</v>
      </c>
      <c r="B60" s="8" t="s">
        <v>51</v>
      </c>
      <c r="C60" s="8" t="s">
        <v>51</v>
      </c>
      <c r="D60" s="9">
        <v>1</v>
      </c>
      <c r="E60" s="10">
        <f>공종별내역서!F159</f>
        <v>0</v>
      </c>
      <c r="F60" s="10">
        <f t="shared" si="4"/>
        <v>0</v>
      </c>
      <c r="G60" s="10">
        <f>공종별내역서!H159</f>
        <v>0</v>
      </c>
      <c r="H60" s="10">
        <f t="shared" si="5"/>
        <v>0</v>
      </c>
      <c r="I60" s="10">
        <f>공종별내역서!J159</f>
        <v>0</v>
      </c>
      <c r="J60" s="10">
        <f t="shared" si="6"/>
        <v>0</v>
      </c>
      <c r="K60" s="10">
        <f t="shared" si="7"/>
        <v>0</v>
      </c>
      <c r="L60" s="10">
        <f t="shared" si="8"/>
        <v>0</v>
      </c>
      <c r="M60" s="8" t="s">
        <v>51</v>
      </c>
      <c r="N60" s="1" t="s">
        <v>146</v>
      </c>
      <c r="O60" s="1" t="s">
        <v>51</v>
      </c>
      <c r="P60" s="1" t="s">
        <v>51</v>
      </c>
      <c r="Q60" s="1" t="s">
        <v>147</v>
      </c>
      <c r="R60" s="2">
        <v>2</v>
      </c>
      <c r="S60" s="1" t="s">
        <v>51</v>
      </c>
      <c r="T60" s="6">
        <f>L60*1</f>
        <v>0</v>
      </c>
    </row>
    <row r="61" spans="1:20" ht="27.95" customHeight="1" x14ac:dyDescent="0.3">
      <c r="A61" s="8"/>
      <c r="B61" s="8"/>
      <c r="C61" s="8"/>
      <c r="D61" s="12"/>
      <c r="E61" s="10"/>
      <c r="F61" s="10"/>
      <c r="G61" s="10"/>
      <c r="H61" s="10"/>
      <c r="I61" s="10"/>
      <c r="J61" s="10"/>
      <c r="K61" s="10"/>
      <c r="L61" s="10"/>
      <c r="M61" s="8"/>
      <c r="N61" s="1"/>
      <c r="O61" s="1"/>
      <c r="P61" s="1"/>
      <c r="Q61" s="1"/>
      <c r="R61" s="2"/>
      <c r="S61" s="1"/>
      <c r="T61" s="6"/>
    </row>
    <row r="62" spans="1:20" ht="27.95" customHeight="1" x14ac:dyDescent="0.3">
      <c r="A62" s="8"/>
      <c r="B62" s="8"/>
      <c r="C62" s="8"/>
      <c r="D62" s="12"/>
      <c r="E62" s="10"/>
      <c r="F62" s="10"/>
      <c r="G62" s="10"/>
      <c r="H62" s="10"/>
      <c r="I62" s="10"/>
      <c r="J62" s="10"/>
      <c r="K62" s="10"/>
      <c r="L62" s="10"/>
      <c r="M62" s="8"/>
      <c r="N62" s="1"/>
      <c r="O62" s="1"/>
      <c r="P62" s="1"/>
      <c r="Q62" s="1"/>
      <c r="R62" s="2"/>
      <c r="S62" s="1"/>
      <c r="T62" s="6"/>
    </row>
    <row r="63" spans="1:20" ht="27.95" customHeight="1" x14ac:dyDescent="0.3">
      <c r="A63" s="8"/>
      <c r="B63" s="8"/>
      <c r="C63" s="8"/>
      <c r="D63" s="12"/>
      <c r="E63" s="10"/>
      <c r="F63" s="10"/>
      <c r="G63" s="10"/>
      <c r="H63" s="10"/>
      <c r="I63" s="10"/>
      <c r="J63" s="10"/>
      <c r="K63" s="10"/>
      <c r="L63" s="10"/>
      <c r="M63" s="8"/>
      <c r="N63" s="1"/>
      <c r="O63" s="1"/>
      <c r="P63" s="1"/>
      <c r="Q63" s="1"/>
      <c r="R63" s="2"/>
      <c r="S63" s="1"/>
      <c r="T63" s="6"/>
    </row>
    <row r="64" spans="1:20" ht="27.95" customHeight="1" x14ac:dyDescent="0.3">
      <c r="A64" s="8"/>
      <c r="B64" s="8"/>
      <c r="C64" s="8"/>
      <c r="D64" s="12"/>
      <c r="E64" s="10"/>
      <c r="F64" s="10"/>
      <c r="G64" s="10"/>
      <c r="H64" s="10"/>
      <c r="I64" s="10"/>
      <c r="J64" s="10"/>
      <c r="K64" s="10"/>
      <c r="L64" s="10"/>
      <c r="M64" s="8"/>
      <c r="N64" s="1"/>
      <c r="O64" s="1"/>
      <c r="P64" s="1"/>
      <c r="Q64" s="1"/>
      <c r="R64" s="2"/>
      <c r="S64" s="1"/>
      <c r="T64" s="6"/>
    </row>
    <row r="65" spans="1:20" ht="27.95" customHeight="1" x14ac:dyDescent="0.3">
      <c r="A65" s="8"/>
      <c r="B65" s="8"/>
      <c r="C65" s="8"/>
      <c r="D65" s="12"/>
      <c r="E65" s="10"/>
      <c r="F65" s="10"/>
      <c r="G65" s="10"/>
      <c r="H65" s="10"/>
      <c r="I65" s="10"/>
      <c r="J65" s="10"/>
      <c r="K65" s="10"/>
      <c r="L65" s="10"/>
      <c r="M65" s="8"/>
      <c r="N65" s="1"/>
      <c r="O65" s="1"/>
      <c r="P65" s="1"/>
      <c r="Q65" s="1"/>
      <c r="R65" s="2"/>
      <c r="S65" s="1"/>
      <c r="T65" s="6"/>
    </row>
    <row r="66" spans="1:20" ht="27.95" customHeight="1" x14ac:dyDescent="0.3">
      <c r="A66" s="8"/>
      <c r="B66" s="8"/>
      <c r="C66" s="8"/>
      <c r="D66" s="12"/>
      <c r="E66" s="10"/>
      <c r="F66" s="10"/>
      <c r="G66" s="10"/>
      <c r="H66" s="10"/>
      <c r="I66" s="10"/>
      <c r="J66" s="10"/>
      <c r="K66" s="10"/>
      <c r="L66" s="10"/>
      <c r="M66" s="8"/>
      <c r="N66" s="1"/>
      <c r="O66" s="1"/>
      <c r="P66" s="1"/>
      <c r="Q66" s="1"/>
      <c r="R66" s="2"/>
      <c r="S66" s="1"/>
      <c r="T66" s="6"/>
    </row>
    <row r="67" spans="1:20" ht="27.95" customHeight="1" x14ac:dyDescent="0.3">
      <c r="A67" s="8"/>
      <c r="B67" s="8"/>
      <c r="C67" s="8"/>
      <c r="D67" s="12"/>
      <c r="E67" s="10"/>
      <c r="F67" s="10"/>
      <c r="G67" s="10"/>
      <c r="H67" s="10"/>
      <c r="I67" s="10"/>
      <c r="J67" s="10"/>
      <c r="K67" s="10"/>
      <c r="L67" s="10"/>
      <c r="M67" s="8"/>
      <c r="N67" s="1"/>
      <c r="O67" s="1"/>
      <c r="P67" s="1"/>
      <c r="Q67" s="1"/>
      <c r="R67" s="2"/>
      <c r="S67" s="1"/>
      <c r="T67" s="6"/>
    </row>
    <row r="68" spans="1:20" ht="27.95" customHeight="1" x14ac:dyDescent="0.3">
      <c r="A68" s="8"/>
      <c r="B68" s="8"/>
      <c r="C68" s="8"/>
      <c r="D68" s="12"/>
      <c r="E68" s="10"/>
      <c r="F68" s="10"/>
      <c r="G68" s="10"/>
      <c r="H68" s="10"/>
      <c r="I68" s="10"/>
      <c r="J68" s="10"/>
      <c r="K68" s="10"/>
      <c r="L68" s="10"/>
      <c r="M68" s="8"/>
      <c r="N68" s="1"/>
      <c r="O68" s="1"/>
      <c r="P68" s="1"/>
      <c r="Q68" s="1"/>
      <c r="R68" s="2"/>
      <c r="S68" s="1"/>
      <c r="T68" s="6"/>
    </row>
    <row r="69" spans="1:20" ht="27.95" customHeight="1" x14ac:dyDescent="0.3">
      <c r="A69" s="8"/>
      <c r="B69" s="8"/>
      <c r="C69" s="8"/>
      <c r="D69" s="12"/>
      <c r="E69" s="10"/>
      <c r="F69" s="10"/>
      <c r="G69" s="10"/>
      <c r="H69" s="10"/>
      <c r="I69" s="10"/>
      <c r="J69" s="10"/>
      <c r="K69" s="10"/>
      <c r="L69" s="10"/>
      <c r="M69" s="8"/>
      <c r="N69" s="1"/>
      <c r="O69" s="1"/>
      <c r="P69" s="1"/>
      <c r="Q69" s="1"/>
      <c r="R69" s="2"/>
      <c r="S69" s="1"/>
      <c r="T69" s="6"/>
    </row>
    <row r="70" spans="1:20" ht="27.95" customHeight="1" x14ac:dyDescent="0.3">
      <c r="A70" s="8"/>
      <c r="B70" s="8"/>
      <c r="C70" s="8"/>
      <c r="D70" s="12"/>
      <c r="E70" s="10"/>
      <c r="F70" s="10"/>
      <c r="G70" s="10"/>
      <c r="H70" s="10"/>
      <c r="I70" s="10"/>
      <c r="J70" s="10"/>
      <c r="K70" s="10"/>
      <c r="L70" s="10"/>
      <c r="M70" s="8"/>
      <c r="N70" s="1"/>
      <c r="O70" s="1"/>
      <c r="P70" s="1"/>
      <c r="Q70" s="1"/>
      <c r="R70" s="2"/>
      <c r="S70" s="1"/>
      <c r="T70" s="6"/>
    </row>
    <row r="71" spans="1:20" ht="27.95" customHeight="1" x14ac:dyDescent="0.3">
      <c r="A71" s="8"/>
      <c r="B71" s="8"/>
      <c r="C71" s="8"/>
      <c r="D71" s="12"/>
      <c r="E71" s="10"/>
      <c r="F71" s="10"/>
      <c r="G71" s="10"/>
      <c r="H71" s="10"/>
      <c r="I71" s="10"/>
      <c r="J71" s="10"/>
      <c r="K71" s="10"/>
      <c r="L71" s="10"/>
      <c r="M71" s="8"/>
      <c r="N71" s="1"/>
      <c r="O71" s="1"/>
      <c r="P71" s="1"/>
      <c r="Q71" s="1"/>
      <c r="R71" s="2"/>
      <c r="S71" s="1"/>
      <c r="T71" s="6"/>
    </row>
    <row r="72" spans="1:20" ht="27.95" customHeight="1" x14ac:dyDescent="0.3">
      <c r="A72" s="8"/>
      <c r="B72" s="8"/>
      <c r="C72" s="8"/>
      <c r="D72" s="12"/>
      <c r="E72" s="10"/>
      <c r="F72" s="10"/>
      <c r="G72" s="10"/>
      <c r="H72" s="10"/>
      <c r="I72" s="10"/>
      <c r="J72" s="10"/>
      <c r="K72" s="10"/>
      <c r="L72" s="10"/>
      <c r="M72" s="8"/>
      <c r="N72" s="1"/>
      <c r="O72" s="1"/>
      <c r="P72" s="1"/>
      <c r="Q72" s="1"/>
      <c r="R72" s="2"/>
      <c r="S72" s="1"/>
      <c r="T72" s="6"/>
    </row>
    <row r="73" spans="1:20" ht="27.95" customHeight="1" x14ac:dyDescent="0.3">
      <c r="A73" s="8"/>
      <c r="B73" s="8"/>
      <c r="C73" s="8"/>
      <c r="D73" s="12"/>
      <c r="E73" s="10"/>
      <c r="F73" s="10"/>
      <c r="G73" s="10"/>
      <c r="H73" s="10"/>
      <c r="I73" s="10"/>
      <c r="J73" s="10"/>
      <c r="K73" s="10"/>
      <c r="L73" s="10"/>
      <c r="M73" s="8"/>
      <c r="N73" s="1"/>
      <c r="O73" s="1"/>
      <c r="P73" s="1"/>
      <c r="Q73" s="1"/>
      <c r="R73" s="2"/>
      <c r="S73" s="1"/>
      <c r="T73" s="6"/>
    </row>
    <row r="74" spans="1:20" ht="27.95" customHeight="1" x14ac:dyDescent="0.3">
      <c r="A74" s="8"/>
      <c r="B74" s="8"/>
      <c r="C74" s="8"/>
      <c r="D74" s="12"/>
      <c r="E74" s="10"/>
      <c r="F74" s="10"/>
      <c r="G74" s="10"/>
      <c r="H74" s="10"/>
      <c r="I74" s="10"/>
      <c r="J74" s="10"/>
      <c r="K74" s="10"/>
      <c r="L74" s="10"/>
      <c r="M74" s="8"/>
      <c r="N74" s="1"/>
      <c r="O74" s="1"/>
      <c r="P74" s="1"/>
      <c r="Q74" s="1"/>
      <c r="R74" s="2"/>
      <c r="S74" s="1"/>
      <c r="T74" s="6"/>
    </row>
    <row r="75" spans="1:20" ht="27.95" customHeight="1" x14ac:dyDescent="0.3">
      <c r="A75" s="8"/>
      <c r="B75" s="8"/>
      <c r="C75" s="8"/>
      <c r="D75" s="12"/>
      <c r="E75" s="10"/>
      <c r="F75" s="10"/>
      <c r="G75" s="10"/>
      <c r="H75" s="10"/>
      <c r="I75" s="10"/>
      <c r="J75" s="10"/>
      <c r="K75" s="10"/>
      <c r="L75" s="10"/>
      <c r="M75" s="8"/>
      <c r="N75" s="1"/>
      <c r="O75" s="1"/>
      <c r="P75" s="1"/>
      <c r="Q75" s="1"/>
      <c r="R75" s="2"/>
      <c r="S75" s="1"/>
      <c r="T75" s="6"/>
    </row>
    <row r="76" spans="1:20" ht="27.95" customHeight="1" x14ac:dyDescent="0.3">
      <c r="A76" s="8"/>
      <c r="B76" s="8"/>
      <c r="C76" s="8"/>
      <c r="D76" s="12"/>
      <c r="E76" s="10"/>
      <c r="F76" s="10"/>
      <c r="G76" s="10"/>
      <c r="H76" s="10"/>
      <c r="I76" s="10"/>
      <c r="J76" s="10"/>
      <c r="K76" s="10"/>
      <c r="L76" s="10"/>
      <c r="M76" s="8"/>
      <c r="N76" s="1"/>
      <c r="O76" s="1"/>
      <c r="P76" s="1"/>
      <c r="Q76" s="1"/>
      <c r="R76" s="2"/>
      <c r="S76" s="1"/>
      <c r="T76" s="6"/>
    </row>
    <row r="77" spans="1:20" ht="27.95" customHeight="1" x14ac:dyDescent="0.3">
      <c r="A77" s="8"/>
      <c r="B77" s="8"/>
      <c r="C77" s="8"/>
      <c r="D77" s="12"/>
      <c r="E77" s="10"/>
      <c r="F77" s="10"/>
      <c r="G77" s="10"/>
      <c r="H77" s="10"/>
      <c r="I77" s="10"/>
      <c r="J77" s="10"/>
      <c r="K77" s="10"/>
      <c r="L77" s="10"/>
      <c r="M77" s="8"/>
      <c r="N77" s="1"/>
      <c r="O77" s="1"/>
      <c r="P77" s="1"/>
      <c r="Q77" s="1"/>
      <c r="R77" s="2"/>
      <c r="S77" s="1"/>
      <c r="T77" s="6"/>
    </row>
    <row r="78" spans="1:20" ht="27.95" customHeight="1" x14ac:dyDescent="0.3">
      <c r="A78" s="8"/>
      <c r="B78" s="8"/>
      <c r="C78" s="8"/>
      <c r="D78" s="12"/>
      <c r="E78" s="10"/>
      <c r="F78" s="10"/>
      <c r="G78" s="10"/>
      <c r="H78" s="10"/>
      <c r="I78" s="10"/>
      <c r="J78" s="10"/>
      <c r="K78" s="10"/>
      <c r="L78" s="10"/>
      <c r="M78" s="8"/>
      <c r="N78" s="1"/>
      <c r="O78" s="1"/>
      <c r="P78" s="1"/>
      <c r="Q78" s="1"/>
      <c r="R78" s="2"/>
      <c r="S78" s="1"/>
      <c r="T78" s="6"/>
    </row>
    <row r="79" spans="1:20" ht="27.95" customHeight="1" x14ac:dyDescent="0.3">
      <c r="A79" s="8"/>
      <c r="B79" s="8"/>
      <c r="C79" s="8"/>
      <c r="D79" s="12"/>
      <c r="E79" s="10"/>
      <c r="F79" s="10"/>
      <c r="G79" s="10"/>
      <c r="H79" s="10"/>
      <c r="I79" s="10"/>
      <c r="J79" s="10"/>
      <c r="K79" s="10"/>
      <c r="L79" s="10"/>
      <c r="M79" s="8"/>
      <c r="N79" s="1"/>
      <c r="O79" s="1"/>
      <c r="P79" s="1"/>
      <c r="Q79" s="1"/>
      <c r="R79" s="2"/>
      <c r="S79" s="1"/>
      <c r="T79" s="6"/>
    </row>
    <row r="80" spans="1:20" ht="27.95" customHeight="1" x14ac:dyDescent="0.3">
      <c r="A80" s="8" t="s">
        <v>156</v>
      </c>
      <c r="B80" s="8" t="s">
        <v>51</v>
      </c>
      <c r="C80" s="8" t="s">
        <v>51</v>
      </c>
      <c r="D80" s="9"/>
      <c r="E80" s="10"/>
      <c r="F80" s="10"/>
      <c r="G80" s="10"/>
      <c r="H80" s="10"/>
      <c r="I80" s="10"/>
      <c r="J80" s="10"/>
      <c r="K80" s="10"/>
      <c r="L80" s="10"/>
      <c r="M80" s="8"/>
      <c r="N80" s="1"/>
      <c r="O80" s="1"/>
      <c r="P80" s="1"/>
      <c r="Q80" s="1"/>
      <c r="R80" s="2"/>
      <c r="S80" s="1"/>
      <c r="T80" s="6"/>
    </row>
    <row r="81" spans="1:20" ht="27.95" customHeight="1" x14ac:dyDescent="0.3">
      <c r="A81" s="8" t="s">
        <v>158</v>
      </c>
      <c r="B81" s="8" t="s">
        <v>51</v>
      </c>
      <c r="C81" s="8" t="s">
        <v>51</v>
      </c>
      <c r="D81" s="9">
        <v>1</v>
      </c>
      <c r="E81" s="10">
        <f>공종별내역서!F186</f>
        <v>0</v>
      </c>
      <c r="F81" s="10">
        <f t="shared" si="4"/>
        <v>0</v>
      </c>
      <c r="G81" s="10">
        <f>공종별내역서!H186</f>
        <v>0</v>
      </c>
      <c r="H81" s="10">
        <f t="shared" si="5"/>
        <v>0</v>
      </c>
      <c r="I81" s="10">
        <f>공종별내역서!J186</f>
        <v>0</v>
      </c>
      <c r="J81" s="10">
        <f t="shared" si="6"/>
        <v>0</v>
      </c>
      <c r="K81" s="10">
        <f t="shared" si="7"/>
        <v>0</v>
      </c>
      <c r="L81" s="10">
        <f t="shared" si="8"/>
        <v>0</v>
      </c>
      <c r="M81" s="8" t="s">
        <v>51</v>
      </c>
      <c r="N81" s="1" t="s">
        <v>159</v>
      </c>
      <c r="O81" s="1" t="s">
        <v>51</v>
      </c>
      <c r="P81" s="1" t="s">
        <v>157</v>
      </c>
      <c r="Q81" s="1" t="s">
        <v>51</v>
      </c>
      <c r="R81" s="2">
        <v>3</v>
      </c>
      <c r="S81" s="1" t="s">
        <v>51</v>
      </c>
      <c r="T81" s="6"/>
    </row>
    <row r="82" spans="1:20" ht="27.95" customHeight="1" x14ac:dyDescent="0.3">
      <c r="A82" s="8" t="s">
        <v>97</v>
      </c>
      <c r="B82" s="12"/>
      <c r="C82" s="12"/>
      <c r="D82" s="12"/>
      <c r="E82" s="12"/>
      <c r="F82" s="10">
        <f>SUM(F81)</f>
        <v>0</v>
      </c>
      <c r="G82" s="12"/>
      <c r="H82" s="10">
        <f>SUM(H81)</f>
        <v>0</v>
      </c>
      <c r="I82" s="12"/>
      <c r="J82" s="10">
        <f>SUM(J81)</f>
        <v>0</v>
      </c>
      <c r="K82" s="12"/>
      <c r="L82" s="10">
        <f>SUM(L81)</f>
        <v>0</v>
      </c>
      <c r="M82" s="12"/>
      <c r="T82" s="5"/>
    </row>
    <row r="83" spans="1:20" ht="27.95" customHeight="1" x14ac:dyDescent="0.3">
      <c r="A83" s="8"/>
      <c r="B83" s="8"/>
      <c r="C83" s="8"/>
      <c r="D83" s="9"/>
      <c r="E83" s="10"/>
      <c r="F83" s="10"/>
      <c r="G83" s="10"/>
      <c r="H83" s="10"/>
      <c r="I83" s="10"/>
      <c r="J83" s="10"/>
      <c r="K83" s="10"/>
      <c r="L83" s="10"/>
      <c r="M83" s="8"/>
      <c r="N83" s="1"/>
      <c r="O83" s="1"/>
      <c r="P83" s="1"/>
      <c r="Q83" s="1"/>
      <c r="R83" s="2"/>
      <c r="S83" s="1"/>
      <c r="T83" s="6"/>
    </row>
    <row r="84" spans="1:20" ht="27.95" customHeight="1" x14ac:dyDescent="0.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T84" s="5"/>
    </row>
    <row r="85" spans="1:20" ht="27.95" customHeight="1" x14ac:dyDescent="0.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T85" s="5"/>
    </row>
    <row r="86" spans="1:20" ht="27.95" customHeight="1" x14ac:dyDescent="0.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T86" s="5"/>
    </row>
    <row r="87" spans="1:20" ht="27.95" customHeight="1" x14ac:dyDescent="0.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T87" s="5"/>
    </row>
    <row r="88" spans="1:20" ht="27.95" customHeight="1" x14ac:dyDescent="0.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T88" s="5"/>
    </row>
    <row r="89" spans="1:20" ht="27.95" customHeight="1" x14ac:dyDescent="0.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T89" s="5"/>
    </row>
    <row r="90" spans="1:20" ht="27.95" customHeight="1" x14ac:dyDescent="0.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T90" s="5"/>
    </row>
    <row r="91" spans="1:20" ht="27.95" customHeight="1" x14ac:dyDescent="0.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T91" s="5"/>
    </row>
    <row r="92" spans="1:20" ht="27.95" customHeight="1" x14ac:dyDescent="0.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T92" s="5"/>
    </row>
    <row r="93" spans="1:20" ht="27.95" customHeight="1" x14ac:dyDescent="0.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T93" s="5"/>
    </row>
    <row r="94" spans="1:20" ht="27.95" customHeight="1" x14ac:dyDescent="0.3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T94" s="5"/>
    </row>
    <row r="95" spans="1:20" ht="27.95" customHeight="1" x14ac:dyDescent="0.3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T95" s="5"/>
    </row>
    <row r="96" spans="1:20" ht="27.95" customHeight="1" x14ac:dyDescent="0.3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T96" s="5"/>
    </row>
    <row r="97" spans="1:20" ht="27.95" customHeight="1" x14ac:dyDescent="0.3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T97" s="5"/>
    </row>
    <row r="98" spans="1:20" ht="27.95" customHeight="1" x14ac:dyDescent="0.3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T98" s="5"/>
    </row>
    <row r="99" spans="1:20" ht="27.95" customHeight="1" x14ac:dyDescent="0.3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T99" s="5"/>
    </row>
    <row r="100" spans="1:20" ht="27.95" customHeight="1" x14ac:dyDescent="0.3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T100" s="5"/>
    </row>
    <row r="101" spans="1:20" ht="27.95" customHeight="1" x14ac:dyDescent="0.3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T101" s="5"/>
    </row>
    <row r="102" spans="1:20" ht="27.95" customHeight="1" x14ac:dyDescent="0.3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T102" s="5"/>
    </row>
    <row r="103" spans="1:20" ht="27.95" customHeight="1" x14ac:dyDescent="0.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T103" s="5"/>
    </row>
    <row r="104" spans="1:20" ht="27.95" customHeight="1" x14ac:dyDescent="0.3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T104" s="5"/>
    </row>
  </sheetData>
  <mergeCells count="18">
    <mergeCell ref="S3:S4"/>
    <mergeCell ref="T3:T4"/>
    <mergeCell ref="M3:M4"/>
    <mergeCell ref="N3:N4"/>
    <mergeCell ref="O3:O4"/>
    <mergeCell ref="P3:P4"/>
    <mergeCell ref="Q3:Q4"/>
    <mergeCell ref="R3:R4"/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</mergeCells>
  <phoneticPr fontId="1" type="noConversion"/>
  <printOptions horizontalCentered="1" verticalCentered="1"/>
  <pageMargins left="0.78740157480314998" right="0.39370078740157499" top="0.39370078740157499" bottom="0.39370078740157499" header="0" footer="0"/>
  <pageSetup paperSize="9" scale="64" fitToHeight="0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86"/>
  <sheetViews>
    <sheetView tabSelected="1" view="pageBreakPreview" zoomScale="85" zoomScaleNormal="100" zoomScaleSheetLayoutView="85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5" sqref="A5"/>
    </sheetView>
  </sheetViews>
  <sheetFormatPr defaultRowHeight="27.95" customHeight="1" x14ac:dyDescent="0.3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3" width="2.625" hidden="1" customWidth="1"/>
    <col min="44" max="44" width="10.625" hidden="1" customWidth="1"/>
    <col min="45" max="46" width="1.625" hidden="1" customWidth="1"/>
    <col min="47" max="47" width="24.625" hidden="1" customWidth="1"/>
    <col min="48" max="48" width="10.625" hidden="1" customWidth="1"/>
  </cols>
  <sheetData>
    <row r="1" spans="1:48" ht="27.95" customHeight="1" x14ac:dyDescent="0.3">
      <c r="A1" s="30" t="s">
        <v>325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48" ht="27.95" customHeight="1" x14ac:dyDescent="0.3">
      <c r="A2" s="31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/>
      <c r="G2" s="31" t="s">
        <v>8</v>
      </c>
      <c r="H2" s="31"/>
      <c r="I2" s="31" t="s">
        <v>9</v>
      </c>
      <c r="J2" s="31"/>
      <c r="K2" s="31" t="s">
        <v>10</v>
      </c>
      <c r="L2" s="31"/>
      <c r="M2" s="31" t="s">
        <v>11</v>
      </c>
      <c r="N2" s="33" t="s">
        <v>19</v>
      </c>
      <c r="O2" s="33" t="s">
        <v>13</v>
      </c>
      <c r="P2" s="33" t="s">
        <v>20</v>
      </c>
      <c r="Q2" s="33" t="s">
        <v>12</v>
      </c>
      <c r="R2" s="33" t="s">
        <v>21</v>
      </c>
      <c r="S2" s="33" t="s">
        <v>22</v>
      </c>
      <c r="T2" s="33" t="s">
        <v>23</v>
      </c>
      <c r="U2" s="33" t="s">
        <v>24</v>
      </c>
      <c r="V2" s="33" t="s">
        <v>25</v>
      </c>
      <c r="W2" s="33" t="s">
        <v>26</v>
      </c>
      <c r="X2" s="33" t="s">
        <v>27</v>
      </c>
      <c r="Y2" s="33" t="s">
        <v>28</v>
      </c>
      <c r="Z2" s="33" t="s">
        <v>29</v>
      </c>
      <c r="AA2" s="33" t="s">
        <v>30</v>
      </c>
      <c r="AB2" s="33" t="s">
        <v>31</v>
      </c>
      <c r="AC2" s="33" t="s">
        <v>32</v>
      </c>
      <c r="AD2" s="33" t="s">
        <v>33</v>
      </c>
      <c r="AE2" s="33" t="s">
        <v>34</v>
      </c>
      <c r="AF2" s="33" t="s">
        <v>35</v>
      </c>
      <c r="AG2" s="33" t="s">
        <v>36</v>
      </c>
      <c r="AH2" s="33" t="s">
        <v>37</v>
      </c>
      <c r="AI2" s="33" t="s">
        <v>38</v>
      </c>
      <c r="AJ2" s="33" t="s">
        <v>39</v>
      </c>
      <c r="AK2" s="33" t="s">
        <v>40</v>
      </c>
      <c r="AL2" s="33" t="s">
        <v>41</v>
      </c>
      <c r="AM2" s="33" t="s">
        <v>42</v>
      </c>
      <c r="AN2" s="33" t="s">
        <v>43</v>
      </c>
      <c r="AO2" s="33" t="s">
        <v>44</v>
      </c>
      <c r="AP2" s="33" t="s">
        <v>45</v>
      </c>
      <c r="AQ2" s="33" t="s">
        <v>46</v>
      </c>
      <c r="AR2" s="33" t="s">
        <v>47</v>
      </c>
      <c r="AS2" s="33" t="s">
        <v>15</v>
      </c>
      <c r="AT2" s="33" t="s">
        <v>16</v>
      </c>
      <c r="AU2" s="33" t="s">
        <v>48</v>
      </c>
      <c r="AV2" s="33" t="s">
        <v>49</v>
      </c>
    </row>
    <row r="3" spans="1:48" ht="27.95" customHeight="1" x14ac:dyDescent="0.3">
      <c r="A3" s="31"/>
      <c r="B3" s="31"/>
      <c r="C3" s="31"/>
      <c r="D3" s="31"/>
      <c r="E3" s="4" t="s">
        <v>6</v>
      </c>
      <c r="F3" s="4" t="s">
        <v>7</v>
      </c>
      <c r="G3" s="4" t="s">
        <v>6</v>
      </c>
      <c r="H3" s="4" t="s">
        <v>7</v>
      </c>
      <c r="I3" s="4" t="s">
        <v>6</v>
      </c>
      <c r="J3" s="4" t="s">
        <v>7</v>
      </c>
      <c r="K3" s="4" t="s">
        <v>6</v>
      </c>
      <c r="L3" s="4" t="s">
        <v>7</v>
      </c>
      <c r="M3" s="31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</row>
    <row r="4" spans="1:48" ht="27.95" customHeight="1" x14ac:dyDescent="0.3">
      <c r="A4" s="8" t="s">
        <v>55</v>
      </c>
      <c r="B4" s="8" t="s">
        <v>51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1" t="s">
        <v>56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27.95" customHeight="1" x14ac:dyDescent="0.3">
      <c r="A5" s="8" t="s">
        <v>57</v>
      </c>
      <c r="B5" s="8" t="s">
        <v>58</v>
      </c>
      <c r="C5" s="8" t="s">
        <v>59</v>
      </c>
      <c r="D5" s="9">
        <v>154</v>
      </c>
      <c r="E5" s="11"/>
      <c r="F5" s="11"/>
      <c r="G5" s="11"/>
      <c r="H5" s="11"/>
      <c r="I5" s="11"/>
      <c r="J5" s="11"/>
      <c r="K5" s="11">
        <f t="shared" ref="K5:L11" si="0">TRUNC(E5+G5+I5, 0)</f>
        <v>0</v>
      </c>
      <c r="L5" s="11">
        <f t="shared" si="0"/>
        <v>0</v>
      </c>
      <c r="M5" s="8" t="s">
        <v>60</v>
      </c>
      <c r="N5" s="1" t="s">
        <v>61</v>
      </c>
      <c r="O5" s="1" t="s">
        <v>51</v>
      </c>
      <c r="P5" s="1" t="s">
        <v>51</v>
      </c>
      <c r="Q5" s="1" t="s">
        <v>56</v>
      </c>
      <c r="R5" s="1" t="s">
        <v>62</v>
      </c>
      <c r="S5" s="1" t="s">
        <v>63</v>
      </c>
      <c r="T5" s="1" t="s">
        <v>63</v>
      </c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1" t="s">
        <v>51</v>
      </c>
      <c r="AS5" s="1" t="s">
        <v>51</v>
      </c>
      <c r="AT5" s="2"/>
      <c r="AU5" s="1" t="s">
        <v>64</v>
      </c>
      <c r="AV5" s="2">
        <v>20</v>
      </c>
    </row>
    <row r="6" spans="1:48" ht="27.95" customHeight="1" x14ac:dyDescent="0.3">
      <c r="A6" s="8" t="s">
        <v>65</v>
      </c>
      <c r="B6" s="8" t="s">
        <v>66</v>
      </c>
      <c r="C6" s="8" t="s">
        <v>67</v>
      </c>
      <c r="D6" s="9">
        <v>491</v>
      </c>
      <c r="E6" s="11"/>
      <c r="F6" s="11"/>
      <c r="G6" s="11"/>
      <c r="H6" s="11"/>
      <c r="I6" s="11"/>
      <c r="J6" s="11"/>
      <c r="K6" s="11">
        <f t="shared" si="0"/>
        <v>0</v>
      </c>
      <c r="L6" s="11">
        <f t="shared" si="0"/>
        <v>0</v>
      </c>
      <c r="M6" s="8" t="s">
        <v>51</v>
      </c>
      <c r="N6" s="1" t="s">
        <v>68</v>
      </c>
      <c r="O6" s="1" t="s">
        <v>51</v>
      </c>
      <c r="P6" s="1" t="s">
        <v>51</v>
      </c>
      <c r="Q6" s="1" t="s">
        <v>56</v>
      </c>
      <c r="R6" s="1" t="s">
        <v>63</v>
      </c>
      <c r="S6" s="1" t="s">
        <v>63</v>
      </c>
      <c r="T6" s="1" t="s">
        <v>62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1" t="s">
        <v>51</v>
      </c>
      <c r="AS6" s="1" t="s">
        <v>51</v>
      </c>
      <c r="AT6" s="2"/>
      <c r="AU6" s="1" t="s">
        <v>69</v>
      </c>
      <c r="AV6" s="2">
        <v>8</v>
      </c>
    </row>
    <row r="7" spans="1:48" ht="27.95" customHeight="1" x14ac:dyDescent="0.3">
      <c r="A7" s="8" t="s">
        <v>70</v>
      </c>
      <c r="B7" s="8" t="s">
        <v>71</v>
      </c>
      <c r="C7" s="8" t="s">
        <v>72</v>
      </c>
      <c r="D7" s="9">
        <v>1.284</v>
      </c>
      <c r="E7" s="11"/>
      <c r="F7" s="11"/>
      <c r="G7" s="11"/>
      <c r="H7" s="11"/>
      <c r="I7" s="11"/>
      <c r="J7" s="11"/>
      <c r="K7" s="11">
        <f t="shared" si="0"/>
        <v>0</v>
      </c>
      <c r="L7" s="11">
        <f t="shared" si="0"/>
        <v>0</v>
      </c>
      <c r="M7" s="8" t="s">
        <v>73</v>
      </c>
      <c r="N7" s="1" t="s">
        <v>74</v>
      </c>
      <c r="O7" s="1" t="s">
        <v>51</v>
      </c>
      <c r="P7" s="1" t="s">
        <v>51</v>
      </c>
      <c r="Q7" s="1" t="s">
        <v>56</v>
      </c>
      <c r="R7" s="1" t="s">
        <v>62</v>
      </c>
      <c r="S7" s="1" t="s">
        <v>63</v>
      </c>
      <c r="T7" s="1" t="s">
        <v>63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1" t="s">
        <v>51</v>
      </c>
      <c r="AS7" s="1" t="s">
        <v>51</v>
      </c>
      <c r="AT7" s="2"/>
      <c r="AU7" s="1" t="s">
        <v>75</v>
      </c>
      <c r="AV7" s="2">
        <v>109</v>
      </c>
    </row>
    <row r="8" spans="1:48" ht="27.95" customHeight="1" x14ac:dyDescent="0.3">
      <c r="A8" s="8" t="s">
        <v>76</v>
      </c>
      <c r="B8" s="8" t="s">
        <v>77</v>
      </c>
      <c r="C8" s="8" t="s">
        <v>59</v>
      </c>
      <c r="D8" s="9">
        <v>79</v>
      </c>
      <c r="E8" s="11"/>
      <c r="F8" s="11"/>
      <c r="G8" s="11"/>
      <c r="H8" s="11"/>
      <c r="I8" s="11"/>
      <c r="J8" s="11"/>
      <c r="K8" s="11">
        <f t="shared" si="0"/>
        <v>0</v>
      </c>
      <c r="L8" s="11">
        <f t="shared" si="0"/>
        <v>0</v>
      </c>
      <c r="M8" s="8" t="s">
        <v>78</v>
      </c>
      <c r="N8" s="1" t="s">
        <v>79</v>
      </c>
      <c r="O8" s="1" t="s">
        <v>51</v>
      </c>
      <c r="P8" s="1" t="s">
        <v>51</v>
      </c>
      <c r="Q8" s="1" t="s">
        <v>56</v>
      </c>
      <c r="R8" s="1" t="s">
        <v>62</v>
      </c>
      <c r="S8" s="1" t="s">
        <v>63</v>
      </c>
      <c r="T8" s="1" t="s">
        <v>63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1" t="s">
        <v>51</v>
      </c>
      <c r="AS8" s="1" t="s">
        <v>51</v>
      </c>
      <c r="AT8" s="2"/>
      <c r="AU8" s="1" t="s">
        <v>80</v>
      </c>
      <c r="AV8" s="2">
        <v>111</v>
      </c>
    </row>
    <row r="9" spans="1:48" ht="27.95" customHeight="1" x14ac:dyDescent="0.3">
      <c r="A9" s="8" t="s">
        <v>81</v>
      </c>
      <c r="B9" s="8" t="s">
        <v>82</v>
      </c>
      <c r="C9" s="8" t="s">
        <v>59</v>
      </c>
      <c r="D9" s="9">
        <v>79</v>
      </c>
      <c r="E9" s="11"/>
      <c r="F9" s="11"/>
      <c r="G9" s="11"/>
      <c r="H9" s="11"/>
      <c r="I9" s="11"/>
      <c r="J9" s="11"/>
      <c r="K9" s="11">
        <f t="shared" si="0"/>
        <v>0</v>
      </c>
      <c r="L9" s="11">
        <f t="shared" si="0"/>
        <v>0</v>
      </c>
      <c r="M9" s="8" t="s">
        <v>83</v>
      </c>
      <c r="N9" s="1" t="s">
        <v>84</v>
      </c>
      <c r="O9" s="1" t="s">
        <v>51</v>
      </c>
      <c r="P9" s="1" t="s">
        <v>51</v>
      </c>
      <c r="Q9" s="1" t="s">
        <v>56</v>
      </c>
      <c r="R9" s="1" t="s">
        <v>62</v>
      </c>
      <c r="S9" s="1" t="s">
        <v>63</v>
      </c>
      <c r="T9" s="1" t="s">
        <v>63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1" t="s">
        <v>51</v>
      </c>
      <c r="AS9" s="1" t="s">
        <v>51</v>
      </c>
      <c r="AT9" s="2"/>
      <c r="AU9" s="1" t="s">
        <v>85</v>
      </c>
      <c r="AV9" s="2">
        <v>112</v>
      </c>
    </row>
    <row r="10" spans="1:48" ht="27.95" customHeight="1" x14ac:dyDescent="0.3">
      <c r="A10" s="8" t="s">
        <v>86</v>
      </c>
      <c r="B10" s="8" t="s">
        <v>87</v>
      </c>
      <c r="C10" s="8" t="s">
        <v>59</v>
      </c>
      <c r="D10" s="9">
        <v>154</v>
      </c>
      <c r="E10" s="11"/>
      <c r="F10" s="11"/>
      <c r="G10" s="11"/>
      <c r="H10" s="11"/>
      <c r="I10" s="11"/>
      <c r="J10" s="11"/>
      <c r="K10" s="11">
        <f t="shared" si="0"/>
        <v>0</v>
      </c>
      <c r="L10" s="11">
        <f t="shared" si="0"/>
        <v>0</v>
      </c>
      <c r="M10" s="8" t="s">
        <v>88</v>
      </c>
      <c r="N10" s="1" t="s">
        <v>89</v>
      </c>
      <c r="O10" s="1" t="s">
        <v>51</v>
      </c>
      <c r="P10" s="1" t="s">
        <v>51</v>
      </c>
      <c r="Q10" s="1" t="s">
        <v>56</v>
      </c>
      <c r="R10" s="1" t="s">
        <v>62</v>
      </c>
      <c r="S10" s="1" t="s">
        <v>63</v>
      </c>
      <c r="T10" s="1" t="s">
        <v>63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1" t="s">
        <v>51</v>
      </c>
      <c r="AS10" s="1" t="s">
        <v>51</v>
      </c>
      <c r="AT10" s="2"/>
      <c r="AU10" s="1" t="s">
        <v>90</v>
      </c>
      <c r="AV10" s="2">
        <v>108</v>
      </c>
    </row>
    <row r="11" spans="1:48" ht="27.95" customHeight="1" x14ac:dyDescent="0.3">
      <c r="A11" s="8" t="s">
        <v>91</v>
      </c>
      <c r="B11" s="8" t="s">
        <v>92</v>
      </c>
      <c r="C11" s="8" t="s">
        <v>93</v>
      </c>
      <c r="D11" s="9">
        <v>380</v>
      </c>
      <c r="E11" s="11"/>
      <c r="F11" s="11"/>
      <c r="G11" s="11"/>
      <c r="H11" s="11"/>
      <c r="I11" s="11"/>
      <c r="J11" s="11"/>
      <c r="K11" s="11">
        <f t="shared" si="0"/>
        <v>0</v>
      </c>
      <c r="L11" s="11">
        <f t="shared" si="0"/>
        <v>0</v>
      </c>
      <c r="M11" s="8" t="s">
        <v>94</v>
      </c>
      <c r="N11" s="1" t="s">
        <v>95</v>
      </c>
      <c r="O11" s="1" t="s">
        <v>51</v>
      </c>
      <c r="P11" s="1" t="s">
        <v>51</v>
      </c>
      <c r="Q11" s="1" t="s">
        <v>56</v>
      </c>
      <c r="R11" s="1" t="s">
        <v>62</v>
      </c>
      <c r="S11" s="1" t="s">
        <v>63</v>
      </c>
      <c r="T11" s="1" t="s">
        <v>63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1" t="s">
        <v>51</v>
      </c>
      <c r="AS11" s="1" t="s">
        <v>51</v>
      </c>
      <c r="AT11" s="2"/>
      <c r="AU11" s="1" t="s">
        <v>96</v>
      </c>
      <c r="AV11" s="2">
        <v>10</v>
      </c>
    </row>
    <row r="12" spans="1:48" ht="27.95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48" ht="27.95" customHeight="1" x14ac:dyDescent="0.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48" ht="27.95" customHeight="1" x14ac:dyDescent="0.3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48" ht="27.95" customHeight="1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48" ht="27.95" customHeight="1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48" ht="27.95" customHeight="1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48" ht="27.95" customHeight="1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48" ht="27.95" customHeight="1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48" ht="27.95" customHeight="1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48" ht="27.95" customHeight="1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48" ht="27.95" customHeight="1" x14ac:dyDescent="0.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48" ht="27.95" customHeight="1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48" ht="27.95" customHeight="1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48" ht="27.9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48" ht="27.95" customHeigh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48" ht="27.95" customHeight="1" x14ac:dyDescent="0.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48" ht="27.95" customHeight="1" x14ac:dyDescent="0.3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48" ht="27.95" customHeight="1" x14ac:dyDescent="0.3">
      <c r="A29" s="8" t="s">
        <v>97</v>
      </c>
      <c r="B29" s="9"/>
      <c r="C29" s="9"/>
      <c r="D29" s="9"/>
      <c r="E29" s="9"/>
      <c r="F29" s="11"/>
      <c r="G29" s="9"/>
      <c r="H29" s="11"/>
      <c r="I29" s="9"/>
      <c r="J29" s="11"/>
      <c r="K29" s="9"/>
      <c r="L29" s="11">
        <f>SUM(L5:L28)</f>
        <v>0</v>
      </c>
      <c r="M29" s="9"/>
      <c r="N29" t="s">
        <v>98</v>
      </c>
    </row>
    <row r="30" spans="1:48" ht="27.95" customHeight="1" x14ac:dyDescent="0.3">
      <c r="A30" s="8" t="s">
        <v>99</v>
      </c>
      <c r="B30" s="8" t="s">
        <v>51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"/>
      <c r="O30" s="2"/>
      <c r="P30" s="2"/>
      <c r="Q30" s="1" t="s">
        <v>100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 ht="27.95" customHeight="1" x14ac:dyDescent="0.3">
      <c r="A31" s="8" t="s">
        <v>101</v>
      </c>
      <c r="B31" s="8" t="s">
        <v>51</v>
      </c>
      <c r="C31" s="8" t="s">
        <v>67</v>
      </c>
      <c r="D31" s="9">
        <v>13</v>
      </c>
      <c r="E31" s="11"/>
      <c r="F31" s="11"/>
      <c r="G31" s="11"/>
      <c r="H31" s="11"/>
      <c r="I31" s="11"/>
      <c r="J31" s="11"/>
      <c r="K31" s="11">
        <f>TRUNC(E31+G31+I31, 0)</f>
        <v>0</v>
      </c>
      <c r="L31" s="11">
        <f>TRUNC(F31+H31+J31, 0)</f>
        <v>0</v>
      </c>
      <c r="M31" s="8" t="s">
        <v>102</v>
      </c>
      <c r="N31" s="1" t="s">
        <v>103</v>
      </c>
      <c r="O31" s="1" t="s">
        <v>51</v>
      </c>
      <c r="P31" s="1" t="s">
        <v>51</v>
      </c>
      <c r="Q31" s="1" t="s">
        <v>100</v>
      </c>
      <c r="R31" s="1" t="s">
        <v>62</v>
      </c>
      <c r="S31" s="1" t="s">
        <v>63</v>
      </c>
      <c r="T31" s="1" t="s">
        <v>63</v>
      </c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1" t="s">
        <v>51</v>
      </c>
      <c r="AS31" s="1" t="s">
        <v>51</v>
      </c>
      <c r="AT31" s="2"/>
      <c r="AU31" s="1" t="s">
        <v>104</v>
      </c>
      <c r="AV31" s="2">
        <v>42</v>
      </c>
    </row>
    <row r="32" spans="1:48" ht="27.95" customHeight="1" x14ac:dyDescent="0.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27.95" customHeight="1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27.95" customHeight="1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27.95" customHeight="1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27.95" customHeight="1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27.95" customHeight="1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27.95" customHeight="1" x14ac:dyDescent="0.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27.95" customHeight="1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27.95" customHeight="1" x14ac:dyDescent="0.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27.95" customHeight="1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27.95" customHeight="1" x14ac:dyDescent="0.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27.95" customHeight="1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27.95" customHeight="1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27.95" customHeight="1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27.95" customHeight="1" x14ac:dyDescent="0.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27.95" customHeight="1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27.95" customHeight="1" x14ac:dyDescent="0.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48" ht="27.95" customHeight="1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48" ht="27.95" customHeight="1" x14ac:dyDescent="0.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48" ht="27.95" customHeight="1" x14ac:dyDescent="0.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48" ht="27.95" customHeight="1" x14ac:dyDescent="0.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48" ht="27.95" customHeight="1" x14ac:dyDescent="0.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48" ht="27.95" customHeight="1" x14ac:dyDescent="0.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48" ht="27.95" customHeight="1" x14ac:dyDescent="0.3">
      <c r="A55" s="8" t="s">
        <v>97</v>
      </c>
      <c r="B55" s="9"/>
      <c r="C55" s="9"/>
      <c r="D55" s="9"/>
      <c r="E55" s="9"/>
      <c r="F55" s="11"/>
      <c r="G55" s="9"/>
      <c r="H55" s="11"/>
      <c r="I55" s="9"/>
      <c r="J55" s="11"/>
      <c r="K55" s="9"/>
      <c r="L55" s="11">
        <f>SUM(L31:L54)</f>
        <v>0</v>
      </c>
      <c r="M55" s="9"/>
      <c r="N55" t="s">
        <v>98</v>
      </c>
    </row>
    <row r="56" spans="1:48" ht="27.95" customHeight="1" x14ac:dyDescent="0.3">
      <c r="A56" s="8" t="s">
        <v>107</v>
      </c>
      <c r="B56" s="8" t="s">
        <v>51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2"/>
      <c r="O56" s="2"/>
      <c r="P56" s="2"/>
      <c r="Q56" s="1" t="s">
        <v>108</v>
      </c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</row>
    <row r="57" spans="1:48" ht="27.95" customHeight="1" x14ac:dyDescent="0.3">
      <c r="A57" s="8" t="s">
        <v>65</v>
      </c>
      <c r="B57" s="8" t="s">
        <v>66</v>
      </c>
      <c r="C57" s="8" t="s">
        <v>67</v>
      </c>
      <c r="D57" s="9">
        <v>235</v>
      </c>
      <c r="E57" s="11"/>
      <c r="F57" s="11"/>
      <c r="G57" s="11"/>
      <c r="H57" s="11"/>
      <c r="I57" s="11"/>
      <c r="J57" s="11"/>
      <c r="K57" s="11">
        <f t="shared" ref="K57:L61" si="1">TRUNC(E57+G57+I57, 0)</f>
        <v>0</v>
      </c>
      <c r="L57" s="11">
        <f t="shared" si="1"/>
        <v>0</v>
      </c>
      <c r="M57" s="8" t="s">
        <v>51</v>
      </c>
      <c r="N57" s="1" t="s">
        <v>68</v>
      </c>
      <c r="O57" s="1" t="s">
        <v>51</v>
      </c>
      <c r="P57" s="1" t="s">
        <v>51</v>
      </c>
      <c r="Q57" s="1" t="s">
        <v>108</v>
      </c>
      <c r="R57" s="1" t="s">
        <v>63</v>
      </c>
      <c r="S57" s="1" t="s">
        <v>63</v>
      </c>
      <c r="T57" s="1" t="s">
        <v>62</v>
      </c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1" t="s">
        <v>51</v>
      </c>
      <c r="AS57" s="1" t="s">
        <v>51</v>
      </c>
      <c r="AT57" s="2"/>
      <c r="AU57" s="1" t="s">
        <v>109</v>
      </c>
      <c r="AV57" s="2">
        <v>15</v>
      </c>
    </row>
    <row r="58" spans="1:48" ht="27.95" customHeight="1" x14ac:dyDescent="0.3">
      <c r="A58" s="8" t="s">
        <v>70</v>
      </c>
      <c r="B58" s="8" t="s">
        <v>71</v>
      </c>
      <c r="C58" s="8" t="s">
        <v>72</v>
      </c>
      <c r="D58" s="9">
        <v>0.61399999999999999</v>
      </c>
      <c r="E58" s="11"/>
      <c r="F58" s="11"/>
      <c r="G58" s="11"/>
      <c r="H58" s="11"/>
      <c r="I58" s="11"/>
      <c r="J58" s="11"/>
      <c r="K58" s="11">
        <f t="shared" si="1"/>
        <v>0</v>
      </c>
      <c r="L58" s="11">
        <f t="shared" si="1"/>
        <v>0</v>
      </c>
      <c r="M58" s="8" t="s">
        <v>73</v>
      </c>
      <c r="N58" s="1" t="s">
        <v>74</v>
      </c>
      <c r="O58" s="1" t="s">
        <v>51</v>
      </c>
      <c r="P58" s="1" t="s">
        <v>51</v>
      </c>
      <c r="Q58" s="1" t="s">
        <v>108</v>
      </c>
      <c r="R58" s="1" t="s">
        <v>62</v>
      </c>
      <c r="S58" s="1" t="s">
        <v>63</v>
      </c>
      <c r="T58" s="1" t="s">
        <v>63</v>
      </c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1" t="s">
        <v>51</v>
      </c>
      <c r="AS58" s="1" t="s">
        <v>51</v>
      </c>
      <c r="AT58" s="2"/>
      <c r="AU58" s="1" t="s">
        <v>110</v>
      </c>
      <c r="AV58" s="2">
        <v>110</v>
      </c>
    </row>
    <row r="59" spans="1:48" ht="27.95" customHeight="1" x14ac:dyDescent="0.3">
      <c r="A59" s="8" t="s">
        <v>111</v>
      </c>
      <c r="B59" s="8" t="s">
        <v>112</v>
      </c>
      <c r="C59" s="8" t="s">
        <v>59</v>
      </c>
      <c r="D59" s="9">
        <v>60</v>
      </c>
      <c r="E59" s="11"/>
      <c r="F59" s="11"/>
      <c r="G59" s="11"/>
      <c r="H59" s="11"/>
      <c r="I59" s="11"/>
      <c r="J59" s="11"/>
      <c r="K59" s="11">
        <f t="shared" si="1"/>
        <v>0</v>
      </c>
      <c r="L59" s="11">
        <f t="shared" si="1"/>
        <v>0</v>
      </c>
      <c r="M59" s="8" t="s">
        <v>113</v>
      </c>
      <c r="N59" s="1" t="s">
        <v>114</v>
      </c>
      <c r="O59" s="1" t="s">
        <v>51</v>
      </c>
      <c r="P59" s="1" t="s">
        <v>51</v>
      </c>
      <c r="Q59" s="1" t="s">
        <v>108</v>
      </c>
      <c r="R59" s="1" t="s">
        <v>62</v>
      </c>
      <c r="S59" s="1" t="s">
        <v>63</v>
      </c>
      <c r="T59" s="1" t="s">
        <v>63</v>
      </c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1" t="s">
        <v>51</v>
      </c>
      <c r="AS59" s="1" t="s">
        <v>51</v>
      </c>
      <c r="AT59" s="2"/>
      <c r="AU59" s="1" t="s">
        <v>115</v>
      </c>
      <c r="AV59" s="2">
        <v>43</v>
      </c>
    </row>
    <row r="60" spans="1:48" ht="27.95" customHeight="1" x14ac:dyDescent="0.3">
      <c r="A60" s="8" t="s">
        <v>76</v>
      </c>
      <c r="B60" s="8" t="s">
        <v>77</v>
      </c>
      <c r="C60" s="8" t="s">
        <v>59</v>
      </c>
      <c r="D60" s="9">
        <v>97</v>
      </c>
      <c r="E60" s="11"/>
      <c r="F60" s="11"/>
      <c r="G60" s="11"/>
      <c r="H60" s="11"/>
      <c r="I60" s="11"/>
      <c r="J60" s="11"/>
      <c r="K60" s="11">
        <f t="shared" si="1"/>
        <v>0</v>
      </c>
      <c r="L60" s="11">
        <f t="shared" si="1"/>
        <v>0</v>
      </c>
      <c r="M60" s="8" t="s">
        <v>78</v>
      </c>
      <c r="N60" s="1" t="s">
        <v>79</v>
      </c>
      <c r="O60" s="1" t="s">
        <v>51</v>
      </c>
      <c r="P60" s="1" t="s">
        <v>51</v>
      </c>
      <c r="Q60" s="1" t="s">
        <v>108</v>
      </c>
      <c r="R60" s="1" t="s">
        <v>62</v>
      </c>
      <c r="S60" s="1" t="s">
        <v>63</v>
      </c>
      <c r="T60" s="1" t="s">
        <v>63</v>
      </c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1" t="s">
        <v>51</v>
      </c>
      <c r="AS60" s="1" t="s">
        <v>51</v>
      </c>
      <c r="AT60" s="2"/>
      <c r="AU60" s="1" t="s">
        <v>116</v>
      </c>
      <c r="AV60" s="2">
        <v>18</v>
      </c>
    </row>
    <row r="61" spans="1:48" ht="27.95" customHeight="1" x14ac:dyDescent="0.3">
      <c r="A61" s="8" t="s">
        <v>81</v>
      </c>
      <c r="B61" s="8" t="s">
        <v>82</v>
      </c>
      <c r="C61" s="8" t="s">
        <v>59</v>
      </c>
      <c r="D61" s="9">
        <v>97</v>
      </c>
      <c r="E61" s="11"/>
      <c r="F61" s="11"/>
      <c r="G61" s="11"/>
      <c r="H61" s="11"/>
      <c r="I61" s="11"/>
      <c r="J61" s="11"/>
      <c r="K61" s="11">
        <f t="shared" si="1"/>
        <v>0</v>
      </c>
      <c r="L61" s="11">
        <f t="shared" si="1"/>
        <v>0</v>
      </c>
      <c r="M61" s="8" t="s">
        <v>83</v>
      </c>
      <c r="N61" s="1" t="s">
        <v>84</v>
      </c>
      <c r="O61" s="1" t="s">
        <v>51</v>
      </c>
      <c r="P61" s="1" t="s">
        <v>51</v>
      </c>
      <c r="Q61" s="1" t="s">
        <v>108</v>
      </c>
      <c r="R61" s="1" t="s">
        <v>62</v>
      </c>
      <c r="S61" s="1" t="s">
        <v>63</v>
      </c>
      <c r="T61" s="1" t="s">
        <v>63</v>
      </c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1" t="s">
        <v>51</v>
      </c>
      <c r="AS61" s="1" t="s">
        <v>51</v>
      </c>
      <c r="AT61" s="2"/>
      <c r="AU61" s="1" t="s">
        <v>117</v>
      </c>
      <c r="AV61" s="2">
        <v>19</v>
      </c>
    </row>
    <row r="62" spans="1:48" ht="27.95" customHeight="1" x14ac:dyDescent="0.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48" ht="27.95" customHeight="1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48" ht="27.95" customHeight="1" x14ac:dyDescent="0.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27.95" customHeight="1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27.95" customHeight="1" x14ac:dyDescent="0.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ht="27.95" customHeight="1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ht="27.95" customHeight="1" x14ac:dyDescent="0.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27.95" customHeight="1" x14ac:dyDescent="0.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ht="27.95" customHeight="1" x14ac:dyDescent="0.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ht="27.95" customHeight="1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ht="27.95" customHeight="1" x14ac:dyDescent="0.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ht="27.95" customHeight="1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ht="27.95" customHeight="1" x14ac:dyDescent="0.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ht="27.95" customHeight="1" x14ac:dyDescent="0.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ht="27.95" customHeight="1" x14ac:dyDescent="0.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ht="27.95" customHeight="1" x14ac:dyDescent="0.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ht="27.95" customHeight="1" x14ac:dyDescent="0.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 ht="27.95" customHeight="1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 ht="27.95" customHeight="1" x14ac:dyDescent="0.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48" ht="27.95" customHeight="1" x14ac:dyDescent="0.3">
      <c r="A81" s="8" t="s">
        <v>97</v>
      </c>
      <c r="B81" s="9"/>
      <c r="C81" s="9"/>
      <c r="D81" s="9"/>
      <c r="E81" s="9"/>
      <c r="F81" s="11"/>
      <c r="G81" s="9"/>
      <c r="H81" s="11"/>
      <c r="I81" s="9"/>
      <c r="J81" s="11"/>
      <c r="K81" s="9"/>
      <c r="L81" s="11">
        <f>SUM(L57:L80)</f>
        <v>0</v>
      </c>
      <c r="M81" s="9"/>
      <c r="N81" t="s">
        <v>98</v>
      </c>
    </row>
    <row r="82" spans="1:48" ht="27.95" customHeight="1" x14ac:dyDescent="0.3">
      <c r="A82" s="8" t="s">
        <v>118</v>
      </c>
      <c r="B82" s="8" t="s">
        <v>51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2"/>
      <c r="O82" s="2"/>
      <c r="P82" s="2"/>
      <c r="Q82" s="1" t="s">
        <v>119</v>
      </c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</row>
    <row r="83" spans="1:48" ht="27.95" customHeight="1" x14ac:dyDescent="0.3">
      <c r="A83" s="8" t="s">
        <v>120</v>
      </c>
      <c r="B83" s="8" t="s">
        <v>51</v>
      </c>
      <c r="C83" s="8" t="s">
        <v>121</v>
      </c>
      <c r="D83" s="9">
        <v>1</v>
      </c>
      <c r="E83" s="11"/>
      <c r="F83" s="11"/>
      <c r="G83" s="11"/>
      <c r="H83" s="11"/>
      <c r="I83" s="11"/>
      <c r="J83" s="11"/>
      <c r="K83" s="11">
        <f t="shared" ref="K83:L85" si="2">TRUNC(E83+G83+I83, 0)</f>
        <v>0</v>
      </c>
      <c r="L83" s="11">
        <f t="shared" si="2"/>
        <v>0</v>
      </c>
      <c r="M83" s="8" t="s">
        <v>51</v>
      </c>
      <c r="N83" s="1" t="s">
        <v>122</v>
      </c>
      <c r="O83" s="1" t="s">
        <v>51</v>
      </c>
      <c r="P83" s="1" t="s">
        <v>51</v>
      </c>
      <c r="Q83" s="1" t="s">
        <v>119</v>
      </c>
      <c r="R83" s="1" t="s">
        <v>63</v>
      </c>
      <c r="S83" s="1" t="s">
        <v>63</v>
      </c>
      <c r="T83" s="1" t="s">
        <v>62</v>
      </c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1" t="s">
        <v>51</v>
      </c>
      <c r="AS83" s="1" t="s">
        <v>51</v>
      </c>
      <c r="AT83" s="2"/>
      <c r="AU83" s="1" t="s">
        <v>123</v>
      </c>
      <c r="AV83" s="2">
        <v>51</v>
      </c>
    </row>
    <row r="84" spans="1:48" ht="27.95" customHeight="1" x14ac:dyDescent="0.3">
      <c r="A84" s="8" t="s">
        <v>124</v>
      </c>
      <c r="B84" s="8" t="s">
        <v>125</v>
      </c>
      <c r="C84" s="8" t="s">
        <v>126</v>
      </c>
      <c r="D84" s="9">
        <v>2</v>
      </c>
      <c r="E84" s="11"/>
      <c r="F84" s="11"/>
      <c r="G84" s="11"/>
      <c r="H84" s="11"/>
      <c r="I84" s="11"/>
      <c r="J84" s="11"/>
      <c r="K84" s="11">
        <f t="shared" si="2"/>
        <v>0</v>
      </c>
      <c r="L84" s="11">
        <f t="shared" si="2"/>
        <v>0</v>
      </c>
      <c r="M84" s="8" t="s">
        <v>127</v>
      </c>
      <c r="N84" s="1" t="s">
        <v>128</v>
      </c>
      <c r="O84" s="1" t="s">
        <v>51</v>
      </c>
      <c r="P84" s="1" t="s">
        <v>51</v>
      </c>
      <c r="Q84" s="1" t="s">
        <v>119</v>
      </c>
      <c r="R84" s="1" t="s">
        <v>62</v>
      </c>
      <c r="S84" s="1" t="s">
        <v>63</v>
      </c>
      <c r="T84" s="1" t="s">
        <v>63</v>
      </c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1" t="s">
        <v>51</v>
      </c>
      <c r="AS84" s="1" t="s">
        <v>51</v>
      </c>
      <c r="AT84" s="2"/>
      <c r="AU84" s="1" t="s">
        <v>129</v>
      </c>
      <c r="AV84" s="2">
        <v>120</v>
      </c>
    </row>
    <row r="85" spans="1:48" ht="27.95" customHeight="1" x14ac:dyDescent="0.3">
      <c r="A85" s="8" t="s">
        <v>130</v>
      </c>
      <c r="B85" s="8" t="s">
        <v>131</v>
      </c>
      <c r="C85" s="8" t="s">
        <v>72</v>
      </c>
      <c r="D85" s="9">
        <v>0.1</v>
      </c>
      <c r="E85" s="11"/>
      <c r="F85" s="11"/>
      <c r="G85" s="11"/>
      <c r="H85" s="11"/>
      <c r="I85" s="11"/>
      <c r="J85" s="11"/>
      <c r="K85" s="11">
        <f t="shared" si="2"/>
        <v>0</v>
      </c>
      <c r="L85" s="11">
        <f t="shared" si="2"/>
        <v>0</v>
      </c>
      <c r="M85" s="8" t="s">
        <v>51</v>
      </c>
      <c r="N85" s="1" t="s">
        <v>132</v>
      </c>
      <c r="O85" s="1" t="s">
        <v>51</v>
      </c>
      <c r="P85" s="1" t="s">
        <v>51</v>
      </c>
      <c r="Q85" s="1" t="s">
        <v>119</v>
      </c>
      <c r="R85" s="1" t="s">
        <v>63</v>
      </c>
      <c r="S85" s="1" t="s">
        <v>63</v>
      </c>
      <c r="T85" s="1" t="s">
        <v>62</v>
      </c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1" t="s">
        <v>51</v>
      </c>
      <c r="AS85" s="1" t="s">
        <v>51</v>
      </c>
      <c r="AT85" s="2"/>
      <c r="AU85" s="1" t="s">
        <v>133</v>
      </c>
      <c r="AV85" s="2">
        <v>123</v>
      </c>
    </row>
    <row r="86" spans="1:48" ht="27.95" customHeight="1" x14ac:dyDescent="0.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48" ht="27.95" customHeight="1" x14ac:dyDescent="0.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48" ht="27.95" customHeight="1" x14ac:dyDescent="0.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48" ht="27.95" customHeight="1" x14ac:dyDescent="0.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48" ht="27.95" customHeight="1" x14ac:dyDescent="0.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48" ht="27.95" customHeight="1" x14ac:dyDescent="0.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48" ht="27.95" customHeight="1" x14ac:dyDescent="0.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48" ht="27.95" customHeight="1" x14ac:dyDescent="0.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48" ht="27.95" customHeight="1" x14ac:dyDescent="0.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48" ht="27.95" customHeight="1" x14ac:dyDescent="0.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48" ht="27.95" customHeight="1" x14ac:dyDescent="0.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48" ht="27.95" customHeight="1" x14ac:dyDescent="0.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48" ht="27.95" customHeight="1" x14ac:dyDescent="0.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48" ht="27.95" customHeight="1" x14ac:dyDescent="0.3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48" ht="27.95" customHeight="1" x14ac:dyDescent="0.3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48" ht="27.95" customHeight="1" x14ac:dyDescent="0.3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48" ht="27.95" customHeight="1" x14ac:dyDescent="0.3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48" ht="27.95" customHeight="1" x14ac:dyDescent="0.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48" ht="27.95" customHeight="1" x14ac:dyDescent="0.3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48" ht="27.95" customHeight="1" x14ac:dyDescent="0.3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48" ht="27.95" customHeight="1" x14ac:dyDescent="0.3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48" ht="27.95" customHeight="1" x14ac:dyDescent="0.3">
      <c r="A107" s="8" t="s">
        <v>97</v>
      </c>
      <c r="B107" s="9"/>
      <c r="C107" s="9"/>
      <c r="D107" s="9"/>
      <c r="E107" s="9"/>
      <c r="F107" s="11"/>
      <c r="G107" s="9"/>
      <c r="H107" s="11"/>
      <c r="I107" s="9"/>
      <c r="J107" s="11"/>
      <c r="K107" s="9"/>
      <c r="L107" s="11">
        <f>SUM(L83:L106)</f>
        <v>0</v>
      </c>
      <c r="M107" s="9"/>
      <c r="N107" t="s">
        <v>98</v>
      </c>
    </row>
    <row r="108" spans="1:48" ht="27.95" customHeight="1" x14ac:dyDescent="0.3">
      <c r="A108" s="8" t="s">
        <v>134</v>
      </c>
      <c r="B108" s="8" t="s">
        <v>51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2"/>
      <c r="O108" s="2"/>
      <c r="P108" s="2"/>
      <c r="Q108" s="1" t="s">
        <v>135</v>
      </c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</row>
    <row r="109" spans="1:48" ht="27.95" customHeight="1" x14ac:dyDescent="0.3">
      <c r="A109" s="8" t="s">
        <v>137</v>
      </c>
      <c r="B109" s="8" t="s">
        <v>138</v>
      </c>
      <c r="C109" s="8" t="s">
        <v>72</v>
      </c>
      <c r="D109" s="9">
        <v>0.1</v>
      </c>
      <c r="E109" s="11"/>
      <c r="F109" s="11"/>
      <c r="G109" s="11"/>
      <c r="H109" s="11"/>
      <c r="I109" s="11"/>
      <c r="J109" s="11"/>
      <c r="K109" s="11">
        <f>TRUNC(E109+G109+I109, 0)</f>
        <v>0</v>
      </c>
      <c r="L109" s="11">
        <f>TRUNC(F109+H109+J109, 0)</f>
        <v>0</v>
      </c>
      <c r="M109" s="8" t="s">
        <v>51</v>
      </c>
      <c r="N109" s="1" t="s">
        <v>139</v>
      </c>
      <c r="O109" s="1" t="s">
        <v>51</v>
      </c>
      <c r="P109" s="1" t="s">
        <v>51</v>
      </c>
      <c r="Q109" s="1" t="s">
        <v>135</v>
      </c>
      <c r="R109" s="1" t="s">
        <v>63</v>
      </c>
      <c r="S109" s="1" t="s">
        <v>63</v>
      </c>
      <c r="T109" s="1" t="s">
        <v>62</v>
      </c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1" t="s">
        <v>51</v>
      </c>
      <c r="AS109" s="1" t="s">
        <v>51</v>
      </c>
      <c r="AT109" s="2"/>
      <c r="AU109" s="1" t="s">
        <v>140</v>
      </c>
      <c r="AV109" s="2">
        <v>121</v>
      </c>
    </row>
    <row r="110" spans="1:48" ht="27.95" customHeight="1" x14ac:dyDescent="0.3">
      <c r="A110" s="8" t="s">
        <v>141</v>
      </c>
      <c r="B110" s="8" t="s">
        <v>142</v>
      </c>
      <c r="C110" s="8" t="s">
        <v>72</v>
      </c>
      <c r="D110" s="9">
        <v>0.1</v>
      </c>
      <c r="E110" s="11"/>
      <c r="F110" s="11"/>
      <c r="G110" s="11"/>
      <c r="H110" s="11"/>
      <c r="I110" s="11"/>
      <c r="J110" s="11"/>
      <c r="K110" s="11">
        <f>TRUNC(E110+G110+I110, 0)</f>
        <v>0</v>
      </c>
      <c r="L110" s="11">
        <f>TRUNC(F110+H110+J110, 0)</f>
        <v>0</v>
      </c>
      <c r="M110" s="8" t="s">
        <v>51</v>
      </c>
      <c r="N110" s="1" t="s">
        <v>143</v>
      </c>
      <c r="O110" s="1" t="s">
        <v>51</v>
      </c>
      <c r="P110" s="1" t="s">
        <v>51</v>
      </c>
      <c r="Q110" s="1" t="s">
        <v>135</v>
      </c>
      <c r="R110" s="1" t="s">
        <v>63</v>
      </c>
      <c r="S110" s="1" t="s">
        <v>63</v>
      </c>
      <c r="T110" s="1" t="s">
        <v>62</v>
      </c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1" t="s">
        <v>51</v>
      </c>
      <c r="AS110" s="1" t="s">
        <v>51</v>
      </c>
      <c r="AT110" s="2"/>
      <c r="AU110" s="1" t="s">
        <v>144</v>
      </c>
      <c r="AV110" s="2">
        <v>122</v>
      </c>
    </row>
    <row r="111" spans="1:48" ht="27.95" customHeight="1" x14ac:dyDescent="0.3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48" ht="27.95" customHeight="1" x14ac:dyDescent="0.3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ht="27.95" customHeight="1" x14ac:dyDescent="0.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ht="27.95" customHeight="1" x14ac:dyDescent="0.3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ht="27.95" customHeight="1" x14ac:dyDescent="0.3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ht="27.95" customHeight="1" x14ac:dyDescent="0.3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3" ht="27.95" customHeight="1" x14ac:dyDescent="0.3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13" ht="27.95" customHeight="1" x14ac:dyDescent="0.3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13" ht="27.95" customHeight="1" x14ac:dyDescent="0.3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13" ht="27.95" customHeight="1" x14ac:dyDescent="0.3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13" ht="27.95" customHeight="1" x14ac:dyDescent="0.3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ht="27.95" customHeight="1" x14ac:dyDescent="0.3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ht="27.95" customHeight="1" x14ac:dyDescent="0.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ht="27.95" customHeight="1" x14ac:dyDescent="0.3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13" ht="27.95" customHeight="1" x14ac:dyDescent="0.3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13" ht="27.95" customHeight="1" x14ac:dyDescent="0.3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ht="27.95" customHeight="1" x14ac:dyDescent="0.3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ht="27.95" customHeight="1" x14ac:dyDescent="0.3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48" ht="27.95" customHeight="1" x14ac:dyDescent="0.3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48" ht="27.95" customHeight="1" x14ac:dyDescent="0.3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48" ht="27.95" customHeight="1" x14ac:dyDescent="0.3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48" ht="27.95" customHeight="1" x14ac:dyDescent="0.3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48" ht="27.95" customHeight="1" x14ac:dyDescent="0.3">
      <c r="A133" s="8" t="s">
        <v>97</v>
      </c>
      <c r="B133" s="9"/>
      <c r="C133" s="9"/>
      <c r="D133" s="9"/>
      <c r="E133" s="9"/>
      <c r="F133" s="11"/>
      <c r="G133" s="9"/>
      <c r="H133" s="11"/>
      <c r="I133" s="9"/>
      <c r="J133" s="11"/>
      <c r="K133" s="9"/>
      <c r="L133" s="11">
        <f>SUM(L109:L132)</f>
        <v>0</v>
      </c>
      <c r="M133" s="9"/>
      <c r="N133" t="s">
        <v>98</v>
      </c>
    </row>
    <row r="134" spans="1:48" ht="27.95" customHeight="1" x14ac:dyDescent="0.3">
      <c r="A134" s="8" t="s">
        <v>145</v>
      </c>
      <c r="B134" s="8" t="s">
        <v>51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2"/>
      <c r="O134" s="2"/>
      <c r="P134" s="2"/>
      <c r="Q134" s="1" t="s">
        <v>146</v>
      </c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</row>
    <row r="135" spans="1:48" ht="27.95" customHeight="1" x14ac:dyDescent="0.3">
      <c r="A135" s="8" t="s">
        <v>148</v>
      </c>
      <c r="B135" s="8" t="s">
        <v>51</v>
      </c>
      <c r="C135" s="8" t="s">
        <v>126</v>
      </c>
      <c r="D135" s="9">
        <v>1</v>
      </c>
      <c r="E135" s="11"/>
      <c r="F135" s="11"/>
      <c r="G135" s="11"/>
      <c r="H135" s="11"/>
      <c r="I135" s="11"/>
      <c r="J135" s="11"/>
      <c r="K135" s="11">
        <f>TRUNC(E135+G135+I135, 0)</f>
        <v>0</v>
      </c>
      <c r="L135" s="11">
        <f>TRUNC(F135+H135+J135, 0)</f>
        <v>0</v>
      </c>
      <c r="M135" s="8" t="s">
        <v>149</v>
      </c>
      <c r="N135" s="1" t="s">
        <v>150</v>
      </c>
      <c r="O135" s="1" t="s">
        <v>51</v>
      </c>
      <c r="P135" s="1" t="s">
        <v>51</v>
      </c>
      <c r="Q135" s="1" t="s">
        <v>146</v>
      </c>
      <c r="R135" s="1" t="s">
        <v>63</v>
      </c>
      <c r="S135" s="1" t="s">
        <v>63</v>
      </c>
      <c r="T135" s="1" t="s">
        <v>62</v>
      </c>
      <c r="U135" s="2"/>
      <c r="V135" s="2"/>
      <c r="W135" s="2"/>
      <c r="X135" s="2">
        <v>1</v>
      </c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1" t="s">
        <v>51</v>
      </c>
      <c r="AS135" s="1" t="s">
        <v>51</v>
      </c>
      <c r="AT135" s="2"/>
      <c r="AU135" s="1" t="s">
        <v>151</v>
      </c>
      <c r="AV135" s="2">
        <v>50</v>
      </c>
    </row>
    <row r="136" spans="1:48" ht="27.95" customHeight="1" x14ac:dyDescent="0.3">
      <c r="A136" s="8" t="s">
        <v>152</v>
      </c>
      <c r="B136" s="8" t="s">
        <v>153</v>
      </c>
      <c r="C136" s="8" t="s">
        <v>121</v>
      </c>
      <c r="D136" s="9">
        <v>1</v>
      </c>
      <c r="E136" s="11"/>
      <c r="F136" s="11"/>
      <c r="G136" s="11"/>
      <c r="H136" s="11"/>
      <c r="I136" s="11"/>
      <c r="J136" s="11"/>
      <c r="K136" s="11">
        <f>TRUNC(E136+G136+I136, 0)</f>
        <v>0</v>
      </c>
      <c r="L136" s="11">
        <f>TRUNC(F136+H136+J136, 0)</f>
        <v>0</v>
      </c>
      <c r="M136" s="8" t="s">
        <v>51</v>
      </c>
      <c r="N136" s="1" t="s">
        <v>154</v>
      </c>
      <c r="O136" s="1" t="s">
        <v>51</v>
      </c>
      <c r="P136" s="1" t="s">
        <v>51</v>
      </c>
      <c r="Q136" s="1" t="s">
        <v>146</v>
      </c>
      <c r="R136" s="1" t="s">
        <v>63</v>
      </c>
      <c r="S136" s="1" t="s">
        <v>63</v>
      </c>
      <c r="T136" s="1" t="s">
        <v>63</v>
      </c>
      <c r="U136" s="2">
        <v>0</v>
      </c>
      <c r="V136" s="2">
        <v>0</v>
      </c>
      <c r="W136" s="2">
        <v>5.4000000000000003E-3</v>
      </c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1" t="s">
        <v>51</v>
      </c>
      <c r="AS136" s="1" t="s">
        <v>51</v>
      </c>
      <c r="AT136" s="2"/>
      <c r="AU136" s="1" t="s">
        <v>155</v>
      </c>
      <c r="AV136" s="2">
        <v>60</v>
      </c>
    </row>
    <row r="137" spans="1:48" ht="27.95" customHeight="1" x14ac:dyDescent="0.3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48" ht="27.95" customHeight="1" x14ac:dyDescent="0.3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48" ht="27.95" customHeight="1" x14ac:dyDescent="0.3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48" ht="27.95" customHeight="1" x14ac:dyDescent="0.3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48" ht="27.95" customHeight="1" x14ac:dyDescent="0.3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48" ht="27.95" customHeight="1" x14ac:dyDescent="0.3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48" ht="27.95" customHeight="1" x14ac:dyDescent="0.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48" ht="27.95" customHeight="1" x14ac:dyDescent="0.3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48" ht="27.95" customHeight="1" x14ac:dyDescent="0.3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48" ht="27.95" customHeight="1" x14ac:dyDescent="0.3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48" ht="27.95" customHeight="1" x14ac:dyDescent="0.3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48" ht="27.95" customHeight="1" x14ac:dyDescent="0.3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1:48" ht="27.95" customHeight="1" x14ac:dyDescent="0.3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48" ht="27.95" customHeight="1" x14ac:dyDescent="0.3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48" ht="27.95" customHeight="1" x14ac:dyDescent="0.3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48" ht="27.95" customHeight="1" x14ac:dyDescent="0.3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48" ht="27.95" customHeight="1" x14ac:dyDescent="0.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1:48" ht="27.95" customHeight="1" x14ac:dyDescent="0.3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1:48" ht="27.95" customHeight="1" x14ac:dyDescent="0.3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48" ht="27.95" customHeight="1" x14ac:dyDescent="0.3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1:48" ht="27.95" customHeight="1" x14ac:dyDescent="0.3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1:48" ht="27.95" customHeight="1" x14ac:dyDescent="0.3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48" ht="27.95" customHeight="1" x14ac:dyDescent="0.3">
      <c r="A159" s="8" t="s">
        <v>97</v>
      </c>
      <c r="B159" s="9"/>
      <c r="C159" s="9"/>
      <c r="D159" s="9"/>
      <c r="E159" s="9"/>
      <c r="F159" s="11"/>
      <c r="G159" s="9"/>
      <c r="H159" s="11"/>
      <c r="I159" s="9"/>
      <c r="J159" s="11"/>
      <c r="K159" s="9"/>
      <c r="L159" s="11">
        <f>SUM(L135:L158)</f>
        <v>0</v>
      </c>
      <c r="M159" s="9"/>
      <c r="N159" t="s">
        <v>98</v>
      </c>
    </row>
    <row r="160" spans="1:48" ht="27.95" customHeight="1" x14ac:dyDescent="0.3">
      <c r="A160" s="8" t="s">
        <v>158</v>
      </c>
      <c r="B160" s="8" t="s">
        <v>51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2"/>
      <c r="O160" s="2"/>
      <c r="P160" s="2"/>
      <c r="Q160" s="1" t="s">
        <v>159</v>
      </c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</row>
    <row r="161" spans="1:48" ht="27.95" customHeight="1" x14ac:dyDescent="0.3">
      <c r="A161" s="8" t="s">
        <v>160</v>
      </c>
      <c r="B161" s="8" t="s">
        <v>161</v>
      </c>
      <c r="C161" s="8" t="s">
        <v>121</v>
      </c>
      <c r="D161" s="9">
        <v>2</v>
      </c>
      <c r="E161" s="11"/>
      <c r="F161" s="11"/>
      <c r="G161" s="11"/>
      <c r="H161" s="11"/>
      <c r="I161" s="11"/>
      <c r="J161" s="11"/>
      <c r="K161" s="11">
        <f t="shared" ref="K161:K185" si="3">TRUNC(E161+G161+I161, 0)</f>
        <v>0</v>
      </c>
      <c r="L161" s="11">
        <f t="shared" ref="L161:L185" si="4">TRUNC(F161+H161+J161, 0)</f>
        <v>0</v>
      </c>
      <c r="M161" s="8" t="s">
        <v>51</v>
      </c>
      <c r="N161" s="1" t="s">
        <v>162</v>
      </c>
      <c r="O161" s="1" t="s">
        <v>51</v>
      </c>
      <c r="P161" s="1" t="s">
        <v>51</v>
      </c>
      <c r="Q161" s="1" t="s">
        <v>159</v>
      </c>
      <c r="R161" s="1" t="s">
        <v>63</v>
      </c>
      <c r="S161" s="1" t="s">
        <v>63</v>
      </c>
      <c r="T161" s="1" t="s">
        <v>62</v>
      </c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1" t="s">
        <v>51</v>
      </c>
      <c r="AS161" s="1" t="s">
        <v>51</v>
      </c>
      <c r="AT161" s="2"/>
      <c r="AU161" s="1" t="s">
        <v>163</v>
      </c>
      <c r="AV161" s="2">
        <v>65</v>
      </c>
    </row>
    <row r="162" spans="1:48" ht="27.95" customHeight="1" x14ac:dyDescent="0.3">
      <c r="A162" s="8" t="s">
        <v>164</v>
      </c>
      <c r="B162" s="8" t="s">
        <v>165</v>
      </c>
      <c r="C162" s="8" t="s">
        <v>121</v>
      </c>
      <c r="D162" s="9">
        <v>4</v>
      </c>
      <c r="E162" s="11"/>
      <c r="F162" s="11"/>
      <c r="G162" s="11"/>
      <c r="H162" s="11"/>
      <c r="I162" s="11"/>
      <c r="J162" s="11"/>
      <c r="K162" s="11">
        <f t="shared" si="3"/>
        <v>0</v>
      </c>
      <c r="L162" s="11">
        <f t="shared" si="4"/>
        <v>0</v>
      </c>
      <c r="M162" s="8" t="s">
        <v>51</v>
      </c>
      <c r="N162" s="1" t="s">
        <v>166</v>
      </c>
      <c r="O162" s="1" t="s">
        <v>51</v>
      </c>
      <c r="P162" s="1" t="s">
        <v>51</v>
      </c>
      <c r="Q162" s="1" t="s">
        <v>159</v>
      </c>
      <c r="R162" s="1" t="s">
        <v>63</v>
      </c>
      <c r="S162" s="1" t="s">
        <v>63</v>
      </c>
      <c r="T162" s="1" t="s">
        <v>62</v>
      </c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1" t="s">
        <v>51</v>
      </c>
      <c r="AS162" s="1" t="s">
        <v>51</v>
      </c>
      <c r="AT162" s="2"/>
      <c r="AU162" s="1" t="s">
        <v>167</v>
      </c>
      <c r="AV162" s="2">
        <v>66</v>
      </c>
    </row>
    <row r="163" spans="1:48" ht="27.95" customHeight="1" x14ac:dyDescent="0.3">
      <c r="A163" s="8" t="s">
        <v>168</v>
      </c>
      <c r="B163" s="8" t="s">
        <v>169</v>
      </c>
      <c r="C163" s="8" t="s">
        <v>121</v>
      </c>
      <c r="D163" s="9">
        <v>1</v>
      </c>
      <c r="E163" s="11"/>
      <c r="F163" s="11"/>
      <c r="G163" s="11"/>
      <c r="H163" s="11"/>
      <c r="I163" s="11"/>
      <c r="J163" s="11"/>
      <c r="K163" s="11">
        <f t="shared" si="3"/>
        <v>0</v>
      </c>
      <c r="L163" s="11">
        <f t="shared" si="4"/>
        <v>0</v>
      </c>
      <c r="M163" s="8" t="s">
        <v>51</v>
      </c>
      <c r="N163" s="1" t="s">
        <v>170</v>
      </c>
      <c r="O163" s="1" t="s">
        <v>51</v>
      </c>
      <c r="P163" s="1" t="s">
        <v>51</v>
      </c>
      <c r="Q163" s="1" t="s">
        <v>159</v>
      </c>
      <c r="R163" s="1" t="s">
        <v>63</v>
      </c>
      <c r="S163" s="1" t="s">
        <v>63</v>
      </c>
      <c r="T163" s="1" t="s">
        <v>62</v>
      </c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1" t="s">
        <v>51</v>
      </c>
      <c r="AS163" s="1" t="s">
        <v>51</v>
      </c>
      <c r="AT163" s="2"/>
      <c r="AU163" s="1" t="s">
        <v>171</v>
      </c>
      <c r="AV163" s="2">
        <v>67</v>
      </c>
    </row>
    <row r="164" spans="1:48" ht="27.95" customHeight="1" x14ac:dyDescent="0.3">
      <c r="A164" s="8" t="s">
        <v>172</v>
      </c>
      <c r="B164" s="8" t="s">
        <v>51</v>
      </c>
      <c r="C164" s="8" t="s">
        <v>121</v>
      </c>
      <c r="D164" s="9">
        <v>1</v>
      </c>
      <c r="E164" s="11"/>
      <c r="F164" s="11"/>
      <c r="G164" s="11"/>
      <c r="H164" s="11"/>
      <c r="I164" s="11"/>
      <c r="J164" s="11"/>
      <c r="K164" s="11">
        <f t="shared" si="3"/>
        <v>0</v>
      </c>
      <c r="L164" s="11">
        <f t="shared" si="4"/>
        <v>0</v>
      </c>
      <c r="M164" s="8" t="s">
        <v>51</v>
      </c>
      <c r="N164" s="1" t="s">
        <v>173</v>
      </c>
      <c r="O164" s="1" t="s">
        <v>51</v>
      </c>
      <c r="P164" s="1" t="s">
        <v>51</v>
      </c>
      <c r="Q164" s="1" t="s">
        <v>159</v>
      </c>
      <c r="R164" s="1" t="s">
        <v>63</v>
      </c>
      <c r="S164" s="1" t="s">
        <v>63</v>
      </c>
      <c r="T164" s="1" t="s">
        <v>62</v>
      </c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1" t="s">
        <v>51</v>
      </c>
      <c r="AS164" s="1" t="s">
        <v>51</v>
      </c>
      <c r="AT164" s="2"/>
      <c r="AU164" s="1" t="s">
        <v>174</v>
      </c>
      <c r="AV164" s="2">
        <v>68</v>
      </c>
    </row>
    <row r="165" spans="1:48" ht="27.95" customHeight="1" x14ac:dyDescent="0.3">
      <c r="A165" s="8" t="s">
        <v>175</v>
      </c>
      <c r="B165" s="8" t="s">
        <v>176</v>
      </c>
      <c r="C165" s="8" t="s">
        <v>121</v>
      </c>
      <c r="D165" s="9">
        <v>1</v>
      </c>
      <c r="E165" s="11"/>
      <c r="F165" s="11"/>
      <c r="G165" s="11"/>
      <c r="H165" s="11"/>
      <c r="I165" s="11"/>
      <c r="J165" s="11"/>
      <c r="K165" s="11">
        <f t="shared" si="3"/>
        <v>0</v>
      </c>
      <c r="L165" s="11">
        <f t="shared" si="4"/>
        <v>0</v>
      </c>
      <c r="M165" s="8" t="s">
        <v>51</v>
      </c>
      <c r="N165" s="1" t="s">
        <v>177</v>
      </c>
      <c r="O165" s="1" t="s">
        <v>51</v>
      </c>
      <c r="P165" s="1" t="s">
        <v>51</v>
      </c>
      <c r="Q165" s="1" t="s">
        <v>159</v>
      </c>
      <c r="R165" s="1" t="s">
        <v>63</v>
      </c>
      <c r="S165" s="1" t="s">
        <v>63</v>
      </c>
      <c r="T165" s="1" t="s">
        <v>62</v>
      </c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1" t="s">
        <v>51</v>
      </c>
      <c r="AS165" s="1" t="s">
        <v>51</v>
      </c>
      <c r="AT165" s="2"/>
      <c r="AU165" s="1" t="s">
        <v>178</v>
      </c>
      <c r="AV165" s="2">
        <v>69</v>
      </c>
    </row>
    <row r="166" spans="1:48" ht="27.95" customHeight="1" x14ac:dyDescent="0.3">
      <c r="A166" s="8" t="s">
        <v>179</v>
      </c>
      <c r="B166" s="8" t="s">
        <v>51</v>
      </c>
      <c r="C166" s="8" t="s">
        <v>180</v>
      </c>
      <c r="D166" s="9">
        <v>2</v>
      </c>
      <c r="E166" s="11"/>
      <c r="F166" s="11"/>
      <c r="G166" s="11"/>
      <c r="H166" s="11"/>
      <c r="I166" s="11"/>
      <c r="J166" s="11"/>
      <c r="K166" s="11">
        <f t="shared" si="3"/>
        <v>0</v>
      </c>
      <c r="L166" s="11">
        <f t="shared" si="4"/>
        <v>0</v>
      </c>
      <c r="M166" s="8" t="s">
        <v>51</v>
      </c>
      <c r="N166" s="1" t="s">
        <v>181</v>
      </c>
      <c r="O166" s="1" t="s">
        <v>51</v>
      </c>
      <c r="P166" s="1" t="s">
        <v>51</v>
      </c>
      <c r="Q166" s="1" t="s">
        <v>159</v>
      </c>
      <c r="R166" s="1" t="s">
        <v>63</v>
      </c>
      <c r="S166" s="1" t="s">
        <v>63</v>
      </c>
      <c r="T166" s="1" t="s">
        <v>62</v>
      </c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1" t="s">
        <v>51</v>
      </c>
      <c r="AS166" s="1" t="s">
        <v>51</v>
      </c>
      <c r="AT166" s="2"/>
      <c r="AU166" s="1" t="s">
        <v>182</v>
      </c>
      <c r="AV166" s="2">
        <v>70</v>
      </c>
    </row>
    <row r="167" spans="1:48" ht="27.95" customHeight="1" x14ac:dyDescent="0.3">
      <c r="A167" s="8" t="s">
        <v>183</v>
      </c>
      <c r="B167" s="8" t="s">
        <v>184</v>
      </c>
      <c r="C167" s="8" t="s">
        <v>121</v>
      </c>
      <c r="D167" s="9">
        <v>1</v>
      </c>
      <c r="E167" s="11"/>
      <c r="F167" s="11"/>
      <c r="G167" s="11"/>
      <c r="H167" s="11"/>
      <c r="I167" s="11"/>
      <c r="J167" s="11"/>
      <c r="K167" s="11">
        <f t="shared" si="3"/>
        <v>0</v>
      </c>
      <c r="L167" s="11">
        <f t="shared" si="4"/>
        <v>0</v>
      </c>
      <c r="M167" s="8" t="s">
        <v>51</v>
      </c>
      <c r="N167" s="1" t="s">
        <v>185</v>
      </c>
      <c r="O167" s="1" t="s">
        <v>51</v>
      </c>
      <c r="P167" s="1" t="s">
        <v>51</v>
      </c>
      <c r="Q167" s="1" t="s">
        <v>159</v>
      </c>
      <c r="R167" s="1" t="s">
        <v>63</v>
      </c>
      <c r="S167" s="1" t="s">
        <v>63</v>
      </c>
      <c r="T167" s="1" t="s">
        <v>62</v>
      </c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1" t="s">
        <v>51</v>
      </c>
      <c r="AS167" s="1" t="s">
        <v>51</v>
      </c>
      <c r="AT167" s="2"/>
      <c r="AU167" s="1" t="s">
        <v>186</v>
      </c>
      <c r="AV167" s="2">
        <v>72</v>
      </c>
    </row>
    <row r="168" spans="1:48" ht="27.95" customHeight="1" x14ac:dyDescent="0.3">
      <c r="A168" s="8" t="s">
        <v>187</v>
      </c>
      <c r="B168" s="8" t="s">
        <v>188</v>
      </c>
      <c r="C168" s="8" t="s">
        <v>121</v>
      </c>
      <c r="D168" s="9">
        <v>1</v>
      </c>
      <c r="E168" s="11"/>
      <c r="F168" s="11"/>
      <c r="G168" s="11"/>
      <c r="H168" s="11"/>
      <c r="I168" s="11"/>
      <c r="J168" s="11"/>
      <c r="K168" s="11">
        <f t="shared" si="3"/>
        <v>0</v>
      </c>
      <c r="L168" s="11">
        <f t="shared" si="4"/>
        <v>0</v>
      </c>
      <c r="M168" s="8" t="s">
        <v>51</v>
      </c>
      <c r="N168" s="1" t="s">
        <v>189</v>
      </c>
      <c r="O168" s="1" t="s">
        <v>51</v>
      </c>
      <c r="P168" s="1" t="s">
        <v>51</v>
      </c>
      <c r="Q168" s="1" t="s">
        <v>159</v>
      </c>
      <c r="R168" s="1" t="s">
        <v>63</v>
      </c>
      <c r="S168" s="1" t="s">
        <v>63</v>
      </c>
      <c r="T168" s="1" t="s">
        <v>62</v>
      </c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1" t="s">
        <v>51</v>
      </c>
      <c r="AS168" s="1" t="s">
        <v>51</v>
      </c>
      <c r="AT168" s="2"/>
      <c r="AU168" s="1" t="s">
        <v>190</v>
      </c>
      <c r="AV168" s="2">
        <v>73</v>
      </c>
    </row>
    <row r="169" spans="1:48" ht="27.95" customHeight="1" x14ac:dyDescent="0.3">
      <c r="A169" s="8" t="s">
        <v>191</v>
      </c>
      <c r="B169" s="8" t="s">
        <v>192</v>
      </c>
      <c r="C169" s="8" t="s">
        <v>121</v>
      </c>
      <c r="D169" s="9">
        <v>1</v>
      </c>
      <c r="E169" s="11"/>
      <c r="F169" s="11"/>
      <c r="G169" s="11"/>
      <c r="H169" s="11"/>
      <c r="I169" s="11"/>
      <c r="J169" s="11"/>
      <c r="K169" s="11">
        <f t="shared" si="3"/>
        <v>0</v>
      </c>
      <c r="L169" s="11">
        <f t="shared" si="4"/>
        <v>0</v>
      </c>
      <c r="M169" s="8" t="s">
        <v>51</v>
      </c>
      <c r="N169" s="1" t="s">
        <v>193</v>
      </c>
      <c r="O169" s="1" t="s">
        <v>51</v>
      </c>
      <c r="P169" s="1" t="s">
        <v>51</v>
      </c>
      <c r="Q169" s="1" t="s">
        <v>159</v>
      </c>
      <c r="R169" s="1" t="s">
        <v>63</v>
      </c>
      <c r="S169" s="1" t="s">
        <v>63</v>
      </c>
      <c r="T169" s="1" t="s">
        <v>62</v>
      </c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1" t="s">
        <v>51</v>
      </c>
      <c r="AS169" s="1" t="s">
        <v>51</v>
      </c>
      <c r="AT169" s="2"/>
      <c r="AU169" s="1" t="s">
        <v>194</v>
      </c>
      <c r="AV169" s="2">
        <v>74</v>
      </c>
    </row>
    <row r="170" spans="1:48" ht="27.95" customHeight="1" x14ac:dyDescent="0.3">
      <c r="A170" s="8" t="s">
        <v>195</v>
      </c>
      <c r="B170" s="8" t="s">
        <v>188</v>
      </c>
      <c r="C170" s="8" t="s">
        <v>121</v>
      </c>
      <c r="D170" s="9">
        <v>1</v>
      </c>
      <c r="E170" s="11"/>
      <c r="F170" s="11"/>
      <c r="G170" s="11"/>
      <c r="H170" s="11"/>
      <c r="I170" s="11"/>
      <c r="J170" s="11"/>
      <c r="K170" s="11">
        <f t="shared" si="3"/>
        <v>0</v>
      </c>
      <c r="L170" s="11">
        <f t="shared" si="4"/>
        <v>0</v>
      </c>
      <c r="M170" s="8" t="s">
        <v>51</v>
      </c>
      <c r="N170" s="1" t="s">
        <v>196</v>
      </c>
      <c r="O170" s="1" t="s">
        <v>51</v>
      </c>
      <c r="P170" s="1" t="s">
        <v>51</v>
      </c>
      <c r="Q170" s="1" t="s">
        <v>159</v>
      </c>
      <c r="R170" s="1" t="s">
        <v>63</v>
      </c>
      <c r="S170" s="1" t="s">
        <v>63</v>
      </c>
      <c r="T170" s="1" t="s">
        <v>62</v>
      </c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1" t="s">
        <v>51</v>
      </c>
      <c r="AS170" s="1" t="s">
        <v>51</v>
      </c>
      <c r="AT170" s="2"/>
      <c r="AU170" s="1" t="s">
        <v>197</v>
      </c>
      <c r="AV170" s="2">
        <v>75</v>
      </c>
    </row>
    <row r="171" spans="1:48" ht="27.95" customHeight="1" x14ac:dyDescent="0.3">
      <c r="A171" s="8" t="s">
        <v>198</v>
      </c>
      <c r="B171" s="8" t="s">
        <v>199</v>
      </c>
      <c r="C171" s="8" t="s">
        <v>121</v>
      </c>
      <c r="D171" s="9">
        <v>1</v>
      </c>
      <c r="E171" s="11"/>
      <c r="F171" s="11"/>
      <c r="G171" s="11"/>
      <c r="H171" s="11"/>
      <c r="I171" s="11"/>
      <c r="J171" s="11"/>
      <c r="K171" s="11">
        <f t="shared" si="3"/>
        <v>0</v>
      </c>
      <c r="L171" s="11">
        <f t="shared" si="4"/>
        <v>0</v>
      </c>
      <c r="M171" s="8" t="s">
        <v>51</v>
      </c>
      <c r="N171" s="1" t="s">
        <v>200</v>
      </c>
      <c r="O171" s="1" t="s">
        <v>51</v>
      </c>
      <c r="P171" s="1" t="s">
        <v>51</v>
      </c>
      <c r="Q171" s="1" t="s">
        <v>159</v>
      </c>
      <c r="R171" s="1" t="s">
        <v>63</v>
      </c>
      <c r="S171" s="1" t="s">
        <v>63</v>
      </c>
      <c r="T171" s="1" t="s">
        <v>62</v>
      </c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1" t="s">
        <v>51</v>
      </c>
      <c r="AS171" s="1" t="s">
        <v>51</v>
      </c>
      <c r="AT171" s="2"/>
      <c r="AU171" s="1" t="s">
        <v>201</v>
      </c>
      <c r="AV171" s="2">
        <v>76</v>
      </c>
    </row>
    <row r="172" spans="1:48" ht="27.95" customHeight="1" x14ac:dyDescent="0.3">
      <c r="A172" s="8" t="s">
        <v>202</v>
      </c>
      <c r="B172" s="8" t="s">
        <v>203</v>
      </c>
      <c r="C172" s="8" t="s">
        <v>121</v>
      </c>
      <c r="D172" s="9">
        <v>1</v>
      </c>
      <c r="E172" s="11"/>
      <c r="F172" s="11"/>
      <c r="G172" s="11"/>
      <c r="H172" s="11"/>
      <c r="I172" s="11"/>
      <c r="J172" s="11"/>
      <c r="K172" s="11">
        <f t="shared" si="3"/>
        <v>0</v>
      </c>
      <c r="L172" s="11">
        <f t="shared" si="4"/>
        <v>0</v>
      </c>
      <c r="M172" s="8" t="s">
        <v>51</v>
      </c>
      <c r="N172" s="1" t="s">
        <v>204</v>
      </c>
      <c r="O172" s="1" t="s">
        <v>51</v>
      </c>
      <c r="P172" s="1" t="s">
        <v>51</v>
      </c>
      <c r="Q172" s="1" t="s">
        <v>159</v>
      </c>
      <c r="R172" s="1" t="s">
        <v>63</v>
      </c>
      <c r="S172" s="1" t="s">
        <v>63</v>
      </c>
      <c r="T172" s="1" t="s">
        <v>62</v>
      </c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1" t="s">
        <v>51</v>
      </c>
      <c r="AS172" s="1" t="s">
        <v>51</v>
      </c>
      <c r="AT172" s="2"/>
      <c r="AU172" s="1" t="s">
        <v>205</v>
      </c>
      <c r="AV172" s="2">
        <v>77</v>
      </c>
    </row>
    <row r="173" spans="1:48" ht="27.95" customHeight="1" x14ac:dyDescent="0.3">
      <c r="A173" s="8" t="s">
        <v>206</v>
      </c>
      <c r="B173" s="8" t="s">
        <v>51</v>
      </c>
      <c r="C173" s="8" t="s">
        <v>121</v>
      </c>
      <c r="D173" s="9">
        <v>1</v>
      </c>
      <c r="E173" s="11"/>
      <c r="F173" s="11"/>
      <c r="G173" s="11"/>
      <c r="H173" s="11"/>
      <c r="I173" s="11"/>
      <c r="J173" s="11"/>
      <c r="K173" s="11">
        <f t="shared" si="3"/>
        <v>0</v>
      </c>
      <c r="L173" s="11">
        <f t="shared" si="4"/>
        <v>0</v>
      </c>
      <c r="M173" s="8" t="s">
        <v>51</v>
      </c>
      <c r="N173" s="1" t="s">
        <v>207</v>
      </c>
      <c r="O173" s="1" t="s">
        <v>51</v>
      </c>
      <c r="P173" s="1" t="s">
        <v>51</v>
      </c>
      <c r="Q173" s="1" t="s">
        <v>159</v>
      </c>
      <c r="R173" s="1" t="s">
        <v>63</v>
      </c>
      <c r="S173" s="1" t="s">
        <v>63</v>
      </c>
      <c r="T173" s="1" t="s">
        <v>62</v>
      </c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1" t="s">
        <v>51</v>
      </c>
      <c r="AS173" s="1" t="s">
        <v>51</v>
      </c>
      <c r="AT173" s="2"/>
      <c r="AU173" s="1" t="s">
        <v>208</v>
      </c>
      <c r="AV173" s="2">
        <v>78</v>
      </c>
    </row>
    <row r="174" spans="1:48" ht="27.95" customHeight="1" x14ac:dyDescent="0.3">
      <c r="A174" s="8" t="s">
        <v>179</v>
      </c>
      <c r="B174" s="8" t="s">
        <v>51</v>
      </c>
      <c r="C174" s="8" t="s">
        <v>180</v>
      </c>
      <c r="D174" s="9">
        <v>2</v>
      </c>
      <c r="E174" s="11"/>
      <c r="F174" s="11"/>
      <c r="G174" s="11"/>
      <c r="H174" s="11"/>
      <c r="I174" s="11"/>
      <c r="J174" s="11"/>
      <c r="K174" s="11">
        <f t="shared" si="3"/>
        <v>0</v>
      </c>
      <c r="L174" s="11">
        <f t="shared" si="4"/>
        <v>0</v>
      </c>
      <c r="M174" s="8" t="s">
        <v>51</v>
      </c>
      <c r="N174" s="1" t="s">
        <v>209</v>
      </c>
      <c r="O174" s="1" t="s">
        <v>51</v>
      </c>
      <c r="P174" s="1" t="s">
        <v>51</v>
      </c>
      <c r="Q174" s="1" t="s">
        <v>159</v>
      </c>
      <c r="R174" s="1" t="s">
        <v>63</v>
      </c>
      <c r="S174" s="1" t="s">
        <v>63</v>
      </c>
      <c r="T174" s="1" t="s">
        <v>62</v>
      </c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1" t="s">
        <v>51</v>
      </c>
      <c r="AS174" s="1" t="s">
        <v>51</v>
      </c>
      <c r="AT174" s="2"/>
      <c r="AU174" s="1" t="s">
        <v>210</v>
      </c>
      <c r="AV174" s="2">
        <v>79</v>
      </c>
    </row>
    <row r="175" spans="1:48" ht="27.95" customHeight="1" x14ac:dyDescent="0.3">
      <c r="A175" s="8" t="s">
        <v>164</v>
      </c>
      <c r="B175" s="8" t="s">
        <v>211</v>
      </c>
      <c r="C175" s="8" t="s">
        <v>121</v>
      </c>
      <c r="D175" s="9">
        <v>2</v>
      </c>
      <c r="E175" s="11"/>
      <c r="F175" s="11"/>
      <c r="G175" s="11"/>
      <c r="H175" s="11"/>
      <c r="I175" s="11"/>
      <c r="J175" s="11"/>
      <c r="K175" s="11">
        <f t="shared" si="3"/>
        <v>0</v>
      </c>
      <c r="L175" s="11">
        <f t="shared" si="4"/>
        <v>0</v>
      </c>
      <c r="M175" s="8" t="s">
        <v>51</v>
      </c>
      <c r="N175" s="1" t="s">
        <v>212</v>
      </c>
      <c r="O175" s="1" t="s">
        <v>51</v>
      </c>
      <c r="P175" s="1" t="s">
        <v>51</v>
      </c>
      <c r="Q175" s="1" t="s">
        <v>159</v>
      </c>
      <c r="R175" s="1" t="s">
        <v>63</v>
      </c>
      <c r="S175" s="1" t="s">
        <v>63</v>
      </c>
      <c r="T175" s="1" t="s">
        <v>62</v>
      </c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1" t="s">
        <v>51</v>
      </c>
      <c r="AS175" s="1" t="s">
        <v>51</v>
      </c>
      <c r="AT175" s="2"/>
      <c r="AU175" s="1" t="s">
        <v>213</v>
      </c>
      <c r="AV175" s="2">
        <v>80</v>
      </c>
    </row>
    <row r="176" spans="1:48" ht="27.95" customHeight="1" x14ac:dyDescent="0.3">
      <c r="A176" s="8" t="s">
        <v>214</v>
      </c>
      <c r="B176" s="8" t="s">
        <v>215</v>
      </c>
      <c r="C176" s="8" t="s">
        <v>121</v>
      </c>
      <c r="D176" s="9">
        <v>2</v>
      </c>
      <c r="E176" s="11"/>
      <c r="F176" s="11"/>
      <c r="G176" s="11"/>
      <c r="H176" s="11"/>
      <c r="I176" s="11"/>
      <c r="J176" s="11"/>
      <c r="K176" s="11">
        <f t="shared" si="3"/>
        <v>0</v>
      </c>
      <c r="L176" s="11">
        <f t="shared" si="4"/>
        <v>0</v>
      </c>
      <c r="M176" s="8" t="s">
        <v>51</v>
      </c>
      <c r="N176" s="1" t="s">
        <v>216</v>
      </c>
      <c r="O176" s="1" t="s">
        <v>51</v>
      </c>
      <c r="P176" s="1" t="s">
        <v>51</v>
      </c>
      <c r="Q176" s="1" t="s">
        <v>159</v>
      </c>
      <c r="R176" s="1" t="s">
        <v>63</v>
      </c>
      <c r="S176" s="1" t="s">
        <v>63</v>
      </c>
      <c r="T176" s="1" t="s">
        <v>62</v>
      </c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1" t="s">
        <v>51</v>
      </c>
      <c r="AS176" s="1" t="s">
        <v>51</v>
      </c>
      <c r="AT176" s="2"/>
      <c r="AU176" s="1" t="s">
        <v>217</v>
      </c>
      <c r="AV176" s="2">
        <v>81</v>
      </c>
    </row>
    <row r="177" spans="1:48" ht="27.95" customHeight="1" x14ac:dyDescent="0.3">
      <c r="A177" s="8" t="s">
        <v>218</v>
      </c>
      <c r="B177" s="8" t="s">
        <v>219</v>
      </c>
      <c r="C177" s="8" t="s">
        <v>121</v>
      </c>
      <c r="D177" s="9">
        <v>2</v>
      </c>
      <c r="E177" s="11"/>
      <c r="F177" s="11"/>
      <c r="G177" s="11"/>
      <c r="H177" s="11"/>
      <c r="I177" s="11"/>
      <c r="J177" s="11"/>
      <c r="K177" s="11">
        <f t="shared" si="3"/>
        <v>0</v>
      </c>
      <c r="L177" s="11">
        <f t="shared" si="4"/>
        <v>0</v>
      </c>
      <c r="M177" s="8" t="s">
        <v>51</v>
      </c>
      <c r="N177" s="1" t="s">
        <v>220</v>
      </c>
      <c r="O177" s="1" t="s">
        <v>51</v>
      </c>
      <c r="P177" s="1" t="s">
        <v>51</v>
      </c>
      <c r="Q177" s="1" t="s">
        <v>159</v>
      </c>
      <c r="R177" s="1" t="s">
        <v>63</v>
      </c>
      <c r="S177" s="1" t="s">
        <v>63</v>
      </c>
      <c r="T177" s="1" t="s">
        <v>62</v>
      </c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1" t="s">
        <v>51</v>
      </c>
      <c r="AS177" s="1" t="s">
        <v>51</v>
      </c>
      <c r="AT177" s="2"/>
      <c r="AU177" s="1" t="s">
        <v>221</v>
      </c>
      <c r="AV177" s="2">
        <v>82</v>
      </c>
    </row>
    <row r="178" spans="1:48" ht="27.95" customHeight="1" x14ac:dyDescent="0.3">
      <c r="A178" s="8" t="s">
        <v>222</v>
      </c>
      <c r="B178" s="8" t="s">
        <v>223</v>
      </c>
      <c r="C178" s="8" t="s">
        <v>121</v>
      </c>
      <c r="D178" s="9">
        <v>3</v>
      </c>
      <c r="E178" s="11"/>
      <c r="F178" s="11"/>
      <c r="G178" s="11"/>
      <c r="H178" s="11"/>
      <c r="I178" s="11"/>
      <c r="J178" s="11"/>
      <c r="K178" s="11">
        <f t="shared" si="3"/>
        <v>0</v>
      </c>
      <c r="L178" s="11">
        <f t="shared" si="4"/>
        <v>0</v>
      </c>
      <c r="M178" s="8" t="s">
        <v>51</v>
      </c>
      <c r="N178" s="1" t="s">
        <v>224</v>
      </c>
      <c r="O178" s="1" t="s">
        <v>51</v>
      </c>
      <c r="P178" s="1" t="s">
        <v>51</v>
      </c>
      <c r="Q178" s="1" t="s">
        <v>159</v>
      </c>
      <c r="R178" s="1" t="s">
        <v>63</v>
      </c>
      <c r="S178" s="1" t="s">
        <v>63</v>
      </c>
      <c r="T178" s="1" t="s">
        <v>62</v>
      </c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1" t="s">
        <v>51</v>
      </c>
      <c r="AS178" s="1" t="s">
        <v>51</v>
      </c>
      <c r="AT178" s="2"/>
      <c r="AU178" s="1" t="s">
        <v>225</v>
      </c>
      <c r="AV178" s="2">
        <v>83</v>
      </c>
    </row>
    <row r="179" spans="1:48" ht="27.95" customHeight="1" x14ac:dyDescent="0.3">
      <c r="A179" s="8" t="s">
        <v>226</v>
      </c>
      <c r="B179" s="8" t="s">
        <v>227</v>
      </c>
      <c r="C179" s="8" t="s">
        <v>121</v>
      </c>
      <c r="D179" s="9">
        <v>6</v>
      </c>
      <c r="E179" s="11"/>
      <c r="F179" s="11"/>
      <c r="G179" s="11"/>
      <c r="H179" s="11"/>
      <c r="I179" s="11"/>
      <c r="J179" s="11"/>
      <c r="K179" s="11">
        <f t="shared" si="3"/>
        <v>0</v>
      </c>
      <c r="L179" s="11">
        <f t="shared" si="4"/>
        <v>0</v>
      </c>
      <c r="M179" s="8" t="s">
        <v>51</v>
      </c>
      <c r="N179" s="1" t="s">
        <v>228</v>
      </c>
      <c r="O179" s="1" t="s">
        <v>51</v>
      </c>
      <c r="P179" s="1" t="s">
        <v>51</v>
      </c>
      <c r="Q179" s="1" t="s">
        <v>159</v>
      </c>
      <c r="R179" s="1" t="s">
        <v>63</v>
      </c>
      <c r="S179" s="1" t="s">
        <v>63</v>
      </c>
      <c r="T179" s="1" t="s">
        <v>62</v>
      </c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1" t="s">
        <v>51</v>
      </c>
      <c r="AS179" s="1" t="s">
        <v>51</v>
      </c>
      <c r="AT179" s="2"/>
      <c r="AU179" s="1" t="s">
        <v>229</v>
      </c>
      <c r="AV179" s="2">
        <v>84</v>
      </c>
    </row>
    <row r="180" spans="1:48" ht="27.95" customHeight="1" x14ac:dyDescent="0.3">
      <c r="A180" s="8" t="s">
        <v>230</v>
      </c>
      <c r="B180" s="8" t="s">
        <v>51</v>
      </c>
      <c r="C180" s="8" t="s">
        <v>121</v>
      </c>
      <c r="D180" s="9">
        <v>1</v>
      </c>
      <c r="E180" s="11"/>
      <c r="F180" s="11"/>
      <c r="G180" s="11"/>
      <c r="H180" s="11"/>
      <c r="I180" s="11"/>
      <c r="J180" s="11"/>
      <c r="K180" s="11">
        <f t="shared" si="3"/>
        <v>0</v>
      </c>
      <c r="L180" s="11">
        <f t="shared" si="4"/>
        <v>0</v>
      </c>
      <c r="M180" s="8" t="s">
        <v>51</v>
      </c>
      <c r="N180" s="1" t="s">
        <v>231</v>
      </c>
      <c r="O180" s="1" t="s">
        <v>51</v>
      </c>
      <c r="P180" s="1" t="s">
        <v>51</v>
      </c>
      <c r="Q180" s="1" t="s">
        <v>159</v>
      </c>
      <c r="R180" s="1" t="s">
        <v>63</v>
      </c>
      <c r="S180" s="1" t="s">
        <v>63</v>
      </c>
      <c r="T180" s="1" t="s">
        <v>62</v>
      </c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1" t="s">
        <v>51</v>
      </c>
      <c r="AS180" s="1" t="s">
        <v>51</v>
      </c>
      <c r="AT180" s="2"/>
      <c r="AU180" s="1" t="s">
        <v>232</v>
      </c>
      <c r="AV180" s="2">
        <v>85</v>
      </c>
    </row>
    <row r="181" spans="1:48" ht="27.95" customHeight="1" x14ac:dyDescent="0.3">
      <c r="A181" s="8" t="s">
        <v>233</v>
      </c>
      <c r="B181" s="8" t="s">
        <v>51</v>
      </c>
      <c r="C181" s="8" t="s">
        <v>121</v>
      </c>
      <c r="D181" s="9">
        <v>1</v>
      </c>
      <c r="E181" s="11"/>
      <c r="F181" s="11"/>
      <c r="G181" s="11"/>
      <c r="H181" s="11"/>
      <c r="I181" s="11"/>
      <c r="J181" s="11"/>
      <c r="K181" s="11">
        <f t="shared" si="3"/>
        <v>0</v>
      </c>
      <c r="L181" s="11">
        <f t="shared" si="4"/>
        <v>0</v>
      </c>
      <c r="M181" s="8" t="s">
        <v>51</v>
      </c>
      <c r="N181" s="1" t="s">
        <v>234</v>
      </c>
      <c r="O181" s="1" t="s">
        <v>51</v>
      </c>
      <c r="P181" s="1" t="s">
        <v>51</v>
      </c>
      <c r="Q181" s="1" t="s">
        <v>159</v>
      </c>
      <c r="R181" s="1" t="s">
        <v>63</v>
      </c>
      <c r="S181" s="1" t="s">
        <v>63</v>
      </c>
      <c r="T181" s="1" t="s">
        <v>62</v>
      </c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1" t="s">
        <v>51</v>
      </c>
      <c r="AS181" s="1" t="s">
        <v>51</v>
      </c>
      <c r="AT181" s="2"/>
      <c r="AU181" s="1" t="s">
        <v>235</v>
      </c>
      <c r="AV181" s="2">
        <v>86</v>
      </c>
    </row>
    <row r="182" spans="1:48" ht="27.95" customHeight="1" x14ac:dyDescent="0.3">
      <c r="A182" s="8" t="s">
        <v>179</v>
      </c>
      <c r="B182" s="8" t="s">
        <v>51</v>
      </c>
      <c r="C182" s="8" t="s">
        <v>180</v>
      </c>
      <c r="D182" s="9">
        <v>2</v>
      </c>
      <c r="E182" s="11"/>
      <c r="F182" s="11"/>
      <c r="G182" s="11"/>
      <c r="H182" s="11"/>
      <c r="I182" s="11"/>
      <c r="J182" s="11"/>
      <c r="K182" s="11">
        <f t="shared" si="3"/>
        <v>0</v>
      </c>
      <c r="L182" s="11">
        <f t="shared" si="4"/>
        <v>0</v>
      </c>
      <c r="M182" s="8" t="s">
        <v>51</v>
      </c>
      <c r="N182" s="1" t="s">
        <v>236</v>
      </c>
      <c r="O182" s="1" t="s">
        <v>51</v>
      </c>
      <c r="P182" s="1" t="s">
        <v>51</v>
      </c>
      <c r="Q182" s="1" t="s">
        <v>159</v>
      </c>
      <c r="R182" s="1" t="s">
        <v>63</v>
      </c>
      <c r="S182" s="1" t="s">
        <v>63</v>
      </c>
      <c r="T182" s="1" t="s">
        <v>62</v>
      </c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1" t="s">
        <v>51</v>
      </c>
      <c r="AS182" s="1" t="s">
        <v>51</v>
      </c>
      <c r="AT182" s="2"/>
      <c r="AU182" s="1" t="s">
        <v>237</v>
      </c>
      <c r="AV182" s="2">
        <v>87</v>
      </c>
    </row>
    <row r="183" spans="1:48" ht="27.95" customHeight="1" x14ac:dyDescent="0.3">
      <c r="A183" s="8" t="s">
        <v>164</v>
      </c>
      <c r="B183" s="8" t="s">
        <v>165</v>
      </c>
      <c r="C183" s="8" t="s">
        <v>121</v>
      </c>
      <c r="D183" s="9">
        <v>4</v>
      </c>
      <c r="E183" s="11"/>
      <c r="F183" s="11"/>
      <c r="G183" s="11"/>
      <c r="H183" s="11"/>
      <c r="I183" s="11"/>
      <c r="J183" s="11"/>
      <c r="K183" s="11">
        <f t="shared" si="3"/>
        <v>0</v>
      </c>
      <c r="L183" s="11">
        <f t="shared" si="4"/>
        <v>0</v>
      </c>
      <c r="M183" s="8" t="s">
        <v>51</v>
      </c>
      <c r="N183" s="1" t="s">
        <v>238</v>
      </c>
      <c r="O183" s="1" t="s">
        <v>51</v>
      </c>
      <c r="P183" s="1" t="s">
        <v>51</v>
      </c>
      <c r="Q183" s="1" t="s">
        <v>159</v>
      </c>
      <c r="R183" s="1" t="s">
        <v>63</v>
      </c>
      <c r="S183" s="1" t="s">
        <v>63</v>
      </c>
      <c r="T183" s="1" t="s">
        <v>62</v>
      </c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1" t="s">
        <v>51</v>
      </c>
      <c r="AS183" s="1" t="s">
        <v>51</v>
      </c>
      <c r="AT183" s="2"/>
      <c r="AU183" s="1" t="s">
        <v>239</v>
      </c>
      <c r="AV183" s="2">
        <v>88</v>
      </c>
    </row>
    <row r="184" spans="1:48" ht="27.95" customHeight="1" x14ac:dyDescent="0.3">
      <c r="A184" s="8" t="s">
        <v>230</v>
      </c>
      <c r="B184" s="8" t="s">
        <v>51</v>
      </c>
      <c r="C184" s="8" t="s">
        <v>121</v>
      </c>
      <c r="D184" s="9">
        <v>1</v>
      </c>
      <c r="E184" s="11"/>
      <c r="F184" s="11"/>
      <c r="G184" s="11"/>
      <c r="H184" s="11"/>
      <c r="I184" s="11"/>
      <c r="J184" s="11"/>
      <c r="K184" s="11">
        <f t="shared" si="3"/>
        <v>0</v>
      </c>
      <c r="L184" s="11">
        <f t="shared" si="4"/>
        <v>0</v>
      </c>
      <c r="M184" s="8" t="s">
        <v>51</v>
      </c>
      <c r="N184" s="1" t="s">
        <v>240</v>
      </c>
      <c r="O184" s="1" t="s">
        <v>51</v>
      </c>
      <c r="P184" s="1" t="s">
        <v>51</v>
      </c>
      <c r="Q184" s="1" t="s">
        <v>159</v>
      </c>
      <c r="R184" s="1" t="s">
        <v>63</v>
      </c>
      <c r="S184" s="1" t="s">
        <v>63</v>
      </c>
      <c r="T184" s="1" t="s">
        <v>62</v>
      </c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1" t="s">
        <v>51</v>
      </c>
      <c r="AS184" s="1" t="s">
        <v>51</v>
      </c>
      <c r="AT184" s="2"/>
      <c r="AU184" s="1" t="s">
        <v>241</v>
      </c>
      <c r="AV184" s="2">
        <v>89</v>
      </c>
    </row>
    <row r="185" spans="1:48" ht="27.95" customHeight="1" x14ac:dyDescent="0.3">
      <c r="A185" s="8" t="s">
        <v>179</v>
      </c>
      <c r="B185" s="8" t="s">
        <v>51</v>
      </c>
      <c r="C185" s="8" t="s">
        <v>180</v>
      </c>
      <c r="D185" s="9">
        <v>1</v>
      </c>
      <c r="E185" s="11"/>
      <c r="F185" s="11"/>
      <c r="G185" s="11"/>
      <c r="H185" s="11"/>
      <c r="I185" s="11"/>
      <c r="J185" s="11"/>
      <c r="K185" s="11">
        <f t="shared" si="3"/>
        <v>0</v>
      </c>
      <c r="L185" s="11">
        <f t="shared" si="4"/>
        <v>0</v>
      </c>
      <c r="M185" s="8" t="s">
        <v>51</v>
      </c>
      <c r="N185" s="1" t="s">
        <v>242</v>
      </c>
      <c r="O185" s="1" t="s">
        <v>51</v>
      </c>
      <c r="P185" s="1" t="s">
        <v>51</v>
      </c>
      <c r="Q185" s="1" t="s">
        <v>159</v>
      </c>
      <c r="R185" s="1" t="s">
        <v>63</v>
      </c>
      <c r="S185" s="1" t="s">
        <v>63</v>
      </c>
      <c r="T185" s="1" t="s">
        <v>62</v>
      </c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1" t="s">
        <v>51</v>
      </c>
      <c r="AS185" s="1" t="s">
        <v>51</v>
      </c>
      <c r="AT185" s="2"/>
      <c r="AU185" s="1" t="s">
        <v>243</v>
      </c>
      <c r="AV185" s="2">
        <v>90</v>
      </c>
    </row>
    <row r="186" spans="1:48" ht="27.95" customHeight="1" x14ac:dyDescent="0.3">
      <c r="A186" s="8" t="s">
        <v>97</v>
      </c>
      <c r="B186" s="9"/>
      <c r="C186" s="9"/>
      <c r="D186" s="9"/>
      <c r="E186" s="9"/>
      <c r="F186" s="11"/>
      <c r="G186" s="9"/>
      <c r="H186" s="11"/>
      <c r="I186" s="9"/>
      <c r="J186" s="11"/>
      <c r="K186" s="9"/>
      <c r="L186" s="11">
        <f>SUM(L161:L185)</f>
        <v>0</v>
      </c>
      <c r="M186" s="9"/>
      <c r="N186" t="s">
        <v>98</v>
      </c>
    </row>
  </sheetData>
  <mergeCells count="45">
    <mergeCell ref="AR2:AR3"/>
    <mergeCell ref="AS2:AS3"/>
    <mergeCell ref="AT2:AT3"/>
    <mergeCell ref="AU2:AU3"/>
    <mergeCell ref="AV2:AV3"/>
    <mergeCell ref="AQ2:AQ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</mergeCells>
  <phoneticPr fontId="1" type="noConversion"/>
  <printOptions horizontalCentered="1" verticalCentered="1"/>
  <pageMargins left="0.78740157480314998" right="0.39370078740157499" top="0.39370078740157499" bottom="0.39370078740157499" header="0" footer="0"/>
  <pageSetup paperSize="9" scale="62" fitToHeight="0" orientation="landscape" cellComments="atEnd" r:id="rId1"/>
  <rowBreaks count="6" manualBreakCount="6">
    <brk id="29" max="16383" man="1"/>
    <brk id="55" max="16383" man="1"/>
    <brk id="81" max="16383" man="1"/>
    <brk id="107" max="16383" man="1"/>
    <brk id="133" max="16383" man="1"/>
    <brk id="1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8" sqref="H28"/>
    </sheetView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6</vt:i4>
      </vt:variant>
    </vt:vector>
  </HeadingPairs>
  <TitlesOfParts>
    <vt:vector size="10" baseType="lpstr">
      <vt:lpstr>원가계산서</vt:lpstr>
      <vt:lpstr>공종별집계표</vt:lpstr>
      <vt:lpstr>공종별내역서</vt:lpstr>
      <vt:lpstr>Sheet1</vt:lpstr>
      <vt:lpstr>공종별내역서!Print_Area</vt:lpstr>
      <vt:lpstr>공종별집계표!Print_Area</vt:lpstr>
      <vt:lpstr>원가계산서!Print_Area</vt:lpstr>
      <vt:lpstr>공종별내역서!Print_Titles</vt:lpstr>
      <vt:lpstr>공종별집계표!Print_Titles</vt:lpstr>
      <vt:lpstr>원가계산서!Print_Titles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아키적산</dc:creator>
  <cp:lastModifiedBy>USER</cp:lastModifiedBy>
  <cp:lastPrinted>2020-10-27T01:11:09Z</cp:lastPrinted>
  <dcterms:created xsi:type="dcterms:W3CDTF">2020-09-21T03:48:31Z</dcterms:created>
  <dcterms:modified xsi:type="dcterms:W3CDTF">2020-11-03T07:51:08Z</dcterms:modified>
</cp:coreProperties>
</file>