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25" windowWidth="14160" windowHeight="9120" tabRatio="694" activeTab="6"/>
  </bookViews>
  <sheets>
    <sheet name="1.자동차등록" sheetId="1" r:id="rId1"/>
    <sheet name="2.업종별운수업체" sheetId="2" r:id="rId2"/>
    <sheet name="3.주차장" sheetId="3" r:id="rId3"/>
    <sheet name="4.관광사업체등록" sheetId="4" r:id="rId4"/>
    <sheet name="5.우편시설" sheetId="5" r:id="rId5"/>
    <sheet name="6.우편물취급" sheetId="6" r:id="rId6"/>
    <sheet name="7.우편요금수입" sheetId="7" r:id="rId7"/>
  </sheets>
  <definedNames>
    <definedName name="_xlnm.Print_Area" localSheetId="2">'3.주차장'!$A$1:$G$48</definedName>
  </definedNames>
  <calcPr fullCalcOnLoad="1"/>
</workbook>
</file>

<file path=xl/sharedStrings.xml><?xml version="1.0" encoding="utf-8"?>
<sst xmlns="http://schemas.openxmlformats.org/spreadsheetml/2006/main" count="298" uniqueCount="172">
  <si>
    <t>계</t>
  </si>
  <si>
    <t>자가용</t>
  </si>
  <si>
    <t>영업용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</si>
  <si>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</si>
  <si>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</si>
  <si>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</si>
  <si>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</si>
  <si>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</si>
  <si>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</si>
  <si>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</si>
  <si>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</si>
  <si>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</si>
  <si>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</si>
  <si>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</si>
  <si>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단위 : 대</t>
  </si>
  <si>
    <t>연  별</t>
  </si>
  <si>
    <r>
      <t xml:space="preserve">합  계 </t>
    </r>
    <r>
      <rPr>
        <vertAlign val="superscript"/>
        <sz val="9"/>
        <rFont val="돋움"/>
        <family val="3"/>
      </rPr>
      <t>1)</t>
    </r>
  </si>
  <si>
    <t>승  용  차</t>
  </si>
  <si>
    <t>승  합  차</t>
  </si>
  <si>
    <t>관 용</t>
  </si>
  <si>
    <t>2 0 0 6</t>
  </si>
  <si>
    <t>2 0 0 7</t>
  </si>
  <si>
    <t>1월</t>
  </si>
  <si>
    <t>화  물  차</t>
  </si>
  <si>
    <t>특  수  차</t>
  </si>
  <si>
    <t>자료 : 교통과</t>
  </si>
  <si>
    <t>주1) 이륜차 미포함</t>
  </si>
  <si>
    <t xml:space="preserve">                                                                                                           단위 : 개소, 면</t>
  </si>
  <si>
    <t>합         계</t>
  </si>
  <si>
    <t>노               상</t>
  </si>
  <si>
    <t>유   료</t>
  </si>
  <si>
    <t>무   료</t>
  </si>
  <si>
    <t>개소</t>
  </si>
  <si>
    <t>면수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</si>
  <si>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</si>
  <si>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</si>
  <si>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</si>
  <si>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</si>
  <si>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</si>
  <si>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</si>
  <si>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</si>
  <si>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</si>
  <si>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</si>
  <si>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</si>
  <si>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</si>
  <si>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</si>
  <si>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</si>
  <si>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</si>
  <si>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</si>
  <si>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</si>
  <si>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</si>
  <si>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노               외</t>
  </si>
  <si>
    <t>부   설</t>
  </si>
  <si>
    <t>공      영</t>
  </si>
  <si>
    <t>민     영</t>
  </si>
  <si>
    <t>2 0 0 8</t>
  </si>
  <si>
    <t xml:space="preserve"> </t>
  </si>
  <si>
    <t>시내버스</t>
  </si>
  <si>
    <t>농어촌버스</t>
  </si>
  <si>
    <t>시</t>
  </si>
  <si>
    <t>택시(업체)</t>
  </si>
  <si>
    <t>개인택시</t>
  </si>
  <si>
    <t>전세버스</t>
  </si>
  <si>
    <t>일반화물</t>
  </si>
  <si>
    <t>개별화물</t>
  </si>
  <si>
    <t>용달화물</t>
  </si>
  <si>
    <t>특수여객</t>
  </si>
  <si>
    <t>업체수</t>
  </si>
  <si>
    <t>대수</t>
  </si>
  <si>
    <t>2 0 0 6</t>
  </si>
  <si>
    <t>2 0 0 7</t>
  </si>
  <si>
    <t>-</t>
  </si>
  <si>
    <t>연  별</t>
  </si>
  <si>
    <t>여 행 업</t>
  </si>
  <si>
    <t>관 광 객 이 용 시 설 업</t>
  </si>
  <si>
    <t>국제회의업</t>
  </si>
  <si>
    <t>카
지
노
업</t>
  </si>
  <si>
    <t>유원시설업</t>
  </si>
  <si>
    <t>관 광 편 의 시 설 업</t>
  </si>
  <si>
    <t>일반</t>
  </si>
  <si>
    <t>국외</t>
  </si>
  <si>
    <t>국내</t>
  </si>
  <si>
    <t>휴  양
콘  도
미니엄업</t>
  </si>
  <si>
    <t>종합휴양업</t>
  </si>
  <si>
    <t>외국인
전용
관광
기념품
판매업</t>
  </si>
  <si>
    <t>관  광
호텔업</t>
  </si>
  <si>
    <t>한  국
전  통
호텔업</t>
  </si>
  <si>
    <t>자료 : 문화공보과</t>
  </si>
  <si>
    <t>우 체 국 수</t>
  </si>
  <si>
    <t>우 체 통</t>
  </si>
  <si>
    <t>수 송 장 비</t>
  </si>
  <si>
    <t>우편
취급소</t>
  </si>
  <si>
    <t> 갑 </t>
  </si>
  <si>
    <t> 을 </t>
  </si>
  <si>
    <t>자료 : 서대구우체국</t>
  </si>
  <si>
    <t>단위 : 천통</t>
  </si>
  <si>
    <t>국                 내</t>
  </si>
  <si>
    <t>국                 제</t>
  </si>
  <si>
    <t>총     계</t>
  </si>
  <si>
    <t>일    반</t>
  </si>
  <si>
    <t>특   수</t>
  </si>
  <si>
    <t>소   포</t>
  </si>
  <si>
    <r>
      <t>소   포</t>
    </r>
    <r>
      <rPr>
        <vertAlign val="superscript"/>
        <sz val="9"/>
        <rFont val="돋움"/>
        <family val="3"/>
      </rPr>
      <t>1)</t>
    </r>
  </si>
  <si>
    <t>접수</t>
  </si>
  <si>
    <t>배달</t>
  </si>
  <si>
    <t>-</t>
  </si>
  <si>
    <t>2 0 0 8</t>
  </si>
  <si>
    <t>단위 : 천원</t>
  </si>
  <si>
    <t>구   분</t>
  </si>
  <si>
    <t>총     계</t>
  </si>
  <si>
    <t>일      반</t>
  </si>
  <si>
    <t>국  내</t>
  </si>
  <si>
    <t>국  제</t>
  </si>
  <si>
    <t>2 0 0 9</t>
  </si>
  <si>
    <t>2 0 1 0</t>
  </si>
  <si>
    <t xml:space="preserve">연   별 </t>
  </si>
  <si>
    <t>호  텔  업</t>
  </si>
  <si>
    <t>관     광
유람선업</t>
  </si>
  <si>
    <t>자 동 차
야영장업</t>
  </si>
  <si>
    <t>전   문
휴양업</t>
  </si>
  <si>
    <t>관광
공연장업</t>
  </si>
  <si>
    <t>시설업</t>
  </si>
  <si>
    <t>기획업</t>
  </si>
  <si>
    <t>관광유흥
음식점업</t>
  </si>
  <si>
    <t>외국인
전용유흥
음식점업</t>
  </si>
  <si>
    <t>관광
식당업</t>
  </si>
  <si>
    <t>시내
순환
관광업</t>
  </si>
  <si>
    <t>관광
궤도업</t>
  </si>
  <si>
    <t>한   옥
체험업</t>
  </si>
  <si>
    <t>일반국</t>
  </si>
  <si>
    <t>분국</t>
  </si>
  <si>
    <t>별정국</t>
  </si>
  <si>
    <t>군우국</t>
  </si>
  <si>
    <t>분실</t>
  </si>
  <si>
    <t>자동차</t>
  </si>
  <si>
    <t>이륜차</t>
  </si>
  <si>
    <t>2 0 1 0</t>
  </si>
  <si>
    <t>직원수</t>
  </si>
  <si>
    <t>집배원수</t>
  </si>
  <si>
    <t>사서함
시설수</t>
  </si>
  <si>
    <t>우표류
판매소</t>
  </si>
  <si>
    <t>계</t>
  </si>
  <si>
    <t>시외버스</t>
  </si>
  <si>
    <t>2 0 1 0</t>
  </si>
  <si>
    <t>2 0 1 0</t>
  </si>
  <si>
    <t>1. 자동차등록</t>
  </si>
  <si>
    <t>2. 업종별 운수업체</t>
  </si>
  <si>
    <t>단위 : 업체수, 대</t>
  </si>
  <si>
    <t>    </t>
  </si>
  <si>
    <t>특     수</t>
  </si>
  <si>
    <t>소     포</t>
  </si>
  <si>
    <t>단위 : 개,소</t>
  </si>
  <si>
    <t>단위 : 개</t>
  </si>
  <si>
    <t>국내외
여행업</t>
  </si>
  <si>
    <t>가족호텔업</t>
  </si>
  <si>
    <t>종합 
유원 
시설업</t>
  </si>
  <si>
    <t>일반
유원 
시설업</t>
  </si>
  <si>
    <t>기타
유원 
시설업</t>
  </si>
  <si>
    <t>관광
패션업</t>
  </si>
  <si>
    <t>관광
사진업</t>
  </si>
  <si>
    <t xml:space="preserve">2 0 1 1 </t>
  </si>
  <si>
    <t>2 0 1 1</t>
  </si>
  <si>
    <t>2 0 1 1</t>
  </si>
  <si>
    <t>2 0 1 1</t>
  </si>
  <si>
    <t>이륜자동차</t>
  </si>
  <si>
    <t xml:space="preserve">  주:1.여행업에서 하나의 사업체가 국내여행업과 국외여행업 모두 등록한 경우 국내·외여행업으로 분류</t>
  </si>
  <si>
    <t xml:space="preserve">     2.기타호텔업에는 수상관광호텔업, 한국전통호텔업, 호스텔업이 포함</t>
  </si>
  <si>
    <t>4. 관광사업체 등록</t>
  </si>
  <si>
    <t>5. 우편시설</t>
  </si>
  <si>
    <t>6. 우편물 취급</t>
  </si>
  <si>
    <t>7. 우편요금수입</t>
  </si>
  <si>
    <t xml:space="preserve">  3. 주차장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</si>
</sst>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_ "/>
    <numFmt numFmtId="180" formatCode="#,##0;\-#,##0;&quot;-&quot;"/>
    <numFmt numFmtId="181" formatCode="#,##0;[Red]#,##0"/>
    <numFmt numFmtId="182" formatCode="0;_"/>
    <numFmt numFmtId="183" formatCode="0_);[Red]\(0\)"/>
    <numFmt numFmtId="184" formatCode="#,##0;\-#,##0;&quot; &quot;"/>
  </numFmts>
  <fonts count="28">
    <font>
      <sz val="11"/>
      <name val="돋움"/>
      <family val="3"/>
    </font>
    <font>
      <sz val="9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vertAlign val="superscript"/>
      <sz val="9"/>
      <name val="돋움"/>
      <family val="3"/>
    </font>
    <font>
      <b/>
      <sz val="9"/>
      <color indexed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sz val="9"/>
      <name val="바탕체"/>
      <family val="1"/>
    </font>
    <font>
      <b/>
      <sz val="10"/>
      <color indexed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Alignment="0" applyProtection="0"/>
    <xf numFmtId="0" fontId="15" fillId="12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5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1" xfId="48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shrinkToFi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21" xfId="0" applyFont="1" applyBorder="1" applyAlignment="1">
      <alignment horizontal="distributed" vertical="center" shrinkToFi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distributed" vertical="center" shrinkToFi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3" fontId="1" fillId="0" borderId="16" xfId="48" applyNumberFormat="1" applyFont="1" applyFill="1" applyBorder="1" applyAlignment="1">
      <alignment horizontal="center" vertical="center" wrapText="1"/>
    </xf>
    <xf numFmtId="3" fontId="1" fillId="0" borderId="15" xfId="48" applyNumberFormat="1" applyFont="1" applyFill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center" vertical="center" wrapText="1"/>
    </xf>
    <xf numFmtId="179" fontId="1" fillId="0" borderId="15" xfId="0" applyNumberFormat="1" applyFont="1" applyFill="1" applyBorder="1" applyAlignment="1">
      <alignment horizontal="center" vertical="center" wrapText="1"/>
    </xf>
    <xf numFmtId="3" fontId="1" fillId="0" borderId="16" xfId="48" applyNumberFormat="1" applyFont="1" applyBorder="1" applyAlignment="1">
      <alignment horizontal="center" vertical="center" wrapText="1"/>
    </xf>
    <xf numFmtId="3" fontId="1" fillId="0" borderId="15" xfId="48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14" borderId="10" xfId="0" applyNumberFormat="1" applyFont="1" applyFill="1" applyBorder="1" applyAlignment="1">
      <alignment horizontal="center" vertical="center"/>
    </xf>
    <xf numFmtId="3" fontId="1" fillId="14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8" xfId="48" applyNumberFormat="1" applyFont="1" applyBorder="1" applyAlignment="1">
      <alignment horizontal="center" vertical="center" wrapText="1"/>
    </xf>
    <xf numFmtId="3" fontId="1" fillId="0" borderId="29" xfId="48" applyNumberFormat="1" applyFont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14" borderId="10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/>
    </xf>
    <xf numFmtId="41" fontId="1" fillId="0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 wrapText="1"/>
    </xf>
    <xf numFmtId="0" fontId="1" fillId="14" borderId="32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80" fontId="9" fillId="0" borderId="25" xfId="0" applyNumberFormat="1" applyFont="1" applyFill="1" applyBorder="1" applyAlignment="1">
      <alignment horizontal="center" vertical="center"/>
    </xf>
    <xf numFmtId="182" fontId="1" fillId="0" borderId="14" xfId="0" applyNumberFormat="1" applyFont="1" applyBorder="1" applyAlignment="1">
      <alignment horizontal="center" vertical="center" wrapText="1"/>
    </xf>
    <xf numFmtId="182" fontId="1" fillId="0" borderId="28" xfId="0" applyNumberFormat="1" applyFont="1" applyBorder="1" applyAlignment="1">
      <alignment horizontal="center" vertical="center" wrapText="1"/>
    </xf>
    <xf numFmtId="182" fontId="1" fillId="0" borderId="29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3" fontId="1" fillId="0" borderId="10" xfId="48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3" fontId="1" fillId="14" borderId="10" xfId="62" applyNumberFormat="1" applyFont="1" applyFill="1" applyBorder="1" applyAlignment="1">
      <alignment horizontal="center" vertical="center" wrapText="1"/>
      <protection/>
    </xf>
    <xf numFmtId="3" fontId="1" fillId="14" borderId="10" xfId="62" applyNumberFormat="1" applyFont="1" applyFill="1" applyBorder="1" applyAlignment="1">
      <alignment horizontal="center" vertical="center"/>
      <protection/>
    </xf>
    <xf numFmtId="0" fontId="1" fillId="0" borderId="33" xfId="0" applyFont="1" applyBorder="1" applyAlignment="1">
      <alignment vertical="center"/>
    </xf>
    <xf numFmtId="41" fontId="1" fillId="0" borderId="10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center" vertical="center"/>
    </xf>
    <xf numFmtId="41" fontId="1" fillId="0" borderId="13" xfId="48" applyFont="1" applyBorder="1" applyAlignment="1">
      <alignment horizontal="center" vertical="center" shrinkToFit="1"/>
    </xf>
    <xf numFmtId="41" fontId="1" fillId="0" borderId="0" xfId="48" applyFont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 wrapText="1"/>
    </xf>
    <xf numFmtId="41" fontId="1" fillId="0" borderId="28" xfId="0" applyNumberFormat="1" applyFont="1" applyFill="1" applyBorder="1" applyAlignment="1">
      <alignment horizontal="center" vertical="center" wrapText="1"/>
    </xf>
    <xf numFmtId="41" fontId="1" fillId="0" borderId="28" xfId="0" applyNumberFormat="1" applyFont="1" applyFill="1" applyBorder="1" applyAlignment="1">
      <alignment horizontal="center" vertical="center"/>
    </xf>
    <xf numFmtId="41" fontId="1" fillId="0" borderId="29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11" xfId="0" applyNumberFormat="1" applyFont="1" applyFill="1" applyBorder="1" applyAlignment="1">
      <alignment horizontal="center" vertical="center" wrapText="1"/>
    </xf>
    <xf numFmtId="41" fontId="1" fillId="0" borderId="16" xfId="0" applyNumberFormat="1" applyFont="1" applyFill="1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center" vertical="center"/>
    </xf>
    <xf numFmtId="41" fontId="1" fillId="0" borderId="19" xfId="0" applyNumberFormat="1" applyFont="1" applyFill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vertical="center"/>
    </xf>
    <xf numFmtId="41" fontId="1" fillId="0" borderId="25" xfId="0" applyNumberFormat="1" applyFont="1" applyBorder="1" applyAlignment="1">
      <alignment horizontal="center" vertical="center" wrapText="1"/>
    </xf>
    <xf numFmtId="41" fontId="1" fillId="0" borderId="26" xfId="0" applyNumberFormat="1" applyFont="1" applyBorder="1" applyAlignment="1">
      <alignment horizontal="center" vertical="center" wrapText="1"/>
    </xf>
    <xf numFmtId="41" fontId="1" fillId="0" borderId="10" xfId="48" applyNumberFormat="1" applyFont="1" applyBorder="1" applyAlignment="1">
      <alignment horizontal="center" vertical="center"/>
    </xf>
    <xf numFmtId="41" fontId="1" fillId="0" borderId="11" xfId="48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 indent="1"/>
    </xf>
    <xf numFmtId="0" fontId="1" fillId="0" borderId="0" xfId="0" applyFont="1" applyBorder="1" applyAlignment="1">
      <alignment horizontal="distributed" vertical="center" wrapText="1" indent="1"/>
    </xf>
    <xf numFmtId="3" fontId="1" fillId="0" borderId="0" xfId="48" applyNumberFormat="1" applyFont="1" applyFill="1" applyBorder="1" applyAlignment="1">
      <alignment horizontal="center" vertical="center"/>
    </xf>
    <xf numFmtId="41" fontId="1" fillId="0" borderId="0" xfId="48" applyFont="1" applyBorder="1" applyAlignment="1">
      <alignment vertical="center"/>
    </xf>
    <xf numFmtId="41" fontId="1" fillId="0" borderId="0" xfId="48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41" fontId="1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1" fillId="0" borderId="15" xfId="0" applyNumberFormat="1" applyFont="1" applyFill="1" applyBorder="1" applyAlignment="1">
      <alignment horizontal="center" vertical="center" wrapText="1"/>
    </xf>
    <xf numFmtId="41" fontId="1" fillId="0" borderId="16" xfId="0" applyNumberFormat="1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 shrinkToFit="1"/>
    </xf>
    <xf numFmtId="180" fontId="1" fillId="0" borderId="0" xfId="0" applyNumberFormat="1" applyFont="1" applyFill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/>
    </xf>
    <xf numFmtId="3" fontId="1" fillId="0" borderId="10" xfId="48" applyNumberFormat="1" applyFont="1" applyFill="1" applyBorder="1" applyAlignment="1">
      <alignment horizontal="center" vertical="center"/>
    </xf>
    <xf numFmtId="41" fontId="1" fillId="0" borderId="10" xfId="48" applyFont="1" applyFill="1" applyBorder="1" applyAlignment="1">
      <alignment vertical="center"/>
    </xf>
    <xf numFmtId="41" fontId="1" fillId="0" borderId="11" xfId="48" applyFont="1" applyFill="1" applyBorder="1" applyAlignment="1">
      <alignment horizontal="center" vertical="center"/>
    </xf>
    <xf numFmtId="41" fontId="1" fillId="0" borderId="11" xfId="0" applyNumberFormat="1" applyFont="1" applyFill="1" applyBorder="1" applyAlignment="1">
      <alignment vertical="center"/>
    </xf>
    <xf numFmtId="3" fontId="1" fillId="0" borderId="10" xfId="48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/>
    </xf>
    <xf numFmtId="0" fontId="1" fillId="14" borderId="35" xfId="0" applyFont="1" applyFill="1" applyBorder="1" applyAlignment="1">
      <alignment horizontal="center"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1" fillId="14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0" fontId="1" fillId="14" borderId="37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38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14" borderId="14" xfId="0" applyFont="1" applyFill="1" applyBorder="1" applyAlignment="1">
      <alignment horizontal="center" vertical="center" wrapText="1"/>
    </xf>
    <xf numFmtId="0" fontId="1" fillId="14" borderId="39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3" fontId="1" fillId="14" borderId="10" xfId="0" applyNumberFormat="1" applyFont="1" applyFill="1" applyBorder="1" applyAlignment="1">
      <alignment horizontal="center" vertical="center"/>
    </xf>
    <xf numFmtId="3" fontId="1" fillId="14" borderId="11" xfId="0" applyNumberFormat="1" applyFont="1" applyFill="1" applyBorder="1" applyAlignment="1">
      <alignment horizontal="center" vertical="center"/>
    </xf>
    <xf numFmtId="3" fontId="1" fillId="1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3" fontId="1" fillId="14" borderId="11" xfId="62" applyNumberFormat="1" applyFont="1" applyFill="1" applyBorder="1" applyAlignment="1">
      <alignment horizontal="center" vertical="center" wrapText="1"/>
      <protection/>
    </xf>
    <xf numFmtId="3" fontId="1" fillId="14" borderId="13" xfId="62" applyNumberFormat="1" applyFont="1" applyFill="1" applyBorder="1" applyAlignment="1">
      <alignment horizontal="center" vertical="center" wrapText="1"/>
      <protection/>
    </xf>
    <xf numFmtId="0" fontId="1" fillId="14" borderId="29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40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1" fillId="14" borderId="41" xfId="0" applyFont="1" applyFill="1" applyBorder="1" applyAlignment="1">
      <alignment horizontal="center" vertical="center"/>
    </xf>
    <xf numFmtId="0" fontId="1" fillId="14" borderId="39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/>
    </xf>
    <xf numFmtId="0" fontId="2" fillId="14" borderId="25" xfId="0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 wrapText="1"/>
    </xf>
    <xf numFmtId="0" fontId="2" fillId="14" borderId="37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26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1" fillId="14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33" xfId="0" applyFont="1" applyBorder="1" applyAlignment="1">
      <alignment horizontal="left" vertical="center"/>
    </xf>
    <xf numFmtId="0" fontId="1" fillId="14" borderId="29" xfId="0" applyFont="1" applyFill="1" applyBorder="1" applyAlignment="1">
      <alignment horizontal="center" vertical="center"/>
    </xf>
    <xf numFmtId="0" fontId="1" fillId="14" borderId="38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 wrapText="1"/>
    </xf>
    <xf numFmtId="0" fontId="1" fillId="14" borderId="43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1" fillId="14" borderId="41" xfId="0" applyFont="1" applyFill="1" applyBorder="1" applyAlignment="1">
      <alignment horizontal="center" vertical="center" wrapText="1"/>
    </xf>
    <xf numFmtId="3" fontId="1" fillId="14" borderId="24" xfId="0" applyNumberFormat="1" applyFont="1" applyFill="1" applyBorder="1" applyAlignment="1">
      <alignment horizontal="center" vertical="center" wrapText="1"/>
    </xf>
    <xf numFmtId="3" fontId="1" fillId="14" borderId="21" xfId="0" applyNumberFormat="1" applyFont="1" applyFill="1" applyBorder="1" applyAlignment="1">
      <alignment horizontal="center" vertical="center" wrapText="1"/>
    </xf>
    <xf numFmtId="3" fontId="1" fillId="14" borderId="11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1" sqref="A1:M1"/>
    </sheetView>
  </sheetViews>
  <sheetFormatPr defaultColWidth="8.88671875" defaultRowHeight="13.5"/>
  <cols>
    <col min="1" max="1" width="7.3359375" style="1" customWidth="1"/>
    <col min="2" max="23" width="5.77734375" style="1" customWidth="1"/>
    <col min="24" max="24" width="5.77734375" style="60" customWidth="1"/>
    <col min="25" max="16384" width="8.88671875" style="1" customWidth="1"/>
  </cols>
  <sheetData>
    <row r="1" spans="1:13" ht="20.25" customHeight="1">
      <c r="A1" s="158" t="s">
        <v>145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0.25" customHeight="1">
      <c r="A3" s="115" t="s">
        <v>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4" ht="36" customHeight="1">
      <c r="A4" s="159" t="s">
        <v>15</v>
      </c>
      <c r="B4" s="155" t="s">
        <v>16</v>
      </c>
      <c r="C4" s="161"/>
      <c r="D4" s="161"/>
      <c r="E4" s="162"/>
      <c r="F4" s="155" t="s">
        <v>17</v>
      </c>
      <c r="G4" s="156"/>
      <c r="H4" s="156"/>
      <c r="I4" s="157"/>
      <c r="J4" s="155" t="s">
        <v>18</v>
      </c>
      <c r="K4" s="156"/>
      <c r="L4" s="156"/>
      <c r="M4" s="156"/>
      <c r="N4" s="155" t="s">
        <v>23</v>
      </c>
      <c r="O4" s="156"/>
      <c r="P4" s="156"/>
      <c r="Q4" s="157"/>
      <c r="R4" s="155" t="s">
        <v>24</v>
      </c>
      <c r="S4" s="156"/>
      <c r="T4" s="156"/>
      <c r="U4" s="156"/>
      <c r="V4" s="153" t="s">
        <v>164</v>
      </c>
      <c r="W4" s="154"/>
      <c r="X4" s="154"/>
    </row>
    <row r="5" spans="1:24" ht="36" customHeight="1">
      <c r="A5" s="160"/>
      <c r="B5" s="10" t="s">
        <v>0</v>
      </c>
      <c r="C5" s="10" t="s">
        <v>19</v>
      </c>
      <c r="D5" s="11" t="s">
        <v>1</v>
      </c>
      <c r="E5" s="11" t="s">
        <v>2</v>
      </c>
      <c r="F5" s="10" t="s">
        <v>0</v>
      </c>
      <c r="G5" s="11" t="s">
        <v>19</v>
      </c>
      <c r="H5" s="11" t="s">
        <v>1</v>
      </c>
      <c r="I5" s="11" t="s">
        <v>2</v>
      </c>
      <c r="J5" s="10" t="s">
        <v>0</v>
      </c>
      <c r="K5" s="10" t="s">
        <v>19</v>
      </c>
      <c r="L5" s="11" t="s">
        <v>1</v>
      </c>
      <c r="M5" s="12" t="s">
        <v>2</v>
      </c>
      <c r="N5" s="10" t="s">
        <v>0</v>
      </c>
      <c r="O5" s="10" t="s">
        <v>19</v>
      </c>
      <c r="P5" s="11" t="s">
        <v>1</v>
      </c>
      <c r="Q5" s="11" t="s">
        <v>2</v>
      </c>
      <c r="R5" s="10" t="s">
        <v>0</v>
      </c>
      <c r="S5" s="10" t="s">
        <v>19</v>
      </c>
      <c r="T5" s="11" t="s">
        <v>1</v>
      </c>
      <c r="U5" s="11" t="s">
        <v>2</v>
      </c>
      <c r="V5" s="13" t="s">
        <v>0</v>
      </c>
      <c r="W5" s="14" t="s">
        <v>19</v>
      </c>
      <c r="X5" s="59" t="s">
        <v>1</v>
      </c>
    </row>
    <row r="6" spans="1:24" s="3" customFormat="1" ht="36" customHeight="1">
      <c r="A6" s="6" t="s">
        <v>20</v>
      </c>
      <c r="B6" s="2">
        <v>72694</v>
      </c>
      <c r="C6" s="2">
        <v>184</v>
      </c>
      <c r="D6" s="2">
        <v>67994</v>
      </c>
      <c r="E6" s="2">
        <v>4516</v>
      </c>
      <c r="F6" s="2">
        <v>51031</v>
      </c>
      <c r="G6" s="2">
        <v>50</v>
      </c>
      <c r="H6" s="2">
        <v>48574</v>
      </c>
      <c r="I6" s="2">
        <v>2407</v>
      </c>
      <c r="J6" s="2">
        <v>4797</v>
      </c>
      <c r="K6" s="2">
        <v>28</v>
      </c>
      <c r="L6" s="2">
        <v>4322</v>
      </c>
      <c r="M6" s="4">
        <v>447</v>
      </c>
      <c r="N6" s="2">
        <v>16734</v>
      </c>
      <c r="O6" s="2">
        <v>91</v>
      </c>
      <c r="P6" s="2">
        <v>15040</v>
      </c>
      <c r="Q6" s="2">
        <v>1603</v>
      </c>
      <c r="R6" s="2">
        <v>132</v>
      </c>
      <c r="S6" s="2">
        <v>15</v>
      </c>
      <c r="T6" s="2">
        <v>58</v>
      </c>
      <c r="U6" s="2">
        <v>59</v>
      </c>
      <c r="V6" s="2">
        <v>22960</v>
      </c>
      <c r="W6" s="2">
        <v>56</v>
      </c>
      <c r="X6" s="4">
        <v>22904</v>
      </c>
    </row>
    <row r="7" spans="1:24" s="3" customFormat="1" ht="36" customHeight="1">
      <c r="A7" s="5" t="s">
        <v>21</v>
      </c>
      <c r="B7" s="21">
        <v>72480</v>
      </c>
      <c r="C7" s="21">
        <v>185</v>
      </c>
      <c r="D7" s="21">
        <v>67686</v>
      </c>
      <c r="E7" s="21">
        <v>4609</v>
      </c>
      <c r="F7" s="21">
        <v>51298</v>
      </c>
      <c r="G7" s="21">
        <v>51</v>
      </c>
      <c r="H7" s="21">
        <v>48756</v>
      </c>
      <c r="I7" s="21">
        <v>2491</v>
      </c>
      <c r="J7" s="21">
        <v>4710</v>
      </c>
      <c r="K7" s="21">
        <v>29</v>
      </c>
      <c r="L7" s="21">
        <v>4219</v>
      </c>
      <c r="M7" s="22">
        <v>462</v>
      </c>
      <c r="N7" s="21">
        <v>16341</v>
      </c>
      <c r="O7" s="21">
        <v>92</v>
      </c>
      <c r="P7" s="21">
        <v>14652</v>
      </c>
      <c r="Q7" s="21">
        <v>1597</v>
      </c>
      <c r="R7" s="21">
        <v>131</v>
      </c>
      <c r="S7" s="21">
        <v>13</v>
      </c>
      <c r="T7" s="21">
        <v>59</v>
      </c>
      <c r="U7" s="21">
        <v>59</v>
      </c>
      <c r="V7" s="21">
        <v>23936</v>
      </c>
      <c r="W7" s="21">
        <v>71</v>
      </c>
      <c r="X7" s="62">
        <v>23865</v>
      </c>
    </row>
    <row r="8" spans="1:24" s="3" customFormat="1" ht="36" customHeight="1">
      <c r="A8" s="5" t="s">
        <v>55</v>
      </c>
      <c r="B8" s="21">
        <v>70624</v>
      </c>
      <c r="C8" s="21">
        <v>183</v>
      </c>
      <c r="D8" s="21">
        <v>65941</v>
      </c>
      <c r="E8" s="21">
        <v>4500</v>
      </c>
      <c r="F8" s="21">
        <v>50392</v>
      </c>
      <c r="G8" s="21">
        <v>50</v>
      </c>
      <c r="H8" s="21">
        <v>48001</v>
      </c>
      <c r="I8" s="21">
        <v>2341</v>
      </c>
      <c r="J8" s="21">
        <v>4405</v>
      </c>
      <c r="K8" s="21">
        <v>29</v>
      </c>
      <c r="L8" s="21">
        <v>3993</v>
      </c>
      <c r="M8" s="22">
        <v>383</v>
      </c>
      <c r="N8" s="21">
        <v>15641</v>
      </c>
      <c r="O8" s="21">
        <v>91</v>
      </c>
      <c r="P8" s="21">
        <v>13881</v>
      </c>
      <c r="Q8" s="21">
        <v>1669</v>
      </c>
      <c r="R8" s="21">
        <v>186</v>
      </c>
      <c r="S8" s="21">
        <v>13</v>
      </c>
      <c r="T8" s="21">
        <v>66</v>
      </c>
      <c r="U8" s="21">
        <v>107</v>
      </c>
      <c r="V8" s="21">
        <v>23699</v>
      </c>
      <c r="W8" s="21">
        <v>77</v>
      </c>
      <c r="X8" s="62">
        <v>23622</v>
      </c>
    </row>
    <row r="9" spans="1:24" s="3" customFormat="1" ht="36" customHeight="1">
      <c r="A9" s="5" t="s">
        <v>113</v>
      </c>
      <c r="B9" s="21">
        <v>71292</v>
      </c>
      <c r="C9" s="21">
        <v>187</v>
      </c>
      <c r="D9" s="21">
        <v>66788</v>
      </c>
      <c r="E9" s="21">
        <v>4317</v>
      </c>
      <c r="F9" s="21">
        <v>51612</v>
      </c>
      <c r="G9" s="21">
        <v>50</v>
      </c>
      <c r="H9" s="21">
        <v>49387</v>
      </c>
      <c r="I9" s="21">
        <v>2175</v>
      </c>
      <c r="J9" s="21">
        <v>4180</v>
      </c>
      <c r="K9" s="21">
        <v>35</v>
      </c>
      <c r="L9" s="21">
        <v>3776</v>
      </c>
      <c r="M9" s="22">
        <v>369</v>
      </c>
      <c r="N9" s="21">
        <v>15308</v>
      </c>
      <c r="O9" s="21">
        <v>92</v>
      </c>
      <c r="P9" s="21">
        <v>13555</v>
      </c>
      <c r="Q9" s="21">
        <v>1661</v>
      </c>
      <c r="R9" s="21">
        <v>192</v>
      </c>
      <c r="S9" s="21">
        <v>10</v>
      </c>
      <c r="T9" s="21">
        <v>70</v>
      </c>
      <c r="U9" s="21">
        <v>112</v>
      </c>
      <c r="V9" s="21">
        <v>23477</v>
      </c>
      <c r="W9" s="21">
        <v>67</v>
      </c>
      <c r="X9" s="22">
        <v>23410</v>
      </c>
    </row>
    <row r="10" spans="1:24" s="3" customFormat="1" ht="36" customHeight="1">
      <c r="A10" s="8" t="s">
        <v>114</v>
      </c>
      <c r="B10" s="134">
        <v>72538</v>
      </c>
      <c r="C10" s="134">
        <v>189</v>
      </c>
      <c r="D10" s="134">
        <v>67966</v>
      </c>
      <c r="E10" s="134">
        <v>4383</v>
      </c>
      <c r="F10" s="134">
        <v>53271</v>
      </c>
      <c r="G10" s="134">
        <v>50</v>
      </c>
      <c r="H10" s="134">
        <v>50922</v>
      </c>
      <c r="I10" s="134">
        <v>2299</v>
      </c>
      <c r="J10" s="134">
        <v>3959</v>
      </c>
      <c r="K10" s="134">
        <v>39</v>
      </c>
      <c r="L10" s="134">
        <v>3579</v>
      </c>
      <c r="M10" s="134">
        <v>341</v>
      </c>
      <c r="N10" s="134">
        <v>15100</v>
      </c>
      <c r="O10" s="134">
        <v>92</v>
      </c>
      <c r="P10" s="134">
        <v>13388</v>
      </c>
      <c r="Q10" s="134">
        <v>1620</v>
      </c>
      <c r="R10" s="134">
        <v>208</v>
      </c>
      <c r="S10" s="134">
        <v>8</v>
      </c>
      <c r="T10" s="134">
        <v>77</v>
      </c>
      <c r="U10" s="134">
        <v>123</v>
      </c>
      <c r="V10" s="134">
        <v>23598</v>
      </c>
      <c r="W10" s="135">
        <v>46</v>
      </c>
      <c r="X10" s="136">
        <v>23552</v>
      </c>
    </row>
    <row r="11" spans="1:24" s="3" customFormat="1" ht="36" customHeight="1">
      <c r="A11" s="133" t="s">
        <v>163</v>
      </c>
      <c r="B11" s="140">
        <f>SUM(C11:E11)</f>
        <v>76215</v>
      </c>
      <c r="C11" s="137">
        <f>SUM(G11+K11+O11+S11)</f>
        <v>188</v>
      </c>
      <c r="D11" s="137">
        <f>SUM(H11+L11+P11+T11)</f>
        <v>71173</v>
      </c>
      <c r="E11" s="137">
        <f>SUM(I11+M11+Q11+U11)</f>
        <v>4854</v>
      </c>
      <c r="F11" s="140">
        <f>SUM(G11:I11)</f>
        <v>56983</v>
      </c>
      <c r="G11" s="66">
        <v>49</v>
      </c>
      <c r="H11" s="66">
        <v>54284</v>
      </c>
      <c r="I11" s="66">
        <v>2650</v>
      </c>
      <c r="J11" s="140">
        <f>SUM(K11:M11)</f>
        <v>3769</v>
      </c>
      <c r="K11" s="66">
        <v>38</v>
      </c>
      <c r="L11" s="66">
        <v>3411</v>
      </c>
      <c r="M11" s="66">
        <v>320</v>
      </c>
      <c r="N11" s="140">
        <f>SUM(O11:Q11)</f>
        <v>15236</v>
      </c>
      <c r="O11" s="66">
        <v>93</v>
      </c>
      <c r="P11" s="66">
        <v>13412</v>
      </c>
      <c r="Q11" s="66">
        <v>1731</v>
      </c>
      <c r="R11" s="140">
        <f>SUM(S11:U11)</f>
        <v>227</v>
      </c>
      <c r="S11" s="66">
        <v>8</v>
      </c>
      <c r="T11" s="66">
        <v>66</v>
      </c>
      <c r="U11" s="66">
        <v>153</v>
      </c>
      <c r="V11" s="140">
        <f>SUM(W11:X11)</f>
        <v>23817</v>
      </c>
      <c r="W11" s="66">
        <v>56</v>
      </c>
      <c r="X11" s="66">
        <v>23761</v>
      </c>
    </row>
    <row r="12" spans="1:24" s="3" customFormat="1" ht="15" customHeight="1">
      <c r="A12" s="1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30" customHeight="1">
      <c r="A13" s="110" t="s">
        <v>22</v>
      </c>
      <c r="B13" s="141">
        <f>C13+D13+E13</f>
        <v>72668</v>
      </c>
      <c r="C13" s="2">
        <f>G13+K13+O13+S13</f>
        <v>188</v>
      </c>
      <c r="D13" s="2">
        <f>H13+L13+P13+T13</f>
        <v>68133</v>
      </c>
      <c r="E13" s="2">
        <f>I13+M13+Q13+U13</f>
        <v>4347</v>
      </c>
      <c r="F13" s="141">
        <f>G13+H13+I13</f>
        <v>53412</v>
      </c>
      <c r="G13" s="2">
        <v>49</v>
      </c>
      <c r="H13" s="2">
        <v>51095</v>
      </c>
      <c r="I13" s="2">
        <v>2268</v>
      </c>
      <c r="J13" s="141">
        <f>K13+L13+M13</f>
        <v>3939</v>
      </c>
      <c r="K13" s="2">
        <v>39</v>
      </c>
      <c r="L13" s="2">
        <v>3559</v>
      </c>
      <c r="M13" s="4">
        <v>341</v>
      </c>
      <c r="N13" s="141">
        <f>O13+P13+Q13</f>
        <v>15108</v>
      </c>
      <c r="O13" s="2">
        <v>92</v>
      </c>
      <c r="P13" s="2">
        <v>13405</v>
      </c>
      <c r="Q13" s="2">
        <v>1611</v>
      </c>
      <c r="R13" s="141">
        <f>S13+T13+U13</f>
        <v>209</v>
      </c>
      <c r="S13" s="2">
        <v>8</v>
      </c>
      <c r="T13" s="2">
        <v>74</v>
      </c>
      <c r="U13" s="2">
        <v>127</v>
      </c>
      <c r="V13" s="141">
        <f>W13+X13</f>
        <v>23598</v>
      </c>
      <c r="W13" s="142">
        <v>46</v>
      </c>
      <c r="X13" s="143">
        <v>23552</v>
      </c>
    </row>
    <row r="14" spans="1:24" ht="30" customHeight="1">
      <c r="A14" s="110" t="s">
        <v>3</v>
      </c>
      <c r="B14" s="141">
        <f aca="true" t="shared" si="0" ref="B14:B24">C14+D14+E14</f>
        <v>72693</v>
      </c>
      <c r="C14" s="2">
        <f aca="true" t="shared" si="1" ref="C14:E24">G14+K14+O14+S14</f>
        <v>189</v>
      </c>
      <c r="D14" s="2">
        <f t="shared" si="1"/>
        <v>68133</v>
      </c>
      <c r="E14" s="2">
        <f t="shared" si="1"/>
        <v>4371</v>
      </c>
      <c r="F14" s="141">
        <f aca="true" t="shared" si="2" ref="F14:F24">G14+H14+I14</f>
        <v>53407</v>
      </c>
      <c r="G14" s="2">
        <v>49</v>
      </c>
      <c r="H14" s="2">
        <v>51084</v>
      </c>
      <c r="I14" s="2">
        <v>2274</v>
      </c>
      <c r="J14" s="141">
        <f aca="true" t="shared" si="3" ref="J14:J24">K14+L14+M14</f>
        <v>3940</v>
      </c>
      <c r="K14" s="2">
        <v>39</v>
      </c>
      <c r="L14" s="2">
        <v>3557</v>
      </c>
      <c r="M14" s="4">
        <v>344</v>
      </c>
      <c r="N14" s="141">
        <f aca="true" t="shared" si="4" ref="N14:N24">O14+P14+Q14</f>
        <v>15133</v>
      </c>
      <c r="O14" s="2">
        <v>93</v>
      </c>
      <c r="P14" s="2">
        <v>13416</v>
      </c>
      <c r="Q14" s="2">
        <v>1624</v>
      </c>
      <c r="R14" s="141">
        <f aca="true" t="shared" si="5" ref="R14:R24">S14+T14+U14</f>
        <v>213</v>
      </c>
      <c r="S14" s="2">
        <v>8</v>
      </c>
      <c r="T14" s="2">
        <v>76</v>
      </c>
      <c r="U14" s="2">
        <v>129</v>
      </c>
      <c r="V14" s="141">
        <f aca="true" t="shared" si="6" ref="V14:V24">W14+X14</f>
        <v>23538</v>
      </c>
      <c r="W14" s="142">
        <v>46</v>
      </c>
      <c r="X14" s="143">
        <v>23492</v>
      </c>
    </row>
    <row r="15" spans="1:24" ht="30" customHeight="1">
      <c r="A15" s="110" t="s">
        <v>4</v>
      </c>
      <c r="B15" s="141">
        <f t="shared" si="0"/>
        <v>73233</v>
      </c>
      <c r="C15" s="2">
        <f t="shared" si="1"/>
        <v>189</v>
      </c>
      <c r="D15" s="2">
        <f t="shared" si="1"/>
        <v>68513</v>
      </c>
      <c r="E15" s="2">
        <f t="shared" si="1"/>
        <v>4531</v>
      </c>
      <c r="F15" s="141">
        <f t="shared" si="2"/>
        <v>53896</v>
      </c>
      <c r="G15" s="2">
        <v>49</v>
      </c>
      <c r="H15" s="2">
        <v>51444</v>
      </c>
      <c r="I15" s="2">
        <v>2403</v>
      </c>
      <c r="J15" s="141">
        <f t="shared" si="3"/>
        <v>3945</v>
      </c>
      <c r="K15" s="2">
        <v>39</v>
      </c>
      <c r="L15" s="2">
        <v>3541</v>
      </c>
      <c r="M15" s="4">
        <v>365</v>
      </c>
      <c r="N15" s="141">
        <f t="shared" si="4"/>
        <v>15168</v>
      </c>
      <c r="O15" s="2">
        <v>93</v>
      </c>
      <c r="P15" s="2">
        <v>13444</v>
      </c>
      <c r="Q15" s="2">
        <v>1631</v>
      </c>
      <c r="R15" s="141">
        <f t="shared" si="5"/>
        <v>224</v>
      </c>
      <c r="S15" s="2">
        <v>8</v>
      </c>
      <c r="T15" s="2">
        <v>84</v>
      </c>
      <c r="U15" s="2">
        <v>132</v>
      </c>
      <c r="V15" s="141">
        <f t="shared" si="6"/>
        <v>23556</v>
      </c>
      <c r="W15" s="142">
        <v>46</v>
      </c>
      <c r="X15" s="143">
        <v>23510</v>
      </c>
    </row>
    <row r="16" spans="1:24" ht="30" customHeight="1">
      <c r="A16" s="110" t="s">
        <v>5</v>
      </c>
      <c r="B16" s="141">
        <f t="shared" si="0"/>
        <v>73636</v>
      </c>
      <c r="C16" s="2">
        <f t="shared" si="1"/>
        <v>188</v>
      </c>
      <c r="D16" s="2">
        <f t="shared" si="1"/>
        <v>68907</v>
      </c>
      <c r="E16" s="2">
        <f t="shared" si="1"/>
        <v>4541</v>
      </c>
      <c r="F16" s="141">
        <f t="shared" si="2"/>
        <v>54336</v>
      </c>
      <c r="G16" s="2">
        <v>49</v>
      </c>
      <c r="H16" s="2">
        <v>51820</v>
      </c>
      <c r="I16" s="2">
        <v>2467</v>
      </c>
      <c r="J16" s="141">
        <f t="shared" si="3"/>
        <v>3908</v>
      </c>
      <c r="K16" s="2">
        <v>39</v>
      </c>
      <c r="L16" s="2">
        <v>3555</v>
      </c>
      <c r="M16" s="4">
        <v>314</v>
      </c>
      <c r="N16" s="141">
        <f t="shared" si="4"/>
        <v>15174</v>
      </c>
      <c r="O16" s="2">
        <v>92</v>
      </c>
      <c r="P16" s="2">
        <v>13457</v>
      </c>
      <c r="Q16" s="2">
        <v>1625</v>
      </c>
      <c r="R16" s="141">
        <f t="shared" si="5"/>
        <v>218</v>
      </c>
      <c r="S16" s="2">
        <v>8</v>
      </c>
      <c r="T16" s="2">
        <v>75</v>
      </c>
      <c r="U16" s="2">
        <v>135</v>
      </c>
      <c r="V16" s="141">
        <f t="shared" si="6"/>
        <v>23577</v>
      </c>
      <c r="W16" s="142">
        <v>46</v>
      </c>
      <c r="X16" s="143">
        <v>23531</v>
      </c>
    </row>
    <row r="17" spans="1:24" ht="30" customHeight="1">
      <c r="A17" s="110" t="s">
        <v>6</v>
      </c>
      <c r="B17" s="141">
        <f t="shared" si="0"/>
        <v>73885</v>
      </c>
      <c r="C17" s="2">
        <f t="shared" si="1"/>
        <v>188</v>
      </c>
      <c r="D17" s="2">
        <f t="shared" si="1"/>
        <v>69114</v>
      </c>
      <c r="E17" s="2">
        <f t="shared" si="1"/>
        <v>4583</v>
      </c>
      <c r="F17" s="141">
        <f t="shared" si="2"/>
        <v>54651</v>
      </c>
      <c r="G17" s="2">
        <v>49</v>
      </c>
      <c r="H17" s="2">
        <v>52111</v>
      </c>
      <c r="I17" s="2">
        <v>2491</v>
      </c>
      <c r="J17" s="141">
        <f t="shared" si="3"/>
        <v>3884</v>
      </c>
      <c r="K17" s="2">
        <v>39</v>
      </c>
      <c r="L17" s="2">
        <v>3526</v>
      </c>
      <c r="M17" s="4">
        <v>319</v>
      </c>
      <c r="N17" s="141">
        <f t="shared" si="4"/>
        <v>15129</v>
      </c>
      <c r="O17" s="2">
        <v>92</v>
      </c>
      <c r="P17" s="2">
        <v>13405</v>
      </c>
      <c r="Q17" s="2">
        <v>1632</v>
      </c>
      <c r="R17" s="141">
        <f t="shared" si="5"/>
        <v>221</v>
      </c>
      <c r="S17" s="2">
        <v>8</v>
      </c>
      <c r="T17" s="2">
        <v>72</v>
      </c>
      <c r="U17" s="2">
        <v>141</v>
      </c>
      <c r="V17" s="141">
        <f t="shared" si="6"/>
        <v>23601</v>
      </c>
      <c r="W17" s="142">
        <v>45</v>
      </c>
      <c r="X17" s="143">
        <v>23556</v>
      </c>
    </row>
    <row r="18" spans="1:24" ht="30" customHeight="1">
      <c r="A18" s="110" t="s">
        <v>7</v>
      </c>
      <c r="B18" s="141">
        <f t="shared" si="0"/>
        <v>74555</v>
      </c>
      <c r="C18" s="2">
        <f t="shared" si="1"/>
        <v>188</v>
      </c>
      <c r="D18" s="2">
        <f t="shared" si="1"/>
        <v>69746</v>
      </c>
      <c r="E18" s="2">
        <f t="shared" si="1"/>
        <v>4621</v>
      </c>
      <c r="F18" s="141">
        <f t="shared" si="2"/>
        <v>55325</v>
      </c>
      <c r="G18" s="2">
        <v>49</v>
      </c>
      <c r="H18" s="2">
        <v>52770</v>
      </c>
      <c r="I18" s="2">
        <v>2506</v>
      </c>
      <c r="J18" s="141">
        <f t="shared" si="3"/>
        <v>3857</v>
      </c>
      <c r="K18" s="2">
        <v>39</v>
      </c>
      <c r="L18" s="2">
        <v>3496</v>
      </c>
      <c r="M18" s="4">
        <v>322</v>
      </c>
      <c r="N18" s="141">
        <f t="shared" si="4"/>
        <v>15149</v>
      </c>
      <c r="O18" s="2">
        <v>92</v>
      </c>
      <c r="P18" s="2">
        <v>13409</v>
      </c>
      <c r="Q18" s="2">
        <v>1648</v>
      </c>
      <c r="R18" s="141">
        <f t="shared" si="5"/>
        <v>224</v>
      </c>
      <c r="S18" s="2">
        <v>8</v>
      </c>
      <c r="T18" s="2">
        <v>71</v>
      </c>
      <c r="U18" s="2">
        <v>145</v>
      </c>
      <c r="V18" s="141">
        <f t="shared" si="6"/>
        <v>23571</v>
      </c>
      <c r="W18" s="142">
        <v>45</v>
      </c>
      <c r="X18" s="143">
        <v>23526</v>
      </c>
    </row>
    <row r="19" spans="1:24" ht="30" customHeight="1">
      <c r="A19" s="110" t="s">
        <v>8</v>
      </c>
      <c r="B19" s="141">
        <f t="shared" si="0"/>
        <v>75451</v>
      </c>
      <c r="C19" s="2">
        <f t="shared" si="1"/>
        <v>190</v>
      </c>
      <c r="D19" s="2">
        <f t="shared" si="1"/>
        <v>70618</v>
      </c>
      <c r="E19" s="2">
        <f t="shared" si="1"/>
        <v>4643</v>
      </c>
      <c r="F19" s="141">
        <f t="shared" si="2"/>
        <v>56154</v>
      </c>
      <c r="G19" s="2">
        <v>49</v>
      </c>
      <c r="H19" s="2">
        <v>53577</v>
      </c>
      <c r="I19" s="2">
        <v>2528</v>
      </c>
      <c r="J19" s="141">
        <f t="shared" si="3"/>
        <v>3865</v>
      </c>
      <c r="K19" s="2">
        <v>39</v>
      </c>
      <c r="L19" s="2">
        <v>3503</v>
      </c>
      <c r="M19" s="4">
        <v>323</v>
      </c>
      <c r="N19" s="141">
        <f t="shared" si="4"/>
        <v>15203</v>
      </c>
      <c r="O19" s="2">
        <v>94</v>
      </c>
      <c r="P19" s="2">
        <v>13466</v>
      </c>
      <c r="Q19" s="2">
        <v>1643</v>
      </c>
      <c r="R19" s="141">
        <f t="shared" si="5"/>
        <v>229</v>
      </c>
      <c r="S19" s="2">
        <v>8</v>
      </c>
      <c r="T19" s="2">
        <v>72</v>
      </c>
      <c r="U19" s="2">
        <v>149</v>
      </c>
      <c r="V19" s="141">
        <f t="shared" si="6"/>
        <v>23602</v>
      </c>
      <c r="W19" s="142">
        <v>46</v>
      </c>
      <c r="X19" s="143">
        <v>23556</v>
      </c>
    </row>
    <row r="20" spans="1:24" ht="30" customHeight="1">
      <c r="A20" s="110" t="s">
        <v>9</v>
      </c>
      <c r="B20" s="141">
        <f t="shared" si="0"/>
        <v>75945</v>
      </c>
      <c r="C20" s="2">
        <f t="shared" si="1"/>
        <v>251</v>
      </c>
      <c r="D20" s="2">
        <f t="shared" si="1"/>
        <v>70949</v>
      </c>
      <c r="E20" s="2">
        <f t="shared" si="1"/>
        <v>4745</v>
      </c>
      <c r="F20" s="141">
        <f t="shared" si="2"/>
        <v>56444</v>
      </c>
      <c r="G20" s="2">
        <v>49</v>
      </c>
      <c r="H20" s="2">
        <v>53845</v>
      </c>
      <c r="I20" s="2">
        <v>2550</v>
      </c>
      <c r="J20" s="141">
        <f t="shared" si="3"/>
        <v>3857</v>
      </c>
      <c r="K20" s="2">
        <v>39</v>
      </c>
      <c r="L20" s="2">
        <v>3498</v>
      </c>
      <c r="M20" s="4">
        <v>320</v>
      </c>
      <c r="N20" s="141">
        <f t="shared" si="4"/>
        <v>15198</v>
      </c>
      <c r="O20" s="2">
        <v>92</v>
      </c>
      <c r="P20" s="2">
        <v>13458</v>
      </c>
      <c r="Q20" s="2">
        <v>1648</v>
      </c>
      <c r="R20" s="141">
        <f t="shared" si="5"/>
        <v>446</v>
      </c>
      <c r="S20" s="2">
        <v>71</v>
      </c>
      <c r="T20" s="2">
        <v>148</v>
      </c>
      <c r="U20" s="2">
        <v>227</v>
      </c>
      <c r="V20" s="141">
        <f t="shared" si="6"/>
        <v>23634</v>
      </c>
      <c r="W20" s="142">
        <v>52</v>
      </c>
      <c r="X20" s="143">
        <v>23582</v>
      </c>
    </row>
    <row r="21" spans="1:24" ht="30" customHeight="1">
      <c r="A21" s="110" t="s">
        <v>10</v>
      </c>
      <c r="B21" s="141">
        <f t="shared" si="0"/>
        <v>76023</v>
      </c>
      <c r="C21" s="2">
        <f t="shared" si="1"/>
        <v>190</v>
      </c>
      <c r="D21" s="2">
        <f t="shared" si="1"/>
        <v>71124</v>
      </c>
      <c r="E21" s="2">
        <f t="shared" si="1"/>
        <v>4709</v>
      </c>
      <c r="F21" s="141">
        <f t="shared" si="2"/>
        <v>56783</v>
      </c>
      <c r="G21" s="2">
        <v>49</v>
      </c>
      <c r="H21" s="2">
        <v>54150</v>
      </c>
      <c r="I21" s="2">
        <v>2584</v>
      </c>
      <c r="J21" s="141">
        <f t="shared" si="3"/>
        <v>3819</v>
      </c>
      <c r="K21" s="2">
        <v>40</v>
      </c>
      <c r="L21" s="2">
        <v>3461</v>
      </c>
      <c r="M21" s="4">
        <v>318</v>
      </c>
      <c r="N21" s="141">
        <f t="shared" si="4"/>
        <v>15192</v>
      </c>
      <c r="O21" s="2">
        <v>93</v>
      </c>
      <c r="P21" s="2">
        <v>13442</v>
      </c>
      <c r="Q21" s="2">
        <v>1657</v>
      </c>
      <c r="R21" s="141">
        <f t="shared" si="5"/>
        <v>229</v>
      </c>
      <c r="S21" s="2">
        <v>8</v>
      </c>
      <c r="T21" s="2">
        <v>71</v>
      </c>
      <c r="U21" s="2">
        <v>150</v>
      </c>
      <c r="V21" s="141">
        <f t="shared" si="6"/>
        <v>23676</v>
      </c>
      <c r="W21" s="142">
        <v>51</v>
      </c>
      <c r="X21" s="143">
        <v>23625</v>
      </c>
    </row>
    <row r="22" spans="1:24" ht="30" customHeight="1">
      <c r="A22" s="110" t="s">
        <v>11</v>
      </c>
      <c r="B22" s="141">
        <f t="shared" si="0"/>
        <v>76141</v>
      </c>
      <c r="C22" s="2">
        <f t="shared" si="1"/>
        <v>191</v>
      </c>
      <c r="D22" s="2">
        <f t="shared" si="1"/>
        <v>71170</v>
      </c>
      <c r="E22" s="2">
        <f t="shared" si="1"/>
        <v>4780</v>
      </c>
      <c r="F22" s="141">
        <f t="shared" si="2"/>
        <v>56903</v>
      </c>
      <c r="G22" s="2">
        <v>50</v>
      </c>
      <c r="H22" s="2">
        <v>54237</v>
      </c>
      <c r="I22" s="2">
        <v>2616</v>
      </c>
      <c r="J22" s="141">
        <f t="shared" si="3"/>
        <v>3807</v>
      </c>
      <c r="K22" s="2">
        <v>40</v>
      </c>
      <c r="L22" s="2">
        <v>3447</v>
      </c>
      <c r="M22" s="4">
        <v>320</v>
      </c>
      <c r="N22" s="141">
        <f t="shared" si="4"/>
        <v>15202</v>
      </c>
      <c r="O22" s="2">
        <v>93</v>
      </c>
      <c r="P22" s="2">
        <v>13419</v>
      </c>
      <c r="Q22" s="2">
        <v>1690</v>
      </c>
      <c r="R22" s="141">
        <f t="shared" si="5"/>
        <v>229</v>
      </c>
      <c r="S22" s="2">
        <v>8</v>
      </c>
      <c r="T22" s="2">
        <v>67</v>
      </c>
      <c r="U22" s="2">
        <v>154</v>
      </c>
      <c r="V22" s="141">
        <f t="shared" si="6"/>
        <v>23730</v>
      </c>
      <c r="W22" s="142">
        <v>51</v>
      </c>
      <c r="X22" s="143">
        <v>23679</v>
      </c>
    </row>
    <row r="23" spans="1:24" ht="30" customHeight="1">
      <c r="A23" s="110" t="s">
        <v>12</v>
      </c>
      <c r="B23" s="141">
        <f t="shared" si="0"/>
        <v>76089</v>
      </c>
      <c r="C23" s="2">
        <f t="shared" si="1"/>
        <v>195</v>
      </c>
      <c r="D23" s="2">
        <f t="shared" si="1"/>
        <v>71045</v>
      </c>
      <c r="E23" s="2">
        <f t="shared" si="1"/>
        <v>4849</v>
      </c>
      <c r="F23" s="141">
        <f t="shared" si="2"/>
        <v>56845</v>
      </c>
      <c r="G23" s="2">
        <v>55</v>
      </c>
      <c r="H23" s="2">
        <v>54151</v>
      </c>
      <c r="I23" s="2">
        <v>2639</v>
      </c>
      <c r="J23" s="141">
        <f t="shared" si="3"/>
        <v>3783</v>
      </c>
      <c r="K23" s="2">
        <v>38</v>
      </c>
      <c r="L23" s="2">
        <v>3425</v>
      </c>
      <c r="M23" s="4">
        <v>320</v>
      </c>
      <c r="N23" s="141">
        <f t="shared" si="4"/>
        <v>15237</v>
      </c>
      <c r="O23" s="2">
        <v>94</v>
      </c>
      <c r="P23" s="2">
        <v>13407</v>
      </c>
      <c r="Q23" s="2">
        <v>1736</v>
      </c>
      <c r="R23" s="141">
        <f t="shared" si="5"/>
        <v>224</v>
      </c>
      <c r="S23" s="2">
        <v>8</v>
      </c>
      <c r="T23" s="2">
        <v>62</v>
      </c>
      <c r="U23" s="2">
        <v>154</v>
      </c>
      <c r="V23" s="141">
        <f t="shared" si="6"/>
        <v>23733</v>
      </c>
      <c r="W23" s="142">
        <v>51</v>
      </c>
      <c r="X23" s="143">
        <v>23682</v>
      </c>
    </row>
    <row r="24" spans="1:24" ht="30" customHeight="1">
      <c r="A24" s="110" t="s">
        <v>13</v>
      </c>
      <c r="B24" s="141">
        <f t="shared" si="0"/>
        <v>76215</v>
      </c>
      <c r="C24" s="2">
        <f t="shared" si="1"/>
        <v>188</v>
      </c>
      <c r="D24" s="2">
        <f t="shared" si="1"/>
        <v>71173</v>
      </c>
      <c r="E24" s="2">
        <f t="shared" si="1"/>
        <v>4854</v>
      </c>
      <c r="F24" s="141">
        <f t="shared" si="2"/>
        <v>56983</v>
      </c>
      <c r="G24" s="2">
        <v>49</v>
      </c>
      <c r="H24" s="2">
        <v>54284</v>
      </c>
      <c r="I24" s="2">
        <v>2650</v>
      </c>
      <c r="J24" s="141">
        <f t="shared" si="3"/>
        <v>3769</v>
      </c>
      <c r="K24" s="2">
        <v>38</v>
      </c>
      <c r="L24" s="2">
        <v>3411</v>
      </c>
      <c r="M24" s="4">
        <v>320</v>
      </c>
      <c r="N24" s="141">
        <f t="shared" si="4"/>
        <v>15236</v>
      </c>
      <c r="O24" s="2">
        <v>93</v>
      </c>
      <c r="P24" s="2">
        <v>13412</v>
      </c>
      <c r="Q24" s="2">
        <v>1731</v>
      </c>
      <c r="R24" s="141">
        <f t="shared" si="5"/>
        <v>227</v>
      </c>
      <c r="S24" s="2">
        <v>8</v>
      </c>
      <c r="T24" s="2">
        <v>66</v>
      </c>
      <c r="U24" s="2">
        <v>153</v>
      </c>
      <c r="V24" s="141">
        <f t="shared" si="6"/>
        <v>23817</v>
      </c>
      <c r="W24" s="142">
        <v>56</v>
      </c>
      <c r="X24" s="143">
        <v>23761</v>
      </c>
    </row>
    <row r="25" spans="1:24" ht="1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3"/>
      <c r="X25" s="114"/>
    </row>
    <row r="26" spans="1:13" ht="20.25" customHeight="1">
      <c r="A26" s="1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0.25" customHeight="1">
      <c r="A27" s="7" t="s">
        <v>26</v>
      </c>
    </row>
  </sheetData>
  <sheetProtection/>
  <mergeCells count="8">
    <mergeCell ref="V4:X4"/>
    <mergeCell ref="N4:Q4"/>
    <mergeCell ref="R4:U4"/>
    <mergeCell ref="A1:M1"/>
    <mergeCell ref="A4:A5"/>
    <mergeCell ref="B4:E4"/>
    <mergeCell ref="F4:I4"/>
    <mergeCell ref="J4:M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F1">
      <selection activeCell="U11" sqref="U11"/>
    </sheetView>
  </sheetViews>
  <sheetFormatPr defaultColWidth="8.88671875" defaultRowHeight="13.5"/>
  <cols>
    <col min="2" max="2" width="7.10546875" style="0" customWidth="1"/>
    <col min="3" max="3" width="7.4453125" style="0" customWidth="1"/>
    <col min="4" max="23" width="5.77734375" style="0" customWidth="1"/>
  </cols>
  <sheetData>
    <row r="1" spans="1:19" ht="20.25" customHeight="1">
      <c r="A1" s="166" t="s">
        <v>146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23"/>
      <c r="O1" s="23"/>
      <c r="P1" s="23"/>
      <c r="Q1" s="23"/>
      <c r="R1" s="23"/>
      <c r="S1" s="23"/>
    </row>
    <row r="2" spans="1:19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3"/>
      <c r="O2" s="23"/>
      <c r="P2" s="23"/>
      <c r="Q2" s="23"/>
      <c r="R2" s="23"/>
      <c r="S2" s="23"/>
    </row>
    <row r="3" spans="1:19" s="65" customFormat="1" ht="20.25" customHeight="1">
      <c r="A3" s="3" t="s">
        <v>147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3" s="65" customFormat="1" ht="27" customHeight="1">
      <c r="A4" s="165" t="s">
        <v>115</v>
      </c>
      <c r="B4" s="167" t="s">
        <v>141</v>
      </c>
      <c r="C4" s="168"/>
      <c r="D4" s="167" t="s">
        <v>142</v>
      </c>
      <c r="E4" s="168"/>
      <c r="F4" s="163" t="s">
        <v>57</v>
      </c>
      <c r="G4" s="163"/>
      <c r="H4" s="163" t="s">
        <v>58</v>
      </c>
      <c r="I4" s="163" t="s">
        <v>59</v>
      </c>
      <c r="J4" s="163" t="s">
        <v>60</v>
      </c>
      <c r="K4" s="163"/>
      <c r="L4" s="163" t="s">
        <v>61</v>
      </c>
      <c r="M4" s="163" t="s">
        <v>0</v>
      </c>
      <c r="N4" s="163" t="s">
        <v>62</v>
      </c>
      <c r="O4" s="163"/>
      <c r="P4" s="163" t="s">
        <v>63</v>
      </c>
      <c r="Q4" s="163"/>
      <c r="R4" s="163" t="s">
        <v>64</v>
      </c>
      <c r="S4" s="163"/>
      <c r="T4" s="163" t="s">
        <v>65</v>
      </c>
      <c r="U4" s="163"/>
      <c r="V4" s="163" t="s">
        <v>66</v>
      </c>
      <c r="W4" s="164"/>
    </row>
    <row r="5" spans="1:23" s="65" customFormat="1" ht="27" customHeight="1">
      <c r="A5" s="165"/>
      <c r="B5" s="83" t="s">
        <v>67</v>
      </c>
      <c r="C5" s="84" t="s">
        <v>68</v>
      </c>
      <c r="D5" s="83" t="s">
        <v>67</v>
      </c>
      <c r="E5" s="84" t="s">
        <v>68</v>
      </c>
      <c r="F5" s="61" t="s">
        <v>67</v>
      </c>
      <c r="G5" s="49" t="s">
        <v>68</v>
      </c>
      <c r="H5" s="61" t="s">
        <v>67</v>
      </c>
      <c r="I5" s="49" t="s">
        <v>68</v>
      </c>
      <c r="J5" s="61" t="s">
        <v>67</v>
      </c>
      <c r="K5" s="49" t="s">
        <v>68</v>
      </c>
      <c r="L5" s="61" t="s">
        <v>67</v>
      </c>
      <c r="M5" s="49" t="s">
        <v>68</v>
      </c>
      <c r="N5" s="61" t="s">
        <v>67</v>
      </c>
      <c r="O5" s="49" t="s">
        <v>68</v>
      </c>
      <c r="P5" s="61" t="s">
        <v>67</v>
      </c>
      <c r="Q5" s="49" t="s">
        <v>68</v>
      </c>
      <c r="R5" s="61" t="s">
        <v>67</v>
      </c>
      <c r="S5" s="49" t="s">
        <v>68</v>
      </c>
      <c r="T5" s="61" t="s">
        <v>67</v>
      </c>
      <c r="U5" s="49" t="s">
        <v>68</v>
      </c>
      <c r="V5" s="61" t="s">
        <v>67</v>
      </c>
      <c r="W5" s="50" t="s">
        <v>68</v>
      </c>
    </row>
    <row r="6" spans="1:23" s="65" customFormat="1" ht="27" customHeight="1">
      <c r="A6" s="66" t="s">
        <v>69</v>
      </c>
      <c r="B6" s="86">
        <f>F6+L6+J6+N6+P6</f>
        <v>791</v>
      </c>
      <c r="C6" s="86">
        <f>G6+K6+M6+O6+Q6+S6+U6</f>
        <v>3887</v>
      </c>
      <c r="D6" s="86">
        <v>0</v>
      </c>
      <c r="E6" s="86">
        <v>0</v>
      </c>
      <c r="F6" s="67">
        <v>6</v>
      </c>
      <c r="G6" s="67">
        <v>285</v>
      </c>
      <c r="H6" s="67">
        <v>0</v>
      </c>
      <c r="I6" s="67">
        <v>0</v>
      </c>
      <c r="J6" s="67">
        <v>15</v>
      </c>
      <c r="K6" s="67">
        <v>1012</v>
      </c>
      <c r="L6" s="67">
        <v>725</v>
      </c>
      <c r="M6" s="67">
        <v>725</v>
      </c>
      <c r="N6" s="67">
        <v>2</v>
      </c>
      <c r="O6" s="67">
        <v>70</v>
      </c>
      <c r="P6" s="67">
        <v>43</v>
      </c>
      <c r="Q6" s="67">
        <v>738</v>
      </c>
      <c r="R6" s="67">
        <v>0</v>
      </c>
      <c r="S6" s="67">
        <v>532</v>
      </c>
      <c r="T6" s="67">
        <v>525</v>
      </c>
      <c r="U6" s="67">
        <v>525</v>
      </c>
      <c r="V6" s="67">
        <v>0</v>
      </c>
      <c r="W6" s="68">
        <v>0</v>
      </c>
    </row>
    <row r="7" spans="1:23" s="65" customFormat="1" ht="27" customHeight="1">
      <c r="A7" s="66" t="s">
        <v>70</v>
      </c>
      <c r="B7" s="86">
        <f>F7+L7+J7+N7+P7</f>
        <v>812</v>
      </c>
      <c r="C7" s="86">
        <f>G7+K7+M7+O7+Q7+S7+U7</f>
        <v>3862</v>
      </c>
      <c r="D7" s="86">
        <v>0</v>
      </c>
      <c r="E7" s="86">
        <v>0</v>
      </c>
      <c r="F7" s="67">
        <v>5</v>
      </c>
      <c r="G7" s="67">
        <v>285</v>
      </c>
      <c r="H7" s="67">
        <v>0</v>
      </c>
      <c r="I7" s="67">
        <v>0</v>
      </c>
      <c r="J7" s="67">
        <v>15</v>
      </c>
      <c r="K7" s="67">
        <v>980</v>
      </c>
      <c r="L7" s="67">
        <v>748</v>
      </c>
      <c r="M7" s="67">
        <v>748</v>
      </c>
      <c r="N7" s="67">
        <v>2</v>
      </c>
      <c r="O7" s="67">
        <v>64</v>
      </c>
      <c r="P7" s="67">
        <v>42</v>
      </c>
      <c r="Q7" s="67">
        <v>733</v>
      </c>
      <c r="R7" s="67">
        <v>0</v>
      </c>
      <c r="S7" s="67">
        <v>529</v>
      </c>
      <c r="T7" s="67">
        <v>523</v>
      </c>
      <c r="U7" s="67">
        <v>523</v>
      </c>
      <c r="V7" s="67">
        <v>0</v>
      </c>
      <c r="W7" s="68">
        <v>0</v>
      </c>
    </row>
    <row r="8" spans="1:23" s="65" customFormat="1" ht="27" customHeight="1">
      <c r="A8" s="66" t="s">
        <v>55</v>
      </c>
      <c r="B8" s="86">
        <f>F8++L8+J8+N8+P8+V8</f>
        <v>849</v>
      </c>
      <c r="C8" s="86">
        <f>G8+K8+M8+O8+Q8+S8+U8+W8</f>
        <v>3837</v>
      </c>
      <c r="D8" s="86">
        <v>0</v>
      </c>
      <c r="E8" s="86">
        <v>0</v>
      </c>
      <c r="F8" s="67">
        <v>5</v>
      </c>
      <c r="G8" s="67">
        <v>240</v>
      </c>
      <c r="H8" s="67">
        <v>0</v>
      </c>
      <c r="I8" s="67">
        <v>0</v>
      </c>
      <c r="J8" s="67">
        <v>15</v>
      </c>
      <c r="K8" s="67">
        <v>966</v>
      </c>
      <c r="L8" s="67">
        <v>781</v>
      </c>
      <c r="M8" s="67">
        <v>781</v>
      </c>
      <c r="N8" s="67">
        <v>2</v>
      </c>
      <c r="O8" s="67">
        <v>65</v>
      </c>
      <c r="P8" s="67">
        <v>43</v>
      </c>
      <c r="Q8" s="67">
        <v>736</v>
      </c>
      <c r="R8" s="67">
        <v>0</v>
      </c>
      <c r="S8" s="67">
        <v>527</v>
      </c>
      <c r="T8" s="67">
        <v>513</v>
      </c>
      <c r="U8" s="67">
        <v>513</v>
      </c>
      <c r="V8" s="67">
        <v>3</v>
      </c>
      <c r="W8" s="68">
        <v>9</v>
      </c>
    </row>
    <row r="9" spans="1:23" s="65" customFormat="1" ht="27" customHeight="1">
      <c r="A9" s="66" t="s">
        <v>113</v>
      </c>
      <c r="B9" s="86">
        <f>F9++L9+J9+N9+P9+R9+V9</f>
        <v>1349</v>
      </c>
      <c r="C9" s="86">
        <f>G9+K9+M9+O9+Q9+S9+U9+W9</f>
        <v>3670</v>
      </c>
      <c r="D9" s="86">
        <v>0</v>
      </c>
      <c r="E9" s="86">
        <v>0</v>
      </c>
      <c r="F9" s="67">
        <v>5</v>
      </c>
      <c r="G9" s="67">
        <v>240</v>
      </c>
      <c r="H9" s="67">
        <v>0</v>
      </c>
      <c r="I9" s="67">
        <v>0</v>
      </c>
      <c r="J9" s="67">
        <v>14</v>
      </c>
      <c r="K9" s="67">
        <v>918</v>
      </c>
      <c r="L9" s="67">
        <v>781</v>
      </c>
      <c r="M9" s="67">
        <v>781</v>
      </c>
      <c r="N9" s="67">
        <v>2</v>
      </c>
      <c r="O9" s="67">
        <v>67</v>
      </c>
      <c r="P9" s="67">
        <v>42</v>
      </c>
      <c r="Q9" s="67">
        <v>671</v>
      </c>
      <c r="R9" s="67">
        <v>502</v>
      </c>
      <c r="S9" s="67">
        <v>502</v>
      </c>
      <c r="T9" s="67">
        <v>482</v>
      </c>
      <c r="U9" s="67">
        <v>482</v>
      </c>
      <c r="V9" s="67">
        <v>3</v>
      </c>
      <c r="W9" s="68">
        <v>9</v>
      </c>
    </row>
    <row r="10" spans="1:23" s="65" customFormat="1" ht="27" customHeight="1">
      <c r="A10" s="71" t="s">
        <v>143</v>
      </c>
      <c r="B10" s="86">
        <f>F10++L10+J10+N10+P10+R10+V10</f>
        <v>1247</v>
      </c>
      <c r="C10" s="86">
        <f>G10+K10+M10+O10+Q10+S10+U10+W10</f>
        <v>3642</v>
      </c>
      <c r="D10" s="86">
        <v>0</v>
      </c>
      <c r="E10" s="86">
        <v>0</v>
      </c>
      <c r="F10" s="67">
        <v>5</v>
      </c>
      <c r="G10" s="67">
        <v>240</v>
      </c>
      <c r="H10" s="67">
        <v>0</v>
      </c>
      <c r="I10" s="67">
        <v>0</v>
      </c>
      <c r="J10" s="67">
        <v>14</v>
      </c>
      <c r="K10" s="67">
        <v>918</v>
      </c>
      <c r="L10" s="67">
        <v>781</v>
      </c>
      <c r="M10" s="67">
        <v>781</v>
      </c>
      <c r="N10" s="67">
        <v>3</v>
      </c>
      <c r="O10" s="67">
        <v>66</v>
      </c>
      <c r="P10" s="67">
        <v>40</v>
      </c>
      <c r="Q10" s="67">
        <v>739</v>
      </c>
      <c r="R10" s="67">
        <v>401</v>
      </c>
      <c r="S10" s="68">
        <v>401</v>
      </c>
      <c r="T10" s="86">
        <v>491</v>
      </c>
      <c r="U10" s="86">
        <v>491</v>
      </c>
      <c r="V10" s="86">
        <v>3</v>
      </c>
      <c r="W10" s="87">
        <v>6</v>
      </c>
    </row>
    <row r="11" spans="1:23" s="65" customFormat="1" ht="27" customHeight="1">
      <c r="A11" s="66" t="s">
        <v>161</v>
      </c>
      <c r="B11" s="86">
        <f>SUM(D11,F11,H11,J11,L11,N11,P11,R11,T11,V11)</f>
        <v>1870</v>
      </c>
      <c r="C11" s="86">
        <f>SUM(E11,G11,I11,K11,M11,O11,Q11,S11,U11,W11)</f>
        <v>3758</v>
      </c>
      <c r="D11" s="86">
        <v>0</v>
      </c>
      <c r="E11" s="86">
        <v>0</v>
      </c>
      <c r="F11" s="131">
        <v>2</v>
      </c>
      <c r="G11" s="131">
        <v>121</v>
      </c>
      <c r="H11" s="132">
        <v>0</v>
      </c>
      <c r="I11" s="132">
        <v>0</v>
      </c>
      <c r="J11" s="132">
        <v>14</v>
      </c>
      <c r="K11" s="132">
        <v>923</v>
      </c>
      <c r="L11" s="131">
        <v>847</v>
      </c>
      <c r="M11" s="131">
        <v>847</v>
      </c>
      <c r="N11" s="131">
        <v>4</v>
      </c>
      <c r="O11" s="131">
        <v>125</v>
      </c>
      <c r="P11" s="132">
        <v>76</v>
      </c>
      <c r="Q11" s="132">
        <v>806</v>
      </c>
      <c r="R11" s="132">
        <v>422</v>
      </c>
      <c r="S11" s="132">
        <v>422</v>
      </c>
      <c r="T11" s="132">
        <v>502</v>
      </c>
      <c r="U11" s="132">
        <v>503</v>
      </c>
      <c r="V11" s="132">
        <v>3</v>
      </c>
      <c r="W11" s="144">
        <v>11</v>
      </c>
    </row>
    <row r="12" spans="1:23" s="65" customFormat="1" ht="15" customHeight="1">
      <c r="A12" s="63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17"/>
      <c r="V12" s="117"/>
      <c r="W12" s="117"/>
    </row>
    <row r="13" spans="1:19" s="65" customFormat="1" ht="20.25" customHeight="1">
      <c r="A13" s="118" t="s">
        <v>25</v>
      </c>
      <c r="B13" s="70"/>
      <c r="C13" s="70"/>
      <c r="D13" s="70"/>
      <c r="E13" s="69" t="s">
        <v>56</v>
      </c>
      <c r="F13" s="70"/>
      <c r="G13" s="70"/>
      <c r="H13" s="70"/>
      <c r="I13" s="70"/>
      <c r="J13" s="69"/>
      <c r="K13" s="69"/>
      <c r="L13" s="69"/>
      <c r="M13" s="69"/>
      <c r="N13" s="70"/>
      <c r="O13" s="70"/>
      <c r="P13" s="70"/>
      <c r="Q13" s="70"/>
      <c r="R13" s="70"/>
      <c r="S13" s="70"/>
    </row>
  </sheetData>
  <sheetProtection/>
  <mergeCells count="13">
    <mergeCell ref="A4:A5"/>
    <mergeCell ref="F4:G4"/>
    <mergeCell ref="H4:I4"/>
    <mergeCell ref="A1:M1"/>
    <mergeCell ref="B4:C4"/>
    <mergeCell ref="D4:E4"/>
    <mergeCell ref="V4:W4"/>
    <mergeCell ref="J4:K4"/>
    <mergeCell ref="L4:M4"/>
    <mergeCell ref="N4:O4"/>
    <mergeCell ref="P4:Q4"/>
    <mergeCell ref="R4:S4"/>
    <mergeCell ref="T4:U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K53" sqref="K53"/>
    </sheetView>
  </sheetViews>
  <sheetFormatPr defaultColWidth="8.88671875" defaultRowHeight="13.5"/>
  <cols>
    <col min="1" max="1" width="9.4453125" style="1" customWidth="1"/>
    <col min="2" max="8" width="6.77734375" style="1" customWidth="1"/>
    <col min="9" max="9" width="6.77734375" style="7" customWidth="1"/>
    <col min="10" max="13" width="6.77734375" style="1" customWidth="1"/>
    <col min="14" max="16384" width="8.88671875" style="1" customWidth="1"/>
  </cols>
  <sheetData>
    <row r="1" spans="1:9" ht="20.25" customHeight="1">
      <c r="A1" s="158" t="s">
        <v>171</v>
      </c>
      <c r="B1" s="158"/>
      <c r="C1" s="158"/>
      <c r="D1" s="158"/>
      <c r="E1" s="158"/>
      <c r="F1" s="158"/>
      <c r="G1" s="158"/>
      <c r="H1" s="158"/>
      <c r="I1" s="158"/>
    </row>
    <row r="2" spans="1:9" ht="1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9" ht="20.25" customHeight="1">
      <c r="A3" s="151" t="s">
        <v>27</v>
      </c>
      <c r="B3" s="151"/>
      <c r="C3" s="151"/>
      <c r="D3" s="152"/>
      <c r="E3" s="152"/>
      <c r="F3" s="152"/>
      <c r="G3" s="152"/>
      <c r="H3" s="152"/>
      <c r="I3" s="152"/>
    </row>
    <row r="4" spans="1:13" s="3" customFormat="1" ht="24" customHeight="1">
      <c r="A4" s="147" t="s">
        <v>15</v>
      </c>
      <c r="B4" s="169" t="s">
        <v>28</v>
      </c>
      <c r="C4" s="159"/>
      <c r="D4" s="171" t="s">
        <v>29</v>
      </c>
      <c r="E4" s="172"/>
      <c r="F4" s="172"/>
      <c r="G4" s="172"/>
      <c r="H4" s="171" t="s">
        <v>51</v>
      </c>
      <c r="I4" s="172"/>
      <c r="J4" s="172"/>
      <c r="K4" s="172"/>
      <c r="L4" s="173" t="s">
        <v>52</v>
      </c>
      <c r="M4" s="148"/>
    </row>
    <row r="5" spans="1:13" s="3" customFormat="1" ht="24" customHeight="1">
      <c r="A5" s="174"/>
      <c r="B5" s="170"/>
      <c r="C5" s="160"/>
      <c r="D5" s="170" t="s">
        <v>30</v>
      </c>
      <c r="E5" s="160"/>
      <c r="F5" s="155" t="s">
        <v>31</v>
      </c>
      <c r="G5" s="156"/>
      <c r="H5" s="155" t="s">
        <v>53</v>
      </c>
      <c r="I5" s="156"/>
      <c r="J5" s="155" t="s">
        <v>54</v>
      </c>
      <c r="K5" s="156"/>
      <c r="L5" s="149"/>
      <c r="M5" s="150"/>
    </row>
    <row r="6" spans="1:13" s="3" customFormat="1" ht="24" customHeight="1">
      <c r="A6" s="175"/>
      <c r="B6" s="10" t="s">
        <v>32</v>
      </c>
      <c r="C6" s="10" t="s">
        <v>33</v>
      </c>
      <c r="D6" s="72" t="s">
        <v>32</v>
      </c>
      <c r="E6" s="72" t="s">
        <v>33</v>
      </c>
      <c r="F6" s="72" t="s">
        <v>32</v>
      </c>
      <c r="G6" s="73" t="s">
        <v>33</v>
      </c>
      <c r="H6" s="72" t="s">
        <v>32</v>
      </c>
      <c r="I6" s="72" t="s">
        <v>33</v>
      </c>
      <c r="J6" s="72" t="s">
        <v>32</v>
      </c>
      <c r="K6" s="72" t="s">
        <v>33</v>
      </c>
      <c r="L6" s="72" t="s">
        <v>32</v>
      </c>
      <c r="M6" s="73" t="s">
        <v>33</v>
      </c>
    </row>
    <row r="7" spans="1:13" s="3" customFormat="1" ht="24.75" customHeight="1">
      <c r="A7" s="8" t="s">
        <v>20</v>
      </c>
      <c r="B7" s="91">
        <v>4300</v>
      </c>
      <c r="C7" s="91">
        <v>49702</v>
      </c>
      <c r="D7" s="92">
        <v>18</v>
      </c>
      <c r="E7" s="92">
        <v>1078</v>
      </c>
      <c r="F7" s="92">
        <v>796</v>
      </c>
      <c r="G7" s="93">
        <v>18982</v>
      </c>
      <c r="H7" s="94">
        <v>5</v>
      </c>
      <c r="I7" s="94">
        <v>140</v>
      </c>
      <c r="J7" s="94">
        <v>139</v>
      </c>
      <c r="K7" s="94">
        <v>3231</v>
      </c>
      <c r="L7" s="94">
        <v>3342</v>
      </c>
      <c r="M7" s="95">
        <v>26271</v>
      </c>
    </row>
    <row r="8" spans="1:13" s="3" customFormat="1" ht="24.75" customHeight="1">
      <c r="A8" s="5" t="s">
        <v>21</v>
      </c>
      <c r="B8" s="96">
        <v>4593</v>
      </c>
      <c r="C8" s="96">
        <v>53274</v>
      </c>
      <c r="D8" s="96">
        <v>18</v>
      </c>
      <c r="E8" s="96">
        <v>1062</v>
      </c>
      <c r="F8" s="96">
        <v>795</v>
      </c>
      <c r="G8" s="97">
        <v>18915</v>
      </c>
      <c r="H8" s="98">
        <v>6</v>
      </c>
      <c r="I8" s="98">
        <v>215</v>
      </c>
      <c r="J8" s="98">
        <v>141</v>
      </c>
      <c r="K8" s="98">
        <v>3282</v>
      </c>
      <c r="L8" s="98">
        <v>3633</v>
      </c>
      <c r="M8" s="99">
        <v>29800</v>
      </c>
    </row>
    <row r="9" spans="1:13" ht="24.75" customHeight="1">
      <c r="A9" s="5" t="s">
        <v>55</v>
      </c>
      <c r="B9" s="96">
        <v>4728</v>
      </c>
      <c r="C9" s="96">
        <v>54329</v>
      </c>
      <c r="D9" s="96">
        <v>18</v>
      </c>
      <c r="E9" s="96">
        <v>1049</v>
      </c>
      <c r="F9" s="96">
        <v>793</v>
      </c>
      <c r="G9" s="97">
        <v>18880</v>
      </c>
      <c r="H9" s="98">
        <v>6</v>
      </c>
      <c r="I9" s="98">
        <v>215</v>
      </c>
      <c r="J9" s="98">
        <v>142</v>
      </c>
      <c r="K9" s="98">
        <v>3257</v>
      </c>
      <c r="L9" s="98">
        <v>3769</v>
      </c>
      <c r="M9" s="99">
        <v>30928</v>
      </c>
    </row>
    <row r="10" spans="1:13" ht="24.75" customHeight="1">
      <c r="A10" s="5" t="s">
        <v>113</v>
      </c>
      <c r="B10" s="96">
        <v>4780</v>
      </c>
      <c r="C10" s="96">
        <v>54036</v>
      </c>
      <c r="D10" s="96">
        <v>18</v>
      </c>
      <c r="E10" s="96">
        <v>1049</v>
      </c>
      <c r="F10" s="96">
        <v>793</v>
      </c>
      <c r="G10" s="97">
        <v>18880</v>
      </c>
      <c r="H10" s="98">
        <v>9</v>
      </c>
      <c r="I10" s="98">
        <v>249</v>
      </c>
      <c r="J10" s="98">
        <v>139</v>
      </c>
      <c r="K10" s="98">
        <v>3197</v>
      </c>
      <c r="L10" s="98">
        <v>3821</v>
      </c>
      <c r="M10" s="99">
        <v>30661</v>
      </c>
    </row>
    <row r="11" spans="1:13" ht="24.75" customHeight="1" hidden="1">
      <c r="A11" s="15" t="s">
        <v>34</v>
      </c>
      <c r="B11" s="100"/>
      <c r="C11" s="100"/>
      <c r="D11" s="100"/>
      <c r="E11" s="100"/>
      <c r="F11" s="100"/>
      <c r="G11" s="101"/>
      <c r="H11" s="102"/>
      <c r="I11" s="102"/>
      <c r="J11" s="102"/>
      <c r="K11" s="102"/>
      <c r="L11" s="102"/>
      <c r="M11" s="102"/>
    </row>
    <row r="12" spans="1:13" ht="24.75" customHeight="1" hidden="1">
      <c r="A12" s="15" t="s">
        <v>35</v>
      </c>
      <c r="B12" s="100"/>
      <c r="C12" s="100"/>
      <c r="D12" s="100"/>
      <c r="E12" s="100"/>
      <c r="F12" s="100"/>
      <c r="G12" s="101"/>
      <c r="H12" s="102"/>
      <c r="I12" s="102"/>
      <c r="J12" s="102"/>
      <c r="K12" s="102"/>
      <c r="L12" s="102"/>
      <c r="M12" s="102"/>
    </row>
    <row r="13" spans="1:13" ht="24.75" customHeight="1" hidden="1">
      <c r="A13" s="15" t="s">
        <v>36</v>
      </c>
      <c r="B13" s="100"/>
      <c r="C13" s="100"/>
      <c r="D13" s="100"/>
      <c r="E13" s="100"/>
      <c r="F13" s="100"/>
      <c r="G13" s="101"/>
      <c r="H13" s="102"/>
      <c r="I13" s="102"/>
      <c r="J13" s="102"/>
      <c r="K13" s="102"/>
      <c r="L13" s="102"/>
      <c r="M13" s="102"/>
    </row>
    <row r="14" spans="1:13" ht="24.75" customHeight="1" hidden="1">
      <c r="A14" s="15" t="s">
        <v>37</v>
      </c>
      <c r="B14" s="100"/>
      <c r="C14" s="100"/>
      <c r="D14" s="100"/>
      <c r="E14" s="100"/>
      <c r="F14" s="100"/>
      <c r="G14" s="101"/>
      <c r="H14" s="102"/>
      <c r="I14" s="102"/>
      <c r="J14" s="102"/>
      <c r="K14" s="102"/>
      <c r="L14" s="102"/>
      <c r="M14" s="102"/>
    </row>
    <row r="15" spans="1:13" ht="24.75" customHeight="1" hidden="1">
      <c r="A15" s="15" t="s">
        <v>38</v>
      </c>
      <c r="B15" s="100"/>
      <c r="C15" s="100"/>
      <c r="D15" s="100"/>
      <c r="E15" s="100"/>
      <c r="F15" s="100"/>
      <c r="G15" s="101"/>
      <c r="H15" s="102"/>
      <c r="I15" s="102"/>
      <c r="J15" s="102"/>
      <c r="K15" s="102"/>
      <c r="L15" s="102"/>
      <c r="M15" s="102"/>
    </row>
    <row r="16" spans="1:13" ht="24.75" customHeight="1" hidden="1">
      <c r="A16" s="15" t="s">
        <v>39</v>
      </c>
      <c r="B16" s="100"/>
      <c r="C16" s="100"/>
      <c r="D16" s="100"/>
      <c r="E16" s="100"/>
      <c r="F16" s="100"/>
      <c r="G16" s="101"/>
      <c r="H16" s="102"/>
      <c r="I16" s="102"/>
      <c r="J16" s="102"/>
      <c r="K16" s="102"/>
      <c r="L16" s="102"/>
      <c r="M16" s="102"/>
    </row>
    <row r="17" spans="1:13" ht="24.75" customHeight="1" hidden="1">
      <c r="A17" s="15" t="s">
        <v>40</v>
      </c>
      <c r="B17" s="100"/>
      <c r="C17" s="100"/>
      <c r="D17" s="100"/>
      <c r="E17" s="100"/>
      <c r="F17" s="100"/>
      <c r="G17" s="101"/>
      <c r="H17" s="102"/>
      <c r="I17" s="102"/>
      <c r="J17" s="102"/>
      <c r="K17" s="102"/>
      <c r="L17" s="102"/>
      <c r="M17" s="102"/>
    </row>
    <row r="18" spans="1:13" ht="24.75" customHeight="1" hidden="1">
      <c r="A18" s="15" t="s">
        <v>41</v>
      </c>
      <c r="B18" s="100"/>
      <c r="C18" s="100"/>
      <c r="D18" s="100"/>
      <c r="E18" s="100"/>
      <c r="F18" s="100"/>
      <c r="G18" s="101"/>
      <c r="H18" s="102"/>
      <c r="I18" s="102"/>
      <c r="J18" s="102"/>
      <c r="K18" s="102"/>
      <c r="L18" s="102"/>
      <c r="M18" s="102"/>
    </row>
    <row r="19" spans="1:13" ht="24.75" customHeight="1" hidden="1">
      <c r="A19" s="15" t="s">
        <v>42</v>
      </c>
      <c r="B19" s="100"/>
      <c r="C19" s="100"/>
      <c r="D19" s="100"/>
      <c r="E19" s="100"/>
      <c r="F19" s="100"/>
      <c r="G19" s="101"/>
      <c r="H19" s="102"/>
      <c r="I19" s="102"/>
      <c r="J19" s="102"/>
      <c r="K19" s="102"/>
      <c r="L19" s="102"/>
      <c r="M19" s="102"/>
    </row>
    <row r="20" spans="1:13" ht="24.75" customHeight="1" hidden="1">
      <c r="A20" s="15" t="s">
        <v>43</v>
      </c>
      <c r="B20" s="100"/>
      <c r="C20" s="100"/>
      <c r="D20" s="100"/>
      <c r="E20" s="100"/>
      <c r="F20" s="100"/>
      <c r="G20" s="101"/>
      <c r="H20" s="102"/>
      <c r="I20" s="102"/>
      <c r="J20" s="102"/>
      <c r="K20" s="102"/>
      <c r="L20" s="102"/>
      <c r="M20" s="102"/>
    </row>
    <row r="21" spans="1:13" ht="24.75" customHeight="1" hidden="1">
      <c r="A21" s="15" t="s">
        <v>44</v>
      </c>
      <c r="B21" s="100"/>
      <c r="C21" s="100"/>
      <c r="D21" s="100"/>
      <c r="E21" s="100"/>
      <c r="F21" s="100"/>
      <c r="G21" s="101"/>
      <c r="H21" s="102"/>
      <c r="I21" s="102"/>
      <c r="J21" s="102"/>
      <c r="K21" s="102"/>
      <c r="L21" s="102"/>
      <c r="M21" s="102"/>
    </row>
    <row r="22" spans="1:13" ht="24.75" customHeight="1" hidden="1">
      <c r="A22" s="15" t="s">
        <v>45</v>
      </c>
      <c r="B22" s="100"/>
      <c r="C22" s="100"/>
      <c r="D22" s="100"/>
      <c r="E22" s="100"/>
      <c r="F22" s="100"/>
      <c r="G22" s="101"/>
      <c r="H22" s="102"/>
      <c r="I22" s="102"/>
      <c r="J22" s="102"/>
      <c r="K22" s="102"/>
      <c r="L22" s="102"/>
      <c r="M22" s="102"/>
    </row>
    <row r="23" spans="1:13" ht="24.75" customHeight="1" hidden="1">
      <c r="A23" s="15" t="s">
        <v>46</v>
      </c>
      <c r="B23" s="100"/>
      <c r="C23" s="100"/>
      <c r="D23" s="100"/>
      <c r="E23" s="100"/>
      <c r="F23" s="100"/>
      <c r="G23" s="101"/>
      <c r="H23" s="102"/>
      <c r="I23" s="102"/>
      <c r="J23" s="102"/>
      <c r="K23" s="102"/>
      <c r="L23" s="102"/>
      <c r="M23" s="102"/>
    </row>
    <row r="24" spans="1:13" ht="24.75" customHeight="1" hidden="1">
      <c r="A24" s="15" t="s">
        <v>47</v>
      </c>
      <c r="B24" s="100"/>
      <c r="C24" s="100"/>
      <c r="D24" s="100"/>
      <c r="E24" s="100"/>
      <c r="F24" s="100"/>
      <c r="G24" s="101"/>
      <c r="H24" s="102"/>
      <c r="I24" s="102"/>
      <c r="J24" s="102"/>
      <c r="K24" s="102"/>
      <c r="L24" s="102"/>
      <c r="M24" s="102"/>
    </row>
    <row r="25" spans="1:13" ht="24.75" customHeight="1" hidden="1">
      <c r="A25" s="15" t="s">
        <v>48</v>
      </c>
      <c r="B25" s="100"/>
      <c r="C25" s="100"/>
      <c r="D25" s="100"/>
      <c r="E25" s="100"/>
      <c r="F25" s="100"/>
      <c r="G25" s="101"/>
      <c r="H25" s="102"/>
      <c r="I25" s="102"/>
      <c r="J25" s="102"/>
      <c r="K25" s="102"/>
      <c r="L25" s="102"/>
      <c r="M25" s="102"/>
    </row>
    <row r="26" spans="1:13" ht="24.75" customHeight="1" hidden="1">
      <c r="A26" s="15" t="s">
        <v>49</v>
      </c>
      <c r="B26" s="100"/>
      <c r="C26" s="100"/>
      <c r="D26" s="100"/>
      <c r="E26" s="100"/>
      <c r="F26" s="100"/>
      <c r="G26" s="101"/>
      <c r="H26" s="102"/>
      <c r="I26" s="102"/>
      <c r="J26" s="102"/>
      <c r="K26" s="102"/>
      <c r="L26" s="102"/>
      <c r="M26" s="102"/>
    </row>
    <row r="27" spans="1:13" ht="24.75" customHeight="1" hidden="1">
      <c r="A27" s="28" t="s">
        <v>50</v>
      </c>
      <c r="B27" s="103"/>
      <c r="C27" s="103"/>
      <c r="D27" s="103"/>
      <c r="E27" s="103"/>
      <c r="F27" s="103"/>
      <c r="G27" s="104"/>
      <c r="H27" s="102"/>
      <c r="I27" s="102"/>
      <c r="J27" s="102"/>
      <c r="K27" s="102"/>
      <c r="L27" s="102"/>
      <c r="M27" s="102"/>
    </row>
    <row r="28" spans="1:13" s="89" customFormat="1" ht="24.75" customHeight="1">
      <c r="A28" s="88" t="s">
        <v>144</v>
      </c>
      <c r="B28" s="105">
        <v>4654</v>
      </c>
      <c r="C28" s="105">
        <v>52382</v>
      </c>
      <c r="D28" s="105">
        <v>10</v>
      </c>
      <c r="E28" s="105">
        <v>877</v>
      </c>
      <c r="F28" s="105">
        <v>714</v>
      </c>
      <c r="G28" s="105">
        <v>16992</v>
      </c>
      <c r="H28" s="105">
        <v>11</v>
      </c>
      <c r="I28" s="105">
        <v>256</v>
      </c>
      <c r="J28" s="105">
        <v>60</v>
      </c>
      <c r="K28" s="106">
        <v>1326</v>
      </c>
      <c r="L28" s="105">
        <v>3769</v>
      </c>
      <c r="M28" s="106">
        <v>32931</v>
      </c>
    </row>
    <row r="29" spans="1:13" s="89" customFormat="1" ht="24.75" customHeight="1">
      <c r="A29" s="138" t="s">
        <v>161</v>
      </c>
      <c r="B29" s="105">
        <v>4581</v>
      </c>
      <c r="C29" s="105">
        <v>52448</v>
      </c>
      <c r="D29" s="105">
        <v>7</v>
      </c>
      <c r="E29" s="105">
        <v>767</v>
      </c>
      <c r="F29" s="105">
        <v>643</v>
      </c>
      <c r="G29" s="105">
        <v>15293</v>
      </c>
      <c r="H29" s="105">
        <v>12</v>
      </c>
      <c r="I29" s="105">
        <v>303</v>
      </c>
      <c r="J29" s="105">
        <v>60</v>
      </c>
      <c r="K29" s="106">
        <v>1326</v>
      </c>
      <c r="L29" s="105">
        <v>3859</v>
      </c>
      <c r="M29" s="106">
        <v>34759</v>
      </c>
    </row>
    <row r="30" spans="1:7" ht="14.25" customHeight="1">
      <c r="A30" s="19"/>
      <c r="B30" s="20"/>
      <c r="C30" s="20"/>
      <c r="D30" s="20"/>
      <c r="E30" s="20"/>
      <c r="F30" s="20"/>
      <c r="G30" s="20"/>
    </row>
    <row r="31" spans="1:9" ht="24.75" customHeight="1" hidden="1">
      <c r="A31" s="24" t="s">
        <v>34</v>
      </c>
      <c r="B31" s="25"/>
      <c r="C31" s="25"/>
      <c r="D31" s="26"/>
      <c r="E31" s="26"/>
      <c r="F31" s="26"/>
      <c r="G31" s="27"/>
      <c r="I31" s="1"/>
    </row>
    <row r="32" spans="1:9" ht="24.75" customHeight="1" hidden="1">
      <c r="A32" s="15" t="s">
        <v>35</v>
      </c>
      <c r="B32" s="16"/>
      <c r="C32" s="16"/>
      <c r="D32" s="17"/>
      <c r="E32" s="17"/>
      <c r="F32" s="17"/>
      <c r="G32" s="18"/>
      <c r="I32" s="1"/>
    </row>
    <row r="33" spans="1:9" ht="24.75" customHeight="1" hidden="1">
      <c r="A33" s="15" t="s">
        <v>36</v>
      </c>
      <c r="B33" s="16"/>
      <c r="C33" s="16"/>
      <c r="D33" s="17"/>
      <c r="E33" s="17"/>
      <c r="F33" s="17"/>
      <c r="G33" s="18"/>
      <c r="I33" s="1"/>
    </row>
    <row r="34" spans="1:9" ht="24.75" customHeight="1" hidden="1">
      <c r="A34" s="15" t="s">
        <v>37</v>
      </c>
      <c r="B34" s="16"/>
      <c r="C34" s="16"/>
      <c r="D34" s="17"/>
      <c r="E34" s="17"/>
      <c r="F34" s="17"/>
      <c r="G34" s="18"/>
      <c r="I34" s="1"/>
    </row>
    <row r="35" spans="1:9" ht="24.75" customHeight="1" hidden="1">
      <c r="A35" s="15" t="s">
        <v>38</v>
      </c>
      <c r="B35" s="16"/>
      <c r="C35" s="16"/>
      <c r="D35" s="17"/>
      <c r="E35" s="17"/>
      <c r="F35" s="17"/>
      <c r="G35" s="18"/>
      <c r="I35" s="1"/>
    </row>
    <row r="36" spans="1:9" ht="24.75" customHeight="1" hidden="1">
      <c r="A36" s="15" t="s">
        <v>39</v>
      </c>
      <c r="B36" s="16"/>
      <c r="C36" s="16"/>
      <c r="D36" s="17"/>
      <c r="E36" s="17"/>
      <c r="F36" s="17"/>
      <c r="G36" s="18"/>
      <c r="I36" s="1"/>
    </row>
    <row r="37" spans="1:9" ht="24.75" customHeight="1" hidden="1">
      <c r="A37" s="15" t="s">
        <v>40</v>
      </c>
      <c r="B37" s="16"/>
      <c r="C37" s="16"/>
      <c r="D37" s="17"/>
      <c r="E37" s="17"/>
      <c r="F37" s="17"/>
      <c r="G37" s="18"/>
      <c r="I37" s="1"/>
    </row>
    <row r="38" spans="1:9" ht="24.75" customHeight="1" hidden="1">
      <c r="A38" s="15" t="s">
        <v>41</v>
      </c>
      <c r="B38" s="16"/>
      <c r="C38" s="16"/>
      <c r="D38" s="17"/>
      <c r="E38" s="17"/>
      <c r="F38" s="17"/>
      <c r="G38" s="18"/>
      <c r="I38" s="1"/>
    </row>
    <row r="39" spans="1:9" ht="24.75" customHeight="1" hidden="1">
      <c r="A39" s="15" t="s">
        <v>42</v>
      </c>
      <c r="B39" s="16"/>
      <c r="C39" s="16"/>
      <c r="D39" s="17"/>
      <c r="E39" s="17"/>
      <c r="F39" s="17"/>
      <c r="G39" s="18"/>
      <c r="I39" s="1"/>
    </row>
    <row r="40" spans="1:9" ht="24.75" customHeight="1" hidden="1">
      <c r="A40" s="15" t="s">
        <v>43</v>
      </c>
      <c r="B40" s="16"/>
      <c r="C40" s="16"/>
      <c r="D40" s="17"/>
      <c r="E40" s="17"/>
      <c r="F40" s="17"/>
      <c r="G40" s="18"/>
      <c r="I40" s="1"/>
    </row>
    <row r="41" spans="1:9" ht="24.75" customHeight="1" hidden="1">
      <c r="A41" s="15" t="s">
        <v>44</v>
      </c>
      <c r="B41" s="16"/>
      <c r="C41" s="16"/>
      <c r="D41" s="17"/>
      <c r="E41" s="17"/>
      <c r="F41" s="17"/>
      <c r="G41" s="18"/>
      <c r="I41" s="1"/>
    </row>
    <row r="42" spans="1:9" ht="24.75" customHeight="1" hidden="1">
      <c r="A42" s="15" t="s">
        <v>45</v>
      </c>
      <c r="B42" s="16"/>
      <c r="C42" s="16"/>
      <c r="D42" s="17"/>
      <c r="E42" s="17"/>
      <c r="F42" s="17"/>
      <c r="G42" s="18"/>
      <c r="I42" s="1"/>
    </row>
    <row r="43" spans="1:9" ht="24.75" customHeight="1" hidden="1">
      <c r="A43" s="15" t="s">
        <v>46</v>
      </c>
      <c r="B43" s="16"/>
      <c r="C43" s="16"/>
      <c r="D43" s="17"/>
      <c r="E43" s="17"/>
      <c r="F43" s="17"/>
      <c r="G43" s="18"/>
      <c r="I43" s="1"/>
    </row>
    <row r="44" spans="1:9" ht="24.75" customHeight="1" hidden="1">
      <c r="A44" s="15" t="s">
        <v>47</v>
      </c>
      <c r="B44" s="16"/>
      <c r="C44" s="16"/>
      <c r="D44" s="17"/>
      <c r="E44" s="17"/>
      <c r="F44" s="17"/>
      <c r="G44" s="18"/>
      <c r="I44" s="1"/>
    </row>
    <row r="45" spans="1:9" ht="24.75" customHeight="1" hidden="1">
      <c r="A45" s="15" t="s">
        <v>48</v>
      </c>
      <c r="B45" s="16"/>
      <c r="C45" s="16"/>
      <c r="D45" s="17"/>
      <c r="E45" s="17"/>
      <c r="F45" s="17"/>
      <c r="G45" s="18"/>
      <c r="I45" s="1"/>
    </row>
    <row r="46" spans="1:9" ht="24.75" customHeight="1" hidden="1">
      <c r="A46" s="15" t="s">
        <v>49</v>
      </c>
      <c r="B46" s="16"/>
      <c r="C46" s="16"/>
      <c r="D46" s="17"/>
      <c r="E46" s="17"/>
      <c r="F46" s="17"/>
      <c r="G46" s="18"/>
      <c r="I46" s="1"/>
    </row>
    <row r="47" spans="1:9" ht="24.75" customHeight="1" hidden="1">
      <c r="A47" s="28" t="s">
        <v>50</v>
      </c>
      <c r="B47" s="29"/>
      <c r="C47" s="29"/>
      <c r="D47" s="30"/>
      <c r="E47" s="30"/>
      <c r="F47" s="30"/>
      <c r="G47" s="31"/>
      <c r="I47" s="1"/>
    </row>
    <row r="48" s="7" customFormat="1" ht="18.75" customHeight="1">
      <c r="A48" s="7" t="s">
        <v>25</v>
      </c>
    </row>
  </sheetData>
  <sheetProtection/>
  <mergeCells count="11">
    <mergeCell ref="L4:M5"/>
    <mergeCell ref="H5:I5"/>
    <mergeCell ref="J5:K5"/>
    <mergeCell ref="A3:I3"/>
    <mergeCell ref="A4:A6"/>
    <mergeCell ref="A1:I1"/>
    <mergeCell ref="B4:C5"/>
    <mergeCell ref="D4:G4"/>
    <mergeCell ref="D5:E5"/>
    <mergeCell ref="F5:G5"/>
    <mergeCell ref="H4:K4"/>
  </mergeCells>
  <printOptions/>
  <pageMargins left="0.59" right="0.21" top="1" bottom="1" header="0.49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H19" sqref="H19"/>
    </sheetView>
  </sheetViews>
  <sheetFormatPr defaultColWidth="8.88671875" defaultRowHeight="13.5"/>
  <cols>
    <col min="2" max="29" width="6.77734375" style="0" customWidth="1"/>
  </cols>
  <sheetData>
    <row r="1" spans="1:29" ht="20.25" customHeight="1">
      <c r="A1" s="190" t="s">
        <v>167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0.25" customHeight="1">
      <c r="A3" s="1" t="s">
        <v>151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4.75" customHeight="1">
      <c r="A4" s="191" t="s">
        <v>72</v>
      </c>
      <c r="B4" s="181" t="s">
        <v>73</v>
      </c>
      <c r="C4" s="183"/>
      <c r="D4" s="183"/>
      <c r="E4" s="184"/>
      <c r="F4" s="181" t="s">
        <v>116</v>
      </c>
      <c r="G4" s="183"/>
      <c r="H4" s="184"/>
      <c r="I4" s="178" t="s">
        <v>82</v>
      </c>
      <c r="J4" s="181" t="s">
        <v>74</v>
      </c>
      <c r="K4" s="183"/>
      <c r="L4" s="183"/>
      <c r="M4" s="183"/>
      <c r="N4" s="183"/>
      <c r="O4" s="184"/>
      <c r="P4" s="177" t="s">
        <v>75</v>
      </c>
      <c r="Q4" s="177"/>
      <c r="R4" s="178" t="s">
        <v>76</v>
      </c>
      <c r="S4" s="177" t="s">
        <v>77</v>
      </c>
      <c r="T4" s="177"/>
      <c r="U4" s="177"/>
      <c r="V4" s="181" t="s">
        <v>78</v>
      </c>
      <c r="W4" s="183"/>
      <c r="X4" s="183"/>
      <c r="Y4" s="183"/>
      <c r="Z4" s="183"/>
      <c r="AA4" s="183"/>
      <c r="AB4" s="183"/>
      <c r="AC4" s="183"/>
    </row>
    <row r="5" spans="1:29" ht="24.75" customHeight="1">
      <c r="A5" s="191"/>
      <c r="B5" s="177" t="s">
        <v>79</v>
      </c>
      <c r="C5" s="177" t="s">
        <v>80</v>
      </c>
      <c r="D5" s="177" t="s">
        <v>81</v>
      </c>
      <c r="E5" s="178" t="s">
        <v>153</v>
      </c>
      <c r="F5" s="178" t="s">
        <v>154</v>
      </c>
      <c r="G5" s="185" t="s">
        <v>85</v>
      </c>
      <c r="H5" s="176" t="s">
        <v>86</v>
      </c>
      <c r="I5" s="182"/>
      <c r="J5" s="176" t="s">
        <v>119</v>
      </c>
      <c r="K5" s="187" t="s">
        <v>83</v>
      </c>
      <c r="L5" s="176" t="s">
        <v>118</v>
      </c>
      <c r="M5" s="176" t="s">
        <v>117</v>
      </c>
      <c r="N5" s="176" t="s">
        <v>120</v>
      </c>
      <c r="O5" s="176" t="s">
        <v>84</v>
      </c>
      <c r="P5" s="176" t="s">
        <v>121</v>
      </c>
      <c r="Q5" s="176" t="s">
        <v>122</v>
      </c>
      <c r="R5" s="182"/>
      <c r="S5" s="176" t="s">
        <v>155</v>
      </c>
      <c r="T5" s="176" t="s">
        <v>156</v>
      </c>
      <c r="U5" s="176" t="s">
        <v>157</v>
      </c>
      <c r="V5" s="176" t="s">
        <v>123</v>
      </c>
      <c r="W5" s="176" t="s">
        <v>124</v>
      </c>
      <c r="X5" s="176" t="s">
        <v>125</v>
      </c>
      <c r="Y5" s="176" t="s">
        <v>126</v>
      </c>
      <c r="Z5" s="178" t="s">
        <v>159</v>
      </c>
      <c r="AA5" s="178" t="s">
        <v>158</v>
      </c>
      <c r="AB5" s="176" t="s">
        <v>127</v>
      </c>
      <c r="AC5" s="180" t="s">
        <v>128</v>
      </c>
    </row>
    <row r="6" spans="1:29" ht="34.5" customHeight="1">
      <c r="A6" s="191"/>
      <c r="B6" s="177"/>
      <c r="C6" s="177"/>
      <c r="D6" s="177"/>
      <c r="E6" s="188"/>
      <c r="F6" s="179"/>
      <c r="G6" s="186"/>
      <c r="H6" s="176"/>
      <c r="I6" s="179"/>
      <c r="J6" s="176"/>
      <c r="K6" s="188"/>
      <c r="L6" s="177"/>
      <c r="M6" s="177"/>
      <c r="N6" s="177"/>
      <c r="O6" s="177"/>
      <c r="P6" s="176"/>
      <c r="Q6" s="176"/>
      <c r="R6" s="179"/>
      <c r="S6" s="177"/>
      <c r="T6" s="177"/>
      <c r="U6" s="177"/>
      <c r="V6" s="177"/>
      <c r="W6" s="177"/>
      <c r="X6" s="177"/>
      <c r="Y6" s="177"/>
      <c r="Z6" s="179"/>
      <c r="AA6" s="179"/>
      <c r="AB6" s="177"/>
      <c r="AC6" s="181"/>
    </row>
    <row r="7" spans="1:29" s="120" customFormat="1" ht="24.75" customHeight="1">
      <c r="A7" s="33" t="s">
        <v>20</v>
      </c>
      <c r="B7" s="86">
        <v>0</v>
      </c>
      <c r="C7" s="86">
        <v>6</v>
      </c>
      <c r="D7" s="86">
        <v>7</v>
      </c>
      <c r="E7" s="86">
        <v>0</v>
      </c>
      <c r="F7" s="86">
        <v>0</v>
      </c>
      <c r="G7" s="86">
        <v>1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67">
        <v>0</v>
      </c>
      <c r="W7" s="67">
        <v>0</v>
      </c>
      <c r="X7" s="67">
        <v>1</v>
      </c>
      <c r="Y7" s="67">
        <v>0</v>
      </c>
      <c r="Z7" s="67">
        <v>0</v>
      </c>
      <c r="AA7" s="67">
        <v>0</v>
      </c>
      <c r="AB7" s="67">
        <v>0</v>
      </c>
      <c r="AC7" s="68">
        <v>0</v>
      </c>
    </row>
    <row r="8" spans="1:29" s="120" customFormat="1" ht="24.75" customHeight="1">
      <c r="A8" s="5" t="s">
        <v>21</v>
      </c>
      <c r="B8" s="86">
        <v>0</v>
      </c>
      <c r="C8" s="67">
        <v>12</v>
      </c>
      <c r="D8" s="67">
        <v>3</v>
      </c>
      <c r="E8" s="86">
        <v>0</v>
      </c>
      <c r="F8" s="86">
        <v>0</v>
      </c>
      <c r="G8" s="67">
        <v>1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67">
        <v>0</v>
      </c>
      <c r="W8" s="67">
        <v>1</v>
      </c>
      <c r="X8" s="67">
        <v>2</v>
      </c>
      <c r="Y8" s="67">
        <v>0</v>
      </c>
      <c r="Z8" s="67">
        <v>0</v>
      </c>
      <c r="AA8" s="67">
        <v>0</v>
      </c>
      <c r="AB8" s="67">
        <v>0</v>
      </c>
      <c r="AC8" s="68">
        <v>0</v>
      </c>
    </row>
    <row r="9" spans="1:29" s="120" customFormat="1" ht="24" customHeight="1">
      <c r="A9" s="5" t="s">
        <v>55</v>
      </c>
      <c r="B9" s="86">
        <v>0</v>
      </c>
      <c r="C9" s="67">
        <v>8</v>
      </c>
      <c r="D9" s="67">
        <v>10</v>
      </c>
      <c r="E9" s="86">
        <v>0</v>
      </c>
      <c r="F9" s="86">
        <v>0</v>
      </c>
      <c r="G9" s="67">
        <v>1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67">
        <v>0</v>
      </c>
      <c r="W9" s="67">
        <v>1</v>
      </c>
      <c r="X9" s="67">
        <v>1</v>
      </c>
      <c r="Y9" s="67">
        <v>0</v>
      </c>
      <c r="Z9" s="67">
        <v>0</v>
      </c>
      <c r="AA9" s="67">
        <v>0</v>
      </c>
      <c r="AB9" s="67">
        <v>0</v>
      </c>
      <c r="AC9" s="68">
        <v>0</v>
      </c>
    </row>
    <row r="10" spans="1:29" s="120" customFormat="1" ht="24" customHeight="1">
      <c r="A10" s="8" t="s">
        <v>113</v>
      </c>
      <c r="B10" s="86">
        <v>0</v>
      </c>
      <c r="C10" s="119">
        <v>7</v>
      </c>
      <c r="D10" s="119">
        <v>9</v>
      </c>
      <c r="E10" s="86">
        <v>0</v>
      </c>
      <c r="F10" s="86">
        <v>0</v>
      </c>
      <c r="G10" s="119">
        <v>1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67">
        <v>0</v>
      </c>
      <c r="W10" s="119">
        <v>1</v>
      </c>
      <c r="X10" s="119">
        <v>1</v>
      </c>
      <c r="Y10" s="67">
        <v>0</v>
      </c>
      <c r="Z10" s="67">
        <v>0</v>
      </c>
      <c r="AA10" s="67">
        <v>0</v>
      </c>
      <c r="AB10" s="67">
        <v>0</v>
      </c>
      <c r="AC10" s="68">
        <v>0</v>
      </c>
    </row>
    <row r="11" spans="1:29" s="120" customFormat="1" ht="24" customHeight="1">
      <c r="A11" s="6" t="s">
        <v>114</v>
      </c>
      <c r="B11" s="86">
        <v>0</v>
      </c>
      <c r="C11" s="67">
        <v>5</v>
      </c>
      <c r="D11" s="67">
        <v>9</v>
      </c>
      <c r="E11" s="86">
        <v>0</v>
      </c>
      <c r="F11" s="86">
        <v>0</v>
      </c>
      <c r="G11" s="67">
        <v>1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67">
        <v>0</v>
      </c>
      <c r="W11" s="67">
        <v>1</v>
      </c>
      <c r="X11" s="67">
        <v>2</v>
      </c>
      <c r="Y11" s="67">
        <v>0</v>
      </c>
      <c r="Z11" s="67">
        <v>0</v>
      </c>
      <c r="AA11" s="67">
        <v>0</v>
      </c>
      <c r="AB11" s="67">
        <v>0</v>
      </c>
      <c r="AC11" s="68">
        <v>0</v>
      </c>
    </row>
    <row r="12" spans="1:29" s="120" customFormat="1" ht="24" customHeight="1">
      <c r="A12" s="133" t="s">
        <v>162</v>
      </c>
      <c r="B12" s="86">
        <v>0</v>
      </c>
      <c r="C12" s="67">
        <v>5</v>
      </c>
      <c r="D12" s="67">
        <v>10</v>
      </c>
      <c r="E12" s="86">
        <v>0</v>
      </c>
      <c r="F12" s="86">
        <v>0</v>
      </c>
      <c r="G12" s="67">
        <v>1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67">
        <v>0</v>
      </c>
      <c r="W12" s="67">
        <v>1</v>
      </c>
      <c r="X12" s="67">
        <v>1</v>
      </c>
      <c r="Y12" s="67">
        <v>0</v>
      </c>
      <c r="Z12" s="67">
        <v>0</v>
      </c>
      <c r="AA12" s="67">
        <v>0</v>
      </c>
      <c r="AB12" s="67">
        <v>0</v>
      </c>
      <c r="AC12" s="68">
        <v>0</v>
      </c>
    </row>
    <row r="13" spans="1:29" s="120" customFormat="1" ht="13.5" customHeight="1">
      <c r="A13" s="19"/>
      <c r="B13" s="117"/>
      <c r="C13" s="116"/>
      <c r="D13" s="116"/>
      <c r="E13" s="116"/>
      <c r="F13" s="116"/>
      <c r="G13" s="116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6"/>
      <c r="W13" s="116"/>
      <c r="X13" s="116"/>
      <c r="Y13" s="116"/>
      <c r="Z13" s="116"/>
      <c r="AA13" s="116"/>
      <c r="AB13" s="116"/>
      <c r="AC13" s="116"/>
    </row>
    <row r="14" spans="1:29" ht="20.25" customHeight="1">
      <c r="A14" s="1" t="s">
        <v>87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14" ht="13.5">
      <c r="A15" s="130" t="s">
        <v>165</v>
      </c>
      <c r="B15" s="130"/>
      <c r="C15" s="130"/>
      <c r="D15" s="130"/>
      <c r="E15" s="130"/>
      <c r="F15" s="130"/>
      <c r="G15" s="130"/>
      <c r="H15" s="130"/>
      <c r="I15" s="139"/>
      <c r="J15" s="139"/>
      <c r="K15" s="139"/>
      <c r="L15" s="139"/>
      <c r="M15" s="139"/>
      <c r="N15" s="139"/>
    </row>
    <row r="16" spans="1:14" ht="13.5">
      <c r="A16" s="189" t="s">
        <v>166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</row>
    <row r="22" spans="25:27" ht="13.5">
      <c r="Y22" s="121"/>
      <c r="Z22" s="121"/>
      <c r="AA22" s="121"/>
    </row>
  </sheetData>
  <sheetProtection/>
  <mergeCells count="37">
    <mergeCell ref="A16:N16"/>
    <mergeCell ref="V4:AC4"/>
    <mergeCell ref="A1:N1"/>
    <mergeCell ref="A4:A6"/>
    <mergeCell ref="P4:Q4"/>
    <mergeCell ref="B5:B6"/>
    <mergeCell ref="C5:C6"/>
    <mergeCell ref="D5:D6"/>
    <mergeCell ref="E5:E6"/>
    <mergeCell ref="B4:E4"/>
    <mergeCell ref="F4:H4"/>
    <mergeCell ref="F5:F6"/>
    <mergeCell ref="S4:U4"/>
    <mergeCell ref="J4:O4"/>
    <mergeCell ref="G5:G6"/>
    <mergeCell ref="J5:J6"/>
    <mergeCell ref="I4:I6"/>
    <mergeCell ref="H5:H6"/>
    <mergeCell ref="K5:K6"/>
    <mergeCell ref="L5:L6"/>
    <mergeCell ref="AB5:AB6"/>
    <mergeCell ref="M5:M6"/>
    <mergeCell ref="N5:N6"/>
    <mergeCell ref="AC5:AC6"/>
    <mergeCell ref="Q5:Q6"/>
    <mergeCell ref="S5:S6"/>
    <mergeCell ref="T5:T6"/>
    <mergeCell ref="U5:U6"/>
    <mergeCell ref="V5:V6"/>
    <mergeCell ref="R4:R6"/>
    <mergeCell ref="W5:W6"/>
    <mergeCell ref="O5:O6"/>
    <mergeCell ref="P5:P6"/>
    <mergeCell ref="AA5:AA6"/>
    <mergeCell ref="Z5:Z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G17" sqref="G17"/>
    </sheetView>
  </sheetViews>
  <sheetFormatPr defaultColWidth="8.88671875" defaultRowHeight="13.5"/>
  <cols>
    <col min="2" max="9" width="5.77734375" style="0" customWidth="1"/>
    <col min="10" max="10" width="6.77734375" style="0" customWidth="1"/>
    <col min="11" max="17" width="5.77734375" style="0" customWidth="1"/>
  </cols>
  <sheetData>
    <row r="1" spans="1:17" ht="20.25" customHeight="1">
      <c r="A1" s="166" t="s">
        <v>168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92"/>
      <c r="O1" s="192"/>
      <c r="P1" s="192"/>
      <c r="Q1" s="192"/>
    </row>
    <row r="2" spans="1:17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08"/>
      <c r="P2" s="108"/>
      <c r="Q2" s="108"/>
    </row>
    <row r="3" spans="1:17" ht="20.25" customHeight="1">
      <c r="A3" s="193" t="s">
        <v>152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24.75" customHeight="1">
      <c r="A4" s="147" t="s">
        <v>15</v>
      </c>
      <c r="B4" s="194" t="s">
        <v>88</v>
      </c>
      <c r="C4" s="195"/>
      <c r="D4" s="195"/>
      <c r="E4" s="195"/>
      <c r="F4" s="195"/>
      <c r="G4" s="195"/>
      <c r="H4" s="196"/>
      <c r="I4" s="197" t="s">
        <v>137</v>
      </c>
      <c r="J4" s="197" t="s">
        <v>138</v>
      </c>
      <c r="K4" s="194" t="s">
        <v>89</v>
      </c>
      <c r="L4" s="195"/>
      <c r="M4" s="196"/>
      <c r="N4" s="197" t="s">
        <v>139</v>
      </c>
      <c r="O4" s="200" t="s">
        <v>90</v>
      </c>
      <c r="P4" s="195"/>
      <c r="Q4" s="169" t="s">
        <v>140</v>
      </c>
    </row>
    <row r="5" spans="1:17" ht="24.75" customHeight="1">
      <c r="A5" s="174"/>
      <c r="B5" s="125" t="s">
        <v>148</v>
      </c>
      <c r="C5" s="34" t="s">
        <v>129</v>
      </c>
      <c r="D5" s="34" t="s">
        <v>130</v>
      </c>
      <c r="E5" s="34" t="s">
        <v>131</v>
      </c>
      <c r="F5" s="34" t="s">
        <v>132</v>
      </c>
      <c r="G5" s="34" t="s">
        <v>133</v>
      </c>
      <c r="H5" s="36" t="s">
        <v>91</v>
      </c>
      <c r="I5" s="198"/>
      <c r="J5" s="198"/>
      <c r="K5" s="125"/>
      <c r="L5" s="35" t="s">
        <v>92</v>
      </c>
      <c r="M5" s="35" t="s">
        <v>93</v>
      </c>
      <c r="N5" s="199"/>
      <c r="O5" s="34" t="s">
        <v>134</v>
      </c>
      <c r="P5" s="34" t="s">
        <v>135</v>
      </c>
      <c r="Q5" s="170"/>
    </row>
    <row r="6" spans="1:17" ht="24.75" customHeight="1">
      <c r="A6" s="5" t="s">
        <v>20</v>
      </c>
      <c r="B6" s="90">
        <v>13</v>
      </c>
      <c r="C6" s="90">
        <v>8</v>
      </c>
      <c r="D6" s="90">
        <v>0</v>
      </c>
      <c r="E6" s="90">
        <v>0</v>
      </c>
      <c r="F6" s="90">
        <v>0</v>
      </c>
      <c r="G6" s="90">
        <v>0</v>
      </c>
      <c r="H6" s="90">
        <v>5</v>
      </c>
      <c r="I6" s="90">
        <v>126</v>
      </c>
      <c r="J6" s="90">
        <v>54</v>
      </c>
      <c r="K6" s="90">
        <v>127</v>
      </c>
      <c r="L6" s="90">
        <v>122</v>
      </c>
      <c r="M6" s="90">
        <v>5</v>
      </c>
      <c r="N6" s="90">
        <v>176</v>
      </c>
      <c r="O6" s="90">
        <v>16</v>
      </c>
      <c r="P6" s="90">
        <v>50</v>
      </c>
      <c r="Q6" s="122">
        <v>158</v>
      </c>
    </row>
    <row r="7" spans="1:17" ht="24.75" customHeight="1">
      <c r="A7" s="37" t="s">
        <v>21</v>
      </c>
      <c r="B7" s="123">
        <v>13</v>
      </c>
      <c r="C7" s="123">
        <v>8</v>
      </c>
      <c r="D7" s="90">
        <v>0</v>
      </c>
      <c r="E7" s="90">
        <v>0</v>
      </c>
      <c r="F7" s="90">
        <v>0</v>
      </c>
      <c r="G7" s="90">
        <v>0</v>
      </c>
      <c r="H7" s="123">
        <v>5</v>
      </c>
      <c r="I7" s="123">
        <v>126</v>
      </c>
      <c r="J7" s="123">
        <v>54</v>
      </c>
      <c r="K7" s="123">
        <v>126</v>
      </c>
      <c r="L7" s="123">
        <v>121</v>
      </c>
      <c r="M7" s="123">
        <v>5</v>
      </c>
      <c r="N7" s="123">
        <v>84</v>
      </c>
      <c r="O7" s="123">
        <v>16</v>
      </c>
      <c r="P7" s="123">
        <v>49</v>
      </c>
      <c r="Q7" s="124">
        <v>84</v>
      </c>
    </row>
    <row r="8" spans="1:17" ht="24.75" customHeight="1">
      <c r="A8" s="37" t="s">
        <v>55</v>
      </c>
      <c r="B8" s="123">
        <v>13</v>
      </c>
      <c r="C8" s="123">
        <v>8</v>
      </c>
      <c r="D8" s="90">
        <v>0</v>
      </c>
      <c r="E8" s="90">
        <v>0</v>
      </c>
      <c r="F8" s="90">
        <v>0</v>
      </c>
      <c r="G8" s="90">
        <v>0</v>
      </c>
      <c r="H8" s="123">
        <v>5</v>
      </c>
      <c r="I8" s="123">
        <v>136</v>
      </c>
      <c r="J8" s="123">
        <v>62</v>
      </c>
      <c r="K8" s="123">
        <v>121</v>
      </c>
      <c r="L8" s="123">
        <v>117</v>
      </c>
      <c r="M8" s="123">
        <v>4</v>
      </c>
      <c r="N8" s="123">
        <v>28</v>
      </c>
      <c r="O8" s="123">
        <v>17</v>
      </c>
      <c r="P8" s="123">
        <v>49</v>
      </c>
      <c r="Q8" s="124">
        <v>96</v>
      </c>
    </row>
    <row r="9" spans="1:17" ht="24.75" customHeight="1">
      <c r="A9" s="37" t="s">
        <v>113</v>
      </c>
      <c r="B9" s="123">
        <v>13</v>
      </c>
      <c r="C9" s="123">
        <v>8</v>
      </c>
      <c r="D9" s="90">
        <v>0</v>
      </c>
      <c r="E9" s="90">
        <v>0</v>
      </c>
      <c r="F9" s="90">
        <v>0</v>
      </c>
      <c r="G9" s="90">
        <v>0</v>
      </c>
      <c r="H9" s="123">
        <v>5</v>
      </c>
      <c r="I9" s="123">
        <v>138</v>
      </c>
      <c r="J9" s="123">
        <v>63</v>
      </c>
      <c r="K9" s="123">
        <v>121</v>
      </c>
      <c r="L9" s="123">
        <v>117</v>
      </c>
      <c r="M9" s="123">
        <v>4</v>
      </c>
      <c r="N9" s="123">
        <v>28</v>
      </c>
      <c r="O9" s="123">
        <v>18</v>
      </c>
      <c r="P9" s="123">
        <v>48</v>
      </c>
      <c r="Q9" s="124">
        <v>92</v>
      </c>
    </row>
    <row r="10" spans="1:17" ht="24.75" customHeight="1">
      <c r="A10" s="37" t="s">
        <v>136</v>
      </c>
      <c r="B10" s="123">
        <v>13</v>
      </c>
      <c r="C10" s="123">
        <v>8</v>
      </c>
      <c r="D10" s="90">
        <v>0</v>
      </c>
      <c r="E10" s="90">
        <v>0</v>
      </c>
      <c r="F10" s="90">
        <v>0</v>
      </c>
      <c r="G10" s="90">
        <v>0</v>
      </c>
      <c r="H10" s="123">
        <v>5</v>
      </c>
      <c r="I10" s="123">
        <v>126</v>
      </c>
      <c r="J10" s="123">
        <v>61</v>
      </c>
      <c r="K10" s="123">
        <v>121</v>
      </c>
      <c r="L10" s="123">
        <v>117</v>
      </c>
      <c r="M10" s="123">
        <v>4</v>
      </c>
      <c r="N10" s="123">
        <v>28</v>
      </c>
      <c r="O10" s="123">
        <v>18</v>
      </c>
      <c r="P10" s="123">
        <v>50</v>
      </c>
      <c r="Q10" s="124">
        <v>74</v>
      </c>
    </row>
    <row r="11" spans="1:17" ht="24.75" customHeight="1">
      <c r="A11" s="37" t="s">
        <v>161</v>
      </c>
      <c r="B11" s="90">
        <f>SUM(C11:H11)</f>
        <v>13</v>
      </c>
      <c r="C11" s="90">
        <v>8</v>
      </c>
      <c r="D11" s="90">
        <v>0</v>
      </c>
      <c r="E11" s="90">
        <v>0</v>
      </c>
      <c r="F11" s="90">
        <v>0</v>
      </c>
      <c r="G11" s="90">
        <v>0</v>
      </c>
      <c r="H11" s="90">
        <v>5</v>
      </c>
      <c r="I11" s="90">
        <v>125</v>
      </c>
      <c r="J11" s="90">
        <v>61</v>
      </c>
      <c r="K11" s="90">
        <f>SUM(L11:M11)</f>
        <v>121</v>
      </c>
      <c r="L11" s="123">
        <v>117</v>
      </c>
      <c r="M11" s="123">
        <v>4</v>
      </c>
      <c r="N11" s="123">
        <v>28</v>
      </c>
      <c r="O11" s="123">
        <v>18</v>
      </c>
      <c r="P11" s="123">
        <v>50</v>
      </c>
      <c r="Q11" s="124">
        <v>58</v>
      </c>
    </row>
    <row r="12" spans="1:17" ht="15" customHeight="1">
      <c r="A12" s="109"/>
      <c r="B12" s="109"/>
      <c r="C12" s="109"/>
      <c r="D12" s="19"/>
      <c r="E12" s="19"/>
      <c r="F12" s="19"/>
      <c r="G12" s="1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20.25" customHeight="1">
      <c r="A13" s="7" t="s">
        <v>94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7" ht="12.75" customHeight="1">
      <c r="B14" s="38"/>
      <c r="C14" s="38"/>
      <c r="D14" s="38"/>
      <c r="E14" s="38"/>
      <c r="F14" s="38"/>
      <c r="G14" s="38"/>
    </row>
  </sheetData>
  <sheetProtection/>
  <mergeCells count="10">
    <mergeCell ref="A1:Q1"/>
    <mergeCell ref="A3:Q3"/>
    <mergeCell ref="A4:A5"/>
    <mergeCell ref="B4:H4"/>
    <mergeCell ref="I4:I5"/>
    <mergeCell ref="J4:J5"/>
    <mergeCell ref="K4:M4"/>
    <mergeCell ref="N4:N5"/>
    <mergeCell ref="O4:P4"/>
    <mergeCell ref="Q4:Q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18" sqref="F18"/>
    </sheetView>
  </sheetViews>
  <sheetFormatPr defaultColWidth="8.88671875" defaultRowHeight="13.5"/>
  <cols>
    <col min="2" max="17" width="5.77734375" style="0" customWidth="1"/>
  </cols>
  <sheetData>
    <row r="1" spans="1:17" ht="20.25" customHeight="1">
      <c r="A1" s="166" t="s">
        <v>169</v>
      </c>
      <c r="B1" s="166"/>
      <c r="C1" s="166"/>
      <c r="D1" s="166"/>
      <c r="E1" s="166"/>
      <c r="F1" s="166"/>
      <c r="G1" s="166"/>
      <c r="H1" s="166"/>
      <c r="I1" s="166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202" t="s">
        <v>95</v>
      </c>
      <c r="B3" s="202"/>
      <c r="C3" s="202"/>
      <c r="D3" s="202"/>
      <c r="E3" s="202"/>
      <c r="F3" s="202"/>
      <c r="G3" s="202"/>
      <c r="H3" s="202"/>
      <c r="I3" s="202"/>
      <c r="J3" s="203"/>
      <c r="K3" s="203"/>
      <c r="L3" s="203"/>
      <c r="M3" s="203"/>
      <c r="N3" s="203"/>
      <c r="O3" s="203"/>
      <c r="P3" s="203"/>
      <c r="Q3" s="203"/>
    </row>
    <row r="4" spans="1:17" ht="24.75" customHeight="1">
      <c r="A4" s="159" t="s">
        <v>115</v>
      </c>
      <c r="B4" s="155" t="s">
        <v>96</v>
      </c>
      <c r="C4" s="156"/>
      <c r="D4" s="156"/>
      <c r="E4" s="156"/>
      <c r="F4" s="156"/>
      <c r="G4" s="156"/>
      <c r="H4" s="156"/>
      <c r="I4" s="157"/>
      <c r="J4" s="156" t="s">
        <v>97</v>
      </c>
      <c r="K4" s="156"/>
      <c r="L4" s="156"/>
      <c r="M4" s="156"/>
      <c r="N4" s="156"/>
      <c r="O4" s="156"/>
      <c r="P4" s="156"/>
      <c r="Q4" s="156"/>
    </row>
    <row r="5" spans="1:17" ht="24.75" customHeight="1">
      <c r="A5" s="204"/>
      <c r="B5" s="155" t="s">
        <v>98</v>
      </c>
      <c r="C5" s="157"/>
      <c r="D5" s="156" t="s">
        <v>99</v>
      </c>
      <c r="E5" s="157"/>
      <c r="F5" s="156" t="s">
        <v>100</v>
      </c>
      <c r="G5" s="157"/>
      <c r="H5" s="156" t="s">
        <v>101</v>
      </c>
      <c r="I5" s="157"/>
      <c r="J5" s="156" t="s">
        <v>98</v>
      </c>
      <c r="K5" s="157"/>
      <c r="L5" s="156" t="s">
        <v>99</v>
      </c>
      <c r="M5" s="157"/>
      <c r="N5" s="156" t="s">
        <v>100</v>
      </c>
      <c r="O5" s="157"/>
      <c r="P5" s="156" t="s">
        <v>102</v>
      </c>
      <c r="Q5" s="156"/>
    </row>
    <row r="6" spans="1:17" ht="24.75" customHeight="1">
      <c r="A6" s="160"/>
      <c r="B6" s="10" t="s">
        <v>103</v>
      </c>
      <c r="C6" s="10" t="s">
        <v>104</v>
      </c>
      <c r="D6" s="10" t="s">
        <v>103</v>
      </c>
      <c r="E6" s="10" t="s">
        <v>104</v>
      </c>
      <c r="F6" s="10" t="s">
        <v>103</v>
      </c>
      <c r="G6" s="10" t="s">
        <v>104</v>
      </c>
      <c r="H6" s="10" t="s">
        <v>103</v>
      </c>
      <c r="I6" s="9" t="s">
        <v>104</v>
      </c>
      <c r="J6" s="10" t="s">
        <v>103</v>
      </c>
      <c r="K6" s="10" t="s">
        <v>104</v>
      </c>
      <c r="L6" s="10" t="s">
        <v>103</v>
      </c>
      <c r="M6" s="10" t="s">
        <v>104</v>
      </c>
      <c r="N6" s="10" t="s">
        <v>103</v>
      </c>
      <c r="O6" s="10" t="s">
        <v>104</v>
      </c>
      <c r="P6" s="10" t="s">
        <v>103</v>
      </c>
      <c r="Q6" s="9" t="s">
        <v>104</v>
      </c>
    </row>
    <row r="7" spans="1:17" ht="24.75" customHeight="1">
      <c r="A7" s="39" t="s">
        <v>20</v>
      </c>
      <c r="B7" s="40">
        <v>7394</v>
      </c>
      <c r="C7" s="40">
        <v>21969</v>
      </c>
      <c r="D7" s="40">
        <v>6364</v>
      </c>
      <c r="E7" s="40">
        <v>20568</v>
      </c>
      <c r="F7" s="40">
        <v>696</v>
      </c>
      <c r="G7" s="40">
        <v>1062</v>
      </c>
      <c r="H7" s="40">
        <v>334</v>
      </c>
      <c r="I7" s="41">
        <v>338</v>
      </c>
      <c r="J7" s="42">
        <v>20</v>
      </c>
      <c r="K7" s="42">
        <v>45</v>
      </c>
      <c r="L7" s="42">
        <v>5</v>
      </c>
      <c r="M7" s="42">
        <v>32</v>
      </c>
      <c r="N7" s="42" t="s">
        <v>71</v>
      </c>
      <c r="O7" s="42">
        <v>11</v>
      </c>
      <c r="P7" s="42">
        <v>14</v>
      </c>
      <c r="Q7" s="43">
        <v>2</v>
      </c>
    </row>
    <row r="8" spans="1:17" ht="24.75" customHeight="1">
      <c r="A8" s="39" t="s">
        <v>21</v>
      </c>
      <c r="B8" s="44">
        <v>7895</v>
      </c>
      <c r="C8" s="44">
        <v>22042</v>
      </c>
      <c r="D8" s="44">
        <v>6650</v>
      </c>
      <c r="E8" s="44">
        <v>20558</v>
      </c>
      <c r="F8" s="44">
        <v>715</v>
      </c>
      <c r="G8" s="44">
        <v>1100</v>
      </c>
      <c r="H8" s="44">
        <v>530</v>
      </c>
      <c r="I8" s="45">
        <v>383</v>
      </c>
      <c r="J8" s="46">
        <v>21</v>
      </c>
      <c r="K8" s="46">
        <v>42</v>
      </c>
      <c r="L8" s="46">
        <v>5</v>
      </c>
      <c r="M8" s="46">
        <v>27</v>
      </c>
      <c r="N8" s="46" t="s">
        <v>105</v>
      </c>
      <c r="O8" s="46">
        <v>12</v>
      </c>
      <c r="P8" s="46">
        <v>16</v>
      </c>
      <c r="Q8" s="47" t="s">
        <v>105</v>
      </c>
    </row>
    <row r="9" spans="1:17" ht="24.75" customHeight="1">
      <c r="A9" s="39" t="s">
        <v>106</v>
      </c>
      <c r="B9" s="44">
        <v>6752</v>
      </c>
      <c r="C9" s="44">
        <v>20280</v>
      </c>
      <c r="D9" s="44">
        <v>5445</v>
      </c>
      <c r="E9" s="44">
        <v>18668</v>
      </c>
      <c r="F9" s="44">
        <v>739</v>
      </c>
      <c r="G9" s="44">
        <v>1191</v>
      </c>
      <c r="H9" s="56">
        <v>567</v>
      </c>
      <c r="I9" s="57">
        <v>422</v>
      </c>
      <c r="J9" s="46">
        <v>21</v>
      </c>
      <c r="K9" s="46">
        <v>35</v>
      </c>
      <c r="L9" s="46">
        <v>4</v>
      </c>
      <c r="M9" s="46">
        <v>25</v>
      </c>
      <c r="N9" s="46" t="s">
        <v>105</v>
      </c>
      <c r="O9" s="46">
        <v>8</v>
      </c>
      <c r="P9" s="46">
        <v>17</v>
      </c>
      <c r="Q9" s="47">
        <v>2</v>
      </c>
    </row>
    <row r="10" spans="1:17" ht="24.75" customHeight="1">
      <c r="A10" s="74" t="s">
        <v>113</v>
      </c>
      <c r="B10" s="56">
        <v>6497</v>
      </c>
      <c r="C10" s="56">
        <v>20298</v>
      </c>
      <c r="D10" s="56">
        <v>5176</v>
      </c>
      <c r="E10" s="56">
        <v>18593</v>
      </c>
      <c r="F10" s="56">
        <v>727</v>
      </c>
      <c r="G10" s="57">
        <v>1258</v>
      </c>
      <c r="H10" s="75">
        <v>594</v>
      </c>
      <c r="I10" s="75">
        <v>447</v>
      </c>
      <c r="J10" s="76">
        <v>26</v>
      </c>
      <c r="K10" s="77">
        <v>31</v>
      </c>
      <c r="L10" s="77">
        <v>5</v>
      </c>
      <c r="M10" s="77">
        <v>23</v>
      </c>
      <c r="N10" s="77">
        <v>3</v>
      </c>
      <c r="O10" s="77">
        <v>6</v>
      </c>
      <c r="P10" s="77">
        <v>18</v>
      </c>
      <c r="Q10" s="78">
        <v>2</v>
      </c>
    </row>
    <row r="11" spans="1:17" ht="24.75" customHeight="1">
      <c r="A11" s="79" t="s">
        <v>114</v>
      </c>
      <c r="B11" s="80">
        <v>6518</v>
      </c>
      <c r="C11" s="80">
        <v>19513</v>
      </c>
      <c r="D11" s="80">
        <v>5247</v>
      </c>
      <c r="E11" s="80">
        <v>17810</v>
      </c>
      <c r="F11" s="80">
        <v>673</v>
      </c>
      <c r="G11" s="80">
        <v>1230</v>
      </c>
      <c r="H11" s="58">
        <v>598</v>
      </c>
      <c r="I11" s="58">
        <v>473</v>
      </c>
      <c r="J11" s="81">
        <v>62</v>
      </c>
      <c r="K11" s="81">
        <v>28</v>
      </c>
      <c r="L11" s="81">
        <v>38</v>
      </c>
      <c r="M11" s="81">
        <v>19</v>
      </c>
      <c r="N11" s="81">
        <v>5</v>
      </c>
      <c r="O11" s="81">
        <v>7</v>
      </c>
      <c r="P11" s="81">
        <v>19</v>
      </c>
      <c r="Q11" s="82">
        <v>2</v>
      </c>
    </row>
    <row r="12" spans="1:17" ht="24.75" customHeight="1">
      <c r="A12" s="79" t="s">
        <v>161</v>
      </c>
      <c r="B12" s="145">
        <f>SUM(D12,F12,H12)</f>
        <v>6588</v>
      </c>
      <c r="C12" s="145">
        <f>SUM(E12,G12,I12)</f>
        <v>18299</v>
      </c>
      <c r="D12" s="145">
        <v>5183</v>
      </c>
      <c r="E12" s="145">
        <v>16574</v>
      </c>
      <c r="F12" s="145">
        <v>692</v>
      </c>
      <c r="G12" s="145">
        <v>1202</v>
      </c>
      <c r="H12" s="58">
        <v>713</v>
      </c>
      <c r="I12" s="58">
        <v>523</v>
      </c>
      <c r="J12" s="146">
        <f>SUM(L12,N12,P12)</f>
        <v>45</v>
      </c>
      <c r="K12" s="146">
        <f>SUM(M12,O12,Q12)</f>
        <v>25</v>
      </c>
      <c r="L12" s="146">
        <v>21</v>
      </c>
      <c r="M12" s="81">
        <v>16</v>
      </c>
      <c r="N12" s="81">
        <v>6</v>
      </c>
      <c r="O12" s="81">
        <v>7</v>
      </c>
      <c r="P12" s="81">
        <v>18</v>
      </c>
      <c r="Q12" s="82">
        <v>2</v>
      </c>
    </row>
    <row r="13" spans="1:17" ht="1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1"/>
      <c r="K13" s="1"/>
      <c r="L13" s="1"/>
      <c r="M13" s="1"/>
      <c r="N13" s="1"/>
      <c r="O13" s="1"/>
      <c r="P13" s="1"/>
      <c r="Q13" s="1"/>
    </row>
    <row r="14" spans="1:17" ht="20.25" customHeight="1">
      <c r="A14" s="7" t="s">
        <v>94</v>
      </c>
      <c r="B14" s="7"/>
      <c r="C14" s="7"/>
      <c r="D14" s="7"/>
      <c r="E14" s="7"/>
      <c r="F14" s="7"/>
      <c r="G14" s="7"/>
      <c r="H14" s="7"/>
      <c r="I14" s="7"/>
      <c r="J14" s="1"/>
      <c r="K14" s="1"/>
      <c r="L14" s="1"/>
      <c r="M14" s="1"/>
      <c r="N14" s="1"/>
      <c r="O14" s="1"/>
      <c r="P14" s="1"/>
      <c r="Q14" s="1"/>
    </row>
    <row r="15" ht="15.75" customHeight="1"/>
  </sheetData>
  <sheetProtection/>
  <mergeCells count="14">
    <mergeCell ref="A1:I1"/>
    <mergeCell ref="A4:A6"/>
    <mergeCell ref="B4:I4"/>
    <mergeCell ref="H5:I5"/>
    <mergeCell ref="A13:I13"/>
    <mergeCell ref="A3:Q3"/>
    <mergeCell ref="J4:Q4"/>
    <mergeCell ref="B5:C5"/>
    <mergeCell ref="D5:E5"/>
    <mergeCell ref="F5:G5"/>
    <mergeCell ref="P5:Q5"/>
    <mergeCell ref="J5:K5"/>
    <mergeCell ref="L5:M5"/>
    <mergeCell ref="N5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D10" sqref="D10"/>
    </sheetView>
  </sheetViews>
  <sheetFormatPr defaultColWidth="8.88671875" defaultRowHeight="13.5"/>
  <cols>
    <col min="1" max="1" width="9.6640625" style="0" customWidth="1"/>
    <col min="2" max="9" width="7.77734375" style="0" customWidth="1"/>
  </cols>
  <sheetData>
    <row r="1" spans="1:13" ht="20.25" customHeight="1">
      <c r="A1" s="190" t="s">
        <v>170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0.25" customHeight="1">
      <c r="A3" s="208" t="s">
        <v>107</v>
      </c>
      <c r="B3" s="208"/>
      <c r="C3" s="208"/>
      <c r="D3" s="208"/>
      <c r="E3" s="208"/>
      <c r="F3" s="208"/>
      <c r="G3" s="208"/>
      <c r="H3" s="208"/>
      <c r="I3" s="208"/>
      <c r="J3" s="48"/>
      <c r="K3" s="48"/>
      <c r="L3" s="48"/>
      <c r="M3" s="48"/>
    </row>
    <row r="4" spans="1:13" ht="24.75" customHeight="1">
      <c r="A4" s="205" t="s">
        <v>108</v>
      </c>
      <c r="B4" s="165" t="s">
        <v>109</v>
      </c>
      <c r="C4" s="165"/>
      <c r="D4" s="165" t="s">
        <v>110</v>
      </c>
      <c r="E4" s="165"/>
      <c r="F4" s="165" t="s">
        <v>149</v>
      </c>
      <c r="G4" s="165"/>
      <c r="H4" s="165" t="s">
        <v>150</v>
      </c>
      <c r="I4" s="207"/>
      <c r="J4" s="1"/>
      <c r="K4" s="1"/>
      <c r="L4" s="1"/>
      <c r="M4" s="1"/>
    </row>
    <row r="5" spans="1:13" ht="24.75" customHeight="1">
      <c r="A5" s="206"/>
      <c r="B5" s="49" t="s">
        <v>111</v>
      </c>
      <c r="C5" s="49" t="s">
        <v>112</v>
      </c>
      <c r="D5" s="49" t="s">
        <v>111</v>
      </c>
      <c r="E5" s="49" t="s">
        <v>112</v>
      </c>
      <c r="F5" s="49" t="s">
        <v>111</v>
      </c>
      <c r="G5" s="49" t="s">
        <v>112</v>
      </c>
      <c r="H5" s="49" t="s">
        <v>111</v>
      </c>
      <c r="I5" s="50" t="s">
        <v>112</v>
      </c>
      <c r="J5" s="1"/>
      <c r="K5" s="1"/>
      <c r="L5" s="1"/>
      <c r="M5" s="1"/>
    </row>
    <row r="6" spans="1:13" s="65" customFormat="1" ht="24.75" customHeight="1">
      <c r="A6" s="51" t="s">
        <v>20</v>
      </c>
      <c r="B6" s="52">
        <v>3873276</v>
      </c>
      <c r="C6" s="52">
        <v>525166</v>
      </c>
      <c r="D6" s="52">
        <v>1619071</v>
      </c>
      <c r="E6" s="52">
        <v>5423</v>
      </c>
      <c r="F6" s="52">
        <v>1313907</v>
      </c>
      <c r="G6" s="52">
        <v>1090</v>
      </c>
      <c r="H6" s="52">
        <v>940299</v>
      </c>
      <c r="I6" s="53">
        <v>518652</v>
      </c>
      <c r="J6" s="1"/>
      <c r="K6" s="1"/>
      <c r="L6" s="1"/>
      <c r="M6" s="1"/>
    </row>
    <row r="7" spans="1:13" s="65" customFormat="1" ht="24.75" customHeight="1">
      <c r="A7" s="51" t="s">
        <v>21</v>
      </c>
      <c r="B7" s="52">
        <v>4443232</v>
      </c>
      <c r="C7" s="52">
        <v>573428</v>
      </c>
      <c r="D7" s="52">
        <v>1741212</v>
      </c>
      <c r="E7" s="52">
        <v>9351</v>
      </c>
      <c r="F7" s="52">
        <v>1380173</v>
      </c>
      <c r="G7" s="52">
        <v>726</v>
      </c>
      <c r="H7" s="52">
        <v>1321848</v>
      </c>
      <c r="I7" s="53">
        <v>563351</v>
      </c>
      <c r="J7" s="1"/>
      <c r="K7" s="1"/>
      <c r="L7" s="1"/>
      <c r="M7" s="1"/>
    </row>
    <row r="8" spans="1:13" s="65" customFormat="1" ht="24.75" customHeight="1">
      <c r="A8" s="51" t="s">
        <v>55</v>
      </c>
      <c r="B8" s="52">
        <v>4297706</v>
      </c>
      <c r="C8" s="52">
        <v>665984</v>
      </c>
      <c r="D8" s="52">
        <v>1495695</v>
      </c>
      <c r="E8" s="52">
        <v>4608</v>
      </c>
      <c r="F8" s="52">
        <v>1452628</v>
      </c>
      <c r="G8" s="52">
        <v>2441</v>
      </c>
      <c r="H8" s="52">
        <v>1349383</v>
      </c>
      <c r="I8" s="53">
        <v>658936</v>
      </c>
      <c r="J8" s="1"/>
      <c r="K8" s="1"/>
      <c r="L8" s="1"/>
      <c r="M8" s="1"/>
    </row>
    <row r="9" spans="1:13" s="65" customFormat="1" ht="24.75" customHeight="1">
      <c r="A9" s="51" t="s">
        <v>113</v>
      </c>
      <c r="B9" s="127">
        <f>SUM(D9+F9+H9)</f>
        <v>4132010</v>
      </c>
      <c r="C9" s="127">
        <f>SUM(E9+G9+I9)</f>
        <v>844290</v>
      </c>
      <c r="D9" s="127">
        <v>1312538</v>
      </c>
      <c r="E9" s="127">
        <v>8375</v>
      </c>
      <c r="F9" s="127">
        <v>1432927</v>
      </c>
      <c r="G9" s="127">
        <v>22415</v>
      </c>
      <c r="H9" s="127">
        <v>1386545</v>
      </c>
      <c r="I9" s="128">
        <v>813500</v>
      </c>
      <c r="J9" s="1"/>
      <c r="K9" s="1"/>
      <c r="L9" s="1"/>
      <c r="M9" s="1"/>
    </row>
    <row r="10" spans="1:13" s="65" customFormat="1" ht="24.75" customHeight="1">
      <c r="A10" s="51" t="s">
        <v>114</v>
      </c>
      <c r="B10" s="127">
        <v>4261612</v>
      </c>
      <c r="C10" s="127">
        <v>960052</v>
      </c>
      <c r="D10" s="127">
        <v>1495586</v>
      </c>
      <c r="E10" s="127">
        <v>37093</v>
      </c>
      <c r="F10" s="127">
        <v>1336134</v>
      </c>
      <c r="G10" s="127">
        <v>37886</v>
      </c>
      <c r="H10" s="127">
        <v>1429892</v>
      </c>
      <c r="I10" s="128">
        <v>885073</v>
      </c>
      <c r="J10" s="1"/>
      <c r="K10" s="1"/>
      <c r="L10" s="1"/>
      <c r="M10" s="1"/>
    </row>
    <row r="11" spans="1:13" s="65" customFormat="1" ht="24.75" customHeight="1">
      <c r="A11" s="51" t="s">
        <v>160</v>
      </c>
      <c r="B11" s="127">
        <f>SUM(D11,F11,H11)</f>
        <v>4464296</v>
      </c>
      <c r="C11" s="127">
        <f>SUM(E11,G11,I11)</f>
        <v>1002548</v>
      </c>
      <c r="D11" s="127">
        <v>1362112</v>
      </c>
      <c r="E11" s="127">
        <v>73019</v>
      </c>
      <c r="F11" s="127">
        <v>1366191</v>
      </c>
      <c r="G11" s="127">
        <v>42383</v>
      </c>
      <c r="H11" s="127">
        <v>1735993</v>
      </c>
      <c r="I11" s="128">
        <v>887146</v>
      </c>
      <c r="J11" s="1"/>
      <c r="K11" s="1"/>
      <c r="L11" s="1"/>
      <c r="M11" s="1"/>
    </row>
    <row r="12" spans="1:13" ht="15" customHeight="1">
      <c r="A12" s="55"/>
      <c r="B12" s="126"/>
      <c r="C12" s="126"/>
      <c r="D12" s="126"/>
      <c r="E12" s="126"/>
      <c r="F12" s="126"/>
      <c r="G12" s="126"/>
      <c r="H12" s="126"/>
      <c r="I12" s="126"/>
      <c r="J12" s="1"/>
      <c r="K12" s="1"/>
      <c r="L12" s="1"/>
      <c r="M12" s="1"/>
    </row>
    <row r="13" spans="1:13" ht="20.25" customHeight="1">
      <c r="A13" s="54" t="s">
        <v>94</v>
      </c>
      <c r="B13" s="55"/>
      <c r="C13" s="55"/>
      <c r="D13" s="55"/>
      <c r="E13" s="55"/>
      <c r="F13" s="55"/>
      <c r="G13" s="55"/>
      <c r="H13" s="55"/>
      <c r="I13" s="55"/>
      <c r="J13" s="1"/>
      <c r="K13" s="1"/>
      <c r="L13" s="1"/>
      <c r="M13" s="1"/>
    </row>
    <row r="14" ht="24.75" customHeight="1"/>
  </sheetData>
  <sheetProtection/>
  <mergeCells count="7">
    <mergeCell ref="A1:M1"/>
    <mergeCell ref="A4:A5"/>
    <mergeCell ref="B4:C4"/>
    <mergeCell ref="D4:E4"/>
    <mergeCell ref="F4:G4"/>
    <mergeCell ref="H4:I4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감삼동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2011-11-16T08:34:39Z</cp:lastPrinted>
  <dcterms:created xsi:type="dcterms:W3CDTF">2002-12-11T13:57:40Z</dcterms:created>
  <dcterms:modified xsi:type="dcterms:W3CDTF">2013-01-15T05:49:29Z</dcterms:modified>
  <cp:category/>
  <cp:version/>
  <cp:contentType/>
  <cp:contentStatus/>
</cp:coreProperties>
</file>