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4650" windowWidth="11760" windowHeight="6075" tabRatio="923" firstSheet="15" activeTab="21"/>
  </bookViews>
  <sheets>
    <sheet name="1.구청공무원" sheetId="1" r:id="rId1"/>
    <sheet name="2.동사무소공무원" sheetId="2" r:id="rId2"/>
    <sheet name="3.소방공무원" sheetId="3" r:id="rId3"/>
    <sheet name="4.경찰공무원" sheetId="4" r:id="rId4"/>
    <sheet name="5.퇴직사유별공무원" sheetId="5" r:id="rId5"/>
    <sheet name="6.관내관공서및주요기관" sheetId="6" r:id="rId6"/>
    <sheet name="7.민원서류처리" sheetId="7" r:id="rId7"/>
    <sheet name="8.범죄발생.검거" sheetId="8" r:id="rId8"/>
    <sheet name="9.연령별피의자" sheetId="9" r:id="rId9"/>
    <sheet name="10.학력별피의자" sheetId="10" r:id="rId10"/>
    <sheet name="11.소년범죄" sheetId="11" r:id="rId11"/>
    <sheet name="12.자동차단속" sheetId="12" r:id="rId12"/>
    <sheet name="13.화재발생" sheetId="13" r:id="rId13"/>
    <sheet name="14.발화요인별화재발생" sheetId="14" r:id="rId14"/>
    <sheet name="15.장소별화재발생" sheetId="15" r:id="rId15"/>
    <sheet name="16.소방장비" sheetId="16" r:id="rId16"/>
    <sheet name="17.119구급활동실적" sheetId="17" r:id="rId17"/>
    <sheet name="18.119구조활동실적" sheetId="18" r:id="rId18"/>
    <sheet name="19.재난사고발생및피해현황" sheetId="19" r:id="rId19"/>
    <sheet name="20.풍수해발생" sheetId="20" r:id="rId20"/>
    <sheet name="21.소방대상물현황" sheetId="21" r:id="rId21"/>
    <sheet name="22.위험제조소설치현황" sheetId="22" r:id="rId22"/>
  </sheets>
  <externalReferences>
    <externalReference r:id="rId25"/>
    <externalReference r:id="rId26"/>
  </externalReferences>
  <definedNames>
    <definedName name="급여데이타">#REF!</definedName>
    <definedName name="달성학교명">#REF!</definedName>
  </definedNames>
  <calcPr fullCalcOnLoad="1"/>
</workbook>
</file>

<file path=xl/comments16.xml><?xml version="1.0" encoding="utf-8"?>
<comments xmlns="http://schemas.openxmlformats.org/spreadsheetml/2006/main">
  <authors>
    <author>ljs</author>
  </authors>
  <commentList>
    <comment ref="R7" authorId="0">
      <text>
        <r>
          <rPr>
            <sz val="9"/>
            <rFont val="굴림"/>
            <family val="3"/>
          </rPr>
          <t xml:space="preserve">구조공작차
</t>
        </r>
      </text>
    </comment>
    <comment ref="R9" authorId="0">
      <text>
        <r>
          <rPr>
            <sz val="9"/>
            <rFont val="굴림"/>
            <family val="3"/>
          </rPr>
          <t xml:space="preserve">구조공작차
</t>
        </r>
      </text>
    </comment>
    <comment ref="R8" authorId="0">
      <text>
        <r>
          <rPr>
            <sz val="9"/>
            <rFont val="굴림"/>
            <family val="3"/>
          </rPr>
          <t xml:space="preserve">구조공작차
</t>
        </r>
      </text>
    </comment>
    <comment ref="R10" authorId="0">
      <text>
        <r>
          <rPr>
            <sz val="9"/>
            <rFont val="굴림"/>
            <family val="3"/>
          </rPr>
          <t xml:space="preserve">구조공작차
</t>
        </r>
      </text>
    </comment>
  </commentList>
</comments>
</file>

<file path=xl/comments6.xml><?xml version="1.0" encoding="utf-8"?>
<comments xmlns="http://schemas.openxmlformats.org/spreadsheetml/2006/main">
  <authors>
    <author>SEC</author>
    <author>user</author>
  </authors>
  <commentList>
    <comment ref="N18" authorId="0">
      <text>
        <r>
          <rPr>
            <sz val="9"/>
            <rFont val="굴림"/>
            <family val="3"/>
          </rPr>
          <t>대구축협 내당지점
             원대오거리지점
             평리지점</t>
        </r>
      </text>
    </comment>
    <comment ref="N19" authorId="0">
      <text>
        <r>
          <rPr>
            <sz val="9"/>
            <rFont val="굴림"/>
            <family val="3"/>
          </rPr>
          <t>대구축협 내당지점
             원대오거리지점
             평리지점</t>
        </r>
      </text>
    </comment>
    <comment ref="N20" authorId="0">
      <text>
        <r>
          <rPr>
            <sz val="9"/>
            <rFont val="굴림"/>
            <family val="3"/>
          </rPr>
          <t>대구축협 내당지점
             원대오거리지점
             평리지점</t>
        </r>
      </text>
    </comment>
    <comment ref="K14" authorId="1">
      <text>
        <r>
          <rPr>
            <sz val="9"/>
            <rFont val="굴림"/>
            <family val="3"/>
          </rPr>
          <t xml:space="preserve">남구:한국농촌공사 달성지사(성당로 598)
북구:한국농촌공사 경북도본부(북구 구암로 254번지)
</t>
        </r>
      </text>
    </comment>
  </commentList>
</comments>
</file>

<file path=xl/sharedStrings.xml><?xml version="1.0" encoding="utf-8"?>
<sst xmlns="http://schemas.openxmlformats.org/spreadsheetml/2006/main" count="804" uniqueCount="567">
  <si>
    <t>강 력 범</t>
  </si>
  <si>
    <t>절 도 범</t>
  </si>
  <si>
    <t>폭 력 범</t>
  </si>
  <si>
    <t>지 능 범</t>
  </si>
  <si>
    <t>특 별 법 범</t>
  </si>
  <si>
    <t>승용차</t>
  </si>
  <si>
    <t>화물차</t>
  </si>
  <si>
    <t>주정차</t>
  </si>
  <si>
    <t>대 학 교</t>
  </si>
  <si>
    <t>고 등 학 교</t>
  </si>
  <si>
    <t>초 등 학 교</t>
  </si>
  <si>
    <t>계</t>
  </si>
  <si>
    <t>총  계</t>
  </si>
  <si>
    <t> 계 </t>
  </si>
  <si>
    <t>중 학 교</t>
  </si>
  <si>
    <t>단위 : 명</t>
  </si>
  <si>
    <t>자료 : 서부경찰서</t>
  </si>
  <si>
    <t>발 생</t>
  </si>
  <si>
    <t>검 거</t>
  </si>
  <si>
    <t>졸 업</t>
  </si>
  <si>
    <t>중 퇴</t>
  </si>
  <si>
    <t>재 학</t>
  </si>
  <si>
    <t>2 0 0 6</t>
  </si>
  <si>
    <t>연   별</t>
  </si>
  <si>
    <t>단위 : 건</t>
  </si>
  <si>
    <t>연  별</t>
  </si>
  <si>
    <t>2 0 0 7</t>
  </si>
  <si>
    <t>불취학</t>
  </si>
  <si>
    <t>기 타</t>
  </si>
  <si>
    <t>강 력 범</t>
  </si>
  <si>
    <t>절 도 범</t>
  </si>
  <si>
    <t>폭 력 범</t>
  </si>
  <si>
    <t>지 능 범</t>
  </si>
  <si>
    <t>2 0 0 8</t>
  </si>
  <si>
    <t>특 별 법 범</t>
  </si>
  <si>
    <t>기타형법범</t>
  </si>
  <si>
    <t>구 분</t>
  </si>
  <si>
    <t>합 계</t>
  </si>
  <si>
    <t>정무직</t>
  </si>
  <si>
    <t>별정직</t>
  </si>
  <si>
    <t>일                반             직</t>
  </si>
  <si>
    <t>기능직</t>
  </si>
  <si>
    <t>고용직</t>
  </si>
  <si>
    <t>계</t>
  </si>
  <si>
    <t>1급</t>
  </si>
  <si>
    <t>2급</t>
  </si>
  <si>
    <t>3급</t>
  </si>
  <si>
    <t>4급</t>
  </si>
  <si>
    <t>5급</t>
  </si>
  <si>
    <t>6급</t>
  </si>
  <si>
    <t>7급</t>
  </si>
  <si>
    <t>8급</t>
  </si>
  <si>
    <t>9급</t>
  </si>
  <si>
    <t>연구관</t>
  </si>
  <si>
    <t>연구사</t>
  </si>
  <si>
    <t>지도관</t>
  </si>
  <si>
    <t>지도사</t>
  </si>
  <si>
    <t>자료 : 기획예산실</t>
  </si>
  <si>
    <t>주) 본청, 의회, 보건소, 문화회관 , 동 포함</t>
  </si>
  <si>
    <t>연   별
동   별</t>
  </si>
  <si>
    <t>합  계</t>
  </si>
  <si>
    <t>일    반    직</t>
  </si>
  <si>
    <t>5 급</t>
  </si>
  <si>
    <t>6 급</t>
  </si>
  <si>
    <t>7 급</t>
  </si>
  <si>
    <t>8 급</t>
  </si>
  <si>
    <t>9 급</t>
  </si>
  <si>
    <t>내당1동</t>
  </si>
  <si>
    <t>내당2,3동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</si>
  <si>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</si>
  <si>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</si>
  <si>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</si>
  <si>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</si>
  <si>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</si>
  <si>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</si>
  <si>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</si>
  <si>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</si>
  <si>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</si>
  <si>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</si>
  <si>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</si>
  <si>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</si>
  <si>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</si>
  <si>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</si>
  <si>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</si>
  <si>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소방정</t>
  </si>
  <si>
    <t>소방령</t>
  </si>
  <si>
    <t>소방경</t>
  </si>
  <si>
    <t>소방위</t>
  </si>
  <si>
    <t>소방장</t>
  </si>
  <si>
    <t>소방교</t>
  </si>
  <si>
    <t>소방사</t>
  </si>
  <si>
    <t>인 명 피 해</t>
  </si>
  <si>
    <t>부 동 산</t>
  </si>
  <si>
    <t>동  산</t>
  </si>
  <si>
    <t>부상</t>
  </si>
  <si>
    <t>자료 : 서부소방서</t>
  </si>
  <si>
    <t xml:space="preserve">주            거 </t>
  </si>
  <si>
    <t>비              주                 거</t>
  </si>
  <si>
    <t>단독주택</t>
  </si>
  <si>
    <t>공동주택</t>
  </si>
  <si>
    <t>기타주택</t>
  </si>
  <si>
    <t>학교</t>
  </si>
  <si>
    <t>일반업무</t>
  </si>
  <si>
    <t>판매시설</t>
  </si>
  <si>
    <t>숙박시설</t>
  </si>
  <si>
    <t>종교시설</t>
  </si>
  <si>
    <t>의료시설</t>
  </si>
  <si>
    <t>공장및창고</t>
  </si>
  <si>
    <t>작업장</t>
  </si>
  <si>
    <t>위락오락
시설</t>
  </si>
  <si>
    <t>펌프차</t>
  </si>
  <si>
    <t>화학차</t>
  </si>
  <si>
    <t>고가차(M별)</t>
  </si>
  <si>
    <t>굴절차(M별)</t>
  </si>
  <si>
    <t>조명차</t>
  </si>
  <si>
    <t>배연차</t>
  </si>
  <si>
    <t>대형</t>
  </si>
  <si>
    <t>중형</t>
  </si>
  <si>
    <t>소형</t>
  </si>
  <si>
    <t>농촌형</t>
  </si>
  <si>
    <t>산불진화</t>
  </si>
  <si>
    <t>고성능</t>
  </si>
  <si>
    <t>분석차</t>
  </si>
  <si>
    <t>일반</t>
  </si>
  <si>
    <t>33이하</t>
  </si>
  <si>
    <t>50이상</t>
  </si>
  <si>
    <t>18이하</t>
  </si>
  <si>
    <t>구급차</t>
  </si>
  <si>
    <t>지휘차</t>
  </si>
  <si>
    <t>트레일러</t>
  </si>
  <si>
    <t>견인차</t>
  </si>
  <si>
    <t>화물차</t>
  </si>
  <si>
    <t>굴삭기</t>
  </si>
  <si>
    <t>이 동
안 전
체험차</t>
  </si>
  <si>
    <t>순찰차</t>
  </si>
  <si>
    <t>행정차</t>
  </si>
  <si>
    <t>소방헬기
(탑승인원)</t>
  </si>
  <si>
    <t>소방정(톤)</t>
  </si>
  <si>
    <t>A형
(일반)</t>
  </si>
  <si>
    <t>B형
(특수)</t>
  </si>
  <si>
    <t>공기
충전기</t>
  </si>
  <si>
    <t>보트
운반</t>
  </si>
  <si>
    <t xml:space="preserve">연 별 </t>
  </si>
  <si>
    <t>신고건수</t>
  </si>
  <si>
    <t>이송건수</t>
  </si>
  <si>
    <t>구   급   환   자    유   형   별</t>
  </si>
  <si>
    <t>이  송  병  원  별</t>
  </si>
  <si>
    <t>의원</t>
  </si>
  <si>
    <t>일반병원</t>
  </si>
  <si>
    <t>종합병원</t>
  </si>
  <si>
    <t>기  타</t>
  </si>
  <si>
    <t>고혈압</t>
  </si>
  <si>
    <t>추락/낙상</t>
  </si>
  <si>
    <t>…</t>
  </si>
  <si>
    <t>출동건수</t>
  </si>
  <si>
    <t>구조(처리)건수</t>
  </si>
  <si>
    <t>인명구조</t>
  </si>
  <si>
    <t>안전조치</t>
  </si>
  <si>
    <t>기타</t>
  </si>
  <si>
    <t>화재</t>
  </si>
  <si>
    <t>수난</t>
  </si>
  <si>
    <t>승강기</t>
  </si>
  <si>
    <t>갇힘</t>
  </si>
  <si>
    <t>주 : 1) 미처리는 출동했으나, 이미 자력구조 등으로 119구조대의 활동이 불필요한 경우</t>
  </si>
  <si>
    <t>단위 : 개소</t>
  </si>
  <si>
    <t>근린생활
시설</t>
  </si>
  <si>
    <t>위락시설</t>
  </si>
  <si>
    <t>업무시설</t>
  </si>
  <si>
    <t>교육연구
시 설</t>
  </si>
  <si>
    <t>공  장</t>
  </si>
  <si>
    <t>창고시설</t>
  </si>
  <si>
    <t>동 식 물
관련시설</t>
  </si>
  <si>
    <t>위험물저장
및 처리시설</t>
  </si>
  <si>
    <t>문 화 재</t>
  </si>
  <si>
    <t>복합건축물</t>
  </si>
  <si>
    <t>지 하 구</t>
  </si>
  <si>
    <t>연 별</t>
  </si>
  <si>
    <t>총 계</t>
  </si>
  <si>
    <t>제조소</t>
  </si>
  <si>
    <t>주유취급소</t>
  </si>
  <si>
    <t>저      장      소</t>
  </si>
  <si>
    <t>주 유</t>
  </si>
  <si>
    <t>판 매</t>
  </si>
  <si>
    <t>이 송</t>
  </si>
  <si>
    <t>일 반</t>
  </si>
  <si>
    <t>옥 내</t>
  </si>
  <si>
    <t>옥외탱크</t>
  </si>
  <si>
    <t>옥내탱크</t>
  </si>
  <si>
    <t>지하탱크</t>
  </si>
  <si>
    <t>이동탱크</t>
  </si>
  <si>
    <t>옥 외</t>
  </si>
  <si>
    <t>암반탱크</t>
  </si>
  <si>
    <t>단위 : 건, 명, 천원</t>
  </si>
  <si>
    <t>합    계</t>
  </si>
  <si>
    <t>화     재</t>
  </si>
  <si>
    <t>산    불</t>
  </si>
  <si>
    <t>붕    괴</t>
  </si>
  <si>
    <t>폭    발</t>
  </si>
  <si>
    <t>도로교통</t>
  </si>
  <si>
    <t>환경오염</t>
  </si>
  <si>
    <t xml:space="preserve">건 </t>
  </si>
  <si>
    <t>인 원</t>
  </si>
  <si>
    <t>유도선</t>
  </si>
  <si>
    <t>해   난</t>
  </si>
  <si>
    <t>기   타</t>
  </si>
  <si>
    <t>인    적    피    해</t>
  </si>
  <si>
    <t>재  산  피  해</t>
  </si>
  <si>
    <t>인 명 피 해</t>
  </si>
  <si>
    <t>이재민 발생</t>
  </si>
  <si>
    <t>부 동 산</t>
  </si>
  <si>
    <t>동  산</t>
  </si>
  <si>
    <t>건</t>
  </si>
  <si>
    <t>인원</t>
  </si>
  <si>
    <t>사  망</t>
  </si>
  <si>
    <t>부  상</t>
  </si>
  <si>
    <t>세대수</t>
  </si>
  <si>
    <t>자료 : 건설방재과</t>
  </si>
  <si>
    <t>연  별</t>
  </si>
  <si>
    <t>정년퇴직</t>
  </si>
  <si>
    <t>의원면직</t>
  </si>
  <si>
    <t>당연퇴직</t>
  </si>
  <si>
    <t>직권면직</t>
  </si>
  <si>
    <t>명예퇴직</t>
  </si>
  <si>
    <t>징계파면</t>
  </si>
  <si>
    <t>징계해임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</si>
  <si>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</si>
  <si>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</si>
  <si>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</si>
  <si>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</si>
  <si>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</si>
  <si>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</si>
  <si>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</si>
  <si>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</si>
  <si>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</si>
  <si>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</si>
  <si>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</si>
  <si>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</si>
  <si>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</si>
  <si>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</si>
  <si>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</si>
  <si>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 xml:space="preserve"> </t>
  </si>
  <si>
    <t>단위:개소</t>
  </si>
  <si>
    <t>합  계</t>
  </si>
  <si>
    <t>시·도</t>
  </si>
  <si>
    <t>경찰청</t>
  </si>
  <si>
    <t>경찰서</t>
  </si>
  <si>
    <t>소방서</t>
  </si>
  <si>
    <t>등기소</t>
  </si>
  <si>
    <t>시</t>
  </si>
  <si>
    <t>구·군</t>
  </si>
  <si>
    <t>보훈청</t>
  </si>
  <si>
    <t>교육청</t>
  </si>
  <si>
    <t>세무서</t>
  </si>
  <si>
    <t>전화국</t>
  </si>
  <si>
    <t>직속기관</t>
  </si>
  <si>
    <t>원  예</t>
  </si>
  <si>
    <t>축  산</t>
  </si>
  <si>
    <t>수산업</t>
  </si>
  <si>
    <t>산  림</t>
  </si>
  <si>
    <t>2 0 0 9</t>
  </si>
  <si>
    <t>2 0 0 9</t>
  </si>
  <si>
    <t>2 0 0 9</t>
  </si>
  <si>
    <t>일반서비스
시        설</t>
  </si>
  <si>
    <t>음식점</t>
  </si>
  <si>
    <t>아파트</t>
  </si>
  <si>
    <t>기숙사</t>
  </si>
  <si>
    <t>관광휴게
시     설</t>
  </si>
  <si>
    <t>통신촬영
시     설</t>
  </si>
  <si>
    <t>노유자
시  설</t>
  </si>
  <si>
    <t>연  별
동  별</t>
  </si>
  <si>
    <t>특허 · 면허</t>
  </si>
  <si>
    <t>승인 · 지정</t>
  </si>
  <si>
    <t>신고 · 등록</t>
  </si>
  <si>
    <t>시험 · 검사</t>
  </si>
  <si>
    <t>확인 · 증명/교부</t>
  </si>
  <si>
    <t>2 0 1 0</t>
  </si>
  <si>
    <t>4 급</t>
  </si>
  <si>
    <t>2 0 1 0</t>
  </si>
  <si>
    <t>2 0 1 0</t>
  </si>
  <si>
    <t>위험물
(가스제조소등)</t>
  </si>
  <si>
    <t>운 송
(차량,철도 등)</t>
  </si>
  <si>
    <t>임  야</t>
  </si>
  <si>
    <t>구조인원(명)</t>
  </si>
  <si>
    <t>사  고  종  별  구  조  인  원 (명)</t>
  </si>
  <si>
    <t>교통사고</t>
  </si>
  <si>
    <t>기계사고</t>
  </si>
  <si>
    <t>산악사고</t>
  </si>
  <si>
    <t>…</t>
  </si>
  <si>
    <t>질    병</t>
  </si>
  <si>
    <t>의도성유무(자살등)</t>
  </si>
  <si>
    <t>사고부상</t>
  </si>
  <si>
    <t>당뇨</t>
  </si>
  <si>
    <t>둔상</t>
  </si>
  <si>
    <t>물탱크차</t>
  </si>
  <si>
    <t>구조차
(일반)</t>
  </si>
  <si>
    <t>구조정
(톤)</t>
  </si>
  <si>
    <t>오토
바이</t>
  </si>
  <si>
    <t>3. 소방공무원</t>
  </si>
  <si>
    <r>
      <t>합 계</t>
    </r>
    <r>
      <rPr>
        <vertAlign val="superscript"/>
        <sz val="9"/>
        <rFont val="돋움"/>
        <family val="3"/>
      </rPr>
      <t>1)</t>
    </r>
  </si>
  <si>
    <t>소        방        직</t>
  </si>
  <si>
    <t>의용소방대원</t>
  </si>
  <si>
    <t>여성의용소방대원</t>
  </si>
  <si>
    <t>소계</t>
  </si>
  <si>
    <t>소방정감</t>
  </si>
  <si>
    <t>소방감</t>
  </si>
  <si>
    <t>소방준감</t>
  </si>
  <si>
    <t>대 수</t>
  </si>
  <si>
    <t>인원수</t>
  </si>
  <si>
    <t>자료 : 서부소방서, 소방본부</t>
  </si>
  <si>
    <t xml:space="preserve">주1) 합계란에 북구 관할구역인 읍내,태전,동천 119안전센터 포함한 공무원 현황이며,  의용소방원 미포함 </t>
  </si>
  <si>
    <t xml:space="preserve">      서부소방서 119 안전센터 7개소 (서구 4개소, 북구 3개소)</t>
  </si>
  <si>
    <t>구 분</t>
  </si>
  <si>
    <t>특정직</t>
  </si>
  <si>
    <t>일         반         직</t>
  </si>
  <si>
    <t>계약직</t>
  </si>
  <si>
    <t>1 급</t>
  </si>
  <si>
    <t>2 급</t>
  </si>
  <si>
    <t>3 급</t>
  </si>
  <si>
    <t>연구</t>
  </si>
  <si>
    <t>지도</t>
  </si>
  <si>
    <t>사  망</t>
  </si>
  <si>
    <t>조기퇴직</t>
  </si>
  <si>
    <t>자료 : 총무과</t>
  </si>
  <si>
    <r>
      <t xml:space="preserve">인가 </t>
    </r>
    <r>
      <rPr>
        <b/>
        <sz val="9"/>
        <rFont val="돋움"/>
        <family val="3"/>
      </rPr>
      <t xml:space="preserve">· </t>
    </r>
    <r>
      <rPr>
        <sz val="9"/>
        <rFont val="돋움"/>
        <family val="3"/>
      </rPr>
      <t>허가</t>
    </r>
  </si>
  <si>
    <r>
      <t xml:space="preserve">기 타 </t>
    </r>
    <r>
      <rPr>
        <vertAlign val="superscript"/>
        <sz val="9"/>
        <rFont val="돋움"/>
        <family val="3"/>
      </rPr>
      <t>1)</t>
    </r>
  </si>
  <si>
    <t>2 0 0 5</t>
  </si>
  <si>
    <t>2 0 0 6</t>
  </si>
  <si>
    <t>2 0 0 7</t>
  </si>
  <si>
    <t>2 0 0 8</t>
  </si>
  <si>
    <t>2 0 0 9</t>
  </si>
  <si>
    <t>종합민원과</t>
  </si>
  <si>
    <t>내당1동</t>
  </si>
  <si>
    <t>자료 : 종합민원과</t>
  </si>
  <si>
    <t>주 : 1) 제도개선 건의, 질의, 진정 등</t>
  </si>
  <si>
    <t>발  생</t>
  </si>
  <si>
    <t>검  거</t>
  </si>
  <si>
    <t>연  별</t>
  </si>
  <si>
    <t>풍  속  범</t>
  </si>
  <si>
    <t>기 타 형 사 범</t>
  </si>
  <si>
    <t>2 0 0 6</t>
  </si>
  <si>
    <t>2 0 0 7</t>
  </si>
  <si>
    <t>2 0 0 8</t>
  </si>
  <si>
    <t>2 0 0 9</t>
  </si>
  <si>
    <t>2 0 1 0</t>
  </si>
  <si>
    <t>단위 : 명</t>
  </si>
  <si>
    <t>연   별</t>
  </si>
  <si>
    <t>총 계</t>
  </si>
  <si>
    <t>14세 미만</t>
  </si>
  <si>
    <t>14 ~ 19세</t>
  </si>
  <si>
    <t>20 ~ 25세</t>
  </si>
  <si>
    <t>26 ~ 30세</t>
  </si>
  <si>
    <t>31 ~ 35세</t>
  </si>
  <si>
    <t>36 ~ 40세</t>
  </si>
  <si>
    <t>41 ~ 50세</t>
  </si>
  <si>
    <t>51 ~ 60세</t>
  </si>
  <si>
    <t>61 ~ 70세</t>
  </si>
  <si>
    <t>71세이상</t>
  </si>
  <si>
    <t>연령미상</t>
  </si>
  <si>
    <t>2 0 0 6</t>
  </si>
  <si>
    <t>2 0 0 7</t>
  </si>
  <si>
    <t>2 0 0 8</t>
  </si>
  <si>
    <t>2 0 0 9</t>
  </si>
  <si>
    <t>2 0 1 0</t>
  </si>
  <si>
    <t>자료 : 서부경찰서</t>
  </si>
  <si>
    <t>단위 : 건, 천원, 명</t>
  </si>
  <si>
    <t>연   별</t>
  </si>
  <si>
    <t>발         생</t>
  </si>
  <si>
    <t>소         실</t>
  </si>
  <si>
    <t>피     해     액</t>
  </si>
  <si>
    <t>이재민수</t>
  </si>
  <si>
    <t>구조인원</t>
  </si>
  <si>
    <t>실 화</t>
  </si>
  <si>
    <t>방 화</t>
  </si>
  <si>
    <t>기 타</t>
  </si>
  <si>
    <t>동 수</t>
  </si>
  <si>
    <t>이재가구</t>
  </si>
  <si>
    <t>면적(㎡)</t>
  </si>
  <si>
    <t>사망</t>
  </si>
  <si>
    <t>2 0 0 6</t>
  </si>
  <si>
    <t>2 0 0 7</t>
  </si>
  <si>
    <t>2 0 0 8</t>
  </si>
  <si>
    <t>2 0 0 9</t>
  </si>
  <si>
    <t>2 0 1 0</t>
  </si>
  <si>
    <t>자료 : 서부소방서</t>
  </si>
  <si>
    <t>주1) 서부소방서 119 안전센터 서구관내 4개소 현황자료 작성(북구 관할구역인 읍내,태전,동천 119안전센터 제외)</t>
  </si>
  <si>
    <t>주2) 2009년부터 서부소방서 자료로 작성(북구 관할구역인 읍내,태전,동천 119안전센터 포함)</t>
  </si>
  <si>
    <t>재산피해
경감액</t>
  </si>
  <si>
    <t>12. 화재발생</t>
  </si>
  <si>
    <t>단위 : 건</t>
  </si>
  <si>
    <t>연   별</t>
  </si>
  <si>
    <t>계</t>
  </si>
  <si>
    <t>전기적
요   인</t>
  </si>
  <si>
    <t>기계적
요   인</t>
  </si>
  <si>
    <t>가스
폭발</t>
  </si>
  <si>
    <t>화학적
요   인</t>
  </si>
  <si>
    <t>교통
사고</t>
  </si>
  <si>
    <t>부주의</t>
  </si>
  <si>
    <t>자연적
요   인</t>
  </si>
  <si>
    <t>방화
명확</t>
  </si>
  <si>
    <t>방화
의심</t>
  </si>
  <si>
    <t>기타</t>
  </si>
  <si>
    <t>발화요인
(미 상)</t>
  </si>
  <si>
    <t>2 0 0 7</t>
  </si>
  <si>
    <t>2 0 0 8</t>
  </si>
  <si>
    <t>2 0 0 9</t>
  </si>
  <si>
    <t xml:space="preserve">2 0 1 0 </t>
  </si>
  <si>
    <t>자료 : 서부소방서</t>
  </si>
  <si>
    <t>주1) 서부소방서 119 안전센터 서구관내 4개소 현황자료 작성(북구 관할구역인 읍내,태전,동천 119안전센터 제외)</t>
  </si>
  <si>
    <t>주2) 2009년 자료는 서부소방서 현황자료 작성(북구 관할구역인 읍내,태전,동천 119안전센터 포함)</t>
  </si>
  <si>
    <t>주3)  2007년 부터 국가화재프로그램 신설로 화재건수 산정 기준 변경됨.</t>
  </si>
  <si>
    <t xml:space="preserve">     1)연구·학원, 운동시설, 동식물시설, 자동차시설, 기타 비주거 시설</t>
  </si>
  <si>
    <t xml:space="preserve"> 주:국가화재분류체계(2007.1)변경. 쓰레기소각, 음식물조리, 빨래삼기, 전기스파크 등 오인처리를 화재에 포함</t>
  </si>
  <si>
    <t xml:space="preserve">     2) 서부소방서 119 안전센터 서구관내 4개소 현황자료 작성(북구 관할구역인 읍내,태전,동천 119안전센터 제외)</t>
  </si>
  <si>
    <t xml:space="preserve">     3) 2009년자료는 서부소방서  현황자료 작성(북구 관할구역인 읍내,태전,동천 119안전센터 포함)</t>
  </si>
  <si>
    <t>단위 : 대</t>
  </si>
  <si>
    <t>자료 : 서부소방서</t>
  </si>
  <si>
    <r>
      <t>미처리</t>
    </r>
    <r>
      <rPr>
        <vertAlign val="superscript"/>
        <sz val="9"/>
        <rFont val="돋움"/>
        <family val="3"/>
      </rPr>
      <t xml:space="preserve">1) </t>
    </r>
    <r>
      <rPr>
        <sz val="9"/>
        <rFont val="돋움"/>
        <family val="3"/>
      </rPr>
      <t xml:space="preserve"> 
(자체처리, 
허위 등)</t>
    </r>
  </si>
  <si>
    <t>주) 재산피해액 2010년부터 천단위로 기재</t>
  </si>
  <si>
    <t>단위 : 건</t>
  </si>
  <si>
    <t>연   별</t>
  </si>
  <si>
    <t>건 수</t>
  </si>
  <si>
    <t>위     반     사     항</t>
  </si>
  <si>
    <t>차    종    별</t>
  </si>
  <si>
    <t>용   도   별</t>
  </si>
  <si>
    <t>처   리   상  황</t>
  </si>
  <si>
    <t>중앙선
침   범</t>
  </si>
  <si>
    <t>속 도</t>
  </si>
  <si>
    <t>추 월</t>
  </si>
  <si>
    <t>회 전</t>
  </si>
  <si>
    <t>음주
운전</t>
  </si>
  <si>
    <t>무면허</t>
  </si>
  <si>
    <t>차로
위반</t>
  </si>
  <si>
    <t>신호
위반</t>
  </si>
  <si>
    <t>정원
초과</t>
  </si>
  <si>
    <t>불법
영업</t>
  </si>
  <si>
    <t>적재
초과</t>
  </si>
  <si>
    <t>정비
불량</t>
  </si>
  <si>
    <t>안전띠
미착용</t>
  </si>
  <si>
    <t>기 타</t>
  </si>
  <si>
    <t>승합차</t>
  </si>
  <si>
    <t>이륜차</t>
  </si>
  <si>
    <t>기  타
(특수차)</t>
  </si>
  <si>
    <t>사업용</t>
  </si>
  <si>
    <t>비사업용</t>
  </si>
  <si>
    <t>입 건</t>
  </si>
  <si>
    <t>즉 심</t>
  </si>
  <si>
    <t>통고
처분</t>
  </si>
  <si>
    <t>2 0 0 6</t>
  </si>
  <si>
    <t>2 0 0 7</t>
  </si>
  <si>
    <t>2 0 0 8</t>
  </si>
  <si>
    <t>2 0 0 9</t>
  </si>
  <si>
    <t>2 0 1 0</t>
  </si>
  <si>
    <t>2. 동사무소 공무원</t>
  </si>
  <si>
    <t>1. 구청 공무원</t>
  </si>
  <si>
    <t>2 0 1 1</t>
  </si>
  <si>
    <t>2 0 1 1</t>
  </si>
  <si>
    <t>2 0 1 1</t>
  </si>
  <si>
    <t>2 0 1 1</t>
  </si>
  <si>
    <t xml:space="preserve">2 0 1 1 </t>
  </si>
  <si>
    <t>2 0 1 1</t>
  </si>
  <si>
    <t>기  타</t>
  </si>
  <si>
    <t xml:space="preserve">(ha) </t>
  </si>
  <si>
    <t>건  물</t>
  </si>
  <si>
    <t>선  박</t>
  </si>
  <si>
    <t>농 경 지</t>
  </si>
  <si>
    <t>공공시설</t>
  </si>
  <si>
    <t>단위:명,ha,천원</t>
  </si>
  <si>
    <t>사망및실종</t>
  </si>
  <si>
    <t>이 재 민</t>
  </si>
  <si>
    <t>침수면적(ha)</t>
  </si>
  <si>
    <t>피                  해                액</t>
  </si>
  <si>
    <t>자료:재난관리과</t>
  </si>
  <si>
    <t>화재조사차</t>
  </si>
  <si>
    <t>진단차</t>
  </si>
  <si>
    <t>기타차</t>
  </si>
  <si>
    <t>지하가</t>
  </si>
  <si>
    <t>경찰청 소속</t>
  </si>
  <si>
    <t>해양경찰청 소속</t>
  </si>
  <si>
    <t>지방경찰청</t>
  </si>
  <si>
    <t>경찰서</t>
  </si>
  <si>
    <t>지구대파출소</t>
  </si>
  <si>
    <t>지방해양
경찰청</t>
  </si>
  <si>
    <t>해양경찰서</t>
  </si>
  <si>
    <t>풍속범</t>
  </si>
  <si>
    <t>계</t>
  </si>
  <si>
    <t>운동시설</t>
  </si>
  <si>
    <t>종교시설</t>
  </si>
  <si>
    <t>장례식장</t>
  </si>
  <si>
    <t>발전시설</t>
  </si>
  <si>
    <t>수련시설</t>
  </si>
  <si>
    <t>묘지관련시설</t>
  </si>
  <si>
    <t>간이탱크</t>
  </si>
  <si>
    <t xml:space="preserve">  주:문화집회 및 운동시설 → 문화 및 집회시설, 종교시설, 운동시설로 세분화</t>
  </si>
  <si>
    <t xml:space="preserve">     판매시설 및 영업시설 → 판매시설로 변경</t>
  </si>
  <si>
    <t xml:space="preserve">     의료시설 → 의료시설, 장례식장으로 세분화</t>
  </si>
  <si>
    <t xml:space="preserve">     업무시설 →업무시설, 발전시설로 세분화</t>
  </si>
  <si>
    <t xml:space="preserve">     교육연구시설 → 교육연구시설, 수련시설로 세분화</t>
  </si>
  <si>
    <t xml:space="preserve">     운수,자동차관련시설 → 운수시설, 항공기 및 자동차 관련시설로 세분화</t>
  </si>
  <si>
    <t xml:space="preserve">     위생등 관련시설 → 분뇨 및 쓰레기처리시설, 묘지관련 시설로 세분화</t>
  </si>
  <si>
    <t xml:space="preserve">     교정시설 → 교정 및 군사시설로 변경</t>
  </si>
  <si>
    <t>교정 및 군사시설</t>
  </si>
  <si>
    <t>연 별 및
동     별</t>
  </si>
  <si>
    <t>지         방         행         정         관         서</t>
  </si>
  <si>
    <t>경  찰 ·  소   방   관   서</t>
  </si>
  <si>
    <t xml:space="preserve">  법 원 검 찰 관 서 </t>
  </si>
  <si>
    <t>구·군</t>
  </si>
  <si>
    <t>동읍면</t>
  </si>
  <si>
    <t>직속기관</t>
  </si>
  <si>
    <t>출   장   소</t>
  </si>
  <si>
    <t>사 업 소</t>
  </si>
  <si>
    <t>순찰
지구대·
치안센터</t>
  </si>
  <si>
    <t>소방본부</t>
  </si>
  <si>
    <t>소방119
구조대.
안전센터</t>
  </si>
  <si>
    <t>법원
지원</t>
  </si>
  <si>
    <t>검찰청 지청</t>
  </si>
  <si>
    <r>
      <t>교도소</t>
    </r>
    <r>
      <rPr>
        <vertAlign val="superscript"/>
        <sz val="9"/>
        <rFont val="돋움"/>
        <family val="3"/>
      </rPr>
      <t>2)</t>
    </r>
  </si>
  <si>
    <r>
      <t>시</t>
    </r>
    <r>
      <rPr>
        <vertAlign val="superscript"/>
        <sz val="9"/>
        <rFont val="돋움"/>
        <family val="3"/>
      </rPr>
      <t>1)</t>
    </r>
  </si>
  <si>
    <t>시</t>
  </si>
  <si>
    <t>읍·면</t>
  </si>
  <si>
    <t>2 0 0 6</t>
  </si>
  <si>
    <t>2 0 0 7</t>
  </si>
  <si>
    <t>2 0 0 8</t>
  </si>
  <si>
    <t>2 0 0 9</t>
  </si>
  <si>
    <t>2 0 1 0</t>
  </si>
  <si>
    <t>2 0 1 1</t>
  </si>
  <si>
    <r>
      <t>우체국 관서</t>
    </r>
    <r>
      <rPr>
        <vertAlign val="superscript"/>
        <sz val="9"/>
        <rFont val="돋움"/>
        <family val="3"/>
      </rPr>
      <t>3)</t>
    </r>
  </si>
  <si>
    <t>국립
농산물
품질관리원</t>
  </si>
  <si>
    <t>기타 
 중앙직속기관</t>
  </si>
  <si>
    <r>
      <t>방송사</t>
    </r>
    <r>
      <rPr>
        <vertAlign val="superscript"/>
        <sz val="9"/>
        <rFont val="돋움"/>
        <family val="3"/>
      </rPr>
      <t>4)5)</t>
    </r>
  </si>
  <si>
    <r>
      <t>신문사</t>
    </r>
    <r>
      <rPr>
        <vertAlign val="superscript"/>
        <sz val="9"/>
        <rFont val="돋움"/>
        <family val="3"/>
      </rPr>
      <t>6)</t>
    </r>
  </si>
  <si>
    <t>한국
농촌
공사</t>
  </si>
  <si>
    <t>협     동     조     합</t>
  </si>
  <si>
    <t>농  업</t>
  </si>
  <si>
    <r>
      <t>기타</t>
    </r>
    <r>
      <rPr>
        <vertAlign val="superscript"/>
        <sz val="9"/>
        <rFont val="돋움"/>
        <family val="3"/>
      </rPr>
      <t>7)</t>
    </r>
  </si>
  <si>
    <t>자료 : 기획예산실</t>
  </si>
  <si>
    <t xml:space="preserve">  주:1)직속기관중 소방서는 소방관서에만 집계(2006년부터)</t>
  </si>
  <si>
    <t xml:space="preserve">     2)소년원, 구치소 등 포함   </t>
  </si>
  <si>
    <t xml:space="preserve">     3)우편집중국 북구 포함, 우편취급소 제외</t>
  </si>
  <si>
    <t xml:space="preserve">     4)방송사 중 종합유선방송은 제외   </t>
  </si>
  <si>
    <t xml:space="preserve">     5)라디오방송국 포함</t>
  </si>
  <si>
    <t xml:space="preserve">     6)종합일간신문사에 한함.</t>
  </si>
  <si>
    <t xml:space="preserve">     7)신용협동조합, 신협지소, 양돈농협 등 포함</t>
  </si>
  <si>
    <t>파출소 
출장소 등</t>
  </si>
  <si>
    <t xml:space="preserve"> 단 위 : 명</t>
  </si>
  <si>
    <t>…</t>
  </si>
  <si>
    <t>운수시설</t>
  </si>
  <si>
    <t xml:space="preserve">  4. 경찰공무원</t>
  </si>
  <si>
    <t>5. 퇴직사유별 공무원</t>
  </si>
  <si>
    <t>6. 관내 관공서 및 주요기관</t>
  </si>
  <si>
    <t>7. 민원서류 처리</t>
  </si>
  <si>
    <t>8. 범죄발생 및 검거</t>
  </si>
  <si>
    <t>9. 연령별 피의자</t>
  </si>
  <si>
    <t>10. 학력별 피의자</t>
  </si>
  <si>
    <t>11. 소년범죄</t>
  </si>
  <si>
    <t>12. 자동차단속 및 처리</t>
  </si>
  <si>
    <t xml:space="preserve">    14. 발화 요인별 화재발생</t>
  </si>
  <si>
    <t>15. 장소별 화재발생</t>
  </si>
  <si>
    <t>16. 소 방 장 비</t>
  </si>
  <si>
    <t>17. 119 구급활동실적(표준서식)</t>
  </si>
  <si>
    <t>18. 119 구조활동실적</t>
  </si>
  <si>
    <t>19. 재난사고 발생 및 피해현황</t>
  </si>
  <si>
    <t xml:space="preserve">   20.  풍  수  해  발  생</t>
  </si>
  <si>
    <t>21. 소방대상물 현황</t>
  </si>
  <si>
    <t>문화 및 
집회시설</t>
  </si>
  <si>
    <t>항공기 및 
자동차 관련시설</t>
  </si>
  <si>
    <t>위생 등 관련시설
(분뇨 및 
쓰레기 처리시설)</t>
  </si>
  <si>
    <t>22. 위험물제조소 설치현황</t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</si>
</sst>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0000"/>
    <numFmt numFmtId="179" formatCode="#,##0;\-#,##0;&quot;-&quot;"/>
    <numFmt numFmtId="180" formatCode="#,##0;\-#,##0;&quot; &quot;"/>
    <numFmt numFmtId="181" formatCode="_-* #,##0_-;\-* #,##0_-;_-* &quot;-&quot;??_-;_-@_-"/>
    <numFmt numFmtId="182" formatCode="0.00&quot;  &quot;"/>
    <numFmt numFmtId="183" formatCode="_-&quot;\&quot;* #,##0.00_-;\!\-&quot;\&quot;* #,##0.00_-;_-&quot;\&quot;* &quot;-&quot;??_-;_-@_-"/>
    <numFmt numFmtId="184" formatCode="_ * #,##0.0_ ;_ * \-#,##0.0_ ;_ * &quot;-&quot;??_ ;_ @_ "/>
    <numFmt numFmtId="185" formatCode="000&quot;\&quot;\!\-000"/>
    <numFmt numFmtId="186" formatCode="&quot;\&quot;\!\$#,##0.00"/>
    <numFmt numFmtId="187" formatCode="_ * #,##0_ ;_ * \-#,##0_ ;_ * &quot;-&quot;_ ;_ @_ "/>
    <numFmt numFmtId="188" formatCode="_ * #,##0.00_ ;_ * \-#,##0.00_ ;_ * &quot;-&quot;??_ ;_ @_ "/>
    <numFmt numFmtId="189" formatCode="#,##0.0"/>
    <numFmt numFmtId="190" formatCode="\(0\)"/>
    <numFmt numFmtId="191" formatCode="\(#,##0\)"/>
    <numFmt numFmtId="192" formatCode="\(#,##0\);\(&quot;-&quot;#,##0\);\(\ \ \);"/>
    <numFmt numFmtId="193" formatCode="#,##0.0_ "/>
    <numFmt numFmtId="194" formatCode="_-* #,##0.0_-;\-* #,##0.0_-;_-* &quot;-&quot;?_-;_-@_-"/>
    <numFmt numFmtId="195" formatCode="#,##0_);\(#,##0\)"/>
    <numFmt numFmtId="196" formatCode="#,##0;\-#,##0;&quot;-&quot;;"/>
    <numFmt numFmtId="197" formatCode="#,##0;[Red]#,##0"/>
    <numFmt numFmtId="198" formatCode="0.000000"/>
    <numFmt numFmtId="199" formatCode="0.00000"/>
    <numFmt numFmtId="200" formatCode="0.0000"/>
    <numFmt numFmtId="201" formatCode="0.000"/>
    <numFmt numFmtId="202" formatCode="0_);[Red]\(0\)"/>
    <numFmt numFmtId="203" formatCode="_-* #,##0_-;\-* #,##0_-;_-* &quot;-&quot;?_-;_-@_-"/>
    <numFmt numFmtId="204" formatCode="#,##0.00_);[Red]\(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12]yyyy&quot;년&quot;\ m&quot;월&quot;\ d&quot;일&quot;\ dddd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color indexed="16"/>
      <name val="굴림"/>
      <family val="3"/>
    </font>
    <font>
      <sz val="9"/>
      <name val="돋움"/>
      <family val="3"/>
    </font>
    <font>
      <sz val="9"/>
      <color indexed="10"/>
      <name val="돋움"/>
      <family val="3"/>
    </font>
    <font>
      <b/>
      <sz val="9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vertAlign val="superscript"/>
      <sz val="9"/>
      <name val="돋움"/>
      <family val="3"/>
    </font>
    <font>
      <b/>
      <sz val="9"/>
      <color indexed="16"/>
      <name val="돋움"/>
      <family val="3"/>
    </font>
    <font>
      <b/>
      <sz val="10"/>
      <color indexed="16"/>
      <name val="돋움"/>
      <family val="3"/>
    </font>
    <font>
      <sz val="11"/>
      <name val="바탕체"/>
      <family val="1"/>
    </font>
    <font>
      <sz val="11"/>
      <color indexed="10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"/>
      <family val="3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b/>
      <sz val="9"/>
      <color indexed="60"/>
      <name val="돋움"/>
      <family val="3"/>
    </font>
    <font>
      <sz val="10"/>
      <name val="바탕체"/>
      <family val="1"/>
    </font>
    <font>
      <b/>
      <sz val="8"/>
      <name val="돋움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184" fontId="37" fillId="0" borderId="0">
      <alignment/>
      <protection/>
    </xf>
    <xf numFmtId="0" fontId="20" fillId="12" borderId="0" applyNumberFormat="0" applyBorder="0" applyAlignment="0" applyProtection="0"/>
    <xf numFmtId="0" fontId="34" fillId="0" borderId="0" applyFont="0" applyFill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5" borderId="1" applyNumberFormat="0" applyAlignment="0" applyProtection="0"/>
    <xf numFmtId="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2" borderId="9" applyNumberFormat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34" fillId="0" borderId="10" applyNumberFormat="0" applyFon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0">
      <alignment/>
      <protection/>
    </xf>
    <xf numFmtId="178" fontId="0" fillId="0" borderId="0">
      <alignment/>
      <protection/>
    </xf>
    <xf numFmtId="185" fontId="37" fillId="0" borderId="0">
      <alignment/>
      <protection/>
    </xf>
    <xf numFmtId="186" fontId="37" fillId="0" borderId="0">
      <alignment/>
      <protection/>
    </xf>
    <xf numFmtId="38" fontId="39" fillId="15" borderId="0" applyNumberFormat="0" applyBorder="0" applyAlignment="0" applyProtection="0"/>
    <xf numFmtId="0" fontId="40" fillId="0" borderId="0">
      <alignment horizontal="left"/>
      <protection/>
    </xf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10" fontId="39" fillId="15" borderId="13" applyNumberFormat="0" applyBorder="0" applyAlignment="0" applyProtection="0"/>
    <xf numFmtId="0" fontId="42" fillId="0" borderId="14">
      <alignment/>
      <protection/>
    </xf>
    <xf numFmtId="182" fontId="0" fillId="0" borderId="0">
      <alignment/>
      <protection/>
    </xf>
    <xf numFmtId="10" fontId="43" fillId="0" borderId="0" applyFont="0" applyFill="0" applyBorder="0" applyAlignment="0" applyProtection="0"/>
    <xf numFmtId="0" fontId="42" fillId="0" borderId="0">
      <alignment/>
      <protection/>
    </xf>
  </cellStyleXfs>
  <cellXfs count="3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1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14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14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14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14" borderId="21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/>
    </xf>
    <xf numFmtId="0" fontId="0" fillId="0" borderId="0" xfId="83" applyFont="1">
      <alignment/>
      <protection/>
    </xf>
    <xf numFmtId="0" fontId="6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14" borderId="22" xfId="0" applyFont="1" applyFill="1" applyBorder="1" applyAlignment="1">
      <alignment horizontal="center" vertical="center"/>
    </xf>
    <xf numFmtId="43" fontId="6" fillId="14" borderId="22" xfId="0" applyNumberFormat="1" applyFont="1" applyFill="1" applyBorder="1" applyAlignment="1">
      <alignment vertical="center" wrapText="1"/>
    </xf>
    <xf numFmtId="0" fontId="6" fillId="14" borderId="2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176" fontId="0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41" fontId="6" fillId="0" borderId="23" xfId="63" applyNumberFormat="1" applyFont="1" applyFill="1" applyBorder="1" applyAlignment="1">
      <alignment horizontal="center" vertical="center"/>
    </xf>
    <xf numFmtId="41" fontId="6" fillId="0" borderId="24" xfId="63" applyNumberFormat="1" applyFont="1" applyFill="1" applyBorder="1" applyAlignment="1">
      <alignment horizontal="center" vertical="center"/>
    </xf>
    <xf numFmtId="41" fontId="6" fillId="0" borderId="25" xfId="63" applyNumberFormat="1" applyFont="1" applyFill="1" applyBorder="1" applyAlignment="1">
      <alignment horizontal="center" vertical="center"/>
    </xf>
    <xf numFmtId="41" fontId="6" fillId="0" borderId="20" xfId="63" applyNumberFormat="1" applyFont="1" applyFill="1" applyBorder="1" applyAlignment="1">
      <alignment horizontal="center" vertical="center"/>
    </xf>
    <xf numFmtId="41" fontId="6" fillId="0" borderId="26" xfId="63" applyNumberFormat="1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wrapText="1"/>
    </xf>
    <xf numFmtId="41" fontId="6" fillId="0" borderId="27" xfId="0" applyNumberFormat="1" applyFont="1" applyBorder="1" applyAlignment="1">
      <alignment horizontal="center" vertical="center"/>
    </xf>
    <xf numFmtId="41" fontId="6" fillId="0" borderId="0" xfId="63" applyNumberFormat="1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1" fontId="0" fillId="0" borderId="32" xfId="63" applyNumberFormat="1" applyFont="1" applyFill="1" applyBorder="1" applyAlignment="1">
      <alignment horizontal="right" vertical="center"/>
    </xf>
    <xf numFmtId="41" fontId="0" fillId="0" borderId="33" xfId="63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1" fontId="0" fillId="0" borderId="0" xfId="63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34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35" xfId="0" applyNumberFormat="1" applyFont="1" applyFill="1" applyBorder="1" applyAlignment="1">
      <alignment horizontal="center" vertical="center"/>
    </xf>
    <xf numFmtId="41" fontId="6" fillId="0" borderId="36" xfId="0" applyNumberFormat="1" applyFont="1" applyBorder="1" applyAlignment="1">
      <alignment horizontal="center" vertical="center"/>
    </xf>
    <xf numFmtId="41" fontId="6" fillId="0" borderId="37" xfId="0" applyNumberFormat="1" applyFont="1" applyBorder="1" applyAlignment="1">
      <alignment horizontal="center" vertical="center"/>
    </xf>
    <xf numFmtId="41" fontId="6" fillId="0" borderId="38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41" fontId="6" fillId="0" borderId="40" xfId="0" applyNumberFormat="1" applyFont="1" applyFill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83" applyFont="1" applyBorder="1" applyAlignment="1">
      <alignment horizontal="center" vertical="center" wrapText="1"/>
      <protection/>
    </xf>
    <xf numFmtId="0" fontId="6" fillId="0" borderId="16" xfId="83" applyFont="1" applyBorder="1" applyAlignment="1">
      <alignment horizontal="center" vertical="center" wrapText="1"/>
      <protection/>
    </xf>
    <xf numFmtId="0" fontId="6" fillId="0" borderId="27" xfId="83" applyFont="1" applyBorder="1" applyAlignment="1">
      <alignment horizontal="center" vertical="center" wrapText="1"/>
      <protection/>
    </xf>
    <xf numFmtId="0" fontId="6" fillId="0" borderId="27" xfId="83" applyFont="1" applyFill="1" applyBorder="1" applyAlignment="1">
      <alignment horizontal="center" vertical="center" wrapText="1"/>
      <protection/>
    </xf>
    <xf numFmtId="0" fontId="6" fillId="0" borderId="43" xfId="83" applyFont="1" applyFill="1" applyBorder="1" applyAlignment="1">
      <alignment vertical="center" wrapText="1"/>
      <protection/>
    </xf>
    <xf numFmtId="41" fontId="6" fillId="0" borderId="4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6" fillId="0" borderId="46" xfId="0" applyNumberFormat="1" applyFont="1" applyFill="1" applyBorder="1" applyAlignment="1">
      <alignment horizontal="center" vertical="center"/>
    </xf>
    <xf numFmtId="41" fontId="6" fillId="0" borderId="47" xfId="0" applyNumberFormat="1" applyFont="1" applyFill="1" applyBorder="1" applyAlignment="1">
      <alignment horizontal="center" vertical="center"/>
    </xf>
    <xf numFmtId="41" fontId="6" fillId="0" borderId="43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1" fontId="6" fillId="0" borderId="13" xfId="83" applyNumberFormat="1" applyFont="1" applyBorder="1" applyAlignment="1">
      <alignment horizontal="center" vertical="center"/>
      <protection/>
    </xf>
    <xf numFmtId="41" fontId="6" fillId="0" borderId="13" xfId="83" applyNumberFormat="1" applyFont="1" applyFill="1" applyBorder="1" applyAlignment="1">
      <alignment horizontal="center" vertical="center"/>
      <protection/>
    </xf>
    <xf numFmtId="41" fontId="6" fillId="0" borderId="48" xfId="0" applyNumberFormat="1" applyFont="1" applyFill="1" applyBorder="1" applyAlignment="1">
      <alignment horizontal="center" vertical="center"/>
    </xf>
    <xf numFmtId="41" fontId="6" fillId="0" borderId="49" xfId="0" applyNumberFormat="1" applyFont="1" applyFill="1" applyBorder="1" applyAlignment="1">
      <alignment horizontal="center" vertical="center"/>
    </xf>
    <xf numFmtId="41" fontId="6" fillId="0" borderId="43" xfId="83" applyNumberFormat="1" applyFont="1" applyFill="1" applyBorder="1" applyAlignment="1">
      <alignment vertical="center"/>
      <protection/>
    </xf>
    <xf numFmtId="41" fontId="6" fillId="0" borderId="15" xfId="83" applyNumberFormat="1" applyFont="1" applyBorder="1" applyAlignment="1">
      <alignment horizontal="center" vertical="center"/>
      <protection/>
    </xf>
    <xf numFmtId="41" fontId="6" fillId="0" borderId="47" xfId="8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 vertical="center" indent="1"/>
    </xf>
    <xf numFmtId="0" fontId="6" fillId="14" borderId="18" xfId="0" applyFont="1" applyFill="1" applyBorder="1" applyAlignment="1">
      <alignment horizontal="center" vertical="center" wrapText="1"/>
    </xf>
    <xf numFmtId="0" fontId="6" fillId="14" borderId="50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6" fillId="14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14" borderId="1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18" xfId="83" applyFont="1" applyBorder="1" applyAlignment="1">
      <alignment horizontal="center" vertical="center"/>
      <protection/>
    </xf>
    <xf numFmtId="0" fontId="6" fillId="0" borderId="51" xfId="83" applyFont="1" applyBorder="1" applyAlignment="1">
      <alignment horizontal="center" vertical="center" wrapText="1"/>
      <protection/>
    </xf>
    <xf numFmtId="0" fontId="6" fillId="0" borderId="41" xfId="83" applyFont="1" applyBorder="1" applyAlignment="1">
      <alignment horizontal="center" vertical="center" wrapText="1"/>
      <protection/>
    </xf>
    <xf numFmtId="41" fontId="6" fillId="0" borderId="13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3" xfId="63" applyNumberFormat="1" applyFont="1" applyFill="1" applyBorder="1" applyAlignment="1">
      <alignment horizontal="center" vertical="center"/>
    </xf>
    <xf numFmtId="41" fontId="6" fillId="0" borderId="17" xfId="63" applyNumberFormat="1" applyFont="1" applyFill="1" applyBorder="1" applyAlignment="1">
      <alignment horizontal="center" vertical="center"/>
    </xf>
    <xf numFmtId="41" fontId="6" fillId="0" borderId="0" xfId="83" applyNumberFormat="1" applyFont="1" applyAlignment="1">
      <alignment vertical="center"/>
      <protection/>
    </xf>
    <xf numFmtId="41" fontId="6" fillId="0" borderId="13" xfId="0" applyNumberFormat="1" applyFont="1" applyBorder="1" applyAlignment="1">
      <alignment horizontal="center" vertical="center" wrapText="1"/>
    </xf>
    <xf numFmtId="41" fontId="6" fillId="0" borderId="13" xfId="63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 wrapText="1"/>
    </xf>
    <xf numFmtId="3" fontId="6" fillId="0" borderId="52" xfId="0" applyNumberFormat="1" applyFont="1" applyFill="1" applyBorder="1" applyAlignment="1">
      <alignment horizontal="center" vertical="center" wrapText="1"/>
    </xf>
    <xf numFmtId="177" fontId="6" fillId="0" borderId="52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41" fontId="4" fillId="0" borderId="5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1" fontId="6" fillId="0" borderId="44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50" xfId="0" applyNumberFormat="1" applyFont="1" applyFill="1" applyBorder="1" applyAlignment="1">
      <alignment horizontal="center" vertical="center" wrapText="1"/>
    </xf>
    <xf numFmtId="41" fontId="6" fillId="0" borderId="53" xfId="0" applyNumberFormat="1" applyFont="1" applyFill="1" applyBorder="1" applyAlignment="1">
      <alignment horizontal="center" vertical="center" wrapText="1"/>
    </xf>
    <xf numFmtId="41" fontId="6" fillId="0" borderId="20" xfId="0" applyNumberFormat="1" applyFont="1" applyFill="1" applyBorder="1" applyAlignment="1">
      <alignment horizontal="center" vertical="center" wrapText="1"/>
    </xf>
    <xf numFmtId="41" fontId="6" fillId="0" borderId="26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0" fillId="0" borderId="0" xfId="0" applyFont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6" fillId="0" borderId="55" xfId="0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1" fontId="6" fillId="0" borderId="13" xfId="0" applyNumberFormat="1" applyFont="1" applyFill="1" applyBorder="1" applyAlignment="1">
      <alignment horizontal="right" vertical="center" wrapText="1"/>
    </xf>
    <xf numFmtId="41" fontId="6" fillId="0" borderId="13" xfId="0" applyNumberFormat="1" applyFont="1" applyBorder="1" applyAlignment="1">
      <alignment horizontal="right" vertical="center" indent="1"/>
    </xf>
    <xf numFmtId="41" fontId="6" fillId="0" borderId="17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176" fontId="6" fillId="14" borderId="13" xfId="0" applyNumberFormat="1" applyFont="1" applyFill="1" applyBorder="1" applyAlignment="1">
      <alignment horizontal="center" vertical="center"/>
    </xf>
    <xf numFmtId="176" fontId="6" fillId="14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0" xfId="83" applyFont="1">
      <alignment/>
      <protection/>
    </xf>
    <xf numFmtId="0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1" fontId="6" fillId="0" borderId="50" xfId="0" applyNumberFormat="1" applyFont="1" applyBorder="1" applyAlignment="1">
      <alignment horizontal="center" vertical="center"/>
    </xf>
    <xf numFmtId="41" fontId="6" fillId="0" borderId="17" xfId="83" applyNumberFormat="1" applyFont="1" applyBorder="1" applyAlignment="1">
      <alignment horizontal="center" vertical="center"/>
      <protection/>
    </xf>
    <xf numFmtId="41" fontId="6" fillId="0" borderId="17" xfId="63" applyNumberFormat="1" applyFont="1" applyBorder="1" applyAlignment="1">
      <alignment horizontal="center" vertical="center"/>
    </xf>
    <xf numFmtId="41" fontId="6" fillId="0" borderId="50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41" fontId="6" fillId="0" borderId="15" xfId="63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176" fontId="6" fillId="0" borderId="0" xfId="0" applyNumberFormat="1" applyFont="1" applyFill="1" applyAlignment="1">
      <alignment vertical="center"/>
    </xf>
    <xf numFmtId="41" fontId="6" fillId="0" borderId="18" xfId="63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3" xfId="63" applyNumberFormat="1" applyFont="1" applyFill="1" applyBorder="1" applyAlignment="1">
      <alignment horizontal="right" vertical="center"/>
    </xf>
    <xf numFmtId="41" fontId="6" fillId="0" borderId="17" xfId="63" applyNumberFormat="1" applyFont="1" applyFill="1" applyBorder="1" applyAlignment="1">
      <alignment horizontal="right" vertical="center"/>
    </xf>
    <xf numFmtId="41" fontId="6" fillId="0" borderId="33" xfId="63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9" fontId="6" fillId="0" borderId="17" xfId="0" applyNumberFormat="1" applyFont="1" applyFill="1" applyBorder="1" applyAlignment="1">
      <alignment vertical="center"/>
    </xf>
    <xf numFmtId="0" fontId="8" fillId="0" borderId="54" xfId="83" applyFont="1" applyBorder="1" applyAlignment="1">
      <alignment vertical="center" wrapText="1"/>
      <protection/>
    </xf>
    <xf numFmtId="41" fontId="8" fillId="0" borderId="54" xfId="83" applyNumberFormat="1" applyFont="1" applyBorder="1" applyAlignment="1">
      <alignment vertical="center"/>
      <protection/>
    </xf>
    <xf numFmtId="0" fontId="6" fillId="0" borderId="13" xfId="83" applyFont="1" applyBorder="1" applyAlignment="1">
      <alignment horizontal="center" vertical="center"/>
      <protection/>
    </xf>
    <xf numFmtId="41" fontId="6" fillId="0" borderId="17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50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80" fontId="6" fillId="0" borderId="15" xfId="85" applyNumberFormat="1" applyFont="1" applyBorder="1" applyAlignment="1">
      <alignment vertical="center"/>
      <protection/>
    </xf>
    <xf numFmtId="179" fontId="6" fillId="0" borderId="5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41" fontId="6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1" fontId="6" fillId="0" borderId="0" xfId="63" applyNumberFormat="1" applyFont="1" applyBorder="1" applyAlignment="1">
      <alignment horizontal="center" vertical="center"/>
    </xf>
    <xf numFmtId="41" fontId="14" fillId="0" borderId="13" xfId="63" applyNumberFormat="1" applyFont="1" applyFill="1" applyBorder="1" applyAlignment="1">
      <alignment horizontal="right" vertical="center"/>
    </xf>
    <xf numFmtId="41" fontId="14" fillId="0" borderId="17" xfId="63" applyNumberFormat="1" applyFont="1" applyFill="1" applyBorder="1" applyAlignment="1">
      <alignment horizontal="right" vertical="center"/>
    </xf>
    <xf numFmtId="41" fontId="6" fillId="14" borderId="13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0" fontId="6" fillId="14" borderId="13" xfId="84" applyFont="1" applyFill="1" applyBorder="1" applyAlignment="1">
      <alignment horizontal="center" vertical="center" wrapText="1"/>
      <protection/>
    </xf>
    <xf numFmtId="0" fontId="6" fillId="14" borderId="13" xfId="84" applyFont="1" applyFill="1" applyBorder="1" applyAlignment="1">
      <alignment horizontal="center" vertical="center"/>
      <protection/>
    </xf>
    <xf numFmtId="0" fontId="6" fillId="0" borderId="0" xfId="84" applyFont="1" applyAlignment="1">
      <alignment vertical="center"/>
      <protection/>
    </xf>
    <xf numFmtId="0" fontId="0" fillId="0" borderId="0" xfId="84" applyFont="1">
      <alignment/>
      <protection/>
    </xf>
    <xf numFmtId="0" fontId="12" fillId="0" borderId="0" xfId="84" applyFont="1" applyAlignment="1">
      <alignment horizontal="left" vertical="center"/>
      <protection/>
    </xf>
    <xf numFmtId="0" fontId="6" fillId="0" borderId="0" xfId="84" applyFont="1" applyFill="1" applyAlignment="1">
      <alignment horizontal="left" vertical="center"/>
      <protection/>
    </xf>
    <xf numFmtId="0" fontId="6" fillId="0" borderId="0" xfId="84" applyFont="1" applyFill="1">
      <alignment/>
      <protection/>
    </xf>
    <xf numFmtId="0" fontId="6" fillId="0" borderId="0" xfId="84" applyFont="1" applyFill="1" applyAlignment="1">
      <alignment horizontal="left"/>
      <protection/>
    </xf>
    <xf numFmtId="0" fontId="6" fillId="0" borderId="0" xfId="84" applyFont="1" applyFill="1" applyAlignment="1">
      <alignment horizontal="right" vertical="center"/>
      <protection/>
    </xf>
    <xf numFmtId="0" fontId="6" fillId="0" borderId="18" xfId="84" applyFont="1" applyFill="1" applyBorder="1" applyAlignment="1">
      <alignment horizontal="center" vertical="center"/>
      <protection/>
    </xf>
    <xf numFmtId="41" fontId="6" fillId="0" borderId="13" xfId="84" applyNumberFormat="1" applyFont="1" applyFill="1" applyBorder="1" applyAlignment="1">
      <alignment horizontal="center" vertical="center"/>
      <protection/>
    </xf>
    <xf numFmtId="41" fontId="6" fillId="0" borderId="17" xfId="84" applyNumberFormat="1" applyFont="1" applyFill="1" applyBorder="1" applyAlignment="1">
      <alignment horizontal="center" vertical="center"/>
      <protection/>
    </xf>
    <xf numFmtId="0" fontId="6" fillId="0" borderId="13" xfId="84" applyFont="1" applyFill="1" applyBorder="1" applyAlignment="1">
      <alignment horizontal="center" vertical="center"/>
      <protection/>
    </xf>
    <xf numFmtId="180" fontId="14" fillId="0" borderId="19" xfId="84" applyNumberFormat="1" applyFont="1" applyFill="1" applyBorder="1" applyAlignment="1">
      <alignment vertical="center"/>
      <protection/>
    </xf>
    <xf numFmtId="179" fontId="14" fillId="0" borderId="0" xfId="84" applyNumberFormat="1" applyFont="1" applyFill="1" applyBorder="1" applyAlignment="1">
      <alignment vertical="center"/>
      <protection/>
    </xf>
    <xf numFmtId="41" fontId="6" fillId="0" borderId="0" xfId="84" applyNumberFormat="1" applyFont="1" applyAlignment="1">
      <alignment vertical="center"/>
      <protection/>
    </xf>
    <xf numFmtId="41" fontId="6" fillId="0" borderId="13" xfId="84" applyNumberFormat="1" applyFont="1" applyBorder="1" applyAlignment="1">
      <alignment horizontal="center" vertical="center"/>
      <protection/>
    </xf>
    <xf numFmtId="41" fontId="6" fillId="0" borderId="17" xfId="84" applyNumberFormat="1" applyFont="1" applyBorder="1" applyAlignment="1">
      <alignment horizontal="center" vertical="center"/>
      <protection/>
    </xf>
    <xf numFmtId="0" fontId="6" fillId="0" borderId="0" xfId="84" applyFont="1" applyFill="1" applyBorder="1" applyAlignment="1">
      <alignment horizontal="center" vertical="center"/>
      <protection/>
    </xf>
    <xf numFmtId="179" fontId="15" fillId="0" borderId="0" xfId="84" applyNumberFormat="1" applyFont="1" applyFill="1" applyBorder="1" applyAlignment="1">
      <alignment vertical="center"/>
      <protection/>
    </xf>
    <xf numFmtId="177" fontId="0" fillId="0" borderId="0" xfId="84" applyNumberFormat="1" applyFont="1" applyFill="1" applyBorder="1" applyAlignment="1">
      <alignment horizontal="center" vertical="center"/>
      <protection/>
    </xf>
    <xf numFmtId="177" fontId="6" fillId="0" borderId="0" xfId="84" applyNumberFormat="1" applyFont="1" applyFill="1" applyBorder="1" applyAlignment="1">
      <alignment horizontal="center" vertical="center"/>
      <protection/>
    </xf>
    <xf numFmtId="0" fontId="7" fillId="0" borderId="0" xfId="84" applyFont="1" applyFill="1">
      <alignment/>
      <protection/>
    </xf>
    <xf numFmtId="0" fontId="6" fillId="0" borderId="0" xfId="84" applyFont="1" applyFill="1" applyBorder="1">
      <alignment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1" fontId="14" fillId="0" borderId="0" xfId="63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1" fontId="6" fillId="0" borderId="15" xfId="84" applyNumberFormat="1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41" fontId="6" fillId="0" borderId="0" xfId="63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6" fillId="14" borderId="13" xfId="0" applyFont="1" applyFill="1" applyBorder="1" applyAlignment="1">
      <alignment vertical="center" wrapText="1"/>
    </xf>
    <xf numFmtId="41" fontId="6" fillId="0" borderId="44" xfId="83" applyNumberFormat="1" applyFont="1" applyFill="1" applyBorder="1" applyAlignment="1">
      <alignment horizontal="center" vertical="center"/>
      <protection/>
    </xf>
    <xf numFmtId="41" fontId="6" fillId="0" borderId="46" xfId="84" applyNumberFormat="1" applyFont="1" applyFill="1" applyBorder="1" applyAlignment="1">
      <alignment horizontal="center" vertical="center"/>
      <protection/>
    </xf>
    <xf numFmtId="41" fontId="6" fillId="0" borderId="47" xfId="84" applyNumberFormat="1" applyFont="1" applyFill="1" applyBorder="1" applyAlignment="1">
      <alignment horizontal="center" vertical="center"/>
      <protection/>
    </xf>
    <xf numFmtId="41" fontId="7" fillId="0" borderId="48" xfId="84" applyNumberFormat="1" applyFont="1" applyFill="1" applyBorder="1" applyAlignment="1">
      <alignment horizontal="center" vertical="center"/>
      <protection/>
    </xf>
    <xf numFmtId="41" fontId="6" fillId="0" borderId="15" xfId="84" applyNumberFormat="1" applyFont="1" applyFill="1" applyBorder="1" applyAlignment="1">
      <alignment horizontal="center" vertical="center"/>
      <protection/>
    </xf>
    <xf numFmtId="41" fontId="6" fillId="0" borderId="49" xfId="84" applyNumberFormat="1" applyFont="1" applyFill="1" applyBorder="1" applyAlignment="1">
      <alignment horizontal="center" vertical="center"/>
      <protection/>
    </xf>
    <xf numFmtId="176" fontId="45" fillId="0" borderId="13" xfId="0" applyNumberFormat="1" applyFont="1" applyFill="1" applyBorder="1" applyAlignment="1">
      <alignment horizontal="right" vertical="center"/>
    </xf>
    <xf numFmtId="41" fontId="6" fillId="14" borderId="17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41" fontId="14" fillId="0" borderId="0" xfId="63" applyNumberFormat="1" applyFont="1" applyFill="1" applyBorder="1" applyAlignment="1">
      <alignment horizontal="right" vertical="center"/>
    </xf>
    <xf numFmtId="0" fontId="6" fillId="14" borderId="51" xfId="0" applyFont="1" applyFill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6" fillId="14" borderId="56" xfId="0" applyFont="1" applyFill="1" applyBorder="1" applyAlignment="1">
      <alignment horizontal="center" vertical="center"/>
    </xf>
    <xf numFmtId="0" fontId="6" fillId="14" borderId="45" xfId="0" applyFont="1" applyFill="1" applyBorder="1" applyAlignment="1">
      <alignment horizontal="center" vertical="center"/>
    </xf>
    <xf numFmtId="0" fontId="6" fillId="14" borderId="57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50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43" fontId="6" fillId="14" borderId="12" xfId="0" applyNumberFormat="1" applyFont="1" applyFill="1" applyBorder="1" applyAlignment="1">
      <alignment horizontal="center" vertical="center" wrapText="1"/>
    </xf>
    <xf numFmtId="43" fontId="6" fillId="14" borderId="18" xfId="0" applyNumberFormat="1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50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6" fillId="14" borderId="4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1" fontId="6" fillId="0" borderId="13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vertical="center" wrapText="1"/>
    </xf>
    <xf numFmtId="41" fontId="6" fillId="14" borderId="13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/>
    </xf>
    <xf numFmtId="0" fontId="6" fillId="14" borderId="58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6" fillId="0" borderId="54" xfId="0" applyFont="1" applyBorder="1" applyAlignment="1">
      <alignment horizontal="right" vertical="center"/>
    </xf>
    <xf numFmtId="0" fontId="6" fillId="14" borderId="18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181" fontId="6" fillId="14" borderId="13" xfId="0" applyNumberFormat="1" applyFont="1" applyFill="1" applyBorder="1" applyAlignment="1">
      <alignment horizontal="center" vertical="center" wrapText="1"/>
    </xf>
    <xf numFmtId="43" fontId="6" fillId="14" borderId="13" xfId="0" applyNumberFormat="1" applyFont="1" applyFill="1" applyBorder="1" applyAlignment="1">
      <alignment horizontal="center" vertical="center" wrapText="1"/>
    </xf>
    <xf numFmtId="43" fontId="6" fillId="14" borderId="17" xfId="0" applyNumberFormat="1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/>
    </xf>
    <xf numFmtId="0" fontId="6" fillId="14" borderId="45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/>
    </xf>
    <xf numFmtId="0" fontId="6" fillId="14" borderId="58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56" xfId="0" applyFont="1" applyFill="1" applyBorder="1" applyAlignment="1">
      <alignment horizontal="center" vertical="center" wrapText="1"/>
    </xf>
    <xf numFmtId="0" fontId="6" fillId="14" borderId="13" xfId="84" applyFont="1" applyFill="1" applyBorder="1" applyAlignment="1">
      <alignment horizontal="center" vertical="center" wrapText="1"/>
      <protection/>
    </xf>
    <xf numFmtId="0" fontId="13" fillId="0" borderId="0" xfId="84" applyFont="1" applyAlignment="1">
      <alignment horizontal="left" vertical="center" indent="1"/>
      <protection/>
    </xf>
    <xf numFmtId="0" fontId="6" fillId="14" borderId="18" xfId="84" applyFont="1" applyFill="1" applyBorder="1" applyAlignment="1">
      <alignment horizontal="center" vertical="center" wrapText="1"/>
      <protection/>
    </xf>
    <xf numFmtId="0" fontId="6" fillId="14" borderId="13" xfId="84" applyFont="1" applyFill="1" applyBorder="1" applyAlignment="1">
      <alignment horizontal="center" vertical="center"/>
      <protection/>
    </xf>
    <xf numFmtId="0" fontId="6" fillId="14" borderId="17" xfId="84" applyFont="1" applyFill="1" applyBorder="1" applyAlignment="1">
      <alignment horizontal="center" vertical="center"/>
      <protection/>
    </xf>
    <xf numFmtId="0" fontId="6" fillId="14" borderId="17" xfId="84" applyFont="1" applyFill="1" applyBorder="1" applyAlignment="1">
      <alignment horizontal="center" vertical="center" wrapText="1"/>
      <protection/>
    </xf>
    <xf numFmtId="0" fontId="6" fillId="0" borderId="0" xfId="84" applyFont="1" applyFill="1" applyBorder="1" applyAlignment="1">
      <alignment horizontal="left" vertical="center"/>
      <protection/>
    </xf>
    <xf numFmtId="0" fontId="6" fillId="14" borderId="22" xfId="84" applyFont="1" applyFill="1" applyBorder="1" applyAlignment="1">
      <alignment horizontal="center" vertical="center" wrapText="1"/>
      <protection/>
    </xf>
    <xf numFmtId="0" fontId="6" fillId="14" borderId="21" xfId="84" applyFont="1" applyFill="1" applyBorder="1" applyAlignment="1">
      <alignment horizontal="center" vertical="center" wrapText="1"/>
      <protection/>
    </xf>
    <xf numFmtId="0" fontId="6" fillId="14" borderId="20" xfId="84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14" borderId="51" xfId="0" applyFont="1" applyFill="1" applyBorder="1" applyAlignment="1">
      <alignment horizontal="center" vertical="center" wrapText="1"/>
    </xf>
    <xf numFmtId="0" fontId="6" fillId="14" borderId="59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14" borderId="1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0" fontId="4" fillId="0" borderId="43" xfId="0" applyFont="1" applyBorder="1" applyAlignment="1">
      <alignment horizontal="left" vertical="center" wrapText="1"/>
    </xf>
    <xf numFmtId="0" fontId="4" fillId="14" borderId="50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 wrapText="1"/>
    </xf>
    <xf numFmtId="0" fontId="4" fillId="14" borderId="5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center" vertical="center" wrapText="1"/>
    </xf>
    <xf numFmtId="0" fontId="4" fillId="14" borderId="57" xfId="0" applyFont="1" applyFill="1" applyBorder="1" applyAlignment="1">
      <alignment horizontal="center" vertical="center" wrapText="1"/>
    </xf>
    <xf numFmtId="0" fontId="6" fillId="14" borderId="60" xfId="0" applyFont="1" applyFill="1" applyBorder="1" applyAlignment="1">
      <alignment horizontal="center" vertical="center" wrapText="1"/>
    </xf>
    <xf numFmtId="0" fontId="6" fillId="14" borderId="61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1" fontId="6" fillId="0" borderId="50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0" fillId="14" borderId="56" xfId="0" applyFont="1" applyFill="1" applyBorder="1" applyAlignment="1">
      <alignment vertical="center"/>
    </xf>
    <xf numFmtId="0" fontId="0" fillId="14" borderId="16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6" fillId="14" borderId="22" xfId="0" applyFont="1" applyFill="1" applyBorder="1" applyAlignment="1">
      <alignment horizontal="center" vertical="center" wrapText="1"/>
    </xf>
    <xf numFmtId="0" fontId="6" fillId="14" borderId="62" xfId="0" applyFont="1" applyFill="1" applyBorder="1" applyAlignment="1">
      <alignment horizontal="center" vertical="center"/>
    </xf>
    <xf numFmtId="0" fontId="6" fillId="14" borderId="55" xfId="0" applyFont="1" applyFill="1" applyBorder="1" applyAlignment="1">
      <alignment horizontal="center" vertical="center"/>
    </xf>
    <xf numFmtId="0" fontId="10" fillId="14" borderId="58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6" fillId="14" borderId="62" xfId="0" applyFont="1" applyFill="1" applyBorder="1" applyAlignment="1">
      <alignment horizontal="center" vertical="center" wrapText="1"/>
    </xf>
    <xf numFmtId="0" fontId="6" fillId="14" borderId="63" xfId="0" applyFont="1" applyFill="1" applyBorder="1" applyAlignment="1">
      <alignment horizontal="center" vertical="center" wrapText="1"/>
    </xf>
    <xf numFmtId="0" fontId="6" fillId="14" borderId="18" xfId="0" applyNumberFormat="1" applyFont="1" applyFill="1" applyBorder="1" applyAlignment="1">
      <alignment horizontal="center" vertical="center"/>
    </xf>
    <xf numFmtId="176" fontId="6" fillId="14" borderId="13" xfId="0" applyNumberFormat="1" applyFont="1" applyFill="1" applyBorder="1" applyAlignment="1">
      <alignment horizontal="center" vertical="center"/>
    </xf>
    <xf numFmtId="176" fontId="6" fillId="14" borderId="18" xfId="0" applyNumberFormat="1" applyFont="1" applyFill="1" applyBorder="1" applyAlignment="1">
      <alignment horizontal="center" vertical="center"/>
    </xf>
    <xf numFmtId="176" fontId="6" fillId="14" borderId="17" xfId="0" applyNumberFormat="1" applyFont="1" applyFill="1" applyBorder="1" applyAlignment="1">
      <alignment horizontal="center" vertical="center"/>
    </xf>
    <xf numFmtId="176" fontId="6" fillId="14" borderId="22" xfId="0" applyNumberFormat="1" applyFont="1" applyFill="1" applyBorder="1" applyAlignment="1">
      <alignment horizontal="center" vertical="center"/>
    </xf>
    <xf numFmtId="176" fontId="6" fillId="14" borderId="2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</cellXfs>
  <cellStyles count="8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咬訌裝?INCOM1" xfId="44"/>
    <cellStyle name="咬訌裝?INCOM10" xfId="45"/>
    <cellStyle name="咬訌裝?INCOM2" xfId="46"/>
    <cellStyle name="咬訌裝?INCOM3" xfId="47"/>
    <cellStyle name="咬訌裝?INCOM4" xfId="48"/>
    <cellStyle name="咬訌裝?INCOM5" xfId="49"/>
    <cellStyle name="咬訌裝?INCOM6" xfId="50"/>
    <cellStyle name="咬訌裝?INCOM7" xfId="51"/>
    <cellStyle name="咬訌裝?INCOM8" xfId="52"/>
    <cellStyle name="咬訌裝?INCOM9" xfId="53"/>
    <cellStyle name="咬訌裝?PRIB11" xfId="54"/>
    <cellStyle name="나쁨" xfId="55"/>
    <cellStyle name="날짜" xfId="56"/>
    <cellStyle name="메모" xfId="57"/>
    <cellStyle name="Percent" xfId="58"/>
    <cellStyle name="보통" xfId="59"/>
    <cellStyle name="설명 텍스트" xfId="60"/>
    <cellStyle name="셀 확인" xfId="61"/>
    <cellStyle name="Comma" xfId="62"/>
    <cellStyle name="Comma [0]" xfId="63"/>
    <cellStyle name="연결된 셀" xfId="64"/>
    <cellStyle name="Followed Hyperlink" xfId="65"/>
    <cellStyle name="요약" xfId="66"/>
    <cellStyle name="입력" xfId="67"/>
    <cellStyle name="자리수" xfId="68"/>
    <cellStyle name="자리수0" xfId="69"/>
    <cellStyle name="제목" xfId="70"/>
    <cellStyle name="제목 1" xfId="71"/>
    <cellStyle name="제목 2" xfId="72"/>
    <cellStyle name="제목 3" xfId="73"/>
    <cellStyle name="제목 4" xfId="74"/>
    <cellStyle name="제목_14.교육 및 문화(서구)" xfId="75"/>
    <cellStyle name="좋음" xfId="76"/>
    <cellStyle name="출력" xfId="77"/>
    <cellStyle name="콤마 [0]_2-1" xfId="78"/>
    <cellStyle name="콤마_2-1" xfId="79"/>
    <cellStyle name="Currency" xfId="80"/>
    <cellStyle name="Currency [0]" xfId="81"/>
    <cellStyle name="퍼센트" xfId="82"/>
    <cellStyle name="표준_16.공공행정 및 사법" xfId="83"/>
    <cellStyle name="표준_16.공공행정 및 사법(서구)" xfId="84"/>
    <cellStyle name="표준_자동차단속" xfId="85"/>
    <cellStyle name="Hyperlink" xfId="86"/>
    <cellStyle name="합산" xfId="87"/>
    <cellStyle name="화폐기호" xfId="88"/>
    <cellStyle name="화폐기호0" xfId="89"/>
    <cellStyle name="category" xfId="90"/>
    <cellStyle name="comma zerodec" xfId="91"/>
    <cellStyle name="Currency1" xfId="92"/>
    <cellStyle name="Dollar (zero dec)" xfId="93"/>
    <cellStyle name="Grey" xfId="94"/>
    <cellStyle name="HEADER" xfId="95"/>
    <cellStyle name="Header1" xfId="96"/>
    <cellStyle name="Header2" xfId="97"/>
    <cellStyle name="Input [yellow]" xfId="98"/>
    <cellStyle name="Model" xfId="99"/>
    <cellStyle name="Normal - Style1" xfId="100"/>
    <cellStyle name="Percent [2]" xfId="101"/>
    <cellStyle name="subhead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4033;&#51333;&#52280;&#44256;&#51088;&#47308;\99~2001&#49688;&#50857;&#44228;&#54925;(&#5147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060;&#54788;&#51228;\&#49688;&#50857;&#44228;&#54925;\&#51221;&#44592;&#49688;&#50857;&#44228;&#54925;\2004\&#51473;\&#49688;&#50857;&#44228;&#54925;&#48372;&#44256;&#50577;&#49885;&#5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학교별조서(중99)"/>
      <sheetName val="학교별조서(중2000)"/>
      <sheetName val="학교별조서(중2001) "/>
      <sheetName val="7학교군(99~2001) (2)"/>
      <sheetName val="7학교군(98~2001)"/>
      <sheetName val="7학교군(98~2001) (2)"/>
      <sheetName val="학교별학급수증감(중99)"/>
      <sheetName val="학교별학급수증감(중2000)"/>
      <sheetName val="학교별학급수증감(중2001) "/>
      <sheetName val="학생수조서(중99) "/>
      <sheetName val="학생수조서(중2000)"/>
      <sheetName val="학생수조서(중2001)"/>
      <sheetName val="학생수조서(중2002)"/>
      <sheetName val="학생수조서(중2003)"/>
      <sheetName val="학생수조서(중2004) "/>
      <sheetName val="6학교군(1안)"/>
      <sheetName val="6학교군(2안)"/>
      <sheetName val="6학교군(3안)"/>
      <sheetName val="학교시설비"/>
      <sheetName val="학년별 학생수"/>
      <sheetName val="비택지 아파트현황"/>
      <sheetName val="3택지아파트"/>
      <sheetName val="7학교군 연도별 학생수"/>
      <sheetName val="학교군별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교실현황(초)"/>
      <sheetName val="1.가.학급비교(총괄)"/>
      <sheetName val="1.나.학급비교(세부)"/>
      <sheetName val="1.나.학급비교(세부) (2)"/>
      <sheetName val="Sheet1"/>
      <sheetName val="1.나.학급비교(세부) (3)"/>
      <sheetName val="2.가-(1).연도별편성조서"/>
      <sheetName val="2.가-(2).연도별편성조서"/>
      <sheetName val="2.다.연도별편성조서(2003)"/>
      <sheetName val="2.라.연도별편성조서(2004)"/>
      <sheetName val="2.마.연도별편성조서(2005)"/>
      <sheetName val="2.바.연도별편성조서(2006)"/>
      <sheetName val="2.사.연도별편성조서(2007)"/>
      <sheetName val="3.가.학생수현황(2002. 1학기)"/>
      <sheetName val="3.나.학생수현황(2002. 2학기 아파트 입주반영)"/>
      <sheetName val="3.나.학생수현황(2002. 2학기 조정후)"/>
      <sheetName val="3.다.학생수현황(2003)"/>
      <sheetName val="3.다.학생수현황(2003 조정후)"/>
      <sheetName val="3.라.학생수현황(2004)"/>
      <sheetName val="3.라.학생수현황(2004 조정후)"/>
      <sheetName val="3.마.학생수현황(2005)"/>
      <sheetName val="3.마.학생수현황(2005 조정후)"/>
      <sheetName val="3.바.학생수현황(2006)"/>
      <sheetName val="3.바.학생수현황(2006 조정후)"/>
      <sheetName val="3.사.학생수현황(2007)"/>
      <sheetName val="4.가.아파트"/>
      <sheetName val="4.나.아파트"/>
      <sheetName val="4.나.아파트 (2)"/>
      <sheetName val="5.재진자"/>
      <sheetName val="5.재진자 (조정후)"/>
      <sheetName val="5.재진자 (입주예정자 반영)"/>
      <sheetName val="5.재진자 (입주예정자 반영 조정후)"/>
      <sheetName val="5.재진자 (조정후) (2)"/>
      <sheetName val="6.가.시설총괄"/>
      <sheetName val="6.나.교실증축"/>
      <sheetName val="6.다-(1)시설현황(2002.1학기)"/>
      <sheetName val="6.다-(1)시설현황(2002.1학기) (2)"/>
      <sheetName val="6.다-(2)시설현황(2002.2학기)"/>
      <sheetName val="6.다-(3)시설현황(2003)"/>
      <sheetName val="6.다-(4)시설현황(2004)"/>
      <sheetName val="7.가.학교설립계획"/>
      <sheetName val="7.나.신설학교(장동초)"/>
      <sheetName val="7.다.신설학교(장성초)"/>
      <sheetName val="장동초 관련학교 예정학생수"/>
      <sheetName val="장성초 관련학교 예정학생수"/>
      <sheetName val="8.재학생거주지조사표(총괄)"/>
      <sheetName val="8.재학생거주지조사표 (서부)"/>
      <sheetName val="8.재학생거주지조사표 (동부)"/>
      <sheetName val="8.재학생거주지조사표 (남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L11" sqref="L11"/>
    </sheetView>
  </sheetViews>
  <sheetFormatPr defaultColWidth="8.88671875" defaultRowHeight="13.5"/>
  <cols>
    <col min="1" max="1" width="8.88671875" style="12" customWidth="1"/>
    <col min="2" max="2" width="6.99609375" style="12" customWidth="1"/>
    <col min="3" max="3" width="6.77734375" style="12" customWidth="1"/>
    <col min="4" max="4" width="6.6640625" style="12" customWidth="1"/>
    <col min="5" max="5" width="6.88671875" style="12" customWidth="1"/>
    <col min="6" max="8" width="6.6640625" style="12" customWidth="1"/>
    <col min="9" max="9" width="6.88671875" style="12" customWidth="1"/>
    <col min="10" max="10" width="5.99609375" style="12" customWidth="1"/>
    <col min="11" max="11" width="6.99609375" style="12" customWidth="1"/>
    <col min="12" max="12" width="6.4453125" style="12" customWidth="1"/>
    <col min="13" max="13" width="6.3359375" style="12" customWidth="1"/>
    <col min="14" max="15" width="5.77734375" style="12" customWidth="1"/>
    <col min="16" max="16" width="5.10546875" style="12" customWidth="1"/>
    <col min="17" max="17" width="5.6640625" style="12" customWidth="1"/>
    <col min="18" max="18" width="5.3359375" style="12" customWidth="1"/>
    <col min="19" max="19" width="6.88671875" style="12" customWidth="1"/>
    <col min="20" max="20" width="6.5546875" style="12" customWidth="1"/>
    <col min="21" max="16384" width="8.88671875" style="12" customWidth="1"/>
  </cols>
  <sheetData>
    <row r="1" spans="1:20" ht="20.25" customHeight="1">
      <c r="A1" s="303" t="s">
        <v>453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18"/>
      <c r="Q1" s="18"/>
      <c r="R1" s="18"/>
      <c r="S1" s="18"/>
      <c r="T1" s="18"/>
    </row>
    <row r="2" spans="1:20" ht="20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8"/>
      <c r="Q2" s="18"/>
      <c r="R2" s="18"/>
      <c r="S2" s="18"/>
      <c r="T2" s="18"/>
    </row>
    <row r="3" spans="1:20" ht="20.25" customHeight="1">
      <c r="A3" s="300" t="s">
        <v>15</v>
      </c>
      <c r="B3" s="300"/>
      <c r="C3" s="300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8"/>
      <c r="Q3" s="18"/>
      <c r="R3" s="18"/>
      <c r="S3" s="304" t="s">
        <v>15</v>
      </c>
      <c r="T3" s="304"/>
    </row>
    <row r="4" spans="1:20" ht="27" customHeight="1">
      <c r="A4" s="305" t="s">
        <v>36</v>
      </c>
      <c r="B4" s="306" t="s">
        <v>37</v>
      </c>
      <c r="C4" s="307" t="s">
        <v>38</v>
      </c>
      <c r="D4" s="308" t="s">
        <v>39</v>
      </c>
      <c r="E4" s="309" t="s">
        <v>40</v>
      </c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5"/>
      <c r="S4" s="286" t="s">
        <v>41</v>
      </c>
      <c r="T4" s="301" t="s">
        <v>42</v>
      </c>
    </row>
    <row r="5" spans="1:20" ht="27" customHeight="1">
      <c r="A5" s="305"/>
      <c r="B5" s="306"/>
      <c r="C5" s="307"/>
      <c r="D5" s="308"/>
      <c r="E5" s="10" t="s">
        <v>43</v>
      </c>
      <c r="F5" s="10" t="s">
        <v>44</v>
      </c>
      <c r="G5" s="10" t="s">
        <v>45</v>
      </c>
      <c r="H5" s="10" t="s">
        <v>46</v>
      </c>
      <c r="I5" s="10" t="s">
        <v>47</v>
      </c>
      <c r="J5" s="10" t="s">
        <v>48</v>
      </c>
      <c r="K5" s="10" t="s">
        <v>49</v>
      </c>
      <c r="L5" s="10" t="s">
        <v>50</v>
      </c>
      <c r="M5" s="10" t="s">
        <v>51</v>
      </c>
      <c r="N5" s="10" t="s">
        <v>52</v>
      </c>
      <c r="O5" s="32" t="s">
        <v>53</v>
      </c>
      <c r="P5" s="33" t="s">
        <v>54</v>
      </c>
      <c r="Q5" s="33" t="s">
        <v>55</v>
      </c>
      <c r="R5" s="33" t="s">
        <v>56</v>
      </c>
      <c r="S5" s="287"/>
      <c r="T5" s="302"/>
    </row>
    <row r="6" spans="1:20" ht="27" customHeight="1">
      <c r="A6" s="34" t="s">
        <v>22</v>
      </c>
      <c r="B6" s="40">
        <v>711</v>
      </c>
      <c r="C6" s="40">
        <v>1</v>
      </c>
      <c r="D6" s="40">
        <v>9</v>
      </c>
      <c r="E6" s="40">
        <v>573</v>
      </c>
      <c r="F6" s="41">
        <v>0</v>
      </c>
      <c r="G6" s="41">
        <v>0</v>
      </c>
      <c r="H6" s="40">
        <v>1</v>
      </c>
      <c r="I6" s="40">
        <v>5</v>
      </c>
      <c r="J6" s="40">
        <v>38</v>
      </c>
      <c r="K6" s="40">
        <v>117</v>
      </c>
      <c r="L6" s="40">
        <v>169</v>
      </c>
      <c r="M6" s="40">
        <v>161</v>
      </c>
      <c r="N6" s="40">
        <v>82</v>
      </c>
      <c r="O6" s="41">
        <v>0</v>
      </c>
      <c r="P6" s="41">
        <v>0</v>
      </c>
      <c r="Q6" s="41">
        <v>0</v>
      </c>
      <c r="R6" s="41">
        <v>0</v>
      </c>
      <c r="S6" s="41">
        <v>128</v>
      </c>
      <c r="T6" s="42">
        <v>0</v>
      </c>
    </row>
    <row r="7" spans="1:20" ht="27" customHeight="1">
      <c r="A7" s="35" t="s">
        <v>26</v>
      </c>
      <c r="B7" s="41">
        <v>711</v>
      </c>
      <c r="C7" s="41">
        <v>1</v>
      </c>
      <c r="D7" s="41">
        <v>8</v>
      </c>
      <c r="E7" s="41">
        <v>580</v>
      </c>
      <c r="F7" s="41">
        <v>0</v>
      </c>
      <c r="G7" s="41">
        <v>0</v>
      </c>
      <c r="H7" s="41">
        <v>1</v>
      </c>
      <c r="I7" s="41">
        <v>5</v>
      </c>
      <c r="J7" s="41">
        <v>38</v>
      </c>
      <c r="K7" s="41">
        <v>117</v>
      </c>
      <c r="L7" s="41">
        <v>168</v>
      </c>
      <c r="M7" s="41">
        <v>170</v>
      </c>
      <c r="N7" s="41">
        <v>81</v>
      </c>
      <c r="O7" s="41">
        <v>0</v>
      </c>
      <c r="P7" s="41">
        <v>0</v>
      </c>
      <c r="Q7" s="41">
        <v>0</v>
      </c>
      <c r="R7" s="41">
        <v>0</v>
      </c>
      <c r="S7" s="41">
        <v>122</v>
      </c>
      <c r="T7" s="42">
        <v>0</v>
      </c>
    </row>
    <row r="8" spans="1:20" ht="27" customHeight="1">
      <c r="A8" s="35" t="s">
        <v>33</v>
      </c>
      <c r="B8" s="41">
        <v>654</v>
      </c>
      <c r="C8" s="41">
        <v>1</v>
      </c>
      <c r="D8" s="41">
        <v>5</v>
      </c>
      <c r="E8" s="41">
        <v>549</v>
      </c>
      <c r="F8" s="41">
        <v>0</v>
      </c>
      <c r="G8" s="41">
        <v>0</v>
      </c>
      <c r="H8" s="41">
        <v>1</v>
      </c>
      <c r="I8" s="41">
        <v>5</v>
      </c>
      <c r="J8" s="41">
        <v>39</v>
      </c>
      <c r="K8" s="41">
        <v>112</v>
      </c>
      <c r="L8" s="41">
        <v>158</v>
      </c>
      <c r="M8" s="41">
        <v>161</v>
      </c>
      <c r="N8" s="41">
        <v>73</v>
      </c>
      <c r="O8" s="41">
        <v>0</v>
      </c>
      <c r="P8" s="41">
        <v>0</v>
      </c>
      <c r="Q8" s="41">
        <v>0</v>
      </c>
      <c r="R8" s="41">
        <v>0</v>
      </c>
      <c r="S8" s="41">
        <v>99</v>
      </c>
      <c r="T8" s="42">
        <v>0</v>
      </c>
    </row>
    <row r="9" spans="1:20" ht="27" customHeight="1">
      <c r="A9" s="35" t="s">
        <v>260</v>
      </c>
      <c r="B9" s="41">
        <v>654</v>
      </c>
      <c r="C9" s="41">
        <v>1</v>
      </c>
      <c r="D9" s="41">
        <v>5</v>
      </c>
      <c r="E9" s="41">
        <v>554</v>
      </c>
      <c r="F9" s="41">
        <v>0</v>
      </c>
      <c r="G9" s="41">
        <v>0</v>
      </c>
      <c r="H9" s="41">
        <v>1</v>
      </c>
      <c r="I9" s="41">
        <v>5</v>
      </c>
      <c r="J9" s="41">
        <v>39</v>
      </c>
      <c r="K9" s="41">
        <v>116</v>
      </c>
      <c r="L9" s="41">
        <v>171</v>
      </c>
      <c r="M9" s="41">
        <v>166</v>
      </c>
      <c r="N9" s="41">
        <v>56</v>
      </c>
      <c r="O9" s="41">
        <v>0</v>
      </c>
      <c r="P9" s="41">
        <v>0</v>
      </c>
      <c r="Q9" s="41">
        <v>0</v>
      </c>
      <c r="R9" s="41">
        <v>0</v>
      </c>
      <c r="S9" s="41">
        <v>94</v>
      </c>
      <c r="T9" s="42">
        <v>0</v>
      </c>
    </row>
    <row r="10" spans="1:20" ht="27" customHeight="1">
      <c r="A10" s="35" t="s">
        <v>275</v>
      </c>
      <c r="B10" s="41">
        <v>654</v>
      </c>
      <c r="C10" s="41">
        <v>1</v>
      </c>
      <c r="D10" s="41">
        <v>5</v>
      </c>
      <c r="E10" s="41">
        <v>554</v>
      </c>
      <c r="F10" s="41">
        <v>0</v>
      </c>
      <c r="G10" s="41">
        <v>0</v>
      </c>
      <c r="H10" s="41">
        <v>1</v>
      </c>
      <c r="I10" s="41">
        <v>5</v>
      </c>
      <c r="J10" s="41">
        <v>39</v>
      </c>
      <c r="K10" s="41">
        <v>121</v>
      </c>
      <c r="L10" s="41">
        <v>166</v>
      </c>
      <c r="M10" s="41">
        <v>166</v>
      </c>
      <c r="N10" s="41">
        <v>56</v>
      </c>
      <c r="O10" s="41">
        <v>0</v>
      </c>
      <c r="P10" s="41">
        <v>0</v>
      </c>
      <c r="Q10" s="41">
        <v>0</v>
      </c>
      <c r="R10" s="41">
        <v>0</v>
      </c>
      <c r="S10" s="41">
        <v>94</v>
      </c>
      <c r="T10" s="42">
        <v>0</v>
      </c>
    </row>
    <row r="11" spans="1:20" ht="27" customHeight="1">
      <c r="A11" s="35" t="s">
        <v>454</v>
      </c>
      <c r="B11" s="234">
        <f>SUM(C11:D11,E11,S11,T11)</f>
        <v>654</v>
      </c>
      <c r="C11" s="234">
        <v>1</v>
      </c>
      <c r="D11" s="234">
        <v>5</v>
      </c>
      <c r="E11" s="234">
        <f>SUM(F11:R11)</f>
        <v>564</v>
      </c>
      <c r="F11" s="234">
        <v>0</v>
      </c>
      <c r="G11" s="234">
        <v>0</v>
      </c>
      <c r="H11" s="234">
        <v>1</v>
      </c>
      <c r="I11" s="234">
        <v>5</v>
      </c>
      <c r="J11" s="234">
        <v>39</v>
      </c>
      <c r="K11" s="234">
        <v>127</v>
      </c>
      <c r="L11" s="234">
        <v>168</v>
      </c>
      <c r="M11" s="234">
        <v>173</v>
      </c>
      <c r="N11" s="234">
        <v>51</v>
      </c>
      <c r="O11" s="234">
        <v>0</v>
      </c>
      <c r="P11" s="234">
        <v>0</v>
      </c>
      <c r="Q11" s="234">
        <v>0</v>
      </c>
      <c r="R11" s="234">
        <v>0</v>
      </c>
      <c r="S11" s="234">
        <v>84</v>
      </c>
      <c r="T11" s="235">
        <v>0</v>
      </c>
    </row>
    <row r="12" spans="1:20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38"/>
      <c r="Q12" s="38"/>
      <c r="R12" s="38"/>
      <c r="S12" s="38"/>
      <c r="T12" s="38"/>
    </row>
    <row r="13" spans="1:20" s="37" customFormat="1" ht="20.25" customHeight="1">
      <c r="A13" s="18" t="s">
        <v>57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6"/>
      <c r="Q13" s="36"/>
      <c r="R13" s="36"/>
      <c r="S13" s="36"/>
      <c r="T13" s="36"/>
    </row>
    <row r="14" spans="1:20" ht="20.25" customHeight="1">
      <c r="A14" s="18" t="s">
        <v>58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</sheetData>
  <sheetProtection/>
  <protectedRanges>
    <protectedRange sqref="B14:I14" name="범위1_1"/>
  </protectedRanges>
  <mergeCells count="10">
    <mergeCell ref="A3:C3"/>
    <mergeCell ref="T4:T5"/>
    <mergeCell ref="A1:O1"/>
    <mergeCell ref="S3:T3"/>
    <mergeCell ref="A4:A5"/>
    <mergeCell ref="B4:B5"/>
    <mergeCell ref="C4:C5"/>
    <mergeCell ref="D4:D5"/>
    <mergeCell ref="E4:R4"/>
    <mergeCell ref="S4:S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10" sqref="F10"/>
    </sheetView>
  </sheetViews>
  <sheetFormatPr defaultColWidth="8.88671875" defaultRowHeight="13.5"/>
  <cols>
    <col min="1" max="2" width="6.99609375" style="1" customWidth="1"/>
    <col min="3" max="16" width="5.77734375" style="1" customWidth="1"/>
    <col min="17" max="16384" width="8.88671875" style="1" customWidth="1"/>
  </cols>
  <sheetData>
    <row r="1" spans="1:16" ht="20.25" customHeight="1">
      <c r="A1" s="334" t="s">
        <v>552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0.25" customHeight="1">
      <c r="A3" s="335" t="s">
        <v>15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ht="27" customHeight="1">
      <c r="A4" s="339" t="s">
        <v>23</v>
      </c>
      <c r="B4" s="339" t="s">
        <v>12</v>
      </c>
      <c r="C4" s="336" t="s">
        <v>8</v>
      </c>
      <c r="D4" s="337"/>
      <c r="E4" s="338"/>
      <c r="F4" s="336" t="s">
        <v>9</v>
      </c>
      <c r="G4" s="337"/>
      <c r="H4" s="338"/>
      <c r="I4" s="336" t="s">
        <v>14</v>
      </c>
      <c r="J4" s="337"/>
      <c r="K4" s="338"/>
      <c r="L4" s="336" t="s">
        <v>10</v>
      </c>
      <c r="M4" s="337"/>
      <c r="N4" s="338"/>
      <c r="O4" s="339" t="s">
        <v>27</v>
      </c>
      <c r="P4" s="341" t="s">
        <v>28</v>
      </c>
    </row>
    <row r="5" spans="1:16" ht="27" customHeight="1">
      <c r="A5" s="340"/>
      <c r="B5" s="340"/>
      <c r="C5" s="6" t="s">
        <v>19</v>
      </c>
      <c r="D5" s="6" t="s">
        <v>20</v>
      </c>
      <c r="E5" s="6" t="s">
        <v>21</v>
      </c>
      <c r="F5" s="6" t="s">
        <v>19</v>
      </c>
      <c r="G5" s="6" t="s">
        <v>20</v>
      </c>
      <c r="H5" s="6" t="s">
        <v>21</v>
      </c>
      <c r="I5" s="6" t="s">
        <v>19</v>
      </c>
      <c r="J5" s="6" t="s">
        <v>20</v>
      </c>
      <c r="K5" s="6" t="s">
        <v>21</v>
      </c>
      <c r="L5" s="6" t="s">
        <v>19</v>
      </c>
      <c r="M5" s="6" t="s">
        <v>20</v>
      </c>
      <c r="N5" s="6" t="s">
        <v>21</v>
      </c>
      <c r="O5" s="340"/>
      <c r="P5" s="342"/>
    </row>
    <row r="6" spans="1:16" s="4" customFormat="1" ht="30.75" customHeight="1">
      <c r="A6" s="3" t="s">
        <v>22</v>
      </c>
      <c r="B6" s="9">
        <f>SUM(C6:P6)</f>
        <v>11484</v>
      </c>
      <c r="C6" s="9">
        <v>845</v>
      </c>
      <c r="D6" s="9">
        <v>111</v>
      </c>
      <c r="E6" s="9">
        <v>164</v>
      </c>
      <c r="F6" s="9">
        <v>3913</v>
      </c>
      <c r="G6" s="9">
        <v>260</v>
      </c>
      <c r="H6" s="9">
        <v>219</v>
      </c>
      <c r="I6" s="9">
        <v>1108</v>
      </c>
      <c r="J6" s="9">
        <v>189</v>
      </c>
      <c r="K6" s="9">
        <v>114</v>
      </c>
      <c r="L6" s="9">
        <v>540</v>
      </c>
      <c r="M6" s="9">
        <v>72</v>
      </c>
      <c r="N6" s="9">
        <v>0</v>
      </c>
      <c r="O6" s="9">
        <v>71</v>
      </c>
      <c r="P6" s="143">
        <v>3878</v>
      </c>
    </row>
    <row r="7" spans="1:16" s="4" customFormat="1" ht="30.75" customHeight="1">
      <c r="A7" s="2" t="s">
        <v>26</v>
      </c>
      <c r="B7" s="9">
        <v>13831</v>
      </c>
      <c r="C7" s="9">
        <v>1240</v>
      </c>
      <c r="D7" s="9">
        <v>160</v>
      </c>
      <c r="E7" s="9">
        <v>264</v>
      </c>
      <c r="F7" s="9">
        <v>4697</v>
      </c>
      <c r="G7" s="9">
        <v>320</v>
      </c>
      <c r="H7" s="9">
        <v>268</v>
      </c>
      <c r="I7" s="9">
        <v>1219</v>
      </c>
      <c r="J7" s="9">
        <v>237</v>
      </c>
      <c r="K7" s="9">
        <v>202</v>
      </c>
      <c r="L7" s="9">
        <v>668</v>
      </c>
      <c r="M7" s="9">
        <v>112</v>
      </c>
      <c r="N7" s="9">
        <v>11</v>
      </c>
      <c r="O7" s="9">
        <v>92</v>
      </c>
      <c r="P7" s="143">
        <v>4341</v>
      </c>
    </row>
    <row r="8" spans="1:16" s="4" customFormat="1" ht="30.75" customHeight="1">
      <c r="A8" s="2" t="s">
        <v>33</v>
      </c>
      <c r="B8" s="9">
        <v>15034</v>
      </c>
      <c r="C8" s="9">
        <v>1248</v>
      </c>
      <c r="D8" s="9">
        <v>107</v>
      </c>
      <c r="E8" s="9">
        <v>270</v>
      </c>
      <c r="F8" s="9">
        <v>4717</v>
      </c>
      <c r="G8" s="9">
        <v>218</v>
      </c>
      <c r="H8" s="9">
        <v>222</v>
      </c>
      <c r="I8" s="9">
        <v>1190</v>
      </c>
      <c r="J8" s="9">
        <v>152</v>
      </c>
      <c r="K8" s="9">
        <v>229</v>
      </c>
      <c r="L8" s="9">
        <v>520</v>
      </c>
      <c r="M8" s="9">
        <v>50</v>
      </c>
      <c r="N8" s="9">
        <v>3</v>
      </c>
      <c r="O8" s="9">
        <v>41</v>
      </c>
      <c r="P8" s="143">
        <v>6067</v>
      </c>
    </row>
    <row r="9" spans="1:16" s="4" customFormat="1" ht="30.75" customHeight="1">
      <c r="A9" s="2" t="s">
        <v>261</v>
      </c>
      <c r="B9" s="9">
        <v>13322</v>
      </c>
      <c r="C9" s="9">
        <v>1000</v>
      </c>
      <c r="D9" s="9">
        <v>114</v>
      </c>
      <c r="E9" s="9">
        <v>245</v>
      </c>
      <c r="F9" s="9">
        <v>3674</v>
      </c>
      <c r="G9" s="9">
        <v>257</v>
      </c>
      <c r="H9" s="9">
        <v>229</v>
      </c>
      <c r="I9" s="9">
        <v>1113</v>
      </c>
      <c r="J9" s="9">
        <v>184</v>
      </c>
      <c r="K9" s="9">
        <v>110</v>
      </c>
      <c r="L9" s="9">
        <v>402</v>
      </c>
      <c r="M9" s="9">
        <v>48</v>
      </c>
      <c r="N9" s="9">
        <v>2</v>
      </c>
      <c r="O9" s="9">
        <v>46</v>
      </c>
      <c r="P9" s="143">
        <v>5898</v>
      </c>
    </row>
    <row r="10" spans="1:16" s="4" customFormat="1" ht="30.75" customHeight="1">
      <c r="A10" s="8" t="s">
        <v>278</v>
      </c>
      <c r="B10" s="9">
        <v>11475</v>
      </c>
      <c r="C10" s="9">
        <v>910</v>
      </c>
      <c r="D10" s="9">
        <v>81</v>
      </c>
      <c r="E10" s="9">
        <v>193</v>
      </c>
      <c r="F10" s="9">
        <v>3587</v>
      </c>
      <c r="G10" s="9">
        <v>253</v>
      </c>
      <c r="H10" s="9">
        <v>177</v>
      </c>
      <c r="I10" s="9">
        <v>766</v>
      </c>
      <c r="J10" s="9">
        <v>146</v>
      </c>
      <c r="K10" s="9">
        <v>90</v>
      </c>
      <c r="L10" s="9">
        <v>339</v>
      </c>
      <c r="M10" s="9">
        <v>46</v>
      </c>
      <c r="N10" s="9">
        <v>2</v>
      </c>
      <c r="O10" s="9">
        <v>32</v>
      </c>
      <c r="P10" s="143">
        <v>4853</v>
      </c>
    </row>
    <row r="11" spans="1:16" s="4" customFormat="1" ht="30.75" customHeight="1">
      <c r="A11" s="2" t="s">
        <v>457</v>
      </c>
      <c r="B11" s="205">
        <f>SUM(C11:P11)</f>
        <v>10688</v>
      </c>
      <c r="C11" s="205">
        <v>684</v>
      </c>
      <c r="D11" s="205">
        <v>102</v>
      </c>
      <c r="E11" s="205">
        <v>160</v>
      </c>
      <c r="F11" s="205">
        <v>3215</v>
      </c>
      <c r="G11" s="205">
        <v>286</v>
      </c>
      <c r="H11" s="205">
        <v>233</v>
      </c>
      <c r="I11" s="205">
        <v>539</v>
      </c>
      <c r="J11" s="205">
        <v>160</v>
      </c>
      <c r="K11" s="205">
        <v>131</v>
      </c>
      <c r="L11" s="205">
        <v>265</v>
      </c>
      <c r="M11" s="205">
        <v>39</v>
      </c>
      <c r="N11" s="205">
        <v>1</v>
      </c>
      <c r="O11" s="205">
        <v>32</v>
      </c>
      <c r="P11" s="206">
        <v>4841</v>
      </c>
    </row>
    <row r="12" spans="1:16" s="4" customFormat="1" ht="15" customHeight="1">
      <c r="A12" s="139"/>
      <c r="B12" s="140"/>
      <c r="C12" s="140"/>
      <c r="D12" s="141"/>
      <c r="E12" s="141"/>
      <c r="F12" s="140"/>
      <c r="G12" s="141"/>
      <c r="H12" s="141"/>
      <c r="I12" s="140"/>
      <c r="J12" s="140"/>
      <c r="K12" s="140"/>
      <c r="L12" s="140"/>
      <c r="M12" s="140"/>
      <c r="N12" s="140"/>
      <c r="O12" s="140"/>
      <c r="P12" s="140"/>
    </row>
    <row r="13" spans="1:16" ht="20.25" customHeight="1">
      <c r="A13" s="5" t="s">
        <v>16</v>
      </c>
      <c r="B13" s="5"/>
      <c r="C13" s="5"/>
      <c r="D13" s="5"/>
      <c r="E13" s="14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</sheetData>
  <sheetProtection/>
  <mergeCells count="10">
    <mergeCell ref="A1:P1"/>
    <mergeCell ref="A3:P3"/>
    <mergeCell ref="I4:K4"/>
    <mergeCell ref="L4:N4"/>
    <mergeCell ref="O4:O5"/>
    <mergeCell ref="P4:P5"/>
    <mergeCell ref="A4:A5"/>
    <mergeCell ref="B4:B5"/>
    <mergeCell ref="C4:E4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7" sqref="E7"/>
    </sheetView>
  </sheetViews>
  <sheetFormatPr defaultColWidth="8.88671875" defaultRowHeight="13.5"/>
  <cols>
    <col min="1" max="1" width="8.77734375" style="18" customWidth="1"/>
    <col min="2" max="7" width="7.77734375" style="18" customWidth="1"/>
    <col min="8" max="9" width="8.77734375" style="18" customWidth="1"/>
    <col min="10" max="10" width="6.77734375" style="18" customWidth="1"/>
    <col min="11" max="16384" width="8.88671875" style="18" customWidth="1"/>
  </cols>
  <sheetData>
    <row r="1" spans="1:10" ht="20.25" customHeight="1">
      <c r="A1" s="303" t="s">
        <v>553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25" customHeight="1">
      <c r="A3" s="20" t="s">
        <v>15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33" customHeight="1">
      <c r="A4" s="107" t="s">
        <v>23</v>
      </c>
      <c r="B4" s="26" t="s">
        <v>11</v>
      </c>
      <c r="C4" s="26" t="s">
        <v>29</v>
      </c>
      <c r="D4" s="26" t="s">
        <v>30</v>
      </c>
      <c r="E4" s="26" t="s">
        <v>31</v>
      </c>
      <c r="F4" s="26" t="s">
        <v>32</v>
      </c>
      <c r="G4" s="26" t="s">
        <v>483</v>
      </c>
      <c r="H4" s="26" t="s">
        <v>35</v>
      </c>
      <c r="I4" s="106" t="s">
        <v>34</v>
      </c>
      <c r="J4" s="15"/>
    </row>
    <row r="5" spans="1:10" s="24" customFormat="1" ht="30" customHeight="1">
      <c r="A5" s="14" t="s">
        <v>22</v>
      </c>
      <c r="B5" s="120">
        <v>572</v>
      </c>
      <c r="C5" s="120">
        <v>12</v>
      </c>
      <c r="D5" s="120">
        <v>244</v>
      </c>
      <c r="E5" s="120">
        <v>148</v>
      </c>
      <c r="F5" s="120">
        <v>31</v>
      </c>
      <c r="G5" s="121">
        <v>0</v>
      </c>
      <c r="H5" s="121">
        <v>4</v>
      </c>
      <c r="I5" s="121">
        <v>133</v>
      </c>
      <c r="J5" s="18"/>
    </row>
    <row r="6" spans="1:10" s="24" customFormat="1" ht="30" customHeight="1">
      <c r="A6" s="14" t="s">
        <v>26</v>
      </c>
      <c r="B6" s="146">
        <v>784</v>
      </c>
      <c r="C6" s="147">
        <v>16</v>
      </c>
      <c r="D6" s="147">
        <v>304</v>
      </c>
      <c r="E6" s="147">
        <v>217</v>
      </c>
      <c r="F6" s="147">
        <v>26</v>
      </c>
      <c r="G6" s="148">
        <v>0</v>
      </c>
      <c r="H6" s="148">
        <v>6</v>
      </c>
      <c r="I6" s="148">
        <v>215</v>
      </c>
      <c r="J6" s="18"/>
    </row>
    <row r="7" spans="1:10" s="24" customFormat="1" ht="30" customHeight="1">
      <c r="A7" s="14" t="s">
        <v>33</v>
      </c>
      <c r="B7" s="146">
        <v>700</v>
      </c>
      <c r="C7" s="147">
        <v>20</v>
      </c>
      <c r="D7" s="147">
        <v>178</v>
      </c>
      <c r="E7" s="147">
        <v>182</v>
      </c>
      <c r="F7" s="147">
        <v>14</v>
      </c>
      <c r="G7" s="147">
        <v>0</v>
      </c>
      <c r="H7" s="147">
        <v>11</v>
      </c>
      <c r="I7" s="149">
        <v>295</v>
      </c>
      <c r="J7" s="18"/>
    </row>
    <row r="8" spans="1:10" s="24" customFormat="1" ht="30" customHeight="1">
      <c r="A8" s="14" t="s">
        <v>259</v>
      </c>
      <c r="B8" s="146">
        <v>655</v>
      </c>
      <c r="C8" s="147">
        <v>6</v>
      </c>
      <c r="D8" s="147">
        <v>226</v>
      </c>
      <c r="E8" s="147">
        <v>141</v>
      </c>
      <c r="F8" s="147">
        <v>56</v>
      </c>
      <c r="G8" s="147">
        <v>0</v>
      </c>
      <c r="H8" s="147">
        <v>2</v>
      </c>
      <c r="I8" s="149">
        <v>224</v>
      </c>
      <c r="J8" s="18"/>
    </row>
    <row r="9" spans="1:10" s="24" customFormat="1" ht="30" customHeight="1">
      <c r="A9" s="14" t="s">
        <v>275</v>
      </c>
      <c r="B9" s="120">
        <v>474</v>
      </c>
      <c r="C9" s="150">
        <v>16</v>
      </c>
      <c r="D9" s="150">
        <v>152</v>
      </c>
      <c r="E9" s="150">
        <v>118</v>
      </c>
      <c r="F9" s="150">
        <v>58</v>
      </c>
      <c r="G9" s="150">
        <v>0</v>
      </c>
      <c r="H9" s="150">
        <v>6</v>
      </c>
      <c r="I9" s="151">
        <v>124</v>
      </c>
      <c r="J9" s="18"/>
    </row>
    <row r="10" spans="1:10" s="24" customFormat="1" ht="30" customHeight="1">
      <c r="A10" s="187" t="s">
        <v>455</v>
      </c>
      <c r="B10" s="133">
        <f>SUM(C10:I10)</f>
        <v>618</v>
      </c>
      <c r="C10" s="133">
        <v>26</v>
      </c>
      <c r="D10" s="133">
        <v>262</v>
      </c>
      <c r="E10" s="133">
        <v>153</v>
      </c>
      <c r="F10" s="133">
        <v>34</v>
      </c>
      <c r="G10" s="133">
        <v>1</v>
      </c>
      <c r="H10" s="133">
        <v>20</v>
      </c>
      <c r="I10" s="203">
        <v>122</v>
      </c>
      <c r="J10" s="18"/>
    </row>
    <row r="11" spans="1:10" s="24" customFormat="1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18"/>
    </row>
    <row r="12" spans="1:9" ht="20.25" customHeight="1">
      <c r="A12" s="15" t="s">
        <v>16</v>
      </c>
      <c r="B12" s="15"/>
      <c r="C12" s="15"/>
      <c r="D12" s="15"/>
      <c r="E12" s="15"/>
      <c r="F12" s="15"/>
      <c r="G12" s="15"/>
      <c r="H12" s="15"/>
      <c r="I12" s="15"/>
    </row>
    <row r="13" spans="1:9" ht="18" customHeight="1">
      <c r="A13" s="110"/>
      <c r="B13" s="110"/>
      <c r="C13" s="110"/>
      <c r="D13" s="110"/>
      <c r="E13" s="110"/>
      <c r="F13" s="110"/>
      <c r="G13" s="110"/>
      <c r="H13" s="110"/>
      <c r="I13" s="11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M20" sqref="M20"/>
    </sheetView>
  </sheetViews>
  <sheetFormatPr defaultColWidth="8.88671875" defaultRowHeight="13.5"/>
  <cols>
    <col min="1" max="32" width="6.77734375" style="18" customWidth="1"/>
    <col min="33" max="16384" width="8.88671875" style="18" customWidth="1"/>
  </cols>
  <sheetData>
    <row r="1" spans="1:16" ht="20.25" customHeight="1">
      <c r="A1" s="303" t="s">
        <v>554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29" s="110" customFormat="1" ht="20.25" customHeight="1">
      <c r="A3" s="331" t="s">
        <v>418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</row>
    <row r="4" spans="1:29" ht="40.5" customHeight="1">
      <c r="A4" s="292" t="s">
        <v>419</v>
      </c>
      <c r="B4" s="315" t="s">
        <v>420</v>
      </c>
      <c r="C4" s="288" t="s">
        <v>421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  <c r="R4" s="281" t="s">
        <v>422</v>
      </c>
      <c r="S4" s="282"/>
      <c r="T4" s="282"/>
      <c r="U4" s="282"/>
      <c r="V4" s="283"/>
      <c r="W4" s="282" t="s">
        <v>423</v>
      </c>
      <c r="X4" s="282"/>
      <c r="Y4" s="283"/>
      <c r="Z4" s="281" t="s">
        <v>424</v>
      </c>
      <c r="AA4" s="282"/>
      <c r="AB4" s="282"/>
      <c r="AC4" s="282"/>
    </row>
    <row r="5" spans="1:29" ht="40.5" customHeight="1">
      <c r="A5" s="343"/>
      <c r="B5" s="344"/>
      <c r="C5" s="26" t="s">
        <v>425</v>
      </c>
      <c r="D5" s="112" t="s">
        <v>426</v>
      </c>
      <c r="E5" s="112" t="s">
        <v>427</v>
      </c>
      <c r="F5" s="112" t="s">
        <v>428</v>
      </c>
      <c r="G5" s="112" t="s">
        <v>429</v>
      </c>
      <c r="H5" s="112" t="s">
        <v>430</v>
      </c>
      <c r="I5" s="112" t="s">
        <v>431</v>
      </c>
      <c r="J5" s="112" t="s">
        <v>432</v>
      </c>
      <c r="K5" s="112" t="s">
        <v>433</v>
      </c>
      <c r="L5" s="112" t="s">
        <v>7</v>
      </c>
      <c r="M5" s="112" t="s">
        <v>434</v>
      </c>
      <c r="N5" s="112" t="s">
        <v>435</v>
      </c>
      <c r="O5" s="112" t="s">
        <v>436</v>
      </c>
      <c r="P5" s="111" t="s">
        <v>437</v>
      </c>
      <c r="Q5" s="112" t="s">
        <v>438</v>
      </c>
      <c r="R5" s="26" t="s">
        <v>439</v>
      </c>
      <c r="S5" s="26" t="s">
        <v>5</v>
      </c>
      <c r="T5" s="26" t="s">
        <v>6</v>
      </c>
      <c r="U5" s="26" t="s">
        <v>440</v>
      </c>
      <c r="V5" s="26" t="s">
        <v>441</v>
      </c>
      <c r="W5" s="26" t="s">
        <v>442</v>
      </c>
      <c r="X5" s="26" t="s">
        <v>443</v>
      </c>
      <c r="Y5" s="26" t="s">
        <v>438</v>
      </c>
      <c r="Z5" s="26" t="s">
        <v>444</v>
      </c>
      <c r="AA5" s="26" t="s">
        <v>445</v>
      </c>
      <c r="AB5" s="26" t="s">
        <v>446</v>
      </c>
      <c r="AC5" s="106" t="s">
        <v>438</v>
      </c>
    </row>
    <row r="6" spans="1:29" s="24" customFormat="1" ht="40.5" customHeight="1">
      <c r="A6" s="182" t="s">
        <v>447</v>
      </c>
      <c r="B6" s="88">
        <v>39145</v>
      </c>
      <c r="C6" s="88">
        <v>445</v>
      </c>
      <c r="D6" s="88">
        <v>19638</v>
      </c>
      <c r="E6" s="88">
        <v>1</v>
      </c>
      <c r="F6" s="88">
        <v>102</v>
      </c>
      <c r="G6" s="88">
        <v>2586</v>
      </c>
      <c r="H6" s="88">
        <v>692</v>
      </c>
      <c r="I6" s="88">
        <v>30</v>
      </c>
      <c r="J6" s="88">
        <v>3102</v>
      </c>
      <c r="K6" s="88">
        <v>8</v>
      </c>
      <c r="L6" s="88">
        <v>91</v>
      </c>
      <c r="M6" s="88">
        <v>0</v>
      </c>
      <c r="N6" s="88">
        <v>77</v>
      </c>
      <c r="O6" s="88">
        <v>0</v>
      </c>
      <c r="P6" s="181">
        <v>5070</v>
      </c>
      <c r="Q6" s="88">
        <v>7303</v>
      </c>
      <c r="R6" s="88">
        <v>2314</v>
      </c>
      <c r="S6" s="88">
        <v>27330</v>
      </c>
      <c r="T6" s="88">
        <v>5577</v>
      </c>
      <c r="U6" s="88">
        <v>3413</v>
      </c>
      <c r="V6" s="88">
        <v>501</v>
      </c>
      <c r="W6" s="88">
        <v>3364</v>
      </c>
      <c r="X6" s="88">
        <v>35490</v>
      </c>
      <c r="Y6" s="88">
        <v>281</v>
      </c>
      <c r="Z6" s="88">
        <v>3313</v>
      </c>
      <c r="AA6" s="88">
        <v>0</v>
      </c>
      <c r="AB6" s="88">
        <v>35822</v>
      </c>
      <c r="AC6" s="181">
        <v>0</v>
      </c>
    </row>
    <row r="7" spans="1:29" s="24" customFormat="1" ht="40.5" customHeight="1">
      <c r="A7" s="80" t="s">
        <v>448</v>
      </c>
      <c r="B7" s="88">
        <v>49049</v>
      </c>
      <c r="C7" s="52">
        <v>603</v>
      </c>
      <c r="D7" s="88">
        <v>21720</v>
      </c>
      <c r="E7" s="88">
        <v>0</v>
      </c>
      <c r="F7" s="88">
        <v>86</v>
      </c>
      <c r="G7" s="88">
        <v>3881</v>
      </c>
      <c r="H7" s="88">
        <v>1132</v>
      </c>
      <c r="I7" s="88">
        <v>35</v>
      </c>
      <c r="J7" s="88">
        <v>2605</v>
      </c>
      <c r="K7" s="88">
        <v>6</v>
      </c>
      <c r="L7" s="88">
        <v>401</v>
      </c>
      <c r="M7" s="88">
        <v>0</v>
      </c>
      <c r="N7" s="88">
        <v>148</v>
      </c>
      <c r="O7" s="88">
        <v>0</v>
      </c>
      <c r="P7" s="178">
        <v>6916</v>
      </c>
      <c r="Q7" s="88">
        <v>11516</v>
      </c>
      <c r="R7" s="88">
        <v>1934</v>
      </c>
      <c r="S7" s="88">
        <v>32669</v>
      </c>
      <c r="T7" s="88">
        <v>5927</v>
      </c>
      <c r="U7" s="52">
        <v>7475</v>
      </c>
      <c r="V7" s="52">
        <v>1044</v>
      </c>
      <c r="W7" s="88">
        <v>4549</v>
      </c>
      <c r="X7" s="88">
        <v>43820</v>
      </c>
      <c r="Y7" s="183">
        <v>680</v>
      </c>
      <c r="Z7" s="88">
        <v>5111</v>
      </c>
      <c r="AA7" s="88">
        <v>1</v>
      </c>
      <c r="AB7" s="88">
        <v>43937</v>
      </c>
      <c r="AC7" s="181">
        <v>0</v>
      </c>
    </row>
    <row r="8" spans="1:29" s="24" customFormat="1" ht="36.75" customHeight="1">
      <c r="A8" s="80" t="s">
        <v>449</v>
      </c>
      <c r="B8" s="88">
        <v>62945</v>
      </c>
      <c r="C8" s="52">
        <v>919</v>
      </c>
      <c r="D8" s="88">
        <v>19868</v>
      </c>
      <c r="E8" s="88">
        <v>0</v>
      </c>
      <c r="F8" s="88">
        <v>82</v>
      </c>
      <c r="G8" s="88">
        <v>3992</v>
      </c>
      <c r="H8" s="88">
        <v>1630</v>
      </c>
      <c r="I8" s="88">
        <v>44</v>
      </c>
      <c r="J8" s="88">
        <v>1244</v>
      </c>
      <c r="K8" s="88">
        <v>2</v>
      </c>
      <c r="L8" s="88">
        <v>337</v>
      </c>
      <c r="M8" s="88">
        <v>0</v>
      </c>
      <c r="N8" s="88">
        <v>183</v>
      </c>
      <c r="O8" s="88">
        <v>0</v>
      </c>
      <c r="P8" s="178">
        <v>13397</v>
      </c>
      <c r="Q8" s="88">
        <v>21247</v>
      </c>
      <c r="R8" s="88">
        <v>2190</v>
      </c>
      <c r="S8" s="88">
        <v>38620</v>
      </c>
      <c r="T8" s="88">
        <v>7408</v>
      </c>
      <c r="U8" s="52">
        <v>13395</v>
      </c>
      <c r="V8" s="52">
        <v>1332</v>
      </c>
      <c r="W8" s="88">
        <v>5403</v>
      </c>
      <c r="X8" s="88">
        <v>56663</v>
      </c>
      <c r="Y8" s="183">
        <v>879</v>
      </c>
      <c r="Z8" s="88">
        <v>5762</v>
      </c>
      <c r="AA8" s="88">
        <v>0</v>
      </c>
      <c r="AB8" s="88">
        <v>57183</v>
      </c>
      <c r="AC8" s="181">
        <v>0</v>
      </c>
    </row>
    <row r="9" spans="1:29" s="24" customFormat="1" ht="36.75" customHeight="1">
      <c r="A9" s="80" t="s">
        <v>450</v>
      </c>
      <c r="B9" s="88">
        <v>56794</v>
      </c>
      <c r="C9" s="52">
        <v>1663</v>
      </c>
      <c r="D9" s="88">
        <v>20041</v>
      </c>
      <c r="E9" s="88">
        <v>0</v>
      </c>
      <c r="F9" s="88">
        <v>71</v>
      </c>
      <c r="G9" s="88">
        <v>2272</v>
      </c>
      <c r="H9" s="88">
        <v>845</v>
      </c>
      <c r="I9" s="88">
        <v>37</v>
      </c>
      <c r="J9" s="88">
        <v>2904</v>
      </c>
      <c r="K9" s="88">
        <v>1</v>
      </c>
      <c r="L9" s="88">
        <v>559</v>
      </c>
      <c r="M9" s="88">
        <v>0</v>
      </c>
      <c r="N9" s="88">
        <v>277</v>
      </c>
      <c r="O9" s="88">
        <v>0</v>
      </c>
      <c r="P9" s="178">
        <v>7662</v>
      </c>
      <c r="Q9" s="88">
        <v>20462</v>
      </c>
      <c r="R9" s="88">
        <v>2503</v>
      </c>
      <c r="S9" s="88">
        <v>37365</v>
      </c>
      <c r="T9" s="88">
        <v>7342</v>
      </c>
      <c r="U9" s="52">
        <v>8444</v>
      </c>
      <c r="V9" s="52">
        <v>1140</v>
      </c>
      <c r="W9" s="88">
        <v>5345</v>
      </c>
      <c r="X9" s="88">
        <v>50729</v>
      </c>
      <c r="Y9" s="183">
        <v>720</v>
      </c>
      <c r="Z9" s="88">
        <v>3239</v>
      </c>
      <c r="AA9" s="88">
        <v>0</v>
      </c>
      <c r="AB9" s="88">
        <v>53555</v>
      </c>
      <c r="AC9" s="181">
        <v>0</v>
      </c>
    </row>
    <row r="10" spans="1:29" s="24" customFormat="1" ht="36.75" customHeight="1">
      <c r="A10" s="80" t="s">
        <v>451</v>
      </c>
      <c r="B10" s="88">
        <v>48353</v>
      </c>
      <c r="C10" s="52">
        <v>503</v>
      </c>
      <c r="D10" s="88">
        <v>13841</v>
      </c>
      <c r="E10" s="88">
        <v>0</v>
      </c>
      <c r="F10" s="88">
        <v>65</v>
      </c>
      <c r="G10" s="88">
        <v>2328</v>
      </c>
      <c r="H10" s="88">
        <v>559</v>
      </c>
      <c r="I10" s="88">
        <v>38</v>
      </c>
      <c r="J10" s="88">
        <v>675</v>
      </c>
      <c r="K10" s="88">
        <v>2</v>
      </c>
      <c r="L10" s="88">
        <v>310</v>
      </c>
      <c r="M10" s="88">
        <v>0</v>
      </c>
      <c r="N10" s="88">
        <v>268</v>
      </c>
      <c r="O10" s="88">
        <v>0</v>
      </c>
      <c r="P10" s="52">
        <v>6337</v>
      </c>
      <c r="Q10" s="88">
        <v>23427</v>
      </c>
      <c r="R10" s="88">
        <v>1767</v>
      </c>
      <c r="S10" s="88">
        <v>27474</v>
      </c>
      <c r="T10" s="88">
        <v>6085</v>
      </c>
      <c r="U10" s="52">
        <v>11820</v>
      </c>
      <c r="V10" s="52">
        <v>1207</v>
      </c>
      <c r="W10" s="88">
        <v>4740</v>
      </c>
      <c r="X10" s="88">
        <v>42222</v>
      </c>
      <c r="Y10" s="183">
        <v>1391</v>
      </c>
      <c r="Z10" s="88">
        <v>2939</v>
      </c>
      <c r="AA10" s="88">
        <v>0</v>
      </c>
      <c r="AB10" s="88">
        <v>45414</v>
      </c>
      <c r="AC10" s="181">
        <v>0</v>
      </c>
    </row>
    <row r="11" spans="1:29" s="24" customFormat="1" ht="36.75" customHeight="1">
      <c r="A11" s="207" t="s">
        <v>454</v>
      </c>
      <c r="B11" s="208">
        <f>SUM(C11:Q11)</f>
        <v>32441</v>
      </c>
      <c r="C11" s="208">
        <v>178</v>
      </c>
      <c r="D11" s="209">
        <v>12480</v>
      </c>
      <c r="E11" s="209">
        <v>0</v>
      </c>
      <c r="F11" s="209">
        <v>44</v>
      </c>
      <c r="G11" s="209">
        <v>1290</v>
      </c>
      <c r="H11" s="209">
        <v>351</v>
      </c>
      <c r="I11" s="209">
        <v>13</v>
      </c>
      <c r="J11" s="209">
        <v>9000</v>
      </c>
      <c r="K11" s="209">
        <v>3</v>
      </c>
      <c r="L11" s="209">
        <v>161</v>
      </c>
      <c r="M11" s="209">
        <v>0</v>
      </c>
      <c r="N11" s="209">
        <v>318</v>
      </c>
      <c r="O11" s="209">
        <v>0</v>
      </c>
      <c r="P11" s="209">
        <v>1473</v>
      </c>
      <c r="Q11" s="210">
        <v>7130</v>
      </c>
      <c r="R11" s="209">
        <v>1255</v>
      </c>
      <c r="S11" s="209">
        <v>21547</v>
      </c>
      <c r="T11" s="209">
        <v>4166</v>
      </c>
      <c r="U11" s="209">
        <v>4794</v>
      </c>
      <c r="V11" s="209">
        <v>679</v>
      </c>
      <c r="W11" s="209">
        <v>3944</v>
      </c>
      <c r="X11" s="209">
        <v>26744</v>
      </c>
      <c r="Y11" s="209">
        <v>1753</v>
      </c>
      <c r="Z11" s="209">
        <v>1669</v>
      </c>
      <c r="AA11" s="209">
        <v>0</v>
      </c>
      <c r="AB11" s="209">
        <v>30772</v>
      </c>
      <c r="AC11" s="211">
        <v>0</v>
      </c>
    </row>
    <row r="12" spans="1:16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0.25" customHeight="1">
      <c r="A13" s="15" t="s">
        <v>16</v>
      </c>
      <c r="B13" s="15"/>
      <c r="C13" s="145"/>
      <c r="D13" s="15"/>
      <c r="E13" s="15"/>
      <c r="F13" s="15"/>
      <c r="G13" s="145"/>
      <c r="H13" s="15"/>
      <c r="I13" s="145"/>
      <c r="J13" s="15"/>
      <c r="K13" s="15"/>
      <c r="L13" s="15"/>
      <c r="M13" s="15"/>
      <c r="N13" s="15"/>
      <c r="O13" s="15"/>
      <c r="P13" s="15"/>
    </row>
  </sheetData>
  <sheetProtection/>
  <mergeCells count="8">
    <mergeCell ref="Z4:AC4"/>
    <mergeCell ref="A1:P1"/>
    <mergeCell ref="A4:A5"/>
    <mergeCell ref="B4:B5"/>
    <mergeCell ref="A3:AC3"/>
    <mergeCell ref="C4:Q4"/>
    <mergeCell ref="R4:V4"/>
    <mergeCell ref="W4:Y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8.88671875" style="12" customWidth="1"/>
    <col min="2" max="6" width="5.77734375" style="12" customWidth="1"/>
    <col min="7" max="7" width="6.77734375" style="12" customWidth="1"/>
    <col min="8" max="8" width="6.77734375" style="103" customWidth="1"/>
    <col min="9" max="9" width="9.10546875" style="12" customWidth="1"/>
    <col min="10" max="10" width="8.77734375" style="12" customWidth="1"/>
    <col min="11" max="11" width="9.10546875" style="12" customWidth="1"/>
    <col min="12" max="12" width="9.6640625" style="12" customWidth="1"/>
    <col min="13" max="15" width="5.77734375" style="12" customWidth="1"/>
    <col min="16" max="17" width="6.77734375" style="12" customWidth="1"/>
    <col min="18" max="16384" width="8.88671875" style="12" customWidth="1"/>
  </cols>
  <sheetData>
    <row r="1" spans="1:16" ht="20.25" customHeight="1">
      <c r="A1" s="303" t="s">
        <v>387</v>
      </c>
      <c r="B1" s="303"/>
      <c r="C1" s="303"/>
      <c r="D1" s="303"/>
      <c r="E1" s="303"/>
      <c r="F1" s="303"/>
      <c r="G1" s="303"/>
      <c r="H1" s="303"/>
      <c r="I1" s="18"/>
      <c r="J1" s="18"/>
      <c r="K1" s="18"/>
      <c r="L1" s="18"/>
      <c r="M1" s="18"/>
      <c r="N1" s="18"/>
      <c r="O1" s="18"/>
      <c r="P1" s="18"/>
    </row>
    <row r="2" spans="1:16" ht="15" customHeight="1">
      <c r="A2" s="30"/>
      <c r="B2" s="30"/>
      <c r="C2" s="30"/>
      <c r="D2" s="30"/>
      <c r="E2" s="30"/>
      <c r="F2" s="30"/>
      <c r="G2" s="30"/>
      <c r="H2" s="30"/>
      <c r="I2" s="18"/>
      <c r="J2" s="18"/>
      <c r="K2" s="18"/>
      <c r="L2" s="18"/>
      <c r="M2" s="18"/>
      <c r="N2" s="18"/>
      <c r="O2" s="18"/>
      <c r="P2" s="18"/>
    </row>
    <row r="3" spans="1:14" ht="20.25" customHeight="1">
      <c r="A3" s="300" t="s">
        <v>364</v>
      </c>
      <c r="B3" s="300"/>
      <c r="C3" s="152"/>
      <c r="D3" s="152"/>
      <c r="E3" s="152"/>
      <c r="F3" s="152"/>
      <c r="G3" s="152"/>
      <c r="H3" s="153"/>
      <c r="I3" s="18"/>
      <c r="J3" s="18"/>
      <c r="K3" s="18"/>
      <c r="L3" s="18"/>
      <c r="M3" s="18"/>
      <c r="N3" s="18"/>
    </row>
    <row r="4" spans="1:17" ht="24.75" customHeight="1">
      <c r="A4" s="346" t="s">
        <v>365</v>
      </c>
      <c r="B4" s="286" t="s">
        <v>366</v>
      </c>
      <c r="C4" s="332"/>
      <c r="D4" s="332"/>
      <c r="E4" s="332"/>
      <c r="F4" s="345" t="s">
        <v>367</v>
      </c>
      <c r="G4" s="312"/>
      <c r="H4" s="346"/>
      <c r="I4" s="286" t="s">
        <v>368</v>
      </c>
      <c r="J4" s="332"/>
      <c r="K4" s="332"/>
      <c r="L4" s="306" t="s">
        <v>386</v>
      </c>
      <c r="M4" s="301" t="s">
        <v>91</v>
      </c>
      <c r="N4" s="312"/>
      <c r="O4" s="346"/>
      <c r="P4" s="306" t="s">
        <v>369</v>
      </c>
      <c r="Q4" s="280" t="s">
        <v>370</v>
      </c>
    </row>
    <row r="5" spans="1:17" ht="24.75" customHeight="1">
      <c r="A5" s="346"/>
      <c r="B5" s="113"/>
      <c r="C5" s="10" t="s">
        <v>371</v>
      </c>
      <c r="D5" s="10" t="s">
        <v>372</v>
      </c>
      <c r="E5" s="10" t="s">
        <v>373</v>
      </c>
      <c r="F5" s="10" t="s">
        <v>374</v>
      </c>
      <c r="G5" s="11" t="s">
        <v>375</v>
      </c>
      <c r="H5" s="13" t="s">
        <v>376</v>
      </c>
      <c r="I5" s="113"/>
      <c r="J5" s="10" t="s">
        <v>92</v>
      </c>
      <c r="K5" s="10" t="s">
        <v>93</v>
      </c>
      <c r="L5" s="332"/>
      <c r="M5" s="113"/>
      <c r="N5" s="10" t="s">
        <v>377</v>
      </c>
      <c r="O5" s="10" t="s">
        <v>94</v>
      </c>
      <c r="P5" s="332"/>
      <c r="Q5" s="345"/>
    </row>
    <row r="6" spans="1:17" ht="24.75" customHeight="1">
      <c r="A6" s="14" t="s">
        <v>378</v>
      </c>
      <c r="B6" s="41">
        <v>162</v>
      </c>
      <c r="C6" s="41">
        <v>130</v>
      </c>
      <c r="D6" s="41">
        <v>22</v>
      </c>
      <c r="E6" s="41">
        <v>10</v>
      </c>
      <c r="F6" s="41">
        <v>54</v>
      </c>
      <c r="G6" s="41">
        <v>9</v>
      </c>
      <c r="H6" s="42">
        <v>2212</v>
      </c>
      <c r="I6" s="41">
        <v>444796</v>
      </c>
      <c r="J6" s="41">
        <v>132702</v>
      </c>
      <c r="K6" s="41">
        <v>312094</v>
      </c>
      <c r="L6" s="41" t="s">
        <v>153</v>
      </c>
      <c r="M6" s="41">
        <v>24</v>
      </c>
      <c r="N6" s="41">
        <v>8</v>
      </c>
      <c r="O6" s="41">
        <v>16</v>
      </c>
      <c r="P6" s="41">
        <v>28</v>
      </c>
      <c r="Q6" s="42">
        <v>6</v>
      </c>
    </row>
    <row r="7" spans="1:17" ht="24.75" customHeight="1">
      <c r="A7" s="14" t="s">
        <v>379</v>
      </c>
      <c r="B7" s="41">
        <v>209</v>
      </c>
      <c r="C7" s="41">
        <v>184</v>
      </c>
      <c r="D7" s="41">
        <v>8</v>
      </c>
      <c r="E7" s="41">
        <v>4</v>
      </c>
      <c r="F7" s="41">
        <v>111</v>
      </c>
      <c r="G7" s="41">
        <v>3</v>
      </c>
      <c r="H7" s="123">
        <v>4862</v>
      </c>
      <c r="I7" s="41">
        <v>1181146</v>
      </c>
      <c r="J7" s="41">
        <v>428360</v>
      </c>
      <c r="K7" s="41">
        <v>752786</v>
      </c>
      <c r="L7" s="41" t="s">
        <v>153</v>
      </c>
      <c r="M7" s="41">
        <v>8</v>
      </c>
      <c r="N7" s="41">
        <v>0</v>
      </c>
      <c r="O7" s="41">
        <v>8</v>
      </c>
      <c r="P7" s="41">
        <v>20</v>
      </c>
      <c r="Q7" s="42">
        <v>0</v>
      </c>
    </row>
    <row r="8" spans="1:17" ht="24" customHeight="1">
      <c r="A8" s="14" t="s">
        <v>380</v>
      </c>
      <c r="B8" s="41">
        <v>240</v>
      </c>
      <c r="C8" s="41">
        <v>194</v>
      </c>
      <c r="D8" s="41">
        <v>32</v>
      </c>
      <c r="E8" s="41">
        <v>14</v>
      </c>
      <c r="F8" s="41">
        <v>54</v>
      </c>
      <c r="G8" s="41">
        <v>4</v>
      </c>
      <c r="H8" s="123">
        <v>8038</v>
      </c>
      <c r="I8" s="41">
        <v>1669673</v>
      </c>
      <c r="J8" s="41">
        <v>669333</v>
      </c>
      <c r="K8" s="41">
        <v>1000340</v>
      </c>
      <c r="L8" s="41" t="s">
        <v>153</v>
      </c>
      <c r="M8" s="41">
        <v>19</v>
      </c>
      <c r="N8" s="41">
        <v>2</v>
      </c>
      <c r="O8" s="41">
        <v>17</v>
      </c>
      <c r="P8" s="41">
        <v>9</v>
      </c>
      <c r="Q8" s="42">
        <v>0</v>
      </c>
    </row>
    <row r="9" spans="1:17" ht="24" customHeight="1">
      <c r="A9" s="14" t="s">
        <v>381</v>
      </c>
      <c r="B9" s="41">
        <v>408</v>
      </c>
      <c r="C9" s="41">
        <v>353</v>
      </c>
      <c r="D9" s="41">
        <v>39</v>
      </c>
      <c r="E9" s="41">
        <v>16</v>
      </c>
      <c r="F9" s="41">
        <v>96</v>
      </c>
      <c r="G9" s="41">
        <v>7</v>
      </c>
      <c r="H9" s="123">
        <v>12267</v>
      </c>
      <c r="I9" s="41">
        <v>1062684</v>
      </c>
      <c r="J9" s="41">
        <v>531383</v>
      </c>
      <c r="K9" s="41">
        <v>531301</v>
      </c>
      <c r="L9" s="41" t="s">
        <v>153</v>
      </c>
      <c r="M9" s="41">
        <v>22</v>
      </c>
      <c r="N9" s="41">
        <v>3</v>
      </c>
      <c r="O9" s="41">
        <v>19</v>
      </c>
      <c r="P9" s="41">
        <v>12</v>
      </c>
      <c r="Q9" s="42">
        <v>0</v>
      </c>
    </row>
    <row r="10" spans="1:17" ht="24" customHeight="1">
      <c r="A10" s="14" t="s">
        <v>382</v>
      </c>
      <c r="B10" s="41">
        <v>358</v>
      </c>
      <c r="C10" s="41">
        <v>309</v>
      </c>
      <c r="D10" s="41">
        <v>30</v>
      </c>
      <c r="E10" s="41">
        <v>19</v>
      </c>
      <c r="F10" s="41">
        <v>103</v>
      </c>
      <c r="G10" s="41">
        <v>9</v>
      </c>
      <c r="H10" s="122">
        <v>3895.62</v>
      </c>
      <c r="I10" s="41">
        <v>903717</v>
      </c>
      <c r="J10" s="41">
        <v>488507</v>
      </c>
      <c r="K10" s="41">
        <v>415210</v>
      </c>
      <c r="L10" s="41">
        <v>24713665</v>
      </c>
      <c r="M10" s="41">
        <v>12</v>
      </c>
      <c r="N10" s="41">
        <v>1</v>
      </c>
      <c r="O10" s="41">
        <v>11</v>
      </c>
      <c r="P10" s="41">
        <v>27</v>
      </c>
      <c r="Q10" s="42">
        <v>12</v>
      </c>
    </row>
    <row r="11" spans="1:17" ht="24" customHeight="1">
      <c r="A11" s="187" t="s">
        <v>455</v>
      </c>
      <c r="B11" s="133">
        <f>SUM(C11:E11)</f>
        <v>338</v>
      </c>
      <c r="C11" s="133">
        <v>314</v>
      </c>
      <c r="D11" s="133">
        <v>13</v>
      </c>
      <c r="E11" s="133">
        <v>11</v>
      </c>
      <c r="F11" s="133">
        <v>89</v>
      </c>
      <c r="G11" s="133">
        <v>2</v>
      </c>
      <c r="H11" s="133">
        <v>12358</v>
      </c>
      <c r="I11" s="133">
        <f>SUM(J11:K11)</f>
        <v>795362</v>
      </c>
      <c r="J11" s="133">
        <v>338095</v>
      </c>
      <c r="K11" s="133">
        <v>457267</v>
      </c>
      <c r="L11" s="133">
        <v>66616796</v>
      </c>
      <c r="M11" s="133">
        <f>SUM(N11:O11)</f>
        <v>10</v>
      </c>
      <c r="N11" s="133">
        <v>1</v>
      </c>
      <c r="O11" s="133">
        <v>9</v>
      </c>
      <c r="P11" s="133">
        <v>5</v>
      </c>
      <c r="Q11" s="203">
        <v>18</v>
      </c>
    </row>
    <row r="12" spans="1:16" ht="20.25" customHeight="1">
      <c r="A12" s="15" t="s">
        <v>383</v>
      </c>
      <c r="B12" s="16"/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</row>
    <row r="13" spans="1:13" s="154" customFormat="1" ht="20.25" customHeight="1">
      <c r="A13" s="270" t="s">
        <v>384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14" spans="1:13" ht="20.25" customHeight="1">
      <c r="A14" s="270" t="s">
        <v>385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</row>
  </sheetData>
  <sheetProtection/>
  <mergeCells count="12">
    <mergeCell ref="A14:M14"/>
    <mergeCell ref="A13:M13"/>
    <mergeCell ref="A1:H1"/>
    <mergeCell ref="P4:P5"/>
    <mergeCell ref="Q4:Q5"/>
    <mergeCell ref="L4:L5"/>
    <mergeCell ref="M4:O4"/>
    <mergeCell ref="A3:B3"/>
    <mergeCell ref="A4:A5"/>
    <mergeCell ref="B4:E4"/>
    <mergeCell ref="I4:K4"/>
    <mergeCell ref="F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J17" sqref="J17"/>
    </sheetView>
  </sheetViews>
  <sheetFormatPr defaultColWidth="8.88671875" defaultRowHeight="13.5"/>
  <cols>
    <col min="1" max="1" width="8.88671875" style="12" customWidth="1"/>
    <col min="2" max="13" width="6.77734375" style="12" customWidth="1"/>
    <col min="14" max="16384" width="8.88671875" style="12" customWidth="1"/>
  </cols>
  <sheetData>
    <row r="1" spans="1:17" ht="20.25" customHeight="1">
      <c r="A1" s="347" t="s">
        <v>555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8"/>
      <c r="P1" s="18"/>
      <c r="Q1" s="18"/>
    </row>
    <row r="2" spans="1:17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8"/>
      <c r="P2" s="18"/>
      <c r="Q2" s="18"/>
    </row>
    <row r="3" spans="1:17" ht="20.25" customHeight="1">
      <c r="A3" s="300" t="s">
        <v>388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15"/>
      <c r="O3" s="18"/>
      <c r="P3" s="18"/>
      <c r="Q3" s="18"/>
    </row>
    <row r="4" spans="1:17" ht="33" customHeight="1">
      <c r="A4" s="115" t="s">
        <v>389</v>
      </c>
      <c r="B4" s="10" t="s">
        <v>390</v>
      </c>
      <c r="C4" s="11" t="s">
        <v>391</v>
      </c>
      <c r="D4" s="11" t="s">
        <v>392</v>
      </c>
      <c r="E4" s="11" t="s">
        <v>393</v>
      </c>
      <c r="F4" s="11" t="s">
        <v>394</v>
      </c>
      <c r="G4" s="11" t="s">
        <v>395</v>
      </c>
      <c r="H4" s="10" t="s">
        <v>396</v>
      </c>
      <c r="I4" s="11" t="s">
        <v>397</v>
      </c>
      <c r="J4" s="11" t="s">
        <v>398</v>
      </c>
      <c r="K4" s="11" t="s">
        <v>399</v>
      </c>
      <c r="L4" s="10" t="s">
        <v>400</v>
      </c>
      <c r="M4" s="21" t="s">
        <v>401</v>
      </c>
      <c r="N4" s="19"/>
      <c r="O4" s="18"/>
      <c r="P4" s="18"/>
      <c r="Q4" s="18"/>
    </row>
    <row r="5" spans="1:17" ht="30.75" customHeight="1">
      <c r="A5" s="14" t="s">
        <v>402</v>
      </c>
      <c r="B5" s="125">
        <v>209</v>
      </c>
      <c r="C5" s="125">
        <v>57</v>
      </c>
      <c r="D5" s="125">
        <v>34</v>
      </c>
      <c r="E5" s="125">
        <v>2</v>
      </c>
      <c r="F5" s="125">
        <v>1</v>
      </c>
      <c r="G5" s="125">
        <v>2</v>
      </c>
      <c r="H5" s="125">
        <v>84</v>
      </c>
      <c r="I5" s="125">
        <v>0</v>
      </c>
      <c r="J5" s="125">
        <v>4</v>
      </c>
      <c r="K5" s="125">
        <v>18</v>
      </c>
      <c r="L5" s="125">
        <v>4</v>
      </c>
      <c r="M5" s="134">
        <v>3</v>
      </c>
      <c r="N5" s="17"/>
      <c r="O5" s="18"/>
      <c r="P5" s="18"/>
      <c r="Q5" s="18"/>
    </row>
    <row r="6" spans="1:17" ht="30.75" customHeight="1">
      <c r="A6" s="14" t="s">
        <v>403</v>
      </c>
      <c r="B6" s="125">
        <v>240</v>
      </c>
      <c r="C6" s="125">
        <v>40</v>
      </c>
      <c r="D6" s="125">
        <v>53</v>
      </c>
      <c r="E6" s="125">
        <v>1</v>
      </c>
      <c r="F6" s="125">
        <v>1</v>
      </c>
      <c r="G6" s="125">
        <v>1</v>
      </c>
      <c r="H6" s="125">
        <v>97</v>
      </c>
      <c r="I6" s="125">
        <v>3</v>
      </c>
      <c r="J6" s="125">
        <v>7</v>
      </c>
      <c r="K6" s="125">
        <v>25</v>
      </c>
      <c r="L6" s="125">
        <v>0</v>
      </c>
      <c r="M6" s="134">
        <v>12</v>
      </c>
      <c r="N6" s="17"/>
      <c r="O6" s="18"/>
      <c r="P6" s="18"/>
      <c r="Q6" s="18"/>
    </row>
    <row r="7" spans="1:17" ht="30.75" customHeight="1">
      <c r="A7" s="14" t="s">
        <v>404</v>
      </c>
      <c r="B7" s="125">
        <v>408</v>
      </c>
      <c r="C7" s="125">
        <v>87</v>
      </c>
      <c r="D7" s="125">
        <v>41</v>
      </c>
      <c r="E7" s="125">
        <v>2</v>
      </c>
      <c r="F7" s="125">
        <v>0</v>
      </c>
      <c r="G7" s="125">
        <v>1</v>
      </c>
      <c r="H7" s="125">
        <v>222</v>
      </c>
      <c r="I7" s="125">
        <v>2</v>
      </c>
      <c r="J7" s="125">
        <v>10</v>
      </c>
      <c r="K7" s="125">
        <v>29</v>
      </c>
      <c r="L7" s="125">
        <v>0</v>
      </c>
      <c r="M7" s="134">
        <v>14</v>
      </c>
      <c r="N7" s="17"/>
      <c r="O7" s="18"/>
      <c r="P7" s="18"/>
      <c r="Q7" s="18"/>
    </row>
    <row r="8" spans="1:17" ht="30.75" customHeight="1">
      <c r="A8" s="14" t="s">
        <v>405</v>
      </c>
      <c r="B8" s="125">
        <v>358</v>
      </c>
      <c r="C8" s="125">
        <v>80</v>
      </c>
      <c r="D8" s="125">
        <v>61</v>
      </c>
      <c r="E8" s="125">
        <v>1</v>
      </c>
      <c r="F8" s="125">
        <v>2</v>
      </c>
      <c r="G8" s="125">
        <v>3</v>
      </c>
      <c r="H8" s="125">
        <v>162</v>
      </c>
      <c r="I8" s="125">
        <v>0</v>
      </c>
      <c r="J8" s="125">
        <v>1</v>
      </c>
      <c r="K8" s="125">
        <v>8</v>
      </c>
      <c r="L8" s="125">
        <v>22</v>
      </c>
      <c r="M8" s="134">
        <v>18</v>
      </c>
      <c r="N8" s="17"/>
      <c r="O8" s="18"/>
      <c r="P8" s="18"/>
      <c r="Q8" s="18"/>
    </row>
    <row r="9" spans="1:17" ht="30.75" customHeight="1">
      <c r="A9" s="187" t="s">
        <v>458</v>
      </c>
      <c r="B9" s="125">
        <f>SUM(C9:M9)</f>
        <v>338</v>
      </c>
      <c r="C9" s="133">
        <v>101</v>
      </c>
      <c r="D9" s="135">
        <v>60</v>
      </c>
      <c r="E9" s="133">
        <v>1</v>
      </c>
      <c r="F9" s="293">
        <v>3</v>
      </c>
      <c r="G9" s="293">
        <v>2</v>
      </c>
      <c r="H9" s="293">
        <v>147</v>
      </c>
      <c r="I9" s="294">
        <v>0</v>
      </c>
      <c r="J9" s="293">
        <v>1</v>
      </c>
      <c r="K9" s="293">
        <v>12</v>
      </c>
      <c r="L9" s="294">
        <v>0</v>
      </c>
      <c r="M9" s="295">
        <v>11</v>
      </c>
      <c r="N9" s="17"/>
      <c r="O9" s="18"/>
      <c r="P9" s="18"/>
      <c r="Q9" s="18"/>
    </row>
    <row r="10" spans="1:17" ht="15" customHeight="1">
      <c r="A10" s="63"/>
      <c r="B10" s="296"/>
      <c r="C10" s="165"/>
      <c r="D10" s="297"/>
      <c r="E10" s="165"/>
      <c r="F10" s="144"/>
      <c r="G10" s="144"/>
      <c r="H10" s="144"/>
      <c r="I10" s="298"/>
      <c r="J10" s="144"/>
      <c r="K10" s="144"/>
      <c r="L10" s="298"/>
      <c r="M10" s="144"/>
      <c r="N10" s="17"/>
      <c r="O10" s="18"/>
      <c r="P10" s="18"/>
      <c r="Q10" s="18"/>
    </row>
    <row r="11" spans="1:17" ht="20.25" customHeight="1">
      <c r="A11" s="20" t="s">
        <v>406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20.25" customHeight="1">
      <c r="A12" s="270" t="s">
        <v>407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18"/>
      <c r="P12" s="18"/>
      <c r="Q12" s="18"/>
    </row>
    <row r="13" spans="1:17" ht="20.25" customHeight="1">
      <c r="A13" s="270" t="s">
        <v>408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18"/>
      <c r="P13" s="18"/>
      <c r="Q13" s="18"/>
    </row>
    <row r="14" spans="1:17" ht="20.25" customHeight="1">
      <c r="A14" s="271" t="s">
        <v>409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</row>
    <row r="15" spans="1:17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</sheetData>
  <sheetProtection/>
  <mergeCells count="5">
    <mergeCell ref="A1:N1"/>
    <mergeCell ref="A3:M3"/>
    <mergeCell ref="A13:N13"/>
    <mergeCell ref="A14:Q14"/>
    <mergeCell ref="A12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1" width="8.88671875" style="12" customWidth="1"/>
    <col min="2" max="2" width="6.77734375" style="12" customWidth="1"/>
    <col min="3" max="3" width="3.5546875" style="12" customWidth="1"/>
    <col min="4" max="4" width="3.6640625" style="12" customWidth="1"/>
    <col min="5" max="16" width="6.77734375" style="12" customWidth="1"/>
    <col min="17" max="17" width="8.10546875" style="12" customWidth="1"/>
    <col min="18" max="22" width="6.77734375" style="12" customWidth="1"/>
    <col min="23" max="16384" width="8.88671875" style="12" customWidth="1"/>
  </cols>
  <sheetData>
    <row r="1" spans="1:18" s="37" customFormat="1" ht="20.25" customHeight="1">
      <c r="A1" s="303" t="s">
        <v>556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53"/>
      <c r="O1" s="353"/>
      <c r="P1" s="353"/>
      <c r="Q1" s="353"/>
      <c r="R1" s="353"/>
    </row>
    <row r="2" spans="1:18" s="37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56"/>
      <c r="O2" s="156"/>
      <c r="P2" s="156"/>
      <c r="Q2" s="156"/>
      <c r="R2" s="156"/>
    </row>
    <row r="3" spans="1:22" ht="20.25" customHeight="1">
      <c r="A3" s="291" t="s">
        <v>24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356"/>
      <c r="T3" s="356"/>
      <c r="U3" s="356"/>
      <c r="V3" s="356"/>
    </row>
    <row r="4" spans="1:22" ht="21.75" customHeight="1">
      <c r="A4" s="275" t="s">
        <v>23</v>
      </c>
      <c r="B4" s="275" t="s">
        <v>484</v>
      </c>
      <c r="C4" s="281" t="s">
        <v>96</v>
      </c>
      <c r="D4" s="282"/>
      <c r="E4" s="282"/>
      <c r="F4" s="355"/>
      <c r="G4" s="351" t="s">
        <v>97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0" t="s">
        <v>279</v>
      </c>
      <c r="T4" s="350" t="s">
        <v>280</v>
      </c>
      <c r="U4" s="350" t="s">
        <v>281</v>
      </c>
      <c r="V4" s="288" t="s">
        <v>150</v>
      </c>
    </row>
    <row r="5" spans="1:22" ht="30" customHeight="1">
      <c r="A5" s="354"/>
      <c r="B5" s="276"/>
      <c r="C5" s="281" t="s">
        <v>98</v>
      </c>
      <c r="D5" s="283"/>
      <c r="E5" s="26" t="s">
        <v>99</v>
      </c>
      <c r="F5" s="27" t="s">
        <v>100</v>
      </c>
      <c r="G5" s="27" t="s">
        <v>101</v>
      </c>
      <c r="H5" s="27" t="s">
        <v>102</v>
      </c>
      <c r="I5" s="27" t="s">
        <v>103</v>
      </c>
      <c r="J5" s="27" t="s">
        <v>104</v>
      </c>
      <c r="K5" s="27" t="s">
        <v>105</v>
      </c>
      <c r="L5" s="26" t="s">
        <v>106</v>
      </c>
      <c r="M5" s="26" t="s">
        <v>107</v>
      </c>
      <c r="N5" s="26" t="s">
        <v>108</v>
      </c>
      <c r="O5" s="26" t="s">
        <v>109</v>
      </c>
      <c r="P5" s="26" t="s">
        <v>263</v>
      </c>
      <c r="Q5" s="26" t="s">
        <v>262</v>
      </c>
      <c r="R5" s="26" t="s">
        <v>28</v>
      </c>
      <c r="S5" s="351"/>
      <c r="T5" s="351"/>
      <c r="U5" s="351"/>
      <c r="V5" s="281"/>
    </row>
    <row r="6" spans="1:22" ht="37.5" customHeight="1">
      <c r="A6" s="157" t="s">
        <v>33</v>
      </c>
      <c r="B6" s="157">
        <v>53</v>
      </c>
      <c r="C6" s="348">
        <v>37</v>
      </c>
      <c r="D6" s="349"/>
      <c r="E6" s="147">
        <v>16</v>
      </c>
      <c r="F6" s="88">
        <v>0</v>
      </c>
      <c r="G6" s="88">
        <v>2</v>
      </c>
      <c r="H6" s="88">
        <v>1</v>
      </c>
      <c r="I6" s="88">
        <v>0</v>
      </c>
      <c r="J6" s="88">
        <v>2</v>
      </c>
      <c r="K6" s="88">
        <v>0</v>
      </c>
      <c r="L6" s="147">
        <v>1</v>
      </c>
      <c r="M6" s="147">
        <v>61</v>
      </c>
      <c r="N6" s="147">
        <v>2</v>
      </c>
      <c r="O6" s="88">
        <v>4</v>
      </c>
      <c r="P6" s="88">
        <v>0</v>
      </c>
      <c r="Q6" s="88">
        <v>22</v>
      </c>
      <c r="R6" s="88">
        <v>22</v>
      </c>
      <c r="S6" s="52">
        <v>0</v>
      </c>
      <c r="T6" s="52">
        <v>30</v>
      </c>
      <c r="U6" s="52">
        <v>0</v>
      </c>
      <c r="V6" s="178">
        <v>62</v>
      </c>
    </row>
    <row r="7" spans="1:22" ht="37.5" customHeight="1">
      <c r="A7" s="157" t="s">
        <v>259</v>
      </c>
      <c r="B7" s="157">
        <v>79</v>
      </c>
      <c r="C7" s="348">
        <v>55</v>
      </c>
      <c r="D7" s="349"/>
      <c r="E7" s="147">
        <v>21</v>
      </c>
      <c r="F7" s="88">
        <v>3</v>
      </c>
      <c r="G7" s="88">
        <v>5</v>
      </c>
      <c r="H7" s="88">
        <v>3</v>
      </c>
      <c r="I7" s="88">
        <v>8</v>
      </c>
      <c r="J7" s="88">
        <v>3</v>
      </c>
      <c r="K7" s="88">
        <v>1</v>
      </c>
      <c r="L7" s="147">
        <v>3</v>
      </c>
      <c r="M7" s="147">
        <v>42</v>
      </c>
      <c r="N7" s="147">
        <v>1</v>
      </c>
      <c r="O7" s="88">
        <v>8</v>
      </c>
      <c r="P7" s="88">
        <v>30</v>
      </c>
      <c r="Q7" s="88">
        <v>13</v>
      </c>
      <c r="R7" s="88">
        <v>28</v>
      </c>
      <c r="S7" s="52">
        <v>0</v>
      </c>
      <c r="T7" s="52">
        <v>42</v>
      </c>
      <c r="U7" s="52">
        <v>20</v>
      </c>
      <c r="V7" s="178">
        <v>122</v>
      </c>
    </row>
    <row r="8" spans="1:22" ht="37.5" customHeight="1">
      <c r="A8" s="157" t="s">
        <v>275</v>
      </c>
      <c r="B8" s="157">
        <v>358</v>
      </c>
      <c r="C8" s="348">
        <v>53</v>
      </c>
      <c r="D8" s="349"/>
      <c r="E8" s="147">
        <v>32</v>
      </c>
      <c r="F8" s="88">
        <v>5</v>
      </c>
      <c r="G8" s="88">
        <v>5</v>
      </c>
      <c r="H8" s="88">
        <v>4</v>
      </c>
      <c r="I8" s="88">
        <v>11</v>
      </c>
      <c r="J8" s="88">
        <v>0</v>
      </c>
      <c r="K8" s="88">
        <v>3</v>
      </c>
      <c r="L8" s="147">
        <v>3</v>
      </c>
      <c r="M8" s="147">
        <v>68</v>
      </c>
      <c r="N8" s="147">
        <v>5</v>
      </c>
      <c r="O8" s="88">
        <v>7</v>
      </c>
      <c r="P8" s="88">
        <v>19</v>
      </c>
      <c r="Q8" s="88">
        <v>12</v>
      </c>
      <c r="R8" s="88">
        <v>11</v>
      </c>
      <c r="S8" s="52">
        <v>0</v>
      </c>
      <c r="T8" s="52">
        <v>46</v>
      </c>
      <c r="U8" s="52">
        <v>6</v>
      </c>
      <c r="V8" s="178">
        <v>68</v>
      </c>
    </row>
    <row r="9" spans="1:22" ht="37.5" customHeight="1">
      <c r="A9" s="212" t="s">
        <v>459</v>
      </c>
      <c r="B9" s="88">
        <f>SUM(C9:V9)</f>
        <v>338</v>
      </c>
      <c r="C9" s="348">
        <v>43</v>
      </c>
      <c r="D9" s="349"/>
      <c r="E9" s="205">
        <v>19</v>
      </c>
      <c r="F9" s="205">
        <v>3</v>
      </c>
      <c r="G9" s="213">
        <v>0</v>
      </c>
      <c r="H9" s="205">
        <v>0</v>
      </c>
      <c r="I9" s="205">
        <v>6</v>
      </c>
      <c r="J9" s="213">
        <v>1</v>
      </c>
      <c r="K9" s="213">
        <v>2</v>
      </c>
      <c r="L9" s="205">
        <v>2</v>
      </c>
      <c r="M9" s="205">
        <v>80</v>
      </c>
      <c r="N9" s="205">
        <v>8</v>
      </c>
      <c r="O9" s="205">
        <v>13</v>
      </c>
      <c r="P9" s="205">
        <v>15</v>
      </c>
      <c r="Q9" s="205">
        <v>13</v>
      </c>
      <c r="R9" s="205">
        <v>31</v>
      </c>
      <c r="S9" s="205">
        <v>0</v>
      </c>
      <c r="T9" s="205">
        <v>37</v>
      </c>
      <c r="U9" s="205">
        <v>4</v>
      </c>
      <c r="V9" s="206">
        <v>61</v>
      </c>
    </row>
    <row r="10" spans="1:22" ht="15" customHeight="1">
      <c r="A10" s="38"/>
      <c r="B10" s="38"/>
      <c r="C10" s="38"/>
      <c r="D10" s="38"/>
      <c r="E10" s="63"/>
      <c r="F10" s="38"/>
      <c r="G10" s="38"/>
      <c r="H10" s="38"/>
      <c r="I10" s="38"/>
      <c r="J10" s="38"/>
      <c r="K10" s="38"/>
      <c r="L10" s="63"/>
      <c r="M10" s="63"/>
      <c r="N10" s="63"/>
      <c r="O10" s="38"/>
      <c r="P10" s="38"/>
      <c r="Q10" s="38"/>
      <c r="R10" s="38"/>
      <c r="S10" s="158"/>
      <c r="T10" s="158"/>
      <c r="U10" s="158"/>
      <c r="V10" s="158"/>
    </row>
    <row r="11" spans="1:18" ht="20.25" customHeight="1">
      <c r="A11" s="20" t="s">
        <v>95</v>
      </c>
      <c r="B11" s="2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6" s="24" customFormat="1" ht="20.25" customHeight="1">
      <c r="A12" s="24" t="s">
        <v>411</v>
      </c>
      <c r="O12" s="101"/>
      <c r="P12" s="101"/>
    </row>
    <row r="13" spans="1:9" s="101" customFormat="1" ht="20.25" customHeight="1">
      <c r="A13" s="352" t="s">
        <v>410</v>
      </c>
      <c r="B13" s="352"/>
      <c r="C13" s="352"/>
      <c r="D13" s="352"/>
      <c r="E13" s="352"/>
      <c r="F13" s="352"/>
      <c r="G13" s="352"/>
      <c r="H13" s="352"/>
      <c r="I13" s="352"/>
    </row>
    <row r="14" spans="1:18" ht="20.25" customHeight="1">
      <c r="A14" s="270" t="s">
        <v>412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7"/>
      <c r="Q14" s="17"/>
      <c r="R14" s="18"/>
    </row>
    <row r="15" spans="1:18" ht="20.25" customHeight="1">
      <c r="A15" s="270" t="s">
        <v>413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0"/>
      <c r="Q15" s="20"/>
      <c r="R15" s="18"/>
    </row>
    <row r="16" spans="1:18" ht="20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</sheetData>
  <sheetProtection/>
  <mergeCells count="18">
    <mergeCell ref="A14:O14"/>
    <mergeCell ref="A15:O15"/>
    <mergeCell ref="A13:I13"/>
    <mergeCell ref="A1:R1"/>
    <mergeCell ref="A4:A5"/>
    <mergeCell ref="C4:F4"/>
    <mergeCell ref="G4:R4"/>
    <mergeCell ref="A3:V3"/>
    <mergeCell ref="S4:S5"/>
    <mergeCell ref="T4:T5"/>
    <mergeCell ref="U4:U5"/>
    <mergeCell ref="V4:V5"/>
    <mergeCell ref="B4:B5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20" sqref="A20"/>
    </sheetView>
  </sheetViews>
  <sheetFormatPr defaultColWidth="8.88671875" defaultRowHeight="13.5"/>
  <cols>
    <col min="1" max="1" width="7.4453125" style="12" customWidth="1"/>
    <col min="2" max="25" width="6.77734375" style="12" customWidth="1"/>
    <col min="26" max="16384" width="8.88671875" style="12" customWidth="1"/>
  </cols>
  <sheetData>
    <row r="1" spans="1:25" ht="20.25" customHeight="1">
      <c r="A1" s="303" t="s">
        <v>557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"/>
      <c r="W1" s="30"/>
      <c r="X1" s="18"/>
      <c r="Y1" s="18"/>
    </row>
    <row r="2" spans="1:25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30"/>
      <c r="W2" s="30"/>
      <c r="X2" s="18"/>
      <c r="Y2" s="18"/>
    </row>
    <row r="3" spans="1:25" ht="20.25" customHeight="1">
      <c r="A3" s="18" t="s">
        <v>414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0" ht="26.25" customHeight="1">
      <c r="A4" s="358" t="s">
        <v>25</v>
      </c>
      <c r="B4" s="286" t="s">
        <v>37</v>
      </c>
      <c r="C4" s="332" t="s">
        <v>110</v>
      </c>
      <c r="D4" s="332"/>
      <c r="E4" s="332"/>
      <c r="F4" s="332"/>
      <c r="G4" s="332"/>
      <c r="H4" s="332" t="s">
        <v>293</v>
      </c>
      <c r="I4" s="345" t="s">
        <v>111</v>
      </c>
      <c r="J4" s="312"/>
      <c r="K4" s="346"/>
      <c r="L4" s="332" t="s">
        <v>112</v>
      </c>
      <c r="M4" s="332"/>
      <c r="N4" s="332"/>
      <c r="O4" s="332" t="s">
        <v>113</v>
      </c>
      <c r="P4" s="332"/>
      <c r="Q4" s="332"/>
      <c r="R4" s="21" t="s">
        <v>294</v>
      </c>
      <c r="S4" s="10" t="s">
        <v>114</v>
      </c>
      <c r="T4" s="13" t="s">
        <v>115</v>
      </c>
    </row>
    <row r="5" spans="1:20" ht="25.5" customHeight="1">
      <c r="A5" s="359"/>
      <c r="B5" s="287"/>
      <c r="C5" s="10" t="s">
        <v>116</v>
      </c>
      <c r="D5" s="10" t="s">
        <v>117</v>
      </c>
      <c r="E5" s="10" t="s">
        <v>118</v>
      </c>
      <c r="F5" s="10" t="s">
        <v>119</v>
      </c>
      <c r="G5" s="10" t="s">
        <v>120</v>
      </c>
      <c r="H5" s="332"/>
      <c r="I5" s="10" t="s">
        <v>121</v>
      </c>
      <c r="J5" s="10" t="s">
        <v>122</v>
      </c>
      <c r="K5" s="10" t="s">
        <v>123</v>
      </c>
      <c r="L5" s="10" t="s">
        <v>124</v>
      </c>
      <c r="M5" s="10">
        <v>46</v>
      </c>
      <c r="N5" s="10" t="s">
        <v>125</v>
      </c>
      <c r="O5" s="10" t="s">
        <v>126</v>
      </c>
      <c r="P5" s="10">
        <v>27</v>
      </c>
      <c r="Q5" s="10">
        <v>35</v>
      </c>
      <c r="R5" s="10" t="s">
        <v>123</v>
      </c>
      <c r="S5" s="10"/>
      <c r="T5" s="13"/>
    </row>
    <row r="6" spans="1:20" ht="21" customHeight="1">
      <c r="A6" s="34">
        <v>2006</v>
      </c>
      <c r="B6" s="40">
        <v>37</v>
      </c>
      <c r="C6" s="40">
        <v>4</v>
      </c>
      <c r="D6" s="40">
        <v>6</v>
      </c>
      <c r="E6" s="40">
        <v>0</v>
      </c>
      <c r="F6" s="40">
        <v>0</v>
      </c>
      <c r="G6" s="40">
        <v>0</v>
      </c>
      <c r="H6" s="40">
        <v>6</v>
      </c>
      <c r="I6" s="40">
        <v>1</v>
      </c>
      <c r="J6" s="40">
        <v>0</v>
      </c>
      <c r="K6" s="40">
        <v>1</v>
      </c>
      <c r="L6" s="40">
        <v>0</v>
      </c>
      <c r="M6" s="40">
        <v>0</v>
      </c>
      <c r="N6" s="40">
        <v>1</v>
      </c>
      <c r="O6" s="40">
        <v>1</v>
      </c>
      <c r="P6" s="40">
        <v>0</v>
      </c>
      <c r="Q6" s="40">
        <v>0</v>
      </c>
      <c r="R6" s="40">
        <v>1</v>
      </c>
      <c r="S6" s="40">
        <v>1</v>
      </c>
      <c r="T6" s="77">
        <v>0</v>
      </c>
    </row>
    <row r="7" spans="1:20" ht="21" customHeight="1">
      <c r="A7" s="160">
        <v>2007</v>
      </c>
      <c r="B7" s="161">
        <v>37</v>
      </c>
      <c r="C7" s="40">
        <v>4</v>
      </c>
      <c r="D7" s="40">
        <v>6</v>
      </c>
      <c r="E7" s="40">
        <v>0</v>
      </c>
      <c r="F7" s="40">
        <v>0</v>
      </c>
      <c r="G7" s="40">
        <v>0</v>
      </c>
      <c r="H7" s="40">
        <v>6</v>
      </c>
      <c r="I7" s="40">
        <v>1</v>
      </c>
      <c r="J7" s="40">
        <v>0</v>
      </c>
      <c r="K7" s="40">
        <v>1</v>
      </c>
      <c r="L7" s="40">
        <v>0</v>
      </c>
      <c r="M7" s="40">
        <v>0</v>
      </c>
      <c r="N7" s="40">
        <v>1</v>
      </c>
      <c r="O7" s="40">
        <v>1</v>
      </c>
      <c r="P7" s="40">
        <v>0</v>
      </c>
      <c r="Q7" s="40">
        <v>0</v>
      </c>
      <c r="R7" s="40">
        <v>1</v>
      </c>
      <c r="S7" s="40">
        <v>1</v>
      </c>
      <c r="T7" s="77">
        <v>0</v>
      </c>
    </row>
    <row r="8" spans="1:20" ht="21" customHeight="1">
      <c r="A8" s="160">
        <v>2008</v>
      </c>
      <c r="B8" s="161">
        <v>38</v>
      </c>
      <c r="C8" s="40">
        <v>3</v>
      </c>
      <c r="D8" s="40">
        <v>7</v>
      </c>
      <c r="E8" s="40">
        <v>0</v>
      </c>
      <c r="F8" s="40">
        <v>0</v>
      </c>
      <c r="G8" s="40">
        <v>0</v>
      </c>
      <c r="H8" s="40">
        <v>6</v>
      </c>
      <c r="I8" s="40">
        <v>1</v>
      </c>
      <c r="J8" s="40">
        <v>1</v>
      </c>
      <c r="K8" s="40">
        <v>1</v>
      </c>
      <c r="L8" s="40">
        <v>0</v>
      </c>
      <c r="M8" s="40">
        <v>0</v>
      </c>
      <c r="N8" s="40">
        <v>1</v>
      </c>
      <c r="O8" s="40">
        <v>1</v>
      </c>
      <c r="P8" s="40">
        <v>0</v>
      </c>
      <c r="Q8" s="40">
        <v>0</v>
      </c>
      <c r="R8" s="40">
        <v>1</v>
      </c>
      <c r="S8" s="40">
        <v>1</v>
      </c>
      <c r="T8" s="77">
        <v>0</v>
      </c>
    </row>
    <row r="9" spans="1:20" ht="21" customHeight="1">
      <c r="A9" s="160">
        <v>2009</v>
      </c>
      <c r="B9" s="161">
        <v>38</v>
      </c>
      <c r="C9" s="40">
        <v>3</v>
      </c>
      <c r="D9" s="40">
        <v>7</v>
      </c>
      <c r="E9" s="40">
        <v>0</v>
      </c>
      <c r="F9" s="40">
        <v>0</v>
      </c>
      <c r="G9" s="40">
        <v>0</v>
      </c>
      <c r="H9" s="40">
        <v>6</v>
      </c>
      <c r="I9" s="40">
        <v>1</v>
      </c>
      <c r="J9" s="40">
        <v>1</v>
      </c>
      <c r="K9" s="40">
        <v>1</v>
      </c>
      <c r="L9" s="40">
        <v>0</v>
      </c>
      <c r="M9" s="40">
        <v>0</v>
      </c>
      <c r="N9" s="40">
        <v>1</v>
      </c>
      <c r="O9" s="40">
        <v>1</v>
      </c>
      <c r="P9" s="40">
        <v>0</v>
      </c>
      <c r="Q9" s="40">
        <v>0</v>
      </c>
      <c r="R9" s="40">
        <v>1</v>
      </c>
      <c r="S9" s="40">
        <v>1</v>
      </c>
      <c r="T9" s="77">
        <v>0</v>
      </c>
    </row>
    <row r="10" spans="1:20" ht="21" customHeight="1">
      <c r="A10" s="34">
        <v>2010</v>
      </c>
      <c r="B10" s="40">
        <v>40</v>
      </c>
      <c r="C10" s="40">
        <v>2</v>
      </c>
      <c r="D10" s="40">
        <v>8</v>
      </c>
      <c r="E10" s="40">
        <v>0</v>
      </c>
      <c r="F10" s="40">
        <v>0</v>
      </c>
      <c r="G10" s="40">
        <v>0</v>
      </c>
      <c r="H10" s="40">
        <v>6</v>
      </c>
      <c r="I10" s="40">
        <v>1</v>
      </c>
      <c r="J10" s="40">
        <v>1</v>
      </c>
      <c r="K10" s="40">
        <v>1</v>
      </c>
      <c r="L10" s="40">
        <v>0</v>
      </c>
      <c r="M10" s="40">
        <v>0</v>
      </c>
      <c r="N10" s="40">
        <v>1</v>
      </c>
      <c r="O10" s="40">
        <v>1</v>
      </c>
      <c r="P10" s="40">
        <v>0</v>
      </c>
      <c r="Q10" s="40">
        <v>0</v>
      </c>
      <c r="R10" s="40">
        <v>1</v>
      </c>
      <c r="S10" s="40">
        <v>0</v>
      </c>
      <c r="T10" s="77">
        <v>1</v>
      </c>
    </row>
    <row r="11" spans="1:20" ht="21" customHeight="1">
      <c r="A11" s="198">
        <v>2011</v>
      </c>
      <c r="B11" s="214">
        <f>SUM(C11:T11,B20:V20,B27:T27)</f>
        <v>42</v>
      </c>
      <c r="C11" s="190">
        <v>2</v>
      </c>
      <c r="D11" s="190">
        <v>8</v>
      </c>
      <c r="E11" s="40">
        <v>0</v>
      </c>
      <c r="F11" s="40">
        <v>0</v>
      </c>
      <c r="G11" s="40">
        <v>0</v>
      </c>
      <c r="H11" s="214">
        <v>6</v>
      </c>
      <c r="I11" s="214">
        <v>1</v>
      </c>
      <c r="J11" s="214">
        <v>1</v>
      </c>
      <c r="K11" s="214">
        <v>1</v>
      </c>
      <c r="L11" s="40">
        <v>0</v>
      </c>
      <c r="M11" s="40">
        <v>0</v>
      </c>
      <c r="N11" s="40">
        <v>1</v>
      </c>
      <c r="O11" s="40">
        <v>1</v>
      </c>
      <c r="P11" s="40">
        <v>0</v>
      </c>
      <c r="Q11" s="40">
        <v>0</v>
      </c>
      <c r="R11" s="214">
        <v>1</v>
      </c>
      <c r="S11" s="214">
        <v>1</v>
      </c>
      <c r="T11" s="215">
        <v>0</v>
      </c>
    </row>
    <row r="12" spans="1:25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2" s="37" customFormat="1" ht="27" customHeight="1">
      <c r="A13" s="346" t="s">
        <v>25</v>
      </c>
      <c r="B13" s="332" t="s">
        <v>127</v>
      </c>
      <c r="C13" s="332"/>
      <c r="D13" s="332" t="s">
        <v>128</v>
      </c>
      <c r="E13" s="332" t="s">
        <v>129</v>
      </c>
      <c r="F13" s="332"/>
      <c r="G13" s="332" t="s">
        <v>130</v>
      </c>
      <c r="H13" s="332" t="s">
        <v>131</v>
      </c>
      <c r="I13" s="332" t="s">
        <v>132</v>
      </c>
      <c r="J13" s="306" t="s">
        <v>133</v>
      </c>
      <c r="K13" s="332" t="s">
        <v>134</v>
      </c>
      <c r="L13" s="332" t="s">
        <v>472</v>
      </c>
      <c r="M13" s="357" t="s">
        <v>473</v>
      </c>
      <c r="N13" s="332" t="s">
        <v>135</v>
      </c>
      <c r="O13" s="332" t="s">
        <v>474</v>
      </c>
      <c r="P13" s="306" t="s">
        <v>296</v>
      </c>
      <c r="Q13" s="280" t="s">
        <v>136</v>
      </c>
      <c r="R13" s="314"/>
      <c r="S13" s="314"/>
      <c r="T13" s="305"/>
      <c r="U13" s="357" t="s">
        <v>137</v>
      </c>
      <c r="V13" s="360" t="s">
        <v>295</v>
      </c>
    </row>
    <row r="14" spans="1:22" s="37" customFormat="1" ht="28.5" customHeight="1">
      <c r="A14" s="346"/>
      <c r="B14" s="11" t="s">
        <v>138</v>
      </c>
      <c r="C14" s="11" t="s">
        <v>139</v>
      </c>
      <c r="D14" s="332"/>
      <c r="E14" s="11" t="s">
        <v>140</v>
      </c>
      <c r="F14" s="11" t="s">
        <v>141</v>
      </c>
      <c r="G14" s="332"/>
      <c r="H14" s="332"/>
      <c r="I14" s="332"/>
      <c r="J14" s="332"/>
      <c r="K14" s="332"/>
      <c r="L14" s="332"/>
      <c r="M14" s="287"/>
      <c r="N14" s="332"/>
      <c r="O14" s="332"/>
      <c r="P14" s="332"/>
      <c r="Q14" s="10">
        <v>7</v>
      </c>
      <c r="R14" s="10">
        <v>10</v>
      </c>
      <c r="S14" s="10">
        <v>14</v>
      </c>
      <c r="T14" s="10">
        <v>18</v>
      </c>
      <c r="U14" s="362"/>
      <c r="V14" s="361"/>
    </row>
    <row r="15" spans="1:22" ht="21" customHeight="1">
      <c r="A15" s="34">
        <v>2006</v>
      </c>
      <c r="B15" s="40">
        <v>0</v>
      </c>
      <c r="C15" s="40">
        <v>8</v>
      </c>
      <c r="D15" s="40">
        <v>1</v>
      </c>
      <c r="E15" s="40">
        <v>0</v>
      </c>
      <c r="F15" s="40">
        <v>0</v>
      </c>
      <c r="G15" s="40">
        <v>0</v>
      </c>
      <c r="H15" s="40">
        <v>1</v>
      </c>
      <c r="I15" s="40">
        <v>1</v>
      </c>
      <c r="J15" s="40">
        <v>1</v>
      </c>
      <c r="K15" s="40">
        <v>1</v>
      </c>
      <c r="L15" s="40">
        <v>0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77">
        <v>0</v>
      </c>
    </row>
    <row r="16" spans="1:22" ht="21" customHeight="1">
      <c r="A16" s="34">
        <v>2007</v>
      </c>
      <c r="B16" s="40">
        <v>0</v>
      </c>
      <c r="C16" s="40">
        <v>8</v>
      </c>
      <c r="D16" s="40">
        <v>1</v>
      </c>
      <c r="E16" s="40">
        <v>0</v>
      </c>
      <c r="F16" s="40">
        <v>0</v>
      </c>
      <c r="G16" s="40">
        <v>0</v>
      </c>
      <c r="H16" s="40">
        <v>1</v>
      </c>
      <c r="I16" s="40">
        <v>1</v>
      </c>
      <c r="J16" s="40">
        <v>1</v>
      </c>
      <c r="K16" s="40">
        <v>1</v>
      </c>
      <c r="L16" s="40">
        <v>0</v>
      </c>
      <c r="M16" s="40">
        <v>1</v>
      </c>
      <c r="N16" s="40">
        <v>1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77">
        <v>0</v>
      </c>
    </row>
    <row r="17" spans="1:22" ht="21" customHeight="1">
      <c r="A17" s="34">
        <v>2008</v>
      </c>
      <c r="B17" s="40">
        <v>0</v>
      </c>
      <c r="C17" s="40">
        <v>8</v>
      </c>
      <c r="D17" s="40">
        <v>1</v>
      </c>
      <c r="E17" s="40">
        <v>0</v>
      </c>
      <c r="F17" s="40">
        <v>0</v>
      </c>
      <c r="G17" s="40">
        <v>0</v>
      </c>
      <c r="H17" s="40">
        <v>1</v>
      </c>
      <c r="I17" s="40">
        <v>1</v>
      </c>
      <c r="J17" s="40">
        <v>1</v>
      </c>
      <c r="K17" s="40">
        <v>1</v>
      </c>
      <c r="L17" s="40">
        <v>0</v>
      </c>
      <c r="M17" s="40">
        <v>1</v>
      </c>
      <c r="N17" s="40">
        <v>1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77">
        <v>0</v>
      </c>
    </row>
    <row r="18" spans="1:22" ht="21" customHeight="1">
      <c r="A18" s="34">
        <v>2009</v>
      </c>
      <c r="B18" s="40">
        <v>0</v>
      </c>
      <c r="C18" s="40">
        <v>8</v>
      </c>
      <c r="D18" s="40">
        <v>1</v>
      </c>
      <c r="E18" s="40">
        <v>0</v>
      </c>
      <c r="F18" s="40">
        <v>0</v>
      </c>
      <c r="G18" s="40">
        <v>0</v>
      </c>
      <c r="H18" s="40">
        <v>1</v>
      </c>
      <c r="I18" s="40">
        <v>1</v>
      </c>
      <c r="J18" s="40">
        <v>1</v>
      </c>
      <c r="K18" s="40">
        <v>1</v>
      </c>
      <c r="L18" s="40">
        <v>0</v>
      </c>
      <c r="M18" s="40">
        <v>1</v>
      </c>
      <c r="N18" s="40">
        <v>1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77">
        <v>0</v>
      </c>
    </row>
    <row r="19" spans="1:22" ht="21" customHeight="1">
      <c r="A19" s="34">
        <v>2010</v>
      </c>
      <c r="B19" s="40">
        <v>0</v>
      </c>
      <c r="C19" s="40">
        <v>8</v>
      </c>
      <c r="D19" s="40">
        <v>1</v>
      </c>
      <c r="E19" s="40">
        <v>0</v>
      </c>
      <c r="F19" s="40">
        <v>1</v>
      </c>
      <c r="G19" s="40">
        <v>0</v>
      </c>
      <c r="H19" s="40">
        <v>1</v>
      </c>
      <c r="I19" s="40">
        <v>1</v>
      </c>
      <c r="J19" s="40">
        <v>1</v>
      </c>
      <c r="K19" s="40">
        <v>1</v>
      </c>
      <c r="L19" s="40">
        <v>0</v>
      </c>
      <c r="M19" s="40">
        <v>2</v>
      </c>
      <c r="N19" s="40">
        <v>1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77">
        <v>0</v>
      </c>
    </row>
    <row r="20" spans="1:22" ht="21" customHeight="1">
      <c r="A20" s="198">
        <v>2011</v>
      </c>
      <c r="B20" s="40">
        <v>0</v>
      </c>
      <c r="C20" s="190">
        <v>8</v>
      </c>
      <c r="D20" s="190">
        <v>1</v>
      </c>
      <c r="E20" s="40">
        <v>0</v>
      </c>
      <c r="F20" s="190">
        <v>1</v>
      </c>
      <c r="G20" s="40">
        <v>0</v>
      </c>
      <c r="H20" s="214">
        <v>1</v>
      </c>
      <c r="I20" s="214">
        <v>1</v>
      </c>
      <c r="J20" s="190">
        <v>1</v>
      </c>
      <c r="K20" s="190">
        <v>1</v>
      </c>
      <c r="L20" s="40">
        <v>0</v>
      </c>
      <c r="M20" s="190">
        <v>1</v>
      </c>
      <c r="N20" s="190">
        <v>1</v>
      </c>
      <c r="O20" s="190">
        <v>2</v>
      </c>
      <c r="P20" s="190">
        <v>1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9">
        <v>0</v>
      </c>
    </row>
    <row r="21" spans="1:25" ht="1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25" ht="20.25" customHeight="1">
      <c r="A22" s="18" t="s">
        <v>95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1:25" ht="21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</row>
  </sheetData>
  <sheetProtection/>
  <mergeCells count="25">
    <mergeCell ref="Q13:T13"/>
    <mergeCell ref="V13:V14"/>
    <mergeCell ref="L13:L14"/>
    <mergeCell ref="O13:O14"/>
    <mergeCell ref="U13:U14"/>
    <mergeCell ref="P13:P14"/>
    <mergeCell ref="I4:K4"/>
    <mergeCell ref="A1:U1"/>
    <mergeCell ref="A4:A5"/>
    <mergeCell ref="B4:B5"/>
    <mergeCell ref="C4:G4"/>
    <mergeCell ref="H4:H5"/>
    <mergeCell ref="L4:N4"/>
    <mergeCell ref="O4:Q4"/>
    <mergeCell ref="I13:I14"/>
    <mergeCell ref="J13:J14"/>
    <mergeCell ref="K13:K14"/>
    <mergeCell ref="N13:N14"/>
    <mergeCell ref="M13:M14"/>
    <mergeCell ref="G13:G14"/>
    <mergeCell ref="H13:H14"/>
    <mergeCell ref="A13:A14"/>
    <mergeCell ref="B13:C13"/>
    <mergeCell ref="D13:D14"/>
    <mergeCell ref="E13:F13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8.88671875" style="12" customWidth="1"/>
    <col min="2" max="3" width="7.4453125" style="12" customWidth="1"/>
    <col min="4" max="4" width="7.10546875" style="12" customWidth="1"/>
    <col min="5" max="7" width="6.77734375" style="12" customWidth="1"/>
    <col min="8" max="8" width="7.5546875" style="12" customWidth="1"/>
    <col min="9" max="17" width="6.77734375" style="12" customWidth="1"/>
    <col min="18" max="16384" width="8.88671875" style="12" customWidth="1"/>
  </cols>
  <sheetData>
    <row r="1" spans="1:17" ht="20.25" customHeight="1">
      <c r="A1" s="303" t="s">
        <v>558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53"/>
      <c r="N1" s="353"/>
      <c r="O1" s="353"/>
      <c r="P1" s="24"/>
      <c r="Q1" s="24"/>
    </row>
    <row r="2" spans="1:17" ht="15" customHeight="1">
      <c r="A2" s="16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0.25" customHeight="1">
      <c r="A3" s="363" t="s">
        <v>24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</row>
    <row r="4" spans="1:17" s="24" customFormat="1" ht="20.25" customHeight="1">
      <c r="A4" s="364" t="s">
        <v>142</v>
      </c>
      <c r="B4" s="306" t="s">
        <v>143</v>
      </c>
      <c r="C4" s="306" t="s">
        <v>144</v>
      </c>
      <c r="D4" s="357" t="s">
        <v>145</v>
      </c>
      <c r="E4" s="306"/>
      <c r="F4" s="306"/>
      <c r="G4" s="306"/>
      <c r="H4" s="306"/>
      <c r="I4" s="306"/>
      <c r="J4" s="306"/>
      <c r="K4" s="306"/>
      <c r="L4" s="306"/>
      <c r="M4" s="357" t="s">
        <v>146</v>
      </c>
      <c r="N4" s="306"/>
      <c r="O4" s="306"/>
      <c r="P4" s="306"/>
      <c r="Q4" s="280"/>
    </row>
    <row r="5" spans="1:17" s="24" customFormat="1" ht="20.25" customHeight="1">
      <c r="A5" s="365"/>
      <c r="B5" s="306"/>
      <c r="C5" s="306"/>
      <c r="D5" s="25"/>
      <c r="E5" s="280" t="s">
        <v>288</v>
      </c>
      <c r="F5" s="314"/>
      <c r="G5" s="305"/>
      <c r="H5" s="357" t="s">
        <v>289</v>
      </c>
      <c r="I5" s="357" t="s">
        <v>284</v>
      </c>
      <c r="J5" s="280" t="s">
        <v>290</v>
      </c>
      <c r="K5" s="314"/>
      <c r="L5" s="305"/>
      <c r="M5" s="25"/>
      <c r="N5" s="357" t="s">
        <v>147</v>
      </c>
      <c r="O5" s="357" t="s">
        <v>148</v>
      </c>
      <c r="P5" s="357" t="s">
        <v>149</v>
      </c>
      <c r="Q5" s="301" t="s">
        <v>150</v>
      </c>
    </row>
    <row r="6" spans="1:17" s="24" customFormat="1" ht="20.25" customHeight="1">
      <c r="A6" s="359"/>
      <c r="B6" s="306"/>
      <c r="C6" s="306"/>
      <c r="D6" s="23"/>
      <c r="E6" s="11" t="s">
        <v>151</v>
      </c>
      <c r="F6" s="11" t="s">
        <v>291</v>
      </c>
      <c r="G6" s="11" t="s">
        <v>158</v>
      </c>
      <c r="H6" s="362"/>
      <c r="I6" s="362"/>
      <c r="J6" s="11" t="s">
        <v>152</v>
      </c>
      <c r="K6" s="10" t="s">
        <v>292</v>
      </c>
      <c r="L6" s="11" t="s">
        <v>158</v>
      </c>
      <c r="M6" s="23"/>
      <c r="N6" s="362"/>
      <c r="O6" s="362"/>
      <c r="P6" s="362"/>
      <c r="Q6" s="302"/>
    </row>
    <row r="7" spans="1:17" ht="24.75" customHeight="1">
      <c r="A7" s="164">
        <v>2006</v>
      </c>
      <c r="B7" s="120">
        <v>11016</v>
      </c>
      <c r="C7" s="120">
        <v>7320</v>
      </c>
      <c r="D7" s="150">
        <v>7636</v>
      </c>
      <c r="E7" s="135" t="s">
        <v>153</v>
      </c>
      <c r="F7" s="135" t="s">
        <v>153</v>
      </c>
      <c r="G7" s="135" t="s">
        <v>153</v>
      </c>
      <c r="H7" s="135" t="s">
        <v>153</v>
      </c>
      <c r="I7" s="135" t="s">
        <v>153</v>
      </c>
      <c r="J7" s="135" t="s">
        <v>153</v>
      </c>
      <c r="K7" s="135" t="s">
        <v>153</v>
      </c>
      <c r="L7" s="135" t="s">
        <v>153</v>
      </c>
      <c r="M7" s="120">
        <v>7636</v>
      </c>
      <c r="N7" s="120">
        <v>384</v>
      </c>
      <c r="O7" s="120">
        <v>2851</v>
      </c>
      <c r="P7" s="120">
        <v>3924</v>
      </c>
      <c r="Q7" s="42">
        <v>477</v>
      </c>
    </row>
    <row r="8" spans="1:17" ht="24.75" customHeight="1">
      <c r="A8" s="164">
        <v>2007</v>
      </c>
      <c r="B8" s="120">
        <v>11350</v>
      </c>
      <c r="C8" s="120">
        <v>7508</v>
      </c>
      <c r="D8" s="150">
        <v>7725</v>
      </c>
      <c r="E8" s="120">
        <v>183</v>
      </c>
      <c r="F8" s="120">
        <v>198</v>
      </c>
      <c r="G8" s="120">
        <v>3105</v>
      </c>
      <c r="H8" s="150">
        <v>1166</v>
      </c>
      <c r="I8" s="150">
        <v>1155</v>
      </c>
      <c r="J8" s="120">
        <v>457</v>
      </c>
      <c r="K8" s="120">
        <v>27</v>
      </c>
      <c r="L8" s="120">
        <v>1434</v>
      </c>
      <c r="M8" s="120">
        <v>7725</v>
      </c>
      <c r="N8" s="120">
        <v>364</v>
      </c>
      <c r="O8" s="120">
        <v>3959</v>
      </c>
      <c r="P8" s="120">
        <v>3272</v>
      </c>
      <c r="Q8" s="42">
        <v>130</v>
      </c>
    </row>
    <row r="9" spans="1:17" ht="24.75" customHeight="1">
      <c r="A9" s="164">
        <v>2008</v>
      </c>
      <c r="B9" s="120">
        <v>12529</v>
      </c>
      <c r="C9" s="120">
        <v>8265</v>
      </c>
      <c r="D9" s="150">
        <v>8455</v>
      </c>
      <c r="E9" s="120">
        <v>146</v>
      </c>
      <c r="F9" s="120">
        <v>198</v>
      </c>
      <c r="G9" s="120">
        <v>3620</v>
      </c>
      <c r="H9" s="150">
        <v>0</v>
      </c>
      <c r="I9" s="150">
        <v>1221</v>
      </c>
      <c r="J9" s="120">
        <v>463</v>
      </c>
      <c r="K9" s="120">
        <v>39</v>
      </c>
      <c r="L9" s="120">
        <v>2768</v>
      </c>
      <c r="M9" s="120">
        <v>8455</v>
      </c>
      <c r="N9" s="120">
        <v>240</v>
      </c>
      <c r="O9" s="120">
        <v>4726</v>
      </c>
      <c r="P9" s="120">
        <v>3397</v>
      </c>
      <c r="Q9" s="42">
        <v>92</v>
      </c>
    </row>
    <row r="10" spans="1:17" ht="24.75" customHeight="1">
      <c r="A10" s="164">
        <v>2009</v>
      </c>
      <c r="B10" s="120">
        <v>13858</v>
      </c>
      <c r="C10" s="120">
        <v>9194</v>
      </c>
      <c r="D10" s="150">
        <v>13826</v>
      </c>
      <c r="E10" s="120">
        <v>195</v>
      </c>
      <c r="F10" s="120">
        <v>237</v>
      </c>
      <c r="G10" s="120">
        <v>4614</v>
      </c>
      <c r="H10" s="150">
        <v>4390</v>
      </c>
      <c r="I10" s="150">
        <v>1402</v>
      </c>
      <c r="J10" s="120">
        <v>675</v>
      </c>
      <c r="K10" s="120">
        <v>152</v>
      </c>
      <c r="L10" s="120">
        <v>2161</v>
      </c>
      <c r="M10" s="120">
        <v>9436</v>
      </c>
      <c r="N10" s="120">
        <v>244</v>
      </c>
      <c r="O10" s="120">
        <v>5228</v>
      </c>
      <c r="P10" s="120">
        <v>3947</v>
      </c>
      <c r="Q10" s="42">
        <v>17</v>
      </c>
    </row>
    <row r="11" spans="1:17" ht="24.75" customHeight="1">
      <c r="A11" s="35">
        <v>2010</v>
      </c>
      <c r="B11" s="120">
        <v>14553</v>
      </c>
      <c r="C11" s="120">
        <v>9568</v>
      </c>
      <c r="D11" s="120">
        <v>9806</v>
      </c>
      <c r="E11" s="120">
        <v>148</v>
      </c>
      <c r="F11" s="120">
        <v>217</v>
      </c>
      <c r="G11" s="120">
        <v>5038</v>
      </c>
      <c r="H11" s="167" t="s">
        <v>287</v>
      </c>
      <c r="I11" s="120">
        <v>1378</v>
      </c>
      <c r="J11" s="120">
        <v>794</v>
      </c>
      <c r="K11" s="120">
        <v>160</v>
      </c>
      <c r="L11" s="120">
        <v>2071</v>
      </c>
      <c r="M11" s="120">
        <v>9806</v>
      </c>
      <c r="N11" s="120">
        <v>181</v>
      </c>
      <c r="O11" s="120">
        <v>5659</v>
      </c>
      <c r="P11" s="120">
        <v>3932</v>
      </c>
      <c r="Q11" s="42">
        <v>34</v>
      </c>
    </row>
    <row r="12" spans="1:17" ht="24.75" customHeight="1">
      <c r="A12" s="186">
        <v>2011</v>
      </c>
      <c r="B12" s="216">
        <v>13641</v>
      </c>
      <c r="C12" s="216">
        <v>9493</v>
      </c>
      <c r="D12" s="133">
        <f>SUM(E12:L12)</f>
        <v>9670</v>
      </c>
      <c r="E12" s="216">
        <v>111</v>
      </c>
      <c r="F12" s="216">
        <v>172</v>
      </c>
      <c r="G12" s="133">
        <v>5142</v>
      </c>
      <c r="H12" s="167" t="s">
        <v>287</v>
      </c>
      <c r="I12" s="216">
        <v>1330</v>
      </c>
      <c r="J12" s="216">
        <v>830</v>
      </c>
      <c r="K12" s="216">
        <v>124</v>
      </c>
      <c r="L12" s="133">
        <v>1961</v>
      </c>
      <c r="M12" s="133">
        <f>SUM(N12:Q12)</f>
        <v>9671</v>
      </c>
      <c r="N12" s="133">
        <v>161</v>
      </c>
      <c r="O12" s="133">
        <v>5222</v>
      </c>
      <c r="P12" s="133">
        <v>4276</v>
      </c>
      <c r="Q12" s="203">
        <v>12</v>
      </c>
    </row>
    <row r="13" spans="1:17" ht="15" customHeight="1">
      <c r="A13" s="38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6"/>
      <c r="O13" s="166"/>
      <c r="P13" s="166"/>
      <c r="Q13" s="163"/>
    </row>
    <row r="14" spans="1:17" ht="20.25" customHeight="1">
      <c r="A14" s="352" t="s">
        <v>415</v>
      </c>
      <c r="B14" s="352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24"/>
    </row>
  </sheetData>
  <sheetProtection/>
  <mergeCells count="16">
    <mergeCell ref="A1:O1"/>
    <mergeCell ref="A3:Q3"/>
    <mergeCell ref="A4:A6"/>
    <mergeCell ref="B4:B6"/>
    <mergeCell ref="C4:C6"/>
    <mergeCell ref="D4:L4"/>
    <mergeCell ref="M4:Q4"/>
    <mergeCell ref="E5:G5"/>
    <mergeCell ref="H5:H6"/>
    <mergeCell ref="O5:O6"/>
    <mergeCell ref="P5:P6"/>
    <mergeCell ref="Q5:Q6"/>
    <mergeCell ref="A14:B14"/>
    <mergeCell ref="I5:I6"/>
    <mergeCell ref="J5:L5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D10" sqref="D10"/>
    </sheetView>
  </sheetViews>
  <sheetFormatPr defaultColWidth="8.88671875" defaultRowHeight="13.5"/>
  <cols>
    <col min="1" max="1" width="8.88671875" style="12" customWidth="1"/>
    <col min="2" max="2" width="7.6640625" style="12" customWidth="1"/>
    <col min="3" max="3" width="6.77734375" style="12" customWidth="1"/>
    <col min="4" max="4" width="7.3359375" style="12" customWidth="1"/>
    <col min="5" max="5" width="7.5546875" style="12" customWidth="1"/>
    <col min="6" max="6" width="6.77734375" style="12" customWidth="1"/>
    <col min="7" max="7" width="7.4453125" style="12" customWidth="1"/>
    <col min="8" max="8" width="8.88671875" style="12" customWidth="1"/>
    <col min="9" max="9" width="6.6640625" style="12" customWidth="1"/>
    <col min="10" max="10" width="6.4453125" style="12" customWidth="1"/>
    <col min="11" max="11" width="7.10546875" style="12" customWidth="1"/>
    <col min="12" max="12" width="6.3359375" style="12" customWidth="1"/>
    <col min="13" max="13" width="6.77734375" style="12" customWidth="1"/>
    <col min="14" max="14" width="7.21484375" style="12" customWidth="1"/>
    <col min="15" max="15" width="6.88671875" style="12" customWidth="1"/>
    <col min="16" max="16" width="6.5546875" style="12" customWidth="1"/>
    <col min="17" max="17" width="6.88671875" style="12" customWidth="1"/>
    <col min="18" max="16384" width="8.88671875" style="12" customWidth="1"/>
  </cols>
  <sheetData>
    <row r="1" spans="1:18" ht="20.25" customHeight="1">
      <c r="A1" s="303" t="s">
        <v>559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53"/>
      <c r="N1" s="353"/>
      <c r="O1" s="353"/>
      <c r="P1" s="18"/>
      <c r="Q1" s="18"/>
      <c r="R1" s="18"/>
    </row>
    <row r="2" spans="1:18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59"/>
      <c r="N2" s="159"/>
      <c r="O2" s="159"/>
      <c r="P2" s="18"/>
      <c r="Q2" s="18"/>
      <c r="R2" s="18"/>
    </row>
    <row r="3" spans="1:18" s="37" customFormat="1" ht="20.25" customHeight="1">
      <c r="A3" s="300" t="s">
        <v>24</v>
      </c>
      <c r="B3" s="30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2"/>
      <c r="Q3" s="12"/>
      <c r="R3" s="36"/>
    </row>
    <row r="4" spans="1:17" s="22" customFormat="1" ht="20.25" customHeight="1">
      <c r="A4" s="364" t="s">
        <v>142</v>
      </c>
      <c r="B4" s="306" t="s">
        <v>154</v>
      </c>
      <c r="C4" s="313" t="s">
        <v>155</v>
      </c>
      <c r="D4" s="314"/>
      <c r="E4" s="314"/>
      <c r="F4" s="305"/>
      <c r="G4" s="357" t="s">
        <v>282</v>
      </c>
      <c r="H4" s="306" t="s">
        <v>416</v>
      </c>
      <c r="I4" s="313" t="s">
        <v>283</v>
      </c>
      <c r="J4" s="314"/>
      <c r="K4" s="314"/>
      <c r="L4" s="314"/>
      <c r="M4" s="314"/>
      <c r="N4" s="314"/>
      <c r="O4" s="314"/>
      <c r="P4" s="314"/>
      <c r="Q4" s="314"/>
    </row>
    <row r="5" spans="1:17" s="22" customFormat="1" ht="20.25" customHeight="1">
      <c r="A5" s="359"/>
      <c r="B5" s="306"/>
      <c r="C5" s="23"/>
      <c r="D5" s="11" t="s">
        <v>156</v>
      </c>
      <c r="E5" s="10" t="s">
        <v>157</v>
      </c>
      <c r="F5" s="11" t="s">
        <v>158</v>
      </c>
      <c r="G5" s="362"/>
      <c r="H5" s="306"/>
      <c r="I5" s="23"/>
      <c r="J5" s="11" t="s">
        <v>159</v>
      </c>
      <c r="K5" s="11" t="s">
        <v>284</v>
      </c>
      <c r="L5" s="11" t="s">
        <v>160</v>
      </c>
      <c r="M5" s="11" t="s">
        <v>285</v>
      </c>
      <c r="N5" s="11" t="s">
        <v>161</v>
      </c>
      <c r="O5" s="11" t="s">
        <v>286</v>
      </c>
      <c r="P5" s="11" t="s">
        <v>162</v>
      </c>
      <c r="Q5" s="21" t="s">
        <v>158</v>
      </c>
    </row>
    <row r="6" spans="1:18" ht="24.75" customHeight="1">
      <c r="A6" s="34" t="s">
        <v>22</v>
      </c>
      <c r="B6" s="40">
        <v>1150</v>
      </c>
      <c r="C6" s="40">
        <v>631</v>
      </c>
      <c r="D6" s="40">
        <v>204</v>
      </c>
      <c r="E6" s="40">
        <v>68</v>
      </c>
      <c r="F6" s="40">
        <v>359</v>
      </c>
      <c r="G6" s="40">
        <v>328</v>
      </c>
      <c r="H6" s="40">
        <v>519</v>
      </c>
      <c r="I6" s="40">
        <v>328</v>
      </c>
      <c r="J6" s="40">
        <v>12</v>
      </c>
      <c r="K6" s="40">
        <v>80</v>
      </c>
      <c r="L6" s="40">
        <v>24</v>
      </c>
      <c r="M6" s="40">
        <v>5</v>
      </c>
      <c r="N6" s="40">
        <v>81</v>
      </c>
      <c r="O6" s="40">
        <v>10</v>
      </c>
      <c r="P6" s="40">
        <v>79</v>
      </c>
      <c r="Q6" s="77">
        <v>37</v>
      </c>
      <c r="R6" s="18"/>
    </row>
    <row r="7" spans="1:18" ht="24.75" customHeight="1">
      <c r="A7" s="34" t="s">
        <v>26</v>
      </c>
      <c r="B7" s="41">
        <v>1199</v>
      </c>
      <c r="C7" s="41">
        <v>670</v>
      </c>
      <c r="D7" s="41">
        <v>202</v>
      </c>
      <c r="E7" s="41">
        <v>81</v>
      </c>
      <c r="F7" s="41">
        <v>387</v>
      </c>
      <c r="G7" s="41">
        <v>280</v>
      </c>
      <c r="H7" s="41">
        <v>529</v>
      </c>
      <c r="I7" s="41">
        <v>280</v>
      </c>
      <c r="J7" s="41">
        <v>7</v>
      </c>
      <c r="K7" s="41">
        <v>59</v>
      </c>
      <c r="L7" s="41">
        <v>3</v>
      </c>
      <c r="M7" s="41">
        <v>5</v>
      </c>
      <c r="N7" s="41">
        <v>74</v>
      </c>
      <c r="O7" s="41">
        <v>5</v>
      </c>
      <c r="P7" s="41">
        <v>87</v>
      </c>
      <c r="Q7" s="42">
        <v>40</v>
      </c>
      <c r="R7" s="24"/>
    </row>
    <row r="8" spans="1:18" ht="24.75" customHeight="1">
      <c r="A8" s="34" t="s">
        <v>33</v>
      </c>
      <c r="B8" s="41">
        <v>1283</v>
      </c>
      <c r="C8" s="41">
        <v>737</v>
      </c>
      <c r="D8" s="41">
        <v>202</v>
      </c>
      <c r="E8" s="41">
        <v>92</v>
      </c>
      <c r="F8" s="41">
        <v>443</v>
      </c>
      <c r="G8" s="41">
        <v>300</v>
      </c>
      <c r="H8" s="41">
        <v>546</v>
      </c>
      <c r="I8" s="41">
        <v>300</v>
      </c>
      <c r="J8" s="41">
        <v>8</v>
      </c>
      <c r="K8" s="41">
        <v>63</v>
      </c>
      <c r="L8" s="41">
        <v>6</v>
      </c>
      <c r="M8" s="41">
        <v>9</v>
      </c>
      <c r="N8" s="41">
        <v>73</v>
      </c>
      <c r="O8" s="41">
        <v>11</v>
      </c>
      <c r="P8" s="41">
        <v>81</v>
      </c>
      <c r="Q8" s="42">
        <v>49</v>
      </c>
      <c r="R8" s="24"/>
    </row>
    <row r="9" spans="1:18" ht="24.75" customHeight="1">
      <c r="A9" s="34" t="s">
        <v>259</v>
      </c>
      <c r="B9" s="41">
        <v>2136</v>
      </c>
      <c r="C9" s="41">
        <v>1426</v>
      </c>
      <c r="D9" s="41">
        <v>219</v>
      </c>
      <c r="E9" s="41">
        <v>567</v>
      </c>
      <c r="F9" s="41">
        <v>640</v>
      </c>
      <c r="G9" s="41">
        <v>314</v>
      </c>
      <c r="H9" s="41">
        <v>710</v>
      </c>
      <c r="I9" s="41">
        <v>314</v>
      </c>
      <c r="J9" s="41">
        <v>4</v>
      </c>
      <c r="K9" s="41">
        <v>67</v>
      </c>
      <c r="L9" s="41">
        <v>2</v>
      </c>
      <c r="M9" s="41">
        <v>8</v>
      </c>
      <c r="N9" s="41">
        <v>49</v>
      </c>
      <c r="O9" s="41">
        <v>10</v>
      </c>
      <c r="P9" s="41">
        <v>86</v>
      </c>
      <c r="Q9" s="42">
        <v>88</v>
      </c>
      <c r="R9" s="24"/>
    </row>
    <row r="10" spans="1:18" ht="24.75" customHeight="1">
      <c r="A10" s="34" t="s">
        <v>275</v>
      </c>
      <c r="B10" s="41">
        <v>2286</v>
      </c>
      <c r="C10" s="41">
        <v>1569</v>
      </c>
      <c r="D10" s="41">
        <v>287</v>
      </c>
      <c r="E10" s="41">
        <v>578</v>
      </c>
      <c r="F10" s="41">
        <v>704</v>
      </c>
      <c r="G10" s="41">
        <v>388</v>
      </c>
      <c r="H10" s="41">
        <v>717</v>
      </c>
      <c r="I10" s="41">
        <v>388</v>
      </c>
      <c r="J10" s="41">
        <v>3</v>
      </c>
      <c r="K10" s="41">
        <v>75</v>
      </c>
      <c r="L10" s="41">
        <v>3</v>
      </c>
      <c r="M10" s="41">
        <v>10</v>
      </c>
      <c r="N10" s="41">
        <v>74</v>
      </c>
      <c r="O10" s="41">
        <v>13</v>
      </c>
      <c r="P10" s="41">
        <v>115</v>
      </c>
      <c r="Q10" s="42">
        <v>95</v>
      </c>
      <c r="R10" s="24"/>
    </row>
    <row r="11" spans="1:18" ht="24.75" customHeight="1">
      <c r="A11" s="198" t="s">
        <v>459</v>
      </c>
      <c r="B11" s="133">
        <v>2724</v>
      </c>
      <c r="C11" s="133">
        <f>SUM(D11:F11)</f>
        <v>1999</v>
      </c>
      <c r="D11" s="133">
        <v>345</v>
      </c>
      <c r="E11" s="133">
        <v>784</v>
      </c>
      <c r="F11" s="133">
        <v>870</v>
      </c>
      <c r="G11" s="133">
        <v>451</v>
      </c>
      <c r="H11" s="133">
        <v>725</v>
      </c>
      <c r="I11" s="133">
        <f>SUM(J11:Q11)</f>
        <v>451</v>
      </c>
      <c r="J11" s="133">
        <v>4</v>
      </c>
      <c r="K11" s="133">
        <v>64</v>
      </c>
      <c r="L11" s="133">
        <v>2</v>
      </c>
      <c r="M11" s="133">
        <v>3</v>
      </c>
      <c r="N11" s="133">
        <v>90</v>
      </c>
      <c r="O11" s="133">
        <v>17</v>
      </c>
      <c r="P11" s="133">
        <v>104</v>
      </c>
      <c r="Q11" s="203">
        <v>167</v>
      </c>
      <c r="R11" s="24"/>
    </row>
    <row r="12" spans="1:18" ht="15" customHeight="1">
      <c r="A12" s="19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24"/>
    </row>
    <row r="13" spans="1:18" ht="20.25" customHeight="1">
      <c r="A13" s="18" t="s">
        <v>95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0.25" customHeight="1">
      <c r="A14" s="18" t="s">
        <v>163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sheetProtection/>
  <mergeCells count="8">
    <mergeCell ref="A1:O1"/>
    <mergeCell ref="A3:B3"/>
    <mergeCell ref="A4:A5"/>
    <mergeCell ref="B4:B5"/>
    <mergeCell ref="C4:F4"/>
    <mergeCell ref="G4:G5"/>
    <mergeCell ref="H4:H5"/>
    <mergeCell ref="I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31" sqref="C31"/>
    </sheetView>
  </sheetViews>
  <sheetFormatPr defaultColWidth="8.88671875" defaultRowHeight="13.5"/>
  <cols>
    <col min="1" max="1" width="8.88671875" style="170" customWidth="1"/>
    <col min="2" max="15" width="6.77734375" style="170" customWidth="1"/>
    <col min="16" max="16384" width="8.88671875" style="170" customWidth="1"/>
  </cols>
  <sheetData>
    <row r="1" spans="1:15" ht="20.25" customHeight="1">
      <c r="A1" s="303" t="s">
        <v>560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53"/>
      <c r="N1" s="353"/>
      <c r="O1" s="353"/>
    </row>
    <row r="2" spans="1:15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6"/>
      <c r="N2" s="156"/>
      <c r="O2" s="156"/>
    </row>
    <row r="3" spans="1:15" ht="20.25" customHeight="1">
      <c r="A3" s="300" t="s">
        <v>192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5" ht="24.75" customHeight="1">
      <c r="A4" s="368" t="s">
        <v>25</v>
      </c>
      <c r="B4" s="367" t="s">
        <v>193</v>
      </c>
      <c r="C4" s="367"/>
      <c r="D4" s="367" t="s">
        <v>194</v>
      </c>
      <c r="E4" s="367"/>
      <c r="F4" s="367" t="s">
        <v>195</v>
      </c>
      <c r="G4" s="367"/>
      <c r="H4" s="367" t="s">
        <v>196</v>
      </c>
      <c r="I4" s="367"/>
      <c r="J4" s="367" t="s">
        <v>197</v>
      </c>
      <c r="K4" s="367"/>
      <c r="L4" s="367" t="s">
        <v>198</v>
      </c>
      <c r="M4" s="367"/>
      <c r="N4" s="367" t="s">
        <v>199</v>
      </c>
      <c r="O4" s="369"/>
    </row>
    <row r="5" spans="1:15" ht="24.75" customHeight="1">
      <c r="A5" s="368"/>
      <c r="B5" s="171" t="s">
        <v>200</v>
      </c>
      <c r="C5" s="171" t="s">
        <v>201</v>
      </c>
      <c r="D5" s="171" t="s">
        <v>200</v>
      </c>
      <c r="E5" s="171" t="s">
        <v>201</v>
      </c>
      <c r="F5" s="171" t="s">
        <v>200</v>
      </c>
      <c r="G5" s="171" t="s">
        <v>201</v>
      </c>
      <c r="H5" s="171" t="s">
        <v>200</v>
      </c>
      <c r="I5" s="171" t="s">
        <v>201</v>
      </c>
      <c r="J5" s="171" t="s">
        <v>200</v>
      </c>
      <c r="K5" s="171" t="s">
        <v>201</v>
      </c>
      <c r="L5" s="171" t="s">
        <v>200</v>
      </c>
      <c r="M5" s="171" t="s">
        <v>201</v>
      </c>
      <c r="N5" s="171" t="s">
        <v>200</v>
      </c>
      <c r="O5" s="172" t="s">
        <v>201</v>
      </c>
    </row>
    <row r="6" spans="1:15" ht="24.75" customHeight="1">
      <c r="A6" s="29" t="s">
        <v>22</v>
      </c>
      <c r="B6" s="40">
        <v>1720</v>
      </c>
      <c r="C6" s="40">
        <v>2355</v>
      </c>
      <c r="D6" s="40">
        <v>100</v>
      </c>
      <c r="E6" s="40">
        <v>15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1614</v>
      </c>
      <c r="M6" s="40">
        <v>2326</v>
      </c>
      <c r="N6" s="94">
        <v>0</v>
      </c>
      <c r="O6" s="179">
        <v>0</v>
      </c>
    </row>
    <row r="7" spans="1:15" ht="24.75" customHeight="1">
      <c r="A7" s="173" t="s">
        <v>26</v>
      </c>
      <c r="B7" s="40">
        <v>1833</v>
      </c>
      <c r="C7" s="40">
        <v>2339</v>
      </c>
      <c r="D7" s="40">
        <v>210</v>
      </c>
      <c r="E7" s="40">
        <v>8</v>
      </c>
      <c r="F7" s="40">
        <v>0</v>
      </c>
      <c r="G7" s="40">
        <v>0</v>
      </c>
      <c r="H7" s="40">
        <v>0</v>
      </c>
      <c r="I7" s="40">
        <v>0</v>
      </c>
      <c r="J7" s="40">
        <v>1</v>
      </c>
      <c r="K7" s="40">
        <v>2</v>
      </c>
      <c r="L7" s="40">
        <v>1621</v>
      </c>
      <c r="M7" s="40">
        <v>2327</v>
      </c>
      <c r="N7" s="94">
        <v>0</v>
      </c>
      <c r="O7" s="179">
        <v>0</v>
      </c>
    </row>
    <row r="8" spans="1:15" ht="24.75" customHeight="1">
      <c r="A8" s="173" t="s">
        <v>33</v>
      </c>
      <c r="B8" s="41">
        <v>1781</v>
      </c>
      <c r="C8" s="41">
        <v>2238</v>
      </c>
      <c r="D8" s="41">
        <v>240</v>
      </c>
      <c r="E8" s="41">
        <v>19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1">
        <v>1541</v>
      </c>
      <c r="M8" s="41">
        <v>2219</v>
      </c>
      <c r="N8" s="94">
        <v>0</v>
      </c>
      <c r="O8" s="179">
        <v>0</v>
      </c>
    </row>
    <row r="9" spans="1:15" ht="24.75" customHeight="1">
      <c r="A9" s="173" t="s">
        <v>259</v>
      </c>
      <c r="B9" s="40">
        <v>2025</v>
      </c>
      <c r="C9" s="40">
        <v>2421</v>
      </c>
      <c r="D9" s="40">
        <v>352</v>
      </c>
      <c r="E9" s="40">
        <v>22</v>
      </c>
      <c r="F9" s="40">
        <v>0</v>
      </c>
      <c r="G9" s="40">
        <v>0</v>
      </c>
      <c r="H9" s="40">
        <v>0</v>
      </c>
      <c r="I9" s="40">
        <v>0</v>
      </c>
      <c r="J9" s="40">
        <v>1</v>
      </c>
      <c r="K9" s="40">
        <v>0</v>
      </c>
      <c r="L9" s="40">
        <v>1672</v>
      </c>
      <c r="M9" s="40">
        <v>2399</v>
      </c>
      <c r="N9" s="94">
        <v>0</v>
      </c>
      <c r="O9" s="179">
        <v>0</v>
      </c>
    </row>
    <row r="10" spans="1:15" s="174" customFormat="1" ht="24.75" customHeight="1">
      <c r="A10" s="29" t="s">
        <v>275</v>
      </c>
      <c r="B10" s="94">
        <v>1869</v>
      </c>
      <c r="C10" s="94">
        <v>2354</v>
      </c>
      <c r="D10" s="94">
        <v>232</v>
      </c>
      <c r="E10" s="94">
        <v>5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1611</v>
      </c>
      <c r="M10" s="94">
        <v>2324</v>
      </c>
      <c r="N10" s="94">
        <v>0</v>
      </c>
      <c r="O10" s="179">
        <v>0</v>
      </c>
    </row>
    <row r="11" spans="1:15" s="174" customFormat="1" ht="24.75" customHeight="1">
      <c r="A11" s="29" t="s">
        <v>459</v>
      </c>
      <c r="B11" s="234">
        <f>SUM(D11,F11,H11,J11,L11,N11,B22,D22,F22)</f>
        <v>1872</v>
      </c>
      <c r="C11" s="234">
        <f>SUM(E11,G11,I11,K11,M11,O11,C22,E22,G22)</f>
        <v>1499</v>
      </c>
      <c r="D11" s="240">
        <v>338</v>
      </c>
      <c r="E11" s="240">
        <v>10</v>
      </c>
      <c r="F11" s="240">
        <v>4</v>
      </c>
      <c r="G11" s="94">
        <v>0</v>
      </c>
      <c r="H11" s="240">
        <f>-I11-I13</f>
        <v>0</v>
      </c>
      <c r="I11" s="94">
        <v>0</v>
      </c>
      <c r="J11" s="94">
        <v>0</v>
      </c>
      <c r="K11" s="94">
        <v>0</v>
      </c>
      <c r="L11" s="240">
        <v>1530</v>
      </c>
      <c r="M11" s="126">
        <v>1489</v>
      </c>
      <c r="N11" s="94">
        <v>0</v>
      </c>
      <c r="O11" s="179">
        <v>0</v>
      </c>
    </row>
    <row r="12" spans="1:15" s="174" customFormat="1" ht="15" customHeight="1">
      <c r="A12" s="217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218"/>
      <c r="N12" s="218"/>
      <c r="O12" s="218"/>
    </row>
    <row r="13" spans="1:15" ht="15" customHeight="1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</row>
    <row r="14" spans="1:15" ht="18" customHeight="1">
      <c r="A14" s="366" t="s">
        <v>217</v>
      </c>
      <c r="B14" s="367" t="s">
        <v>202</v>
      </c>
      <c r="C14" s="367"/>
      <c r="D14" s="367" t="s">
        <v>203</v>
      </c>
      <c r="E14" s="367"/>
      <c r="F14" s="367" t="s">
        <v>204</v>
      </c>
      <c r="G14" s="367"/>
      <c r="H14" s="367" t="s">
        <v>205</v>
      </c>
      <c r="I14" s="367"/>
      <c r="J14" s="367"/>
      <c r="K14" s="367"/>
      <c r="L14" s="367"/>
      <c r="M14" s="367" t="s">
        <v>206</v>
      </c>
      <c r="N14" s="367"/>
      <c r="O14" s="369"/>
    </row>
    <row r="15" spans="1:15" ht="19.5" customHeight="1">
      <c r="A15" s="366"/>
      <c r="B15" s="367"/>
      <c r="C15" s="367"/>
      <c r="D15" s="367"/>
      <c r="E15" s="367"/>
      <c r="F15" s="367"/>
      <c r="G15" s="367"/>
      <c r="H15" s="367" t="s">
        <v>207</v>
      </c>
      <c r="I15" s="367"/>
      <c r="J15" s="367"/>
      <c r="K15" s="367" t="s">
        <v>208</v>
      </c>
      <c r="L15" s="367"/>
      <c r="M15" s="370" t="s">
        <v>43</v>
      </c>
      <c r="N15" s="367" t="s">
        <v>209</v>
      </c>
      <c r="O15" s="369" t="s">
        <v>210</v>
      </c>
    </row>
    <row r="16" spans="1:15" ht="24.75" customHeight="1">
      <c r="A16" s="366"/>
      <c r="B16" s="171" t="s">
        <v>211</v>
      </c>
      <c r="C16" s="171" t="s">
        <v>212</v>
      </c>
      <c r="D16" s="171" t="s">
        <v>211</v>
      </c>
      <c r="E16" s="171" t="s">
        <v>212</v>
      </c>
      <c r="F16" s="171" t="s">
        <v>211</v>
      </c>
      <c r="G16" s="171" t="s">
        <v>212</v>
      </c>
      <c r="H16" s="171" t="s">
        <v>43</v>
      </c>
      <c r="I16" s="171" t="s">
        <v>213</v>
      </c>
      <c r="J16" s="171" t="s">
        <v>214</v>
      </c>
      <c r="K16" s="171" t="s">
        <v>215</v>
      </c>
      <c r="L16" s="171" t="s">
        <v>201</v>
      </c>
      <c r="M16" s="371"/>
      <c r="N16" s="367"/>
      <c r="O16" s="369"/>
    </row>
    <row r="17" spans="1:15" ht="24.75" customHeight="1">
      <c r="A17" s="29" t="s">
        <v>22</v>
      </c>
      <c r="B17" s="40">
        <v>0</v>
      </c>
      <c r="C17" s="40">
        <v>0</v>
      </c>
      <c r="D17" s="40">
        <v>0</v>
      </c>
      <c r="E17" s="40">
        <v>0</v>
      </c>
      <c r="F17" s="40">
        <v>6</v>
      </c>
      <c r="G17" s="40">
        <v>14</v>
      </c>
      <c r="H17" s="40">
        <v>2341</v>
      </c>
      <c r="I17" s="40">
        <v>27</v>
      </c>
      <c r="J17" s="40">
        <v>2314</v>
      </c>
      <c r="K17" s="40" t="s">
        <v>153</v>
      </c>
      <c r="L17" s="40" t="s">
        <v>153</v>
      </c>
      <c r="M17" s="40">
        <v>1159</v>
      </c>
      <c r="N17" s="40">
        <v>572</v>
      </c>
      <c r="O17" s="77">
        <v>587</v>
      </c>
    </row>
    <row r="18" spans="1:15" ht="24.75" customHeight="1">
      <c r="A18" s="173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1</v>
      </c>
      <c r="G18" s="40">
        <v>2</v>
      </c>
      <c r="H18" s="40">
        <v>2339</v>
      </c>
      <c r="I18" s="40">
        <v>20</v>
      </c>
      <c r="J18" s="40">
        <v>2319</v>
      </c>
      <c r="K18" s="40">
        <v>0</v>
      </c>
      <c r="L18" s="40">
        <v>0</v>
      </c>
      <c r="M18" s="40">
        <v>1193</v>
      </c>
      <c r="N18" s="40">
        <v>443</v>
      </c>
      <c r="O18" s="77">
        <v>750</v>
      </c>
    </row>
    <row r="19" spans="1:15" ht="24.75" customHeight="1">
      <c r="A19" s="173" t="s">
        <v>33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1">
        <v>2238</v>
      </c>
      <c r="I19" s="41">
        <v>23</v>
      </c>
      <c r="J19" s="41">
        <v>2215</v>
      </c>
      <c r="K19" s="40">
        <v>0</v>
      </c>
      <c r="L19" s="40">
        <v>0</v>
      </c>
      <c r="M19" s="41">
        <v>7129</v>
      </c>
      <c r="N19" s="41">
        <v>669</v>
      </c>
      <c r="O19" s="42">
        <v>6460</v>
      </c>
    </row>
    <row r="20" spans="1:15" ht="24.75" customHeight="1">
      <c r="A20" s="173" t="s">
        <v>259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2421</v>
      </c>
      <c r="I20" s="40">
        <v>21</v>
      </c>
      <c r="J20" s="40">
        <v>2400</v>
      </c>
      <c r="K20" s="40">
        <v>0</v>
      </c>
      <c r="L20" s="40">
        <v>0</v>
      </c>
      <c r="M20" s="40">
        <v>3040</v>
      </c>
      <c r="N20" s="40">
        <v>2510</v>
      </c>
      <c r="O20" s="77">
        <v>530</v>
      </c>
    </row>
    <row r="21" spans="1:15" s="174" customFormat="1" ht="24.75" customHeight="1">
      <c r="A21" s="29" t="s">
        <v>275</v>
      </c>
      <c r="B21" s="40">
        <v>0</v>
      </c>
      <c r="C21" s="40">
        <v>0</v>
      </c>
      <c r="D21" s="40">
        <v>0</v>
      </c>
      <c r="E21" s="40">
        <v>0</v>
      </c>
      <c r="F21" s="40">
        <v>26</v>
      </c>
      <c r="G21" s="40">
        <v>25</v>
      </c>
      <c r="H21" s="40">
        <v>2354</v>
      </c>
      <c r="I21" s="40">
        <v>14</v>
      </c>
      <c r="J21" s="40">
        <v>2340</v>
      </c>
      <c r="K21" s="40">
        <v>0</v>
      </c>
      <c r="L21" s="40">
        <v>0</v>
      </c>
      <c r="M21" s="126">
        <v>748000</v>
      </c>
      <c r="N21" s="126">
        <v>392000</v>
      </c>
      <c r="O21" s="180">
        <v>356000</v>
      </c>
    </row>
    <row r="22" spans="1:15" s="174" customFormat="1" ht="24.75" customHeight="1">
      <c r="A22" s="29" t="s">
        <v>459</v>
      </c>
      <c r="B22" s="240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34">
        <f>SUM(I22:J22)</f>
        <v>2149</v>
      </c>
      <c r="I22" s="234">
        <v>23</v>
      </c>
      <c r="J22" s="234">
        <v>2126</v>
      </c>
      <c r="K22" s="234">
        <v>2</v>
      </c>
      <c r="L22" s="234">
        <v>5</v>
      </c>
      <c r="M22" s="122">
        <f>SUM(N22:O22)</f>
        <v>795362</v>
      </c>
      <c r="N22" s="126">
        <v>338095</v>
      </c>
      <c r="O22" s="180">
        <v>457267</v>
      </c>
    </row>
    <row r="23" spans="1:15" s="174" customFormat="1" ht="12.75" customHeight="1">
      <c r="A23" s="217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218"/>
      <c r="N23" s="218"/>
      <c r="O23" s="218"/>
    </row>
    <row r="24" spans="1:15" s="177" customFormat="1" ht="20.25" customHeight="1">
      <c r="A24" s="18" t="s">
        <v>216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="177" customFormat="1" ht="20.25" customHeight="1">
      <c r="A25" s="18" t="s">
        <v>417</v>
      </c>
    </row>
  </sheetData>
  <sheetProtection/>
  <mergeCells count="21">
    <mergeCell ref="H14:L14"/>
    <mergeCell ref="O15:O16"/>
    <mergeCell ref="M14:O14"/>
    <mergeCell ref="H15:J15"/>
    <mergeCell ref="K15:L15"/>
    <mergeCell ref="M15:M16"/>
    <mergeCell ref="N15:N16"/>
    <mergeCell ref="A1:O1"/>
    <mergeCell ref="A3:O3"/>
    <mergeCell ref="A4:A5"/>
    <mergeCell ref="B4:C4"/>
    <mergeCell ref="D4:E4"/>
    <mergeCell ref="F4:G4"/>
    <mergeCell ref="H4:I4"/>
    <mergeCell ref="J4:K4"/>
    <mergeCell ref="L4:M4"/>
    <mergeCell ref="N4:O4"/>
    <mergeCell ref="A14:A16"/>
    <mergeCell ref="B14:C15"/>
    <mergeCell ref="D14:E15"/>
    <mergeCell ref="F14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D34" sqref="D34"/>
    </sheetView>
  </sheetViews>
  <sheetFormatPr defaultColWidth="8.88671875" defaultRowHeight="13.5"/>
  <cols>
    <col min="1" max="1" width="8.88671875" style="12" customWidth="1"/>
    <col min="2" max="2" width="6.77734375" style="12" customWidth="1"/>
    <col min="3" max="3" width="7.3359375" style="12" customWidth="1"/>
    <col min="4" max="4" width="6.5546875" style="12" customWidth="1"/>
    <col min="5" max="5" width="6.4453125" style="12" customWidth="1"/>
    <col min="6" max="6" width="6.77734375" style="12" customWidth="1"/>
    <col min="7" max="7" width="6.4453125" style="12" customWidth="1"/>
    <col min="8" max="8" width="6.88671875" style="12" customWidth="1"/>
    <col min="9" max="11" width="6.5546875" style="12" customWidth="1"/>
    <col min="12" max="16384" width="8.88671875" style="12" customWidth="1"/>
  </cols>
  <sheetData>
    <row r="1" spans="1:11" s="37" customFormat="1" ht="20.25" customHeight="1">
      <c r="A1" s="303" t="s">
        <v>452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37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 customHeight="1">
      <c r="A3" s="291" t="s">
        <v>15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24.75" customHeight="1">
      <c r="A4" s="292" t="s">
        <v>59</v>
      </c>
      <c r="B4" s="275" t="s">
        <v>60</v>
      </c>
      <c r="C4" s="288" t="s">
        <v>61</v>
      </c>
      <c r="D4" s="289"/>
      <c r="E4" s="289"/>
      <c r="F4" s="289"/>
      <c r="G4" s="289"/>
      <c r="H4" s="289"/>
      <c r="I4" s="290"/>
      <c r="J4" s="277" t="s">
        <v>39</v>
      </c>
      <c r="K4" s="277" t="s">
        <v>41</v>
      </c>
    </row>
    <row r="5" spans="1:11" ht="24.75" customHeight="1">
      <c r="A5" s="274"/>
      <c r="B5" s="276"/>
      <c r="C5" s="26" t="s">
        <v>11</v>
      </c>
      <c r="D5" s="26" t="s">
        <v>276</v>
      </c>
      <c r="E5" s="26" t="s">
        <v>62</v>
      </c>
      <c r="F5" s="26" t="s">
        <v>63</v>
      </c>
      <c r="G5" s="26" t="s">
        <v>64</v>
      </c>
      <c r="H5" s="26" t="s">
        <v>65</v>
      </c>
      <c r="I5" s="26" t="s">
        <v>66</v>
      </c>
      <c r="J5" s="278"/>
      <c r="K5" s="278"/>
    </row>
    <row r="6" spans="1:11" ht="24.75" customHeight="1">
      <c r="A6" s="14" t="s">
        <v>22</v>
      </c>
      <c r="B6" s="41">
        <v>178</v>
      </c>
      <c r="C6" s="41">
        <v>177</v>
      </c>
      <c r="D6" s="46">
        <v>0</v>
      </c>
      <c r="E6" s="41">
        <v>17</v>
      </c>
      <c r="F6" s="41">
        <v>34</v>
      </c>
      <c r="G6" s="41">
        <v>37</v>
      </c>
      <c r="H6" s="41">
        <v>43</v>
      </c>
      <c r="I6" s="41">
        <v>46</v>
      </c>
      <c r="J6" s="46">
        <v>0</v>
      </c>
      <c r="K6" s="42">
        <v>1</v>
      </c>
    </row>
    <row r="7" spans="1:11" ht="24.75" customHeight="1">
      <c r="A7" s="35" t="s">
        <v>26</v>
      </c>
      <c r="B7" s="47">
        <v>179</v>
      </c>
      <c r="C7" s="47">
        <v>179</v>
      </c>
      <c r="D7" s="46">
        <v>0</v>
      </c>
      <c r="E7" s="47">
        <v>17</v>
      </c>
      <c r="F7" s="47">
        <v>34</v>
      </c>
      <c r="G7" s="47">
        <v>37</v>
      </c>
      <c r="H7" s="47">
        <v>47</v>
      </c>
      <c r="I7" s="47">
        <v>44</v>
      </c>
      <c r="J7" s="46">
        <v>0</v>
      </c>
      <c r="K7" s="48">
        <v>0</v>
      </c>
    </row>
    <row r="8" spans="1:11" ht="24" customHeight="1">
      <c r="A8" s="35" t="s">
        <v>33</v>
      </c>
      <c r="B8" s="47">
        <v>162</v>
      </c>
      <c r="C8" s="47">
        <v>162</v>
      </c>
      <c r="D8" s="46">
        <v>0</v>
      </c>
      <c r="E8" s="47">
        <v>17</v>
      </c>
      <c r="F8" s="47">
        <v>34</v>
      </c>
      <c r="G8" s="47">
        <v>30</v>
      </c>
      <c r="H8" s="47">
        <v>42</v>
      </c>
      <c r="I8" s="47">
        <v>39</v>
      </c>
      <c r="J8" s="46">
        <v>0</v>
      </c>
      <c r="K8" s="48">
        <v>0</v>
      </c>
    </row>
    <row r="9" spans="1:11" ht="24" customHeight="1">
      <c r="A9" s="35" t="s">
        <v>260</v>
      </c>
      <c r="B9" s="47">
        <v>162</v>
      </c>
      <c r="C9" s="47">
        <v>145</v>
      </c>
      <c r="D9" s="46">
        <v>0</v>
      </c>
      <c r="E9" s="47">
        <v>17</v>
      </c>
      <c r="F9" s="47">
        <v>17</v>
      </c>
      <c r="G9" s="47">
        <v>46</v>
      </c>
      <c r="H9" s="47">
        <v>41</v>
      </c>
      <c r="I9" s="47">
        <v>24</v>
      </c>
      <c r="J9" s="46">
        <v>0</v>
      </c>
      <c r="K9" s="48">
        <v>17</v>
      </c>
    </row>
    <row r="10" spans="1:11" ht="24" customHeight="1">
      <c r="A10" s="35" t="s">
        <v>275</v>
      </c>
      <c r="B10" s="49">
        <v>159</v>
      </c>
      <c r="C10" s="49">
        <v>142</v>
      </c>
      <c r="D10" s="46">
        <v>0</v>
      </c>
      <c r="E10" s="49">
        <v>17</v>
      </c>
      <c r="F10" s="49">
        <v>17</v>
      </c>
      <c r="G10" s="49">
        <v>47</v>
      </c>
      <c r="H10" s="49">
        <v>39</v>
      </c>
      <c r="I10" s="49">
        <v>22</v>
      </c>
      <c r="J10" s="46">
        <v>0</v>
      </c>
      <c r="K10" s="50">
        <v>17</v>
      </c>
    </row>
    <row r="11" spans="1:11" ht="24" customHeight="1">
      <c r="A11" s="35" t="s">
        <v>455</v>
      </c>
      <c r="B11" s="49">
        <f>SUM(C11,J11,K11)</f>
        <v>158</v>
      </c>
      <c r="C11" s="49">
        <f>SUM(D11:I11)</f>
        <v>141</v>
      </c>
      <c r="D11" s="49">
        <f>SUM(D13:D29)</f>
        <v>0</v>
      </c>
      <c r="E11" s="49">
        <f>SUM(E13:E29)</f>
        <v>17</v>
      </c>
      <c r="F11" s="49">
        <f aca="true" t="shared" si="0" ref="F11:K11">SUM(F13:F29)</f>
        <v>17</v>
      </c>
      <c r="G11" s="49">
        <f t="shared" si="0"/>
        <v>46</v>
      </c>
      <c r="H11" s="49">
        <f t="shared" si="0"/>
        <v>40</v>
      </c>
      <c r="I11" s="49">
        <f t="shared" si="0"/>
        <v>21</v>
      </c>
      <c r="J11" s="49">
        <f t="shared" si="0"/>
        <v>0</v>
      </c>
      <c r="K11" s="49">
        <f t="shared" si="0"/>
        <v>17</v>
      </c>
    </row>
    <row r="12" spans="1:11" s="37" customFormat="1" ht="15" customHeight="1">
      <c r="A12" s="45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24.75" customHeight="1">
      <c r="A13" s="43" t="s">
        <v>67</v>
      </c>
      <c r="B13" s="256">
        <f>SUM(C13,K13)</f>
        <v>9</v>
      </c>
      <c r="C13" s="256">
        <f>SUM(D13:I13)</f>
        <v>8</v>
      </c>
      <c r="D13" s="256">
        <v>0</v>
      </c>
      <c r="E13" s="256">
        <v>1</v>
      </c>
      <c r="F13" s="256">
        <v>1</v>
      </c>
      <c r="G13" s="256">
        <v>2</v>
      </c>
      <c r="H13" s="256">
        <v>3</v>
      </c>
      <c r="I13" s="47">
        <v>1</v>
      </c>
      <c r="J13" s="47">
        <v>0</v>
      </c>
      <c r="K13" s="48">
        <v>1</v>
      </c>
    </row>
    <row r="14" spans="1:11" ht="24.75" customHeight="1">
      <c r="A14" s="43" t="s">
        <v>68</v>
      </c>
      <c r="B14" s="256">
        <f aca="true" t="shared" si="1" ref="B14:B29">SUM(C14,K14)</f>
        <v>9</v>
      </c>
      <c r="C14" s="256">
        <f aca="true" t="shared" si="2" ref="C14:C29">SUM(D14:I14)</f>
        <v>8</v>
      </c>
      <c r="D14" s="256">
        <v>0</v>
      </c>
      <c r="E14" s="256">
        <v>1</v>
      </c>
      <c r="F14" s="256">
        <v>1</v>
      </c>
      <c r="G14" s="256">
        <v>3</v>
      </c>
      <c r="H14" s="256">
        <v>1</v>
      </c>
      <c r="I14" s="47">
        <v>2</v>
      </c>
      <c r="J14" s="47">
        <v>0</v>
      </c>
      <c r="K14" s="48">
        <v>1</v>
      </c>
    </row>
    <row r="15" spans="1:11" ht="24.75" customHeight="1">
      <c r="A15" s="43" t="s">
        <v>69</v>
      </c>
      <c r="B15" s="256">
        <f t="shared" si="1"/>
        <v>10</v>
      </c>
      <c r="C15" s="256">
        <f t="shared" si="2"/>
        <v>9</v>
      </c>
      <c r="D15" s="256">
        <v>0</v>
      </c>
      <c r="E15" s="256">
        <v>1</v>
      </c>
      <c r="F15" s="256">
        <v>1</v>
      </c>
      <c r="G15" s="256">
        <v>3</v>
      </c>
      <c r="H15" s="256">
        <v>2</v>
      </c>
      <c r="I15" s="47">
        <v>2</v>
      </c>
      <c r="J15" s="47">
        <v>0</v>
      </c>
      <c r="K15" s="48">
        <v>1</v>
      </c>
    </row>
    <row r="16" spans="1:11" ht="24.75" customHeight="1">
      <c r="A16" s="43" t="s">
        <v>70</v>
      </c>
      <c r="B16" s="256">
        <f t="shared" si="1"/>
        <v>9</v>
      </c>
      <c r="C16" s="256">
        <f t="shared" si="2"/>
        <v>8</v>
      </c>
      <c r="D16" s="256">
        <v>0</v>
      </c>
      <c r="E16" s="256">
        <v>1</v>
      </c>
      <c r="F16" s="256">
        <v>1</v>
      </c>
      <c r="G16" s="256">
        <v>3</v>
      </c>
      <c r="H16" s="47">
        <v>3</v>
      </c>
      <c r="I16" s="47">
        <v>0</v>
      </c>
      <c r="J16" s="47">
        <v>0</v>
      </c>
      <c r="K16" s="48">
        <v>1</v>
      </c>
    </row>
    <row r="17" spans="1:11" ht="24.75" customHeight="1">
      <c r="A17" s="43" t="s">
        <v>71</v>
      </c>
      <c r="B17" s="256">
        <f t="shared" si="1"/>
        <v>9</v>
      </c>
      <c r="C17" s="256">
        <f t="shared" si="2"/>
        <v>8</v>
      </c>
      <c r="D17" s="256">
        <v>0</v>
      </c>
      <c r="E17" s="256">
        <v>1</v>
      </c>
      <c r="F17" s="256">
        <v>1</v>
      </c>
      <c r="G17" s="256">
        <v>3</v>
      </c>
      <c r="H17" s="256">
        <v>1</v>
      </c>
      <c r="I17" s="47">
        <v>2</v>
      </c>
      <c r="J17" s="47">
        <v>0</v>
      </c>
      <c r="K17" s="48">
        <v>1</v>
      </c>
    </row>
    <row r="18" spans="1:11" ht="24.75" customHeight="1">
      <c r="A18" s="43" t="s">
        <v>72</v>
      </c>
      <c r="B18" s="256">
        <f t="shared" si="1"/>
        <v>9</v>
      </c>
      <c r="C18" s="256">
        <f t="shared" si="2"/>
        <v>8</v>
      </c>
      <c r="D18" s="256">
        <v>0</v>
      </c>
      <c r="E18" s="256">
        <v>1</v>
      </c>
      <c r="F18" s="256">
        <v>1</v>
      </c>
      <c r="G18" s="256">
        <v>2</v>
      </c>
      <c r="H18" s="256">
        <v>3</v>
      </c>
      <c r="I18" s="47">
        <v>1</v>
      </c>
      <c r="J18" s="47">
        <v>0</v>
      </c>
      <c r="K18" s="48">
        <v>1</v>
      </c>
    </row>
    <row r="19" spans="1:11" ht="24.75" customHeight="1">
      <c r="A19" s="43" t="s">
        <v>73</v>
      </c>
      <c r="B19" s="256">
        <f t="shared" si="1"/>
        <v>9</v>
      </c>
      <c r="C19" s="256">
        <f t="shared" si="2"/>
        <v>8</v>
      </c>
      <c r="D19" s="256">
        <v>0</v>
      </c>
      <c r="E19" s="256">
        <v>1</v>
      </c>
      <c r="F19" s="256">
        <v>1</v>
      </c>
      <c r="G19" s="256">
        <v>2</v>
      </c>
      <c r="H19" s="256">
        <v>3</v>
      </c>
      <c r="I19" s="47">
        <v>1</v>
      </c>
      <c r="J19" s="47">
        <v>0</v>
      </c>
      <c r="K19" s="48">
        <v>1</v>
      </c>
    </row>
    <row r="20" spans="1:11" ht="24.75" customHeight="1">
      <c r="A20" s="43" t="s">
        <v>74</v>
      </c>
      <c r="B20" s="256">
        <f t="shared" si="1"/>
        <v>9</v>
      </c>
      <c r="C20" s="256">
        <f t="shared" si="2"/>
        <v>8</v>
      </c>
      <c r="D20" s="256">
        <v>0</v>
      </c>
      <c r="E20" s="256">
        <v>1</v>
      </c>
      <c r="F20" s="256">
        <v>1</v>
      </c>
      <c r="G20" s="256">
        <v>2</v>
      </c>
      <c r="H20" s="256">
        <v>2</v>
      </c>
      <c r="I20" s="47">
        <v>2</v>
      </c>
      <c r="J20" s="47">
        <v>0</v>
      </c>
      <c r="K20" s="48">
        <v>1</v>
      </c>
    </row>
    <row r="21" spans="1:11" ht="24.75" customHeight="1">
      <c r="A21" s="43" t="s">
        <v>75</v>
      </c>
      <c r="B21" s="256">
        <f t="shared" si="1"/>
        <v>10</v>
      </c>
      <c r="C21" s="256">
        <f t="shared" si="2"/>
        <v>9</v>
      </c>
      <c r="D21" s="256">
        <v>0</v>
      </c>
      <c r="E21" s="256">
        <v>1</v>
      </c>
      <c r="F21" s="256">
        <v>1</v>
      </c>
      <c r="G21" s="256">
        <v>3</v>
      </c>
      <c r="H21" s="256">
        <v>3</v>
      </c>
      <c r="I21" s="47">
        <v>1</v>
      </c>
      <c r="J21" s="47">
        <v>0</v>
      </c>
      <c r="K21" s="48">
        <v>1</v>
      </c>
    </row>
    <row r="22" spans="1:11" ht="24.75" customHeight="1">
      <c r="A22" s="43" t="s">
        <v>76</v>
      </c>
      <c r="B22" s="256">
        <f t="shared" si="1"/>
        <v>9</v>
      </c>
      <c r="C22" s="256">
        <f t="shared" si="2"/>
        <v>8</v>
      </c>
      <c r="D22" s="256">
        <v>0</v>
      </c>
      <c r="E22" s="256">
        <v>1</v>
      </c>
      <c r="F22" s="256">
        <v>1</v>
      </c>
      <c r="G22" s="256">
        <v>3</v>
      </c>
      <c r="H22" s="256">
        <v>2</v>
      </c>
      <c r="I22" s="47">
        <v>1</v>
      </c>
      <c r="J22" s="47">
        <v>0</v>
      </c>
      <c r="K22" s="48">
        <v>1</v>
      </c>
    </row>
    <row r="23" spans="1:11" ht="24.75" customHeight="1">
      <c r="A23" s="43" t="s">
        <v>77</v>
      </c>
      <c r="B23" s="256">
        <f t="shared" si="1"/>
        <v>9</v>
      </c>
      <c r="C23" s="256">
        <f t="shared" si="2"/>
        <v>8</v>
      </c>
      <c r="D23" s="256">
        <v>0</v>
      </c>
      <c r="E23" s="256">
        <v>1</v>
      </c>
      <c r="F23" s="256">
        <v>1</v>
      </c>
      <c r="G23" s="256">
        <v>2</v>
      </c>
      <c r="H23" s="256">
        <v>3</v>
      </c>
      <c r="I23" s="47">
        <v>1</v>
      </c>
      <c r="J23" s="47">
        <v>0</v>
      </c>
      <c r="K23" s="48">
        <v>1</v>
      </c>
    </row>
    <row r="24" spans="1:11" ht="24.75" customHeight="1">
      <c r="A24" s="43" t="s">
        <v>78</v>
      </c>
      <c r="B24" s="256">
        <f t="shared" si="1"/>
        <v>9</v>
      </c>
      <c r="C24" s="256">
        <f t="shared" si="2"/>
        <v>8</v>
      </c>
      <c r="D24" s="256">
        <v>0</v>
      </c>
      <c r="E24" s="256">
        <v>1</v>
      </c>
      <c r="F24" s="256">
        <v>1</v>
      </c>
      <c r="G24" s="256">
        <v>4</v>
      </c>
      <c r="H24" s="256">
        <v>1</v>
      </c>
      <c r="I24" s="47">
        <v>1</v>
      </c>
      <c r="J24" s="47">
        <v>0</v>
      </c>
      <c r="K24" s="48">
        <v>1</v>
      </c>
    </row>
    <row r="25" spans="1:11" ht="24.75" customHeight="1">
      <c r="A25" s="43" t="s">
        <v>79</v>
      </c>
      <c r="B25" s="256">
        <f t="shared" si="1"/>
        <v>10</v>
      </c>
      <c r="C25" s="256">
        <f t="shared" si="2"/>
        <v>9</v>
      </c>
      <c r="D25" s="256">
        <v>0</v>
      </c>
      <c r="E25" s="256">
        <v>1</v>
      </c>
      <c r="F25" s="256">
        <v>1</v>
      </c>
      <c r="G25" s="256">
        <v>4</v>
      </c>
      <c r="H25" s="256">
        <v>2</v>
      </c>
      <c r="I25" s="47">
        <v>1</v>
      </c>
      <c r="J25" s="47">
        <v>0</v>
      </c>
      <c r="K25" s="48">
        <v>1</v>
      </c>
    </row>
    <row r="26" spans="1:11" ht="24.75" customHeight="1">
      <c r="A26" s="43" t="s">
        <v>80</v>
      </c>
      <c r="B26" s="256">
        <f t="shared" si="1"/>
        <v>9</v>
      </c>
      <c r="C26" s="256">
        <f t="shared" si="2"/>
        <v>8</v>
      </c>
      <c r="D26" s="256">
        <v>0</v>
      </c>
      <c r="E26" s="256">
        <v>1</v>
      </c>
      <c r="F26" s="256">
        <v>1</v>
      </c>
      <c r="G26" s="256">
        <v>2</v>
      </c>
      <c r="H26" s="256">
        <v>3</v>
      </c>
      <c r="I26" s="47">
        <v>1</v>
      </c>
      <c r="J26" s="47">
        <v>0</v>
      </c>
      <c r="K26" s="48">
        <v>1</v>
      </c>
    </row>
    <row r="27" spans="1:11" ht="24.75" customHeight="1">
      <c r="A27" s="43" t="s">
        <v>81</v>
      </c>
      <c r="B27" s="256">
        <f t="shared" si="1"/>
        <v>9</v>
      </c>
      <c r="C27" s="256">
        <f t="shared" si="2"/>
        <v>8</v>
      </c>
      <c r="D27" s="256">
        <v>0</v>
      </c>
      <c r="E27" s="256">
        <v>1</v>
      </c>
      <c r="F27" s="256">
        <v>1</v>
      </c>
      <c r="G27" s="256">
        <v>2</v>
      </c>
      <c r="H27" s="256">
        <v>3</v>
      </c>
      <c r="I27" s="47">
        <v>1</v>
      </c>
      <c r="J27" s="47">
        <v>0</v>
      </c>
      <c r="K27" s="48">
        <v>1</v>
      </c>
    </row>
    <row r="28" spans="1:11" ht="24.75" customHeight="1">
      <c r="A28" s="43" t="s">
        <v>82</v>
      </c>
      <c r="B28" s="256">
        <f t="shared" si="1"/>
        <v>11</v>
      </c>
      <c r="C28" s="256">
        <f t="shared" si="2"/>
        <v>10</v>
      </c>
      <c r="D28" s="256">
        <v>0</v>
      </c>
      <c r="E28" s="256">
        <v>1</v>
      </c>
      <c r="F28" s="256">
        <v>1</v>
      </c>
      <c r="G28" s="256">
        <v>3</v>
      </c>
      <c r="H28" s="256">
        <v>3</v>
      </c>
      <c r="I28" s="47">
        <v>2</v>
      </c>
      <c r="J28" s="47">
        <v>0</v>
      </c>
      <c r="K28" s="48">
        <v>1</v>
      </c>
    </row>
    <row r="29" spans="1:11" ht="24.75" customHeight="1">
      <c r="A29" s="43" t="s">
        <v>83</v>
      </c>
      <c r="B29" s="256">
        <f t="shared" si="1"/>
        <v>9</v>
      </c>
      <c r="C29" s="256">
        <f t="shared" si="2"/>
        <v>8</v>
      </c>
      <c r="D29" s="256">
        <v>0</v>
      </c>
      <c r="E29" s="256">
        <v>1</v>
      </c>
      <c r="F29" s="256">
        <v>1</v>
      </c>
      <c r="G29" s="256">
        <v>3</v>
      </c>
      <c r="H29" s="256">
        <v>2</v>
      </c>
      <c r="I29" s="47">
        <v>1</v>
      </c>
      <c r="J29" s="47">
        <v>0</v>
      </c>
      <c r="K29" s="48">
        <v>1</v>
      </c>
    </row>
    <row r="30" spans="1:11" ht="15" customHeight="1">
      <c r="A30" s="53"/>
      <c r="B30" s="54"/>
      <c r="C30" s="54"/>
      <c r="D30" s="54"/>
      <c r="E30" s="54"/>
      <c r="F30" s="54"/>
      <c r="G30" s="54"/>
      <c r="H30" s="54"/>
      <c r="I30" s="55"/>
      <c r="J30" s="55"/>
      <c r="K30" s="55"/>
    </row>
    <row r="31" spans="1:11" ht="24.75" customHeight="1">
      <c r="A31" s="15" t="s">
        <v>57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ht="13.5">
      <c r="B32" s="44"/>
    </row>
  </sheetData>
  <sheetProtection/>
  <protectedRanges>
    <protectedRange sqref="B30:G30 H30" name="범위1_1_1"/>
    <protectedRange sqref="H17:H29 H13:H15 B13:G29" name="범위1_1_1_1"/>
  </protectedRanges>
  <mergeCells count="7">
    <mergeCell ref="C4:I4"/>
    <mergeCell ref="A1:K1"/>
    <mergeCell ref="A3:K3"/>
    <mergeCell ref="A4:A5"/>
    <mergeCell ref="B4:B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0" sqref="D10"/>
    </sheetView>
  </sheetViews>
  <sheetFormatPr defaultColWidth="8.88671875" defaultRowHeight="13.5"/>
  <sheetData>
    <row r="1" spans="1:10" ht="13.5">
      <c r="A1" s="372" t="s">
        <v>561</v>
      </c>
      <c r="B1" s="372"/>
      <c r="C1" s="372"/>
      <c r="D1" s="184"/>
      <c r="E1" s="184"/>
      <c r="F1" s="102" t="s">
        <v>240</v>
      </c>
      <c r="G1" s="184"/>
      <c r="H1" s="184"/>
      <c r="I1" s="184"/>
      <c r="J1" s="184"/>
    </row>
    <row r="2" spans="1:10" ht="13.5">
      <c r="A2" s="184"/>
      <c r="B2" s="102" t="s">
        <v>240</v>
      </c>
      <c r="C2" s="102" t="s">
        <v>240</v>
      </c>
      <c r="D2" s="184"/>
      <c r="E2" s="184"/>
      <c r="F2" s="102" t="s">
        <v>240</v>
      </c>
      <c r="G2" s="102" t="s">
        <v>240</v>
      </c>
      <c r="H2" s="102" t="s">
        <v>240</v>
      </c>
      <c r="I2" s="184"/>
      <c r="J2" s="184"/>
    </row>
    <row r="3" spans="1:10" ht="13.5">
      <c r="A3" s="191" t="s">
        <v>466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1" customHeight="1">
      <c r="A4" s="306" t="s">
        <v>142</v>
      </c>
      <c r="B4" s="332" t="s">
        <v>467</v>
      </c>
      <c r="C4" s="332" t="s">
        <v>468</v>
      </c>
      <c r="D4" s="306" t="s">
        <v>469</v>
      </c>
      <c r="E4" s="286" t="s">
        <v>470</v>
      </c>
      <c r="F4" s="332"/>
      <c r="G4" s="332"/>
      <c r="H4" s="332"/>
      <c r="I4" s="332"/>
      <c r="J4" s="345"/>
    </row>
    <row r="5" spans="1:10" ht="21" customHeight="1">
      <c r="A5" s="306"/>
      <c r="B5" s="332"/>
      <c r="C5" s="332"/>
      <c r="D5" s="306" t="s">
        <v>461</v>
      </c>
      <c r="E5" s="113"/>
      <c r="F5" s="10" t="s">
        <v>462</v>
      </c>
      <c r="G5" s="10" t="s">
        <v>463</v>
      </c>
      <c r="H5" s="10" t="s">
        <v>464</v>
      </c>
      <c r="I5" s="10" t="s">
        <v>465</v>
      </c>
      <c r="J5" s="13" t="s">
        <v>460</v>
      </c>
    </row>
    <row r="6" spans="1:10" ht="28.5" customHeight="1">
      <c r="A6" s="186" t="s">
        <v>456</v>
      </c>
      <c r="B6" s="219">
        <v>0</v>
      </c>
      <c r="C6" s="219">
        <v>0</v>
      </c>
      <c r="D6" s="219">
        <v>0</v>
      </c>
      <c r="E6" s="219">
        <f>SUM(F6:J6)</f>
        <v>0</v>
      </c>
      <c r="F6" s="219">
        <v>0</v>
      </c>
      <c r="G6" s="219">
        <v>0</v>
      </c>
      <c r="H6" s="219">
        <v>0</v>
      </c>
      <c r="I6" s="219">
        <v>0</v>
      </c>
      <c r="J6" s="220">
        <v>0</v>
      </c>
    </row>
    <row r="7" spans="1:10" ht="17.25" customHeight="1">
      <c r="A7" s="38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3.5">
      <c r="A8" s="102" t="s">
        <v>471</v>
      </c>
      <c r="B8" s="102"/>
      <c r="C8" s="184"/>
      <c r="D8" s="184"/>
      <c r="E8" s="184"/>
      <c r="F8" s="184"/>
      <c r="G8" s="184"/>
      <c r="H8" s="184"/>
      <c r="I8" s="184"/>
      <c r="J8" s="184"/>
    </row>
  </sheetData>
  <mergeCells count="6">
    <mergeCell ref="E4:J4"/>
    <mergeCell ref="A1:C1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7" sqref="A7"/>
    </sheetView>
  </sheetViews>
  <sheetFormatPr defaultColWidth="8.88671875" defaultRowHeight="13.5"/>
  <cols>
    <col min="1" max="1" width="9.3359375" style="12" customWidth="1"/>
    <col min="2" max="19" width="12.77734375" style="12" customWidth="1"/>
    <col min="20" max="16384" width="8.88671875" style="12" customWidth="1"/>
  </cols>
  <sheetData>
    <row r="1" spans="1:16" s="37" customFormat="1" ht="20.25" customHeight="1">
      <c r="A1" s="303" t="s">
        <v>562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53"/>
      <c r="O1" s="353"/>
      <c r="P1" s="353"/>
    </row>
    <row r="2" spans="1:16" s="37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56"/>
      <c r="O2" s="156"/>
      <c r="P2" s="156"/>
    </row>
    <row r="3" spans="1:16" ht="20.25" customHeight="1">
      <c r="A3" s="300" t="s">
        <v>164</v>
      </c>
      <c r="B3" s="300"/>
      <c r="C3" s="300"/>
      <c r="D3" s="300"/>
      <c r="E3" s="300"/>
      <c r="F3" s="270"/>
      <c r="G3" s="270"/>
      <c r="H3" s="300"/>
      <c r="I3" s="300"/>
      <c r="J3" s="300"/>
      <c r="K3" s="300"/>
      <c r="L3" s="270"/>
      <c r="M3" s="300"/>
      <c r="N3" s="300"/>
      <c r="O3" s="18"/>
      <c r="P3" s="18"/>
    </row>
    <row r="4" spans="1:20" ht="36.75" customHeight="1">
      <c r="A4" s="115" t="s">
        <v>25</v>
      </c>
      <c r="B4" s="10" t="s">
        <v>43</v>
      </c>
      <c r="C4" s="11" t="s">
        <v>165</v>
      </c>
      <c r="D4" s="10" t="s">
        <v>166</v>
      </c>
      <c r="E4" s="11" t="s">
        <v>563</v>
      </c>
      <c r="F4" s="221" t="s">
        <v>486</v>
      </c>
      <c r="G4" s="221" t="s">
        <v>485</v>
      </c>
      <c r="H4" s="11" t="s">
        <v>103</v>
      </c>
      <c r="I4" s="10" t="s">
        <v>104</v>
      </c>
      <c r="J4" s="11" t="s">
        <v>268</v>
      </c>
      <c r="K4" s="10" t="s">
        <v>106</v>
      </c>
      <c r="L4" s="221" t="s">
        <v>487</v>
      </c>
      <c r="M4" s="10" t="s">
        <v>264</v>
      </c>
      <c r="N4" s="10" t="s">
        <v>265</v>
      </c>
      <c r="O4" s="10" t="s">
        <v>167</v>
      </c>
      <c r="P4" s="221" t="s">
        <v>488</v>
      </c>
      <c r="Q4" s="11" t="s">
        <v>267</v>
      </c>
      <c r="R4" s="21" t="s">
        <v>168</v>
      </c>
      <c r="S4" s="268" t="s">
        <v>489</v>
      </c>
      <c r="T4" s="18"/>
    </row>
    <row r="5" spans="1:20" ht="24.75" customHeight="1">
      <c r="A5" s="34">
        <v>2006</v>
      </c>
      <c r="B5" s="168">
        <v>7878</v>
      </c>
      <c r="C5" s="168">
        <v>5160</v>
      </c>
      <c r="D5" s="168">
        <v>27</v>
      </c>
      <c r="E5" s="168">
        <v>96</v>
      </c>
      <c r="F5" s="267" t="s">
        <v>544</v>
      </c>
      <c r="G5" s="267" t="s">
        <v>544</v>
      </c>
      <c r="H5" s="168">
        <v>29</v>
      </c>
      <c r="I5" s="168">
        <v>195</v>
      </c>
      <c r="J5" s="168">
        <v>148</v>
      </c>
      <c r="K5" s="168">
        <v>18</v>
      </c>
      <c r="L5" s="267" t="s">
        <v>544</v>
      </c>
      <c r="M5" s="168">
        <v>182</v>
      </c>
      <c r="N5" s="40" t="s">
        <v>153</v>
      </c>
      <c r="O5" s="168">
        <v>103</v>
      </c>
      <c r="P5" s="40" t="s">
        <v>153</v>
      </c>
      <c r="Q5" s="168">
        <v>5</v>
      </c>
      <c r="R5" s="169">
        <v>81</v>
      </c>
      <c r="S5" s="77" t="s">
        <v>153</v>
      </c>
      <c r="T5" s="18"/>
    </row>
    <row r="6" spans="1:20" ht="24.75" customHeight="1">
      <c r="A6" s="34">
        <v>2007</v>
      </c>
      <c r="B6" s="168">
        <v>7914</v>
      </c>
      <c r="C6" s="168">
        <v>5128</v>
      </c>
      <c r="D6" s="168">
        <v>27</v>
      </c>
      <c r="E6" s="168">
        <v>98</v>
      </c>
      <c r="F6" s="267" t="s">
        <v>544</v>
      </c>
      <c r="G6" s="267" t="s">
        <v>544</v>
      </c>
      <c r="H6" s="168">
        <v>31</v>
      </c>
      <c r="I6" s="168">
        <v>187</v>
      </c>
      <c r="J6" s="168">
        <v>173</v>
      </c>
      <c r="K6" s="168">
        <v>24</v>
      </c>
      <c r="L6" s="267" t="s">
        <v>544</v>
      </c>
      <c r="M6" s="168">
        <v>190</v>
      </c>
      <c r="N6" s="40" t="s">
        <v>153</v>
      </c>
      <c r="O6" s="168">
        <v>130</v>
      </c>
      <c r="P6" s="40" t="s">
        <v>153</v>
      </c>
      <c r="Q6" s="168">
        <v>5</v>
      </c>
      <c r="R6" s="169">
        <v>83</v>
      </c>
      <c r="S6" s="77" t="s">
        <v>153</v>
      </c>
      <c r="T6" s="18"/>
    </row>
    <row r="7" spans="1:20" ht="24.75" customHeight="1">
      <c r="A7" s="34">
        <v>2008</v>
      </c>
      <c r="B7" s="168">
        <v>8003</v>
      </c>
      <c r="C7" s="168">
        <v>5179</v>
      </c>
      <c r="D7" s="168">
        <v>24</v>
      </c>
      <c r="E7" s="168">
        <v>106</v>
      </c>
      <c r="F7" s="267" t="s">
        <v>544</v>
      </c>
      <c r="G7" s="267" t="s">
        <v>544</v>
      </c>
      <c r="H7" s="168">
        <v>31</v>
      </c>
      <c r="I7" s="168">
        <v>183</v>
      </c>
      <c r="J7" s="168">
        <v>182</v>
      </c>
      <c r="K7" s="168">
        <v>28</v>
      </c>
      <c r="L7" s="267" t="s">
        <v>544</v>
      </c>
      <c r="M7" s="168">
        <v>195</v>
      </c>
      <c r="N7" s="40" t="s">
        <v>153</v>
      </c>
      <c r="O7" s="168">
        <v>132</v>
      </c>
      <c r="P7" s="40" t="s">
        <v>153</v>
      </c>
      <c r="Q7" s="168">
        <v>6</v>
      </c>
      <c r="R7" s="169">
        <v>89</v>
      </c>
      <c r="S7" s="77" t="s">
        <v>153</v>
      </c>
      <c r="T7" s="18"/>
    </row>
    <row r="8" spans="1:20" ht="24.75" customHeight="1">
      <c r="A8" s="34">
        <v>2009</v>
      </c>
      <c r="B8" s="168">
        <v>8060</v>
      </c>
      <c r="C8" s="168">
        <v>5210</v>
      </c>
      <c r="D8" s="168">
        <v>21</v>
      </c>
      <c r="E8" s="168">
        <v>111</v>
      </c>
      <c r="F8" s="267" t="s">
        <v>544</v>
      </c>
      <c r="G8" s="267" t="s">
        <v>544</v>
      </c>
      <c r="H8" s="168">
        <v>31</v>
      </c>
      <c r="I8" s="168">
        <v>182</v>
      </c>
      <c r="J8" s="168">
        <v>188</v>
      </c>
      <c r="K8" s="168">
        <v>29</v>
      </c>
      <c r="L8" s="267" t="s">
        <v>544</v>
      </c>
      <c r="M8" s="169">
        <v>193</v>
      </c>
      <c r="N8" s="77">
        <v>4</v>
      </c>
      <c r="O8" s="168">
        <v>120</v>
      </c>
      <c r="P8" s="40" t="s">
        <v>153</v>
      </c>
      <c r="Q8" s="168">
        <v>6</v>
      </c>
      <c r="R8" s="169">
        <v>90</v>
      </c>
      <c r="S8" s="77" t="s">
        <v>153</v>
      </c>
      <c r="T8" s="18"/>
    </row>
    <row r="9" spans="1:20" ht="24.75" customHeight="1">
      <c r="A9" s="34">
        <v>2010</v>
      </c>
      <c r="B9" s="168">
        <v>8140</v>
      </c>
      <c r="C9" s="168">
        <v>5229</v>
      </c>
      <c r="D9" s="168">
        <v>21</v>
      </c>
      <c r="E9" s="168">
        <v>113</v>
      </c>
      <c r="F9" s="267" t="s">
        <v>544</v>
      </c>
      <c r="G9" s="267" t="s">
        <v>544</v>
      </c>
      <c r="H9" s="168">
        <v>33</v>
      </c>
      <c r="I9" s="168">
        <v>180</v>
      </c>
      <c r="J9" s="168">
        <v>199</v>
      </c>
      <c r="K9" s="168">
        <v>30</v>
      </c>
      <c r="L9" s="267" t="s">
        <v>544</v>
      </c>
      <c r="M9" s="168">
        <v>195</v>
      </c>
      <c r="N9" s="40">
        <v>4</v>
      </c>
      <c r="O9" s="168">
        <v>138</v>
      </c>
      <c r="P9" s="40" t="s">
        <v>153</v>
      </c>
      <c r="Q9" s="168">
        <v>6</v>
      </c>
      <c r="R9" s="169">
        <v>89</v>
      </c>
      <c r="S9" s="77" t="s">
        <v>153</v>
      </c>
      <c r="T9" s="18"/>
    </row>
    <row r="10" spans="1:21" ht="24.75" customHeight="1">
      <c r="A10" s="186">
        <v>2011</v>
      </c>
      <c r="B10" s="133">
        <f>SUM(C10:S10,B18:P18,B23:Q23)</f>
        <v>8226</v>
      </c>
      <c r="C10" s="222">
        <v>5241</v>
      </c>
      <c r="D10" s="222">
        <v>20</v>
      </c>
      <c r="E10" s="222">
        <v>5</v>
      </c>
      <c r="F10" s="222">
        <v>106</v>
      </c>
      <c r="G10" s="222">
        <v>5</v>
      </c>
      <c r="H10" s="222">
        <v>29</v>
      </c>
      <c r="I10" s="222">
        <v>180</v>
      </c>
      <c r="J10" s="222">
        <v>228</v>
      </c>
      <c r="K10" s="222">
        <v>31</v>
      </c>
      <c r="L10" s="222">
        <v>1</v>
      </c>
      <c r="M10" s="222">
        <v>196</v>
      </c>
      <c r="N10" s="222">
        <v>3</v>
      </c>
      <c r="O10" s="222">
        <v>141</v>
      </c>
      <c r="P10" s="222">
        <v>4</v>
      </c>
      <c r="Q10" s="222">
        <v>6</v>
      </c>
      <c r="R10" s="222">
        <v>87</v>
      </c>
      <c r="S10" s="269">
        <v>1</v>
      </c>
      <c r="T10" s="18"/>
      <c r="U10" s="18"/>
    </row>
    <row r="11" spans="1:16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8" ht="39" customHeight="1">
      <c r="A12" s="115" t="s">
        <v>25</v>
      </c>
      <c r="B12" s="10" t="s">
        <v>169</v>
      </c>
      <c r="C12" s="10" t="s">
        <v>170</v>
      </c>
      <c r="D12" s="11" t="s">
        <v>545</v>
      </c>
      <c r="E12" s="299" t="s">
        <v>564</v>
      </c>
      <c r="F12" s="11" t="s">
        <v>266</v>
      </c>
      <c r="G12" s="11" t="s">
        <v>171</v>
      </c>
      <c r="H12" s="11" t="s">
        <v>565</v>
      </c>
      <c r="I12" s="221" t="s">
        <v>490</v>
      </c>
      <c r="J12" s="221" t="s">
        <v>500</v>
      </c>
      <c r="K12" s="11" t="s">
        <v>172</v>
      </c>
      <c r="L12" s="10" t="s">
        <v>475</v>
      </c>
      <c r="M12" s="13" t="s">
        <v>175</v>
      </c>
      <c r="N12" s="10" t="s">
        <v>173</v>
      </c>
      <c r="O12" s="10" t="s">
        <v>174</v>
      </c>
      <c r="P12" s="13" t="s">
        <v>150</v>
      </c>
      <c r="Q12" s="18"/>
      <c r="R12" s="18"/>
    </row>
    <row r="13" spans="1:18" ht="24.75" customHeight="1">
      <c r="A13" s="34">
        <v>2006</v>
      </c>
      <c r="B13" s="168">
        <v>1132</v>
      </c>
      <c r="C13" s="168">
        <v>223</v>
      </c>
      <c r="D13" s="168">
        <v>118</v>
      </c>
      <c r="E13" s="267" t="s">
        <v>544</v>
      </c>
      <c r="F13" s="40">
        <v>0</v>
      </c>
      <c r="G13" s="168">
        <v>1</v>
      </c>
      <c r="H13" s="168">
        <v>5</v>
      </c>
      <c r="I13" s="267" t="s">
        <v>544</v>
      </c>
      <c r="J13" s="168">
        <v>1</v>
      </c>
      <c r="K13" s="168">
        <v>142</v>
      </c>
      <c r="L13" s="168">
        <v>4</v>
      </c>
      <c r="M13" s="169">
        <v>1</v>
      </c>
      <c r="N13" s="168">
        <v>1</v>
      </c>
      <c r="O13" s="168">
        <v>206</v>
      </c>
      <c r="P13" s="169">
        <v>0</v>
      </c>
      <c r="Q13" s="18"/>
      <c r="R13" s="18"/>
    </row>
    <row r="14" spans="1:18" ht="24.75" customHeight="1">
      <c r="A14" s="34">
        <v>2007</v>
      </c>
      <c r="B14" s="168">
        <v>1140</v>
      </c>
      <c r="C14" s="168">
        <v>215</v>
      </c>
      <c r="D14" s="168">
        <v>115</v>
      </c>
      <c r="E14" s="267" t="s">
        <v>544</v>
      </c>
      <c r="F14" s="40">
        <v>0</v>
      </c>
      <c r="G14" s="168">
        <v>1</v>
      </c>
      <c r="H14" s="168">
        <v>5</v>
      </c>
      <c r="I14" s="267" t="s">
        <v>544</v>
      </c>
      <c r="J14" s="168">
        <v>1</v>
      </c>
      <c r="K14" s="168">
        <v>138</v>
      </c>
      <c r="L14" s="168">
        <v>4</v>
      </c>
      <c r="M14" s="169">
        <v>5</v>
      </c>
      <c r="N14" s="168">
        <v>1</v>
      </c>
      <c r="O14" s="168">
        <v>213</v>
      </c>
      <c r="P14" s="169">
        <v>0</v>
      </c>
      <c r="Q14" s="18"/>
      <c r="R14" s="18"/>
    </row>
    <row r="15" spans="1:18" ht="24.75" customHeight="1">
      <c r="A15" s="34">
        <v>2008</v>
      </c>
      <c r="B15" s="168">
        <v>1146</v>
      </c>
      <c r="C15" s="168">
        <v>213</v>
      </c>
      <c r="D15" s="168">
        <v>115</v>
      </c>
      <c r="E15" s="267" t="s">
        <v>544</v>
      </c>
      <c r="F15" s="40">
        <v>0</v>
      </c>
      <c r="G15" s="168">
        <v>1</v>
      </c>
      <c r="H15" s="168">
        <v>5</v>
      </c>
      <c r="I15" s="267" t="s">
        <v>544</v>
      </c>
      <c r="J15" s="168">
        <v>1</v>
      </c>
      <c r="K15" s="168">
        <v>142</v>
      </c>
      <c r="L15" s="168">
        <v>4</v>
      </c>
      <c r="M15" s="169">
        <v>5</v>
      </c>
      <c r="N15" s="168">
        <v>1</v>
      </c>
      <c r="O15" s="168">
        <v>215</v>
      </c>
      <c r="P15" s="169">
        <v>0</v>
      </c>
      <c r="Q15" s="18"/>
      <c r="R15" s="18"/>
    </row>
    <row r="16" spans="1:18" ht="24.75" customHeight="1">
      <c r="A16" s="34">
        <v>2009</v>
      </c>
      <c r="B16" s="168">
        <v>1152</v>
      </c>
      <c r="C16" s="168">
        <v>222</v>
      </c>
      <c r="D16" s="168">
        <v>114</v>
      </c>
      <c r="E16" s="267" t="s">
        <v>544</v>
      </c>
      <c r="F16" s="40">
        <v>0</v>
      </c>
      <c r="G16" s="168">
        <v>1</v>
      </c>
      <c r="H16" s="168">
        <v>5</v>
      </c>
      <c r="I16" s="267" t="s">
        <v>544</v>
      </c>
      <c r="J16" s="168">
        <v>1</v>
      </c>
      <c r="K16" s="168">
        <v>144</v>
      </c>
      <c r="L16" s="168">
        <v>4</v>
      </c>
      <c r="M16" s="169">
        <v>5</v>
      </c>
      <c r="N16" s="168">
        <v>1</v>
      </c>
      <c r="O16" s="168">
        <v>226</v>
      </c>
      <c r="P16" s="169">
        <v>0</v>
      </c>
      <c r="Q16" s="18"/>
      <c r="R16" s="18"/>
    </row>
    <row r="17" spans="1:18" ht="24.75" customHeight="1">
      <c r="A17" s="34">
        <v>2010</v>
      </c>
      <c r="B17" s="168">
        <v>1166</v>
      </c>
      <c r="C17" s="168">
        <v>223</v>
      </c>
      <c r="D17" s="168">
        <v>117</v>
      </c>
      <c r="E17" s="267" t="s">
        <v>544</v>
      </c>
      <c r="F17" s="40">
        <v>0</v>
      </c>
      <c r="G17" s="168">
        <v>1</v>
      </c>
      <c r="H17" s="168">
        <v>5</v>
      </c>
      <c r="I17" s="267" t="s">
        <v>544</v>
      </c>
      <c r="J17" s="168">
        <v>1</v>
      </c>
      <c r="K17" s="168">
        <v>144</v>
      </c>
      <c r="L17" s="168">
        <v>4</v>
      </c>
      <c r="M17" s="168">
        <v>5</v>
      </c>
      <c r="N17" s="168">
        <v>1</v>
      </c>
      <c r="O17" s="168">
        <v>236</v>
      </c>
      <c r="P17" s="169">
        <v>0</v>
      </c>
      <c r="Q17" s="18"/>
      <c r="R17" s="18"/>
    </row>
    <row r="18" spans="1:18" ht="24.75" customHeight="1">
      <c r="A18" s="186">
        <v>2011</v>
      </c>
      <c r="B18" s="223">
        <v>1180</v>
      </c>
      <c r="C18" s="223">
        <v>223</v>
      </c>
      <c r="D18" s="223">
        <v>3</v>
      </c>
      <c r="E18" s="223">
        <v>123</v>
      </c>
      <c r="F18" s="223">
        <v>0</v>
      </c>
      <c r="G18" s="223">
        <v>1</v>
      </c>
      <c r="H18" s="223">
        <v>5</v>
      </c>
      <c r="I18" s="223">
        <v>0</v>
      </c>
      <c r="J18" s="223">
        <v>2</v>
      </c>
      <c r="K18" s="223">
        <v>143</v>
      </c>
      <c r="L18" s="223">
        <v>4</v>
      </c>
      <c r="M18" s="223">
        <v>7</v>
      </c>
      <c r="N18" s="223">
        <v>1</v>
      </c>
      <c r="O18" s="223">
        <v>250</v>
      </c>
      <c r="P18" s="169">
        <v>0</v>
      </c>
      <c r="Q18" s="18"/>
      <c r="R18" s="18"/>
    </row>
    <row r="19" spans="1:16" ht="1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0.25" customHeight="1">
      <c r="A20" s="18" t="s">
        <v>95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3.5">
      <c r="A21" s="101" t="s">
        <v>492</v>
      </c>
      <c r="B21" s="185"/>
      <c r="C21" s="185"/>
      <c r="D21" s="185"/>
      <c r="E21" s="185"/>
      <c r="F21" s="185"/>
      <c r="G21" s="185"/>
      <c r="H21" s="18"/>
      <c r="I21" s="18"/>
      <c r="J21" s="18"/>
      <c r="K21" s="18"/>
      <c r="L21" s="18"/>
      <c r="M21" s="18"/>
      <c r="N21" s="18"/>
      <c r="O21" s="18"/>
      <c r="P21" s="18"/>
    </row>
    <row r="22" spans="1:7" ht="13.5">
      <c r="A22" s="101" t="s">
        <v>493</v>
      </c>
      <c r="B22" s="101"/>
      <c r="C22" s="101"/>
      <c r="D22" s="101"/>
      <c r="E22" s="101"/>
      <c r="F22" s="101"/>
      <c r="G22" s="101"/>
    </row>
    <row r="23" spans="1:7" ht="13.5">
      <c r="A23" s="101" t="s">
        <v>494</v>
      </c>
      <c r="B23" s="185"/>
      <c r="C23" s="185"/>
      <c r="D23" s="185"/>
      <c r="E23" s="185"/>
      <c r="F23" s="185"/>
      <c r="G23" s="185"/>
    </row>
    <row r="24" spans="1:7" ht="13.5">
      <c r="A24" s="101" t="s">
        <v>495</v>
      </c>
      <c r="B24" s="185"/>
      <c r="C24" s="185"/>
      <c r="D24" s="185"/>
      <c r="E24" s="185"/>
      <c r="F24" s="185"/>
      <c r="G24" s="185"/>
    </row>
    <row r="25" spans="1:7" ht="13.5">
      <c r="A25" s="101" t="s">
        <v>496</v>
      </c>
      <c r="B25" s="101"/>
      <c r="C25" s="101"/>
      <c r="D25" s="101"/>
      <c r="E25" s="101"/>
      <c r="F25" s="101"/>
      <c r="G25" s="101"/>
    </row>
    <row r="26" spans="1:7" ht="13.5">
      <c r="A26" s="101" t="s">
        <v>497</v>
      </c>
      <c r="B26" s="101"/>
      <c r="C26" s="101"/>
      <c r="D26" s="101"/>
      <c r="E26" s="101"/>
      <c r="F26" s="101"/>
      <c r="G26" s="101"/>
    </row>
    <row r="27" spans="1:7" ht="13.5">
      <c r="A27" s="101" t="s">
        <v>498</v>
      </c>
      <c r="B27" s="101"/>
      <c r="C27" s="101"/>
      <c r="D27" s="101"/>
      <c r="E27" s="101"/>
      <c r="F27" s="101"/>
      <c r="G27" s="101"/>
    </row>
    <row r="28" spans="1:7" ht="13.5">
      <c r="A28" s="101" t="s">
        <v>499</v>
      </c>
      <c r="B28" s="101"/>
      <c r="C28" s="101"/>
      <c r="D28" s="101"/>
      <c r="E28" s="101"/>
      <c r="F28" s="101"/>
      <c r="G28" s="101"/>
    </row>
  </sheetData>
  <sheetProtection/>
  <mergeCells count="2">
    <mergeCell ref="A1:P1"/>
    <mergeCell ref="A3:N3"/>
  </mergeCells>
  <dataValidations count="1">
    <dataValidation type="whole" operator="greaterThanOrEqual" allowBlank="1" showInputMessage="1" showErrorMessage="1" errorTitle="숫자 입력란~~~~~~~" sqref="B18:O18 C10:S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E16" sqref="E16"/>
    </sheetView>
  </sheetViews>
  <sheetFormatPr defaultColWidth="8.88671875" defaultRowHeight="13.5"/>
  <cols>
    <col min="1" max="1" width="8.88671875" style="12" customWidth="1"/>
    <col min="2" max="2" width="7.3359375" style="12" customWidth="1"/>
    <col min="3" max="4" width="6.88671875" style="12" customWidth="1"/>
    <col min="5" max="5" width="7.3359375" style="12" customWidth="1"/>
    <col min="6" max="7" width="6.88671875" style="12" customWidth="1"/>
    <col min="8" max="8" width="7.21484375" style="12" customWidth="1"/>
    <col min="9" max="9" width="6.4453125" style="12" customWidth="1"/>
    <col min="10" max="10" width="6.3359375" style="12" customWidth="1"/>
    <col min="11" max="11" width="6.99609375" style="12" customWidth="1"/>
    <col min="12" max="12" width="7.21484375" style="12" customWidth="1"/>
    <col min="13" max="14" width="7.4453125" style="12" customWidth="1"/>
    <col min="15" max="15" width="6.88671875" style="12" customWidth="1"/>
    <col min="16" max="16" width="5.77734375" style="12" customWidth="1"/>
    <col min="17" max="17" width="6.77734375" style="12" customWidth="1"/>
    <col min="18" max="16384" width="8.88671875" style="12" customWidth="1"/>
  </cols>
  <sheetData>
    <row r="1" spans="1:17" ht="20.25" customHeight="1">
      <c r="A1" s="303" t="s">
        <v>566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53"/>
      <c r="O1" s="353"/>
      <c r="P1" s="353"/>
      <c r="Q1" s="18"/>
    </row>
    <row r="2" spans="1:17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56"/>
      <c r="O2" s="156"/>
      <c r="P2" s="156"/>
      <c r="Q2" s="18"/>
    </row>
    <row r="3" spans="1:17" ht="20.25" customHeight="1">
      <c r="A3" s="300" t="s">
        <v>164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s="103" customFormat="1" ht="24.75" customHeight="1">
      <c r="A4" s="346" t="s">
        <v>176</v>
      </c>
      <c r="B4" s="332" t="s">
        <v>177</v>
      </c>
      <c r="C4" s="332" t="s">
        <v>178</v>
      </c>
      <c r="D4" s="332" t="s">
        <v>179</v>
      </c>
      <c r="E4" s="332"/>
      <c r="F4" s="332"/>
      <c r="G4" s="332"/>
      <c r="H4" s="332"/>
      <c r="I4" s="332" t="s">
        <v>180</v>
      </c>
      <c r="J4" s="332"/>
      <c r="K4" s="332"/>
      <c r="L4" s="332"/>
      <c r="M4" s="332"/>
      <c r="N4" s="332"/>
      <c r="O4" s="332"/>
      <c r="P4" s="332"/>
      <c r="Q4" s="345"/>
    </row>
    <row r="5" spans="1:17" s="103" customFormat="1" ht="24.75" customHeight="1">
      <c r="A5" s="346"/>
      <c r="B5" s="332"/>
      <c r="C5" s="332"/>
      <c r="D5" s="10" t="s">
        <v>43</v>
      </c>
      <c r="E5" s="10" t="s">
        <v>181</v>
      </c>
      <c r="F5" s="10" t="s">
        <v>182</v>
      </c>
      <c r="G5" s="10" t="s">
        <v>183</v>
      </c>
      <c r="H5" s="10" t="s">
        <v>184</v>
      </c>
      <c r="I5" s="10" t="s">
        <v>43</v>
      </c>
      <c r="J5" s="10" t="s">
        <v>185</v>
      </c>
      <c r="K5" s="10" t="s">
        <v>186</v>
      </c>
      <c r="L5" s="10" t="s">
        <v>187</v>
      </c>
      <c r="M5" s="10" t="s">
        <v>188</v>
      </c>
      <c r="N5" s="10" t="s">
        <v>491</v>
      </c>
      <c r="O5" s="10" t="s">
        <v>189</v>
      </c>
      <c r="P5" s="10" t="s">
        <v>190</v>
      </c>
      <c r="Q5" s="13" t="s">
        <v>191</v>
      </c>
    </row>
    <row r="6" spans="1:17" s="103" customFormat="1" ht="24.75" customHeight="1">
      <c r="A6" s="34">
        <v>2006</v>
      </c>
      <c r="B6" s="40">
        <v>595</v>
      </c>
      <c r="C6" s="40">
        <v>4</v>
      </c>
      <c r="D6" s="40">
        <v>142</v>
      </c>
      <c r="E6" s="40">
        <v>88</v>
      </c>
      <c r="F6" s="40">
        <v>7</v>
      </c>
      <c r="G6" s="40">
        <v>0</v>
      </c>
      <c r="H6" s="40">
        <v>47</v>
      </c>
      <c r="I6" s="40">
        <v>449</v>
      </c>
      <c r="J6" s="40">
        <v>9</v>
      </c>
      <c r="K6" s="40">
        <v>230</v>
      </c>
      <c r="L6" s="40">
        <v>202</v>
      </c>
      <c r="M6" s="40">
        <v>0</v>
      </c>
      <c r="N6" s="40">
        <v>1</v>
      </c>
      <c r="O6" s="40" t="s">
        <v>153</v>
      </c>
      <c r="P6" s="40">
        <v>7</v>
      </c>
      <c r="Q6" s="77">
        <v>0</v>
      </c>
    </row>
    <row r="7" spans="1:17" s="103" customFormat="1" ht="24.75" customHeight="1">
      <c r="A7" s="34">
        <v>2007</v>
      </c>
      <c r="B7" s="40">
        <v>648</v>
      </c>
      <c r="C7" s="40">
        <v>4</v>
      </c>
      <c r="D7" s="40">
        <v>133</v>
      </c>
      <c r="E7" s="40">
        <v>89</v>
      </c>
      <c r="F7" s="40">
        <v>0</v>
      </c>
      <c r="G7" s="40">
        <v>0</v>
      </c>
      <c r="H7" s="40">
        <v>44</v>
      </c>
      <c r="I7" s="40">
        <v>511</v>
      </c>
      <c r="J7" s="40">
        <v>7</v>
      </c>
      <c r="K7" s="40">
        <v>39</v>
      </c>
      <c r="L7" s="40">
        <v>116</v>
      </c>
      <c r="M7" s="40">
        <v>115</v>
      </c>
      <c r="N7" s="40">
        <v>1</v>
      </c>
      <c r="O7" s="40">
        <v>226</v>
      </c>
      <c r="P7" s="40">
        <v>7</v>
      </c>
      <c r="Q7" s="77">
        <v>0</v>
      </c>
    </row>
    <row r="8" spans="1:17" s="103" customFormat="1" ht="24.75" customHeight="1">
      <c r="A8" s="34">
        <v>2008</v>
      </c>
      <c r="B8" s="40">
        <v>497</v>
      </c>
      <c r="C8" s="40">
        <v>4</v>
      </c>
      <c r="D8" s="40">
        <v>97</v>
      </c>
      <c r="E8" s="40">
        <v>58</v>
      </c>
      <c r="F8" s="40">
        <v>0</v>
      </c>
      <c r="G8" s="40">
        <v>0</v>
      </c>
      <c r="H8" s="40">
        <v>39</v>
      </c>
      <c r="I8" s="40">
        <v>396</v>
      </c>
      <c r="J8" s="40">
        <v>15</v>
      </c>
      <c r="K8" s="40">
        <v>45</v>
      </c>
      <c r="L8" s="40">
        <v>72</v>
      </c>
      <c r="M8" s="40">
        <v>87</v>
      </c>
      <c r="N8" s="40">
        <v>1</v>
      </c>
      <c r="O8" s="40">
        <v>163</v>
      </c>
      <c r="P8" s="40">
        <v>12</v>
      </c>
      <c r="Q8" s="77">
        <v>0</v>
      </c>
    </row>
    <row r="9" spans="1:17" s="103" customFormat="1" ht="24.75" customHeight="1">
      <c r="A9" s="34">
        <v>2009</v>
      </c>
      <c r="B9" s="40">
        <v>478</v>
      </c>
      <c r="C9" s="40">
        <v>3</v>
      </c>
      <c r="D9" s="40">
        <v>96</v>
      </c>
      <c r="E9" s="40">
        <v>58</v>
      </c>
      <c r="F9" s="40">
        <v>0</v>
      </c>
      <c r="G9" s="40">
        <v>0</v>
      </c>
      <c r="H9" s="40">
        <v>38</v>
      </c>
      <c r="I9" s="40">
        <v>379</v>
      </c>
      <c r="J9" s="40">
        <v>16</v>
      </c>
      <c r="K9" s="40">
        <v>34</v>
      </c>
      <c r="L9" s="40">
        <v>72</v>
      </c>
      <c r="M9" s="40">
        <v>83</v>
      </c>
      <c r="N9" s="40">
        <v>1</v>
      </c>
      <c r="O9" s="40">
        <v>161</v>
      </c>
      <c r="P9" s="40">
        <v>12</v>
      </c>
      <c r="Q9" s="77">
        <v>0</v>
      </c>
    </row>
    <row r="10" spans="1:17" s="103" customFormat="1" ht="24.75" customHeight="1">
      <c r="A10" s="34">
        <v>2010</v>
      </c>
      <c r="B10" s="40">
        <v>454</v>
      </c>
      <c r="C10" s="40">
        <v>2</v>
      </c>
      <c r="D10" s="40">
        <v>91</v>
      </c>
      <c r="E10" s="40">
        <v>54</v>
      </c>
      <c r="F10" s="40">
        <v>0</v>
      </c>
      <c r="G10" s="40">
        <v>0</v>
      </c>
      <c r="H10" s="40">
        <v>37</v>
      </c>
      <c r="I10" s="40">
        <v>361</v>
      </c>
      <c r="J10" s="40">
        <v>14</v>
      </c>
      <c r="K10" s="40">
        <v>33</v>
      </c>
      <c r="L10" s="40">
        <v>66</v>
      </c>
      <c r="M10" s="40">
        <v>75</v>
      </c>
      <c r="N10" s="40">
        <v>1</v>
      </c>
      <c r="O10" s="40">
        <v>161</v>
      </c>
      <c r="P10" s="40">
        <v>11</v>
      </c>
      <c r="Q10" s="77">
        <v>0</v>
      </c>
    </row>
    <row r="11" spans="1:17" s="103" customFormat="1" ht="24.75" customHeight="1">
      <c r="A11" s="198">
        <v>2011</v>
      </c>
      <c r="B11" s="189">
        <f>D11+I11+C11</f>
        <v>533</v>
      </c>
      <c r="C11" s="190">
        <v>2</v>
      </c>
      <c r="D11" s="189">
        <f>SUM(E11:H11)</f>
        <v>135</v>
      </c>
      <c r="E11" s="190">
        <v>91</v>
      </c>
      <c r="F11" s="190">
        <v>0</v>
      </c>
      <c r="G11" s="190">
        <v>0</v>
      </c>
      <c r="H11" s="190">
        <v>44</v>
      </c>
      <c r="I11" s="189">
        <f>SUM(J11:Q11)</f>
        <v>396</v>
      </c>
      <c r="J11" s="190">
        <v>15</v>
      </c>
      <c r="K11" s="214">
        <v>31</v>
      </c>
      <c r="L11" s="214">
        <v>87</v>
      </c>
      <c r="M11" s="214">
        <v>78</v>
      </c>
      <c r="N11" s="214">
        <v>1</v>
      </c>
      <c r="O11" s="214">
        <v>174</v>
      </c>
      <c r="P11" s="214">
        <v>10</v>
      </c>
      <c r="Q11" s="215">
        <v>0</v>
      </c>
    </row>
    <row r="12" spans="1:17" ht="1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20.25" customHeight="1">
      <c r="A13" s="18" t="s">
        <v>95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3.5">
      <c r="A14" s="352"/>
      <c r="B14" s="352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24"/>
    </row>
  </sheetData>
  <sheetProtection/>
  <mergeCells count="8">
    <mergeCell ref="A14:B14"/>
    <mergeCell ref="A1:P1"/>
    <mergeCell ref="A3:Q3"/>
    <mergeCell ref="A4:A5"/>
    <mergeCell ref="B4:B5"/>
    <mergeCell ref="C4:C5"/>
    <mergeCell ref="D4:H4"/>
    <mergeCell ref="I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8.88671875" style="12" customWidth="1"/>
    <col min="2" max="2" width="6.88671875" style="12" customWidth="1"/>
    <col min="3" max="14" width="5.77734375" style="12" customWidth="1"/>
    <col min="15" max="18" width="6.77734375" style="12" customWidth="1"/>
    <col min="19" max="16384" width="8.88671875" style="12" customWidth="1"/>
  </cols>
  <sheetData>
    <row r="1" spans="1:15" ht="20.25" customHeight="1">
      <c r="A1" s="272" t="s">
        <v>297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8"/>
    </row>
    <row r="2" spans="1:15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8"/>
    </row>
    <row r="3" spans="1:14" ht="20.25" customHeight="1">
      <c r="A3" s="20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8" ht="24.75" customHeight="1">
      <c r="A4" s="310" t="s">
        <v>23</v>
      </c>
      <c r="B4" s="275" t="s">
        <v>298</v>
      </c>
      <c r="C4" s="281" t="s">
        <v>299</v>
      </c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311" t="s">
        <v>41</v>
      </c>
      <c r="O4" s="279" t="s">
        <v>300</v>
      </c>
      <c r="P4" s="306"/>
      <c r="Q4" s="306" t="s">
        <v>301</v>
      </c>
      <c r="R4" s="280"/>
    </row>
    <row r="5" spans="1:18" ht="33.75" customHeight="1">
      <c r="A5" s="274"/>
      <c r="B5" s="276"/>
      <c r="C5" s="27" t="s">
        <v>302</v>
      </c>
      <c r="D5" s="27" t="s">
        <v>303</v>
      </c>
      <c r="E5" s="27" t="s">
        <v>304</v>
      </c>
      <c r="F5" s="27" t="s">
        <v>305</v>
      </c>
      <c r="G5" s="27" t="s">
        <v>84</v>
      </c>
      <c r="H5" s="27" t="s">
        <v>85</v>
      </c>
      <c r="I5" s="27" t="s">
        <v>86</v>
      </c>
      <c r="J5" s="27" t="s">
        <v>87</v>
      </c>
      <c r="K5" s="27" t="s">
        <v>88</v>
      </c>
      <c r="L5" s="27" t="s">
        <v>89</v>
      </c>
      <c r="M5" s="27" t="s">
        <v>90</v>
      </c>
      <c r="N5" s="278"/>
      <c r="O5" s="56" t="s">
        <v>306</v>
      </c>
      <c r="P5" s="57" t="s">
        <v>307</v>
      </c>
      <c r="Q5" s="31" t="s">
        <v>306</v>
      </c>
      <c r="R5" s="13" t="s">
        <v>307</v>
      </c>
    </row>
    <row r="6" spans="1:18" ht="24.75" customHeight="1">
      <c r="A6" s="14" t="s">
        <v>22</v>
      </c>
      <c r="B6" s="41">
        <v>212</v>
      </c>
      <c r="C6" s="41">
        <v>209</v>
      </c>
      <c r="D6" s="41">
        <v>0</v>
      </c>
      <c r="E6" s="41">
        <v>0</v>
      </c>
      <c r="F6" s="41">
        <v>0</v>
      </c>
      <c r="G6" s="41">
        <v>1</v>
      </c>
      <c r="H6" s="41">
        <v>3</v>
      </c>
      <c r="I6" s="41">
        <v>8</v>
      </c>
      <c r="J6" s="41">
        <v>12</v>
      </c>
      <c r="K6" s="41">
        <v>29</v>
      </c>
      <c r="L6" s="41">
        <v>64</v>
      </c>
      <c r="M6" s="41">
        <v>92</v>
      </c>
      <c r="N6" s="42">
        <v>3</v>
      </c>
      <c r="O6" s="67">
        <v>8</v>
      </c>
      <c r="P6" s="41">
        <v>120</v>
      </c>
      <c r="Q6" s="41">
        <v>1</v>
      </c>
      <c r="R6" s="42">
        <v>45</v>
      </c>
    </row>
    <row r="7" spans="1:18" ht="24.75" customHeight="1">
      <c r="A7" s="58" t="s">
        <v>26</v>
      </c>
      <c r="B7" s="68">
        <v>220</v>
      </c>
      <c r="C7" s="68">
        <v>217</v>
      </c>
      <c r="D7" s="41">
        <v>0</v>
      </c>
      <c r="E7" s="41">
        <v>0</v>
      </c>
      <c r="F7" s="41">
        <v>0</v>
      </c>
      <c r="G7" s="68">
        <v>1</v>
      </c>
      <c r="H7" s="68">
        <v>3</v>
      </c>
      <c r="I7" s="68">
        <v>10</v>
      </c>
      <c r="J7" s="68">
        <v>10</v>
      </c>
      <c r="K7" s="68">
        <v>29</v>
      </c>
      <c r="L7" s="68">
        <v>64</v>
      </c>
      <c r="M7" s="68">
        <v>100</v>
      </c>
      <c r="N7" s="69">
        <v>3</v>
      </c>
      <c r="O7" s="70">
        <v>8</v>
      </c>
      <c r="P7" s="40">
        <v>151</v>
      </c>
      <c r="Q7" s="40">
        <v>3</v>
      </c>
      <c r="R7" s="71">
        <v>73</v>
      </c>
    </row>
    <row r="8" spans="1:18" ht="24.75" customHeight="1">
      <c r="A8" s="58" t="s">
        <v>33</v>
      </c>
      <c r="B8" s="68">
        <v>239</v>
      </c>
      <c r="C8" s="68">
        <v>236</v>
      </c>
      <c r="D8" s="41">
        <v>0</v>
      </c>
      <c r="E8" s="41">
        <v>0</v>
      </c>
      <c r="F8" s="41">
        <v>0</v>
      </c>
      <c r="G8" s="68">
        <v>1</v>
      </c>
      <c r="H8" s="68">
        <v>3</v>
      </c>
      <c r="I8" s="68">
        <v>11</v>
      </c>
      <c r="J8" s="68">
        <v>11</v>
      </c>
      <c r="K8" s="68">
        <v>34</v>
      </c>
      <c r="L8" s="68">
        <v>73</v>
      </c>
      <c r="M8" s="68">
        <v>103</v>
      </c>
      <c r="N8" s="72">
        <v>3</v>
      </c>
      <c r="O8" s="70">
        <v>8</v>
      </c>
      <c r="P8" s="40">
        <v>155</v>
      </c>
      <c r="Q8" s="40">
        <v>3</v>
      </c>
      <c r="R8" s="71">
        <v>73</v>
      </c>
    </row>
    <row r="9" spans="1:18" ht="24.75" customHeight="1">
      <c r="A9" s="59" t="s">
        <v>260</v>
      </c>
      <c r="B9" s="73">
        <v>236</v>
      </c>
      <c r="C9" s="73">
        <v>236</v>
      </c>
      <c r="D9" s="41">
        <v>0</v>
      </c>
      <c r="E9" s="41">
        <v>0</v>
      </c>
      <c r="F9" s="41">
        <v>0</v>
      </c>
      <c r="G9" s="73">
        <v>1</v>
      </c>
      <c r="H9" s="73">
        <v>3</v>
      </c>
      <c r="I9" s="73">
        <v>12</v>
      </c>
      <c r="J9" s="73">
        <v>11</v>
      </c>
      <c r="K9" s="73">
        <v>34</v>
      </c>
      <c r="L9" s="73">
        <v>72</v>
      </c>
      <c r="M9" s="74">
        <v>103</v>
      </c>
      <c r="N9" s="60">
        <v>0</v>
      </c>
      <c r="O9" s="54">
        <v>8</v>
      </c>
      <c r="P9" s="75">
        <v>155</v>
      </c>
      <c r="Q9" s="75">
        <v>3</v>
      </c>
      <c r="R9" s="54">
        <v>73</v>
      </c>
    </row>
    <row r="10" spans="1:18" ht="24.75" customHeight="1">
      <c r="A10" s="14" t="s">
        <v>275</v>
      </c>
      <c r="B10" s="41">
        <v>271</v>
      </c>
      <c r="C10" s="41">
        <v>271</v>
      </c>
      <c r="D10" s="41">
        <v>0</v>
      </c>
      <c r="E10" s="41">
        <v>0</v>
      </c>
      <c r="F10" s="41">
        <v>0</v>
      </c>
      <c r="G10" s="41">
        <v>1</v>
      </c>
      <c r="H10" s="41">
        <v>3</v>
      </c>
      <c r="I10" s="41">
        <v>13</v>
      </c>
      <c r="J10" s="41">
        <v>11</v>
      </c>
      <c r="K10" s="41">
        <v>33</v>
      </c>
      <c r="L10" s="41">
        <v>72</v>
      </c>
      <c r="M10" s="41">
        <v>138</v>
      </c>
      <c r="N10" s="61">
        <v>0</v>
      </c>
      <c r="O10" s="76">
        <v>8</v>
      </c>
      <c r="P10" s="40">
        <v>144</v>
      </c>
      <c r="Q10" s="40">
        <v>4</v>
      </c>
      <c r="R10" s="77">
        <v>91</v>
      </c>
    </row>
    <row r="11" spans="1:18" ht="24.75" customHeight="1">
      <c r="A11" s="187" t="s">
        <v>455</v>
      </c>
      <c r="B11" s="135">
        <f>SUM(C11+N11)</f>
        <v>281</v>
      </c>
      <c r="C11" s="41">
        <f>SUM(D11:M11)</f>
        <v>281</v>
      </c>
      <c r="D11" s="195">
        <v>0</v>
      </c>
      <c r="E11" s="195">
        <v>0</v>
      </c>
      <c r="F11" s="195">
        <v>0</v>
      </c>
      <c r="G11" s="133">
        <v>1</v>
      </c>
      <c r="H11" s="133">
        <v>3</v>
      </c>
      <c r="I11" s="133">
        <v>15</v>
      </c>
      <c r="J11" s="133">
        <v>11</v>
      </c>
      <c r="K11" s="133">
        <v>33</v>
      </c>
      <c r="L11" s="133">
        <v>72</v>
      </c>
      <c r="M11" s="133">
        <v>146</v>
      </c>
      <c r="N11" s="197">
        <v>0</v>
      </c>
      <c r="O11" s="193">
        <v>8</v>
      </c>
      <c r="P11" s="195">
        <v>140</v>
      </c>
      <c r="Q11" s="195">
        <v>4</v>
      </c>
      <c r="R11" s="196">
        <v>94</v>
      </c>
    </row>
    <row r="12" spans="1:18" ht="15" customHeight="1">
      <c r="A12" s="63"/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6"/>
      <c r="P12" s="66"/>
      <c r="Q12" s="66"/>
      <c r="R12" s="66"/>
    </row>
    <row r="13" spans="1:15" ht="21" customHeight="1">
      <c r="A13" s="18" t="s">
        <v>308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1" customHeight="1">
      <c r="A14" s="270" t="s">
        <v>309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18"/>
    </row>
    <row r="15" spans="1:15" ht="16.5" customHeight="1">
      <c r="A15" s="271" t="s">
        <v>310</v>
      </c>
      <c r="B15" s="271"/>
      <c r="C15" s="271"/>
      <c r="D15" s="271"/>
      <c r="E15" s="271"/>
      <c r="F15" s="271"/>
      <c r="G15" s="271"/>
      <c r="H15" s="18"/>
      <c r="I15" s="18"/>
      <c r="J15" s="18"/>
      <c r="K15" s="18"/>
      <c r="L15" s="18"/>
      <c r="M15" s="18"/>
      <c r="N15" s="62"/>
      <c r="O15" s="18"/>
    </row>
  </sheetData>
  <sheetProtection/>
  <mergeCells count="9">
    <mergeCell ref="A15:G15"/>
    <mergeCell ref="A1:N1"/>
    <mergeCell ref="A4:A5"/>
    <mergeCell ref="B4:B5"/>
    <mergeCell ref="N4:N5"/>
    <mergeCell ref="O4:P4"/>
    <mergeCell ref="Q4:R4"/>
    <mergeCell ref="C4:M4"/>
    <mergeCell ref="A14:N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workbookViewId="0" topLeftCell="A1">
      <selection activeCell="D26" sqref="D26"/>
    </sheetView>
  </sheetViews>
  <sheetFormatPr defaultColWidth="8.88671875" defaultRowHeight="13.5"/>
  <cols>
    <col min="1" max="1" width="9.3359375" style="254" customWidth="1"/>
    <col min="2" max="2" width="9.6640625" style="254" customWidth="1"/>
    <col min="3" max="3" width="9.6640625" style="255" customWidth="1"/>
    <col min="4" max="5" width="9.6640625" style="254" customWidth="1"/>
    <col min="6" max="6" width="11.77734375" style="254" customWidth="1"/>
    <col min="7" max="7" width="9.6640625" style="254" customWidth="1"/>
    <col min="8" max="10" width="11.10546875" style="254" customWidth="1"/>
    <col min="11" max="12" width="6.88671875" style="254" customWidth="1"/>
    <col min="13" max="16384" width="8.88671875" style="254" customWidth="1"/>
  </cols>
  <sheetData>
    <row r="1" spans="1:11" s="248" customFormat="1" ht="19.5" customHeight="1">
      <c r="A1" s="259" t="s">
        <v>546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248" customFormat="1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249" customFormat="1" ht="19.5" customHeight="1">
      <c r="A3" s="257" t="s">
        <v>543</v>
      </c>
      <c r="B3" s="257" t="s">
        <v>240</v>
      </c>
      <c r="C3" s="257"/>
      <c r="D3" s="257" t="s">
        <v>240</v>
      </c>
      <c r="E3" s="257" t="s">
        <v>240</v>
      </c>
      <c r="F3" s="257"/>
      <c r="G3" s="257"/>
      <c r="H3" s="257"/>
      <c r="I3" s="257"/>
      <c r="J3" s="24"/>
      <c r="K3" s="24"/>
    </row>
    <row r="4" spans="1:11" s="249" customFormat="1" ht="17.25" customHeight="1">
      <c r="A4" s="305" t="s">
        <v>25</v>
      </c>
      <c r="B4" s="306" t="s">
        <v>37</v>
      </c>
      <c r="C4" s="313" t="s">
        <v>476</v>
      </c>
      <c r="D4" s="314"/>
      <c r="E4" s="314"/>
      <c r="F4" s="314"/>
      <c r="G4" s="301" t="s">
        <v>477</v>
      </c>
      <c r="H4" s="312"/>
      <c r="I4" s="312"/>
      <c r="J4" s="312"/>
      <c r="K4" s="24"/>
    </row>
    <row r="5" spans="1:11" s="249" customFormat="1" ht="31.5" customHeight="1">
      <c r="A5" s="305"/>
      <c r="B5" s="306"/>
      <c r="C5" s="23"/>
      <c r="D5" s="260" t="s">
        <v>478</v>
      </c>
      <c r="E5" s="11" t="s">
        <v>479</v>
      </c>
      <c r="F5" s="11" t="s">
        <v>480</v>
      </c>
      <c r="G5" s="113"/>
      <c r="H5" s="11" t="s">
        <v>481</v>
      </c>
      <c r="I5" s="10" t="s">
        <v>482</v>
      </c>
      <c r="J5" s="21" t="s">
        <v>542</v>
      </c>
      <c r="K5" s="24"/>
    </row>
    <row r="6" spans="1:11" s="249" customFormat="1" ht="28.5" customHeight="1">
      <c r="A6" s="186" t="s">
        <v>456</v>
      </c>
      <c r="B6" s="135">
        <f>C6+G6</f>
        <v>433</v>
      </c>
      <c r="C6" s="135">
        <f>SUM(D6:F6)</f>
        <v>433</v>
      </c>
      <c r="D6" s="195">
        <v>0</v>
      </c>
      <c r="E6" s="195">
        <v>210</v>
      </c>
      <c r="F6" s="195">
        <v>223</v>
      </c>
      <c r="G6" s="195">
        <v>0</v>
      </c>
      <c r="H6" s="195">
        <v>0</v>
      </c>
      <c r="I6" s="195">
        <v>0</v>
      </c>
      <c r="J6" s="196">
        <v>0</v>
      </c>
      <c r="K6" s="24"/>
    </row>
    <row r="7" spans="1:37" s="249" customFormat="1" ht="21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258"/>
      <c r="L7" s="250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</row>
    <row r="8" spans="1:37" s="249" customFormat="1" ht="21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258"/>
      <c r="L8" s="250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</row>
    <row r="9" spans="1:37" s="249" customFormat="1" ht="21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58"/>
      <c r="L9" s="250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</row>
    <row r="10" spans="1:37" s="249" customFormat="1" ht="21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58"/>
      <c r="L10" s="250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</row>
    <row r="11" spans="1:37" s="249" customFormat="1" ht="21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58"/>
      <c r="L11" s="250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</row>
    <row r="12" spans="1:37" s="249" customFormat="1" ht="21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58"/>
      <c r="L12" s="250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</row>
    <row r="13" spans="1:37" s="249" customFormat="1" ht="21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188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</row>
    <row r="14" spans="11:37" s="249" customFormat="1" ht="21" customHeight="1">
      <c r="K14" s="188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</row>
    <row r="15" spans="1:24" s="253" customFormat="1" ht="21" customHeigh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165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</row>
    <row r="16" spans="1:24" s="253" customFormat="1" ht="21" customHeight="1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165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1:11" s="248" customFormat="1" ht="19.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101"/>
    </row>
    <row r="18" spans="1:11" s="248" customFormat="1" ht="19.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101"/>
    </row>
    <row r="19" spans="1:10" s="248" customFormat="1" ht="13.5">
      <c r="A19" s="249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s="248" customFormat="1" ht="13.5">
      <c r="A20" s="249"/>
      <c r="B20" s="249"/>
      <c r="C20" s="249"/>
      <c r="D20" s="249"/>
      <c r="E20" s="249"/>
      <c r="F20" s="249"/>
      <c r="G20" s="249"/>
      <c r="H20" s="249"/>
      <c r="I20" s="249"/>
      <c r="J20" s="249"/>
    </row>
    <row r="21" spans="1:10" s="248" customFormat="1" ht="13.5">
      <c r="A21" s="249"/>
      <c r="B21" s="249"/>
      <c r="C21" s="249"/>
      <c r="D21" s="249"/>
      <c r="E21" s="249"/>
      <c r="F21" s="249"/>
      <c r="G21" s="249"/>
      <c r="H21" s="249"/>
      <c r="I21" s="249"/>
      <c r="J21" s="249"/>
    </row>
    <row r="22" spans="1:10" s="248" customFormat="1" ht="13.5">
      <c r="A22" s="249"/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0" s="248" customFormat="1" ht="13.5">
      <c r="A23" s="249"/>
      <c r="B23" s="249"/>
      <c r="C23" s="249"/>
      <c r="D23" s="249"/>
      <c r="E23" s="249"/>
      <c r="F23" s="249"/>
      <c r="G23" s="249"/>
      <c r="H23" s="249"/>
      <c r="I23" s="249"/>
      <c r="J23" s="249"/>
    </row>
    <row r="24" s="249" customFormat="1" ht="13.5"/>
    <row r="25" s="249" customFormat="1" ht="13.5"/>
    <row r="26" s="249" customFormat="1" ht="13.5"/>
    <row r="27" s="249" customFormat="1" ht="13.5"/>
    <row r="28" s="249" customFormat="1" ht="13.5"/>
    <row r="29" spans="1:10" s="249" customFormat="1" ht="13.5">
      <c r="A29" s="248"/>
      <c r="B29" s="248"/>
      <c r="C29" s="248"/>
      <c r="D29" s="248"/>
      <c r="E29" s="248"/>
      <c r="F29" s="248"/>
      <c r="G29" s="248"/>
      <c r="H29" s="248"/>
      <c r="I29" s="248"/>
      <c r="J29" s="248"/>
    </row>
    <row r="30" spans="1:10" s="249" customFormat="1" ht="13.5">
      <c r="A30" s="248"/>
      <c r="B30" s="248"/>
      <c r="C30" s="248"/>
      <c r="D30" s="248"/>
      <c r="E30" s="248"/>
      <c r="F30" s="248"/>
      <c r="G30" s="248"/>
      <c r="H30" s="248"/>
      <c r="I30" s="248"/>
      <c r="J30" s="248"/>
    </row>
    <row r="31" spans="1:10" s="249" customFormat="1" ht="13.5">
      <c r="A31" s="248"/>
      <c r="B31" s="248"/>
      <c r="C31" s="248"/>
      <c r="D31" s="248"/>
      <c r="E31" s="248"/>
      <c r="F31" s="248"/>
      <c r="G31" s="248"/>
      <c r="H31" s="248"/>
      <c r="I31" s="248"/>
      <c r="J31" s="248"/>
    </row>
    <row r="32" spans="1:10" s="249" customFormat="1" ht="13.5">
      <c r="A32" s="248"/>
      <c r="B32" s="248"/>
      <c r="C32" s="248"/>
      <c r="D32" s="248"/>
      <c r="E32" s="248"/>
      <c r="F32" s="248"/>
      <c r="G32" s="248"/>
      <c r="H32" s="248"/>
      <c r="I32" s="248"/>
      <c r="J32" s="248"/>
    </row>
    <row r="33" spans="1:10" s="249" customFormat="1" ht="13.5">
      <c r="A33" s="248"/>
      <c r="B33" s="248"/>
      <c r="C33" s="248"/>
      <c r="D33" s="248"/>
      <c r="E33" s="248"/>
      <c r="F33" s="248"/>
      <c r="G33" s="248"/>
      <c r="H33" s="248"/>
      <c r="I33" s="248"/>
      <c r="J33" s="248"/>
    </row>
    <row r="34" spans="1:10" s="249" customFormat="1" ht="13.5">
      <c r="A34" s="248"/>
      <c r="B34" s="248"/>
      <c r="C34" s="248"/>
      <c r="D34" s="248"/>
      <c r="E34" s="248"/>
      <c r="F34" s="248"/>
      <c r="G34" s="248"/>
      <c r="H34" s="248"/>
      <c r="I34" s="248"/>
      <c r="J34" s="248"/>
    </row>
    <row r="35" spans="1:10" s="249" customFormat="1" ht="13.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0" s="249" customFormat="1" ht="13.5">
      <c r="A36" s="248"/>
      <c r="B36" s="248"/>
      <c r="C36" s="248"/>
      <c r="D36" s="248"/>
      <c r="E36" s="248"/>
      <c r="F36" s="248"/>
      <c r="G36" s="248"/>
      <c r="H36" s="248"/>
      <c r="I36" s="248"/>
      <c r="J36" s="248"/>
    </row>
    <row r="37" spans="1:10" s="249" customFormat="1" ht="13.5">
      <c r="A37" s="248"/>
      <c r="B37" s="248"/>
      <c r="C37" s="248"/>
      <c r="D37" s="248"/>
      <c r="E37" s="248"/>
      <c r="F37" s="248"/>
      <c r="G37" s="248"/>
      <c r="H37" s="248"/>
      <c r="I37" s="248"/>
      <c r="J37" s="248"/>
    </row>
    <row r="38" spans="1:10" s="249" customFormat="1" ht="13.5">
      <c r="A38" s="248"/>
      <c r="B38" s="248"/>
      <c r="C38" s="248"/>
      <c r="D38" s="248"/>
      <c r="E38" s="248"/>
      <c r="F38" s="248"/>
      <c r="G38" s="248"/>
      <c r="H38" s="248"/>
      <c r="I38" s="248"/>
      <c r="J38" s="248"/>
    </row>
    <row r="39" s="248" customFormat="1" ht="13.5"/>
    <row r="40" s="248" customFormat="1" ht="13.5"/>
    <row r="41" s="248" customFormat="1" ht="13.5"/>
    <row r="42" s="248" customFormat="1" ht="13.5"/>
    <row r="43" s="248" customFormat="1" ht="13.5"/>
    <row r="44" s="248" customFormat="1" ht="13.5"/>
    <row r="45" spans="1:10" s="248" customFormat="1" ht="13.5">
      <c r="A45" s="254"/>
      <c r="B45" s="254"/>
      <c r="C45" s="255"/>
      <c r="D45" s="254"/>
      <c r="E45" s="254"/>
      <c r="F45" s="254"/>
      <c r="G45" s="254"/>
      <c r="H45" s="254"/>
      <c r="I45" s="254"/>
      <c r="J45" s="254"/>
    </row>
    <row r="46" spans="1:10" s="248" customFormat="1" ht="13.5">
      <c r="A46" s="254"/>
      <c r="B46" s="254"/>
      <c r="C46" s="255"/>
      <c r="D46" s="254"/>
      <c r="E46" s="254"/>
      <c r="F46" s="254"/>
      <c r="G46" s="254"/>
      <c r="H46" s="254"/>
      <c r="I46" s="254"/>
      <c r="J46" s="254"/>
    </row>
    <row r="47" spans="1:10" s="248" customFormat="1" ht="13.5">
      <c r="A47" s="254"/>
      <c r="B47" s="254"/>
      <c r="C47" s="255"/>
      <c r="D47" s="254"/>
      <c r="E47" s="254"/>
      <c r="F47" s="254"/>
      <c r="G47" s="254"/>
      <c r="H47" s="254"/>
      <c r="I47" s="254"/>
      <c r="J47" s="254"/>
    </row>
    <row r="48" spans="1:10" s="248" customFormat="1" ht="13.5">
      <c r="A48" s="254"/>
      <c r="B48" s="254"/>
      <c r="C48" s="255"/>
      <c r="D48" s="254"/>
      <c r="E48" s="254"/>
      <c r="F48" s="254"/>
      <c r="G48" s="254"/>
      <c r="H48" s="254"/>
      <c r="I48" s="254"/>
      <c r="J48" s="254"/>
    </row>
    <row r="49" spans="1:10" s="248" customFormat="1" ht="13.5">
      <c r="A49" s="254"/>
      <c r="B49" s="254"/>
      <c r="C49" s="255"/>
      <c r="D49" s="254"/>
      <c r="E49" s="254"/>
      <c r="F49" s="254"/>
      <c r="G49" s="254"/>
      <c r="H49" s="254"/>
      <c r="I49" s="254"/>
      <c r="J49" s="254"/>
    </row>
    <row r="50" spans="1:10" s="248" customFormat="1" ht="13.5">
      <c r="A50" s="254"/>
      <c r="B50" s="254"/>
      <c r="C50" s="255"/>
      <c r="D50" s="254"/>
      <c r="E50" s="254"/>
      <c r="F50" s="254"/>
      <c r="G50" s="254"/>
      <c r="H50" s="254"/>
      <c r="I50" s="254"/>
      <c r="J50" s="254"/>
    </row>
    <row r="51" spans="1:10" s="248" customFormat="1" ht="13.5">
      <c r="A51" s="254"/>
      <c r="B51" s="254"/>
      <c r="C51" s="255"/>
      <c r="D51" s="254"/>
      <c r="E51" s="254"/>
      <c r="F51" s="254"/>
      <c r="G51" s="254"/>
      <c r="H51" s="254"/>
      <c r="I51" s="254"/>
      <c r="J51" s="254"/>
    </row>
    <row r="52" spans="1:10" s="248" customFormat="1" ht="13.5">
      <c r="A52" s="254"/>
      <c r="B52" s="254"/>
      <c r="C52" s="255"/>
      <c r="D52" s="254"/>
      <c r="E52" s="254"/>
      <c r="F52" s="254"/>
      <c r="G52" s="254"/>
      <c r="H52" s="254"/>
      <c r="I52" s="254"/>
      <c r="J52" s="254"/>
    </row>
    <row r="53" spans="1:10" s="248" customFormat="1" ht="13.5">
      <c r="A53" s="254"/>
      <c r="B53" s="254"/>
      <c r="C53" s="255"/>
      <c r="D53" s="254"/>
      <c r="E53" s="254"/>
      <c r="F53" s="254"/>
      <c r="G53" s="254"/>
      <c r="H53" s="254"/>
      <c r="I53" s="254"/>
      <c r="J53" s="254"/>
    </row>
    <row r="54" spans="1:10" s="248" customFormat="1" ht="13.5">
      <c r="A54" s="254"/>
      <c r="B54" s="254"/>
      <c r="C54" s="255"/>
      <c r="D54" s="254"/>
      <c r="E54" s="254"/>
      <c r="F54" s="254"/>
      <c r="G54" s="254"/>
      <c r="H54" s="254"/>
      <c r="I54" s="254"/>
      <c r="J54" s="254"/>
    </row>
  </sheetData>
  <mergeCells count="4">
    <mergeCell ref="G4:J4"/>
    <mergeCell ref="A4:A5"/>
    <mergeCell ref="B4:B5"/>
    <mergeCell ref="C4:F4"/>
  </mergeCells>
  <printOptions/>
  <pageMargins left="0.75" right="0.75" top="0.82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D4" sqref="D4:D5"/>
    </sheetView>
  </sheetViews>
  <sheetFormatPr defaultColWidth="8.88671875" defaultRowHeight="13.5"/>
  <cols>
    <col min="1" max="1" width="7.99609375" style="12" customWidth="1"/>
    <col min="2" max="5" width="5.77734375" style="12" customWidth="1"/>
    <col min="6" max="17" width="4.77734375" style="12" customWidth="1"/>
    <col min="18" max="20" width="5.77734375" style="12" customWidth="1"/>
    <col min="21" max="16384" width="8.88671875" style="12" customWidth="1"/>
  </cols>
  <sheetData>
    <row r="1" spans="1:20" s="37" customFormat="1" ht="20.25" customHeight="1">
      <c r="A1" s="303" t="s">
        <v>547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1:20" s="37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0.25" customHeight="1">
      <c r="A3" s="291" t="s">
        <v>15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1:20" ht="24.75" customHeight="1">
      <c r="A4" s="310" t="s">
        <v>311</v>
      </c>
      <c r="B4" s="275" t="s">
        <v>37</v>
      </c>
      <c r="C4" s="315" t="s">
        <v>38</v>
      </c>
      <c r="D4" s="315" t="s">
        <v>39</v>
      </c>
      <c r="E4" s="315" t="s">
        <v>312</v>
      </c>
      <c r="F4" s="288" t="s">
        <v>313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  <c r="R4" s="315" t="s">
        <v>41</v>
      </c>
      <c r="S4" s="315" t="s">
        <v>314</v>
      </c>
      <c r="T4" s="311" t="s">
        <v>42</v>
      </c>
    </row>
    <row r="5" spans="1:20" ht="24.75" customHeight="1">
      <c r="A5" s="274"/>
      <c r="B5" s="276"/>
      <c r="C5" s="276"/>
      <c r="D5" s="276"/>
      <c r="E5" s="276"/>
      <c r="F5" s="26" t="s">
        <v>13</v>
      </c>
      <c r="G5" s="26" t="s">
        <v>315</v>
      </c>
      <c r="H5" s="26" t="s">
        <v>316</v>
      </c>
      <c r="I5" s="26" t="s">
        <v>317</v>
      </c>
      <c r="J5" s="26" t="s">
        <v>276</v>
      </c>
      <c r="K5" s="26" t="s">
        <v>62</v>
      </c>
      <c r="L5" s="26" t="s">
        <v>63</v>
      </c>
      <c r="M5" s="26" t="s">
        <v>64</v>
      </c>
      <c r="N5" s="26" t="s">
        <v>65</v>
      </c>
      <c r="O5" s="26" t="s">
        <v>66</v>
      </c>
      <c r="P5" s="26" t="s">
        <v>318</v>
      </c>
      <c r="Q5" s="26" t="s">
        <v>319</v>
      </c>
      <c r="R5" s="276"/>
      <c r="S5" s="316"/>
      <c r="T5" s="278"/>
    </row>
    <row r="6" spans="1:20" ht="24.75" customHeight="1">
      <c r="A6" s="79" t="s">
        <v>22</v>
      </c>
      <c r="B6" s="41">
        <v>18</v>
      </c>
      <c r="C6" s="90">
        <v>0</v>
      </c>
      <c r="D6" s="41">
        <v>1</v>
      </c>
      <c r="E6" s="87">
        <v>0</v>
      </c>
      <c r="F6" s="41">
        <v>8</v>
      </c>
      <c r="G6" s="87">
        <v>0</v>
      </c>
      <c r="H6" s="87">
        <v>0</v>
      </c>
      <c r="I6" s="87">
        <v>0</v>
      </c>
      <c r="J6" s="41">
        <v>1</v>
      </c>
      <c r="K6" s="41">
        <v>4</v>
      </c>
      <c r="L6" s="91">
        <v>0</v>
      </c>
      <c r="M6" s="41">
        <v>1</v>
      </c>
      <c r="N6" s="41">
        <v>0</v>
      </c>
      <c r="O6" s="41">
        <v>2</v>
      </c>
      <c r="P6" s="88">
        <v>0</v>
      </c>
      <c r="Q6" s="88">
        <v>0</v>
      </c>
      <c r="R6" s="41">
        <v>8</v>
      </c>
      <c r="S6" s="41">
        <v>1</v>
      </c>
      <c r="T6" s="89">
        <v>0</v>
      </c>
    </row>
    <row r="7" spans="1:20" ht="24.75" customHeight="1">
      <c r="A7" s="80" t="s">
        <v>26</v>
      </c>
      <c r="B7" s="52">
        <v>19</v>
      </c>
      <c r="C7" s="90">
        <v>0</v>
      </c>
      <c r="D7" s="52">
        <v>1</v>
      </c>
      <c r="E7" s="87">
        <v>0</v>
      </c>
      <c r="F7" s="52">
        <v>13</v>
      </c>
      <c r="G7" s="87">
        <v>0</v>
      </c>
      <c r="H7" s="87">
        <v>0</v>
      </c>
      <c r="I7" s="87">
        <v>0</v>
      </c>
      <c r="J7" s="91">
        <v>0</v>
      </c>
      <c r="K7" s="52">
        <v>5</v>
      </c>
      <c r="L7" s="52">
        <v>2</v>
      </c>
      <c r="M7" s="52">
        <v>5</v>
      </c>
      <c r="N7" s="52">
        <v>1</v>
      </c>
      <c r="O7" s="88">
        <v>0</v>
      </c>
      <c r="P7" s="88">
        <v>0</v>
      </c>
      <c r="Q7" s="88">
        <v>0</v>
      </c>
      <c r="R7" s="52">
        <v>5</v>
      </c>
      <c r="S7" s="88">
        <v>0</v>
      </c>
      <c r="T7" s="89">
        <v>0</v>
      </c>
    </row>
    <row r="8" spans="1:20" ht="24.75" customHeight="1">
      <c r="A8" s="80" t="s">
        <v>33</v>
      </c>
      <c r="B8" s="52">
        <v>22</v>
      </c>
      <c r="C8" s="92">
        <v>1</v>
      </c>
      <c r="D8" s="52">
        <v>1</v>
      </c>
      <c r="E8" s="87">
        <v>0</v>
      </c>
      <c r="F8" s="91">
        <v>15</v>
      </c>
      <c r="G8" s="87">
        <v>0</v>
      </c>
      <c r="H8" s="87">
        <v>0</v>
      </c>
      <c r="I8" s="87">
        <v>0</v>
      </c>
      <c r="J8" s="52">
        <v>1</v>
      </c>
      <c r="K8" s="52">
        <v>7</v>
      </c>
      <c r="L8" s="52">
        <v>3</v>
      </c>
      <c r="M8" s="52">
        <v>1</v>
      </c>
      <c r="N8" s="52">
        <v>1</v>
      </c>
      <c r="O8" s="52">
        <v>2</v>
      </c>
      <c r="P8" s="88">
        <v>0</v>
      </c>
      <c r="Q8" s="88">
        <v>0</v>
      </c>
      <c r="R8" s="52">
        <v>4</v>
      </c>
      <c r="S8" s="52">
        <v>1</v>
      </c>
      <c r="T8" s="89">
        <v>0</v>
      </c>
    </row>
    <row r="9" spans="1:20" ht="24.75" customHeight="1">
      <c r="A9" s="81" t="s">
        <v>260</v>
      </c>
      <c r="B9" s="93">
        <v>10</v>
      </c>
      <c r="C9" s="87">
        <v>0</v>
      </c>
      <c r="D9" s="87">
        <v>0</v>
      </c>
      <c r="E9" s="87">
        <v>0</v>
      </c>
      <c r="F9" s="87">
        <v>9</v>
      </c>
      <c r="G9" s="87">
        <v>0</v>
      </c>
      <c r="H9" s="87">
        <v>0</v>
      </c>
      <c r="I9" s="87">
        <v>0</v>
      </c>
      <c r="J9" s="93">
        <v>2</v>
      </c>
      <c r="K9" s="93">
        <v>2</v>
      </c>
      <c r="L9" s="93">
        <v>3</v>
      </c>
      <c r="M9" s="93">
        <v>1</v>
      </c>
      <c r="N9" s="93">
        <v>1</v>
      </c>
      <c r="O9" s="87">
        <v>0</v>
      </c>
      <c r="P9" s="88">
        <v>0</v>
      </c>
      <c r="Q9" s="88">
        <v>0</v>
      </c>
      <c r="R9" s="87">
        <v>0</v>
      </c>
      <c r="S9" s="93">
        <v>1</v>
      </c>
      <c r="T9" s="89">
        <v>0</v>
      </c>
    </row>
    <row r="10" spans="1:20" s="28" customFormat="1" ht="24.75" customHeight="1">
      <c r="A10" s="82" t="s">
        <v>275</v>
      </c>
      <c r="B10" s="94">
        <v>19</v>
      </c>
      <c r="C10" s="95">
        <v>0</v>
      </c>
      <c r="D10" s="95">
        <v>0</v>
      </c>
      <c r="E10" s="95">
        <v>0</v>
      </c>
      <c r="F10" s="95">
        <v>12</v>
      </c>
      <c r="G10" s="90">
        <v>0</v>
      </c>
      <c r="H10" s="91">
        <v>0</v>
      </c>
      <c r="I10" s="96">
        <v>0</v>
      </c>
      <c r="J10" s="94">
        <v>3</v>
      </c>
      <c r="K10" s="94">
        <v>3</v>
      </c>
      <c r="L10" s="94">
        <v>1</v>
      </c>
      <c r="M10" s="94">
        <v>3</v>
      </c>
      <c r="N10" s="94">
        <v>0</v>
      </c>
      <c r="O10" s="95">
        <v>2</v>
      </c>
      <c r="P10" s="88">
        <v>0</v>
      </c>
      <c r="Q10" s="88">
        <v>0</v>
      </c>
      <c r="R10" s="95">
        <v>6</v>
      </c>
      <c r="S10" s="94">
        <v>1</v>
      </c>
      <c r="T10" s="97">
        <v>0</v>
      </c>
    </row>
    <row r="11" spans="1:20" s="28" customFormat="1" ht="24.75" customHeight="1">
      <c r="A11" s="82" t="s">
        <v>455</v>
      </c>
      <c r="B11" s="234">
        <f>SUM(C11+D11+E11+F11+R11+S11+T11)</f>
        <v>20</v>
      </c>
      <c r="C11" s="95">
        <v>1</v>
      </c>
      <c r="D11" s="95">
        <v>1</v>
      </c>
      <c r="E11" s="95">
        <v>0</v>
      </c>
      <c r="F11" s="95">
        <f>SUM(G11:Q11)</f>
        <v>16</v>
      </c>
      <c r="G11" s="262">
        <v>0</v>
      </c>
      <c r="H11" s="263">
        <v>0</v>
      </c>
      <c r="I11" s="264">
        <v>0</v>
      </c>
      <c r="J11" s="94">
        <v>4</v>
      </c>
      <c r="K11" s="94">
        <v>7</v>
      </c>
      <c r="L11" s="94">
        <v>1</v>
      </c>
      <c r="M11" s="94">
        <v>0</v>
      </c>
      <c r="N11" s="94">
        <v>0</v>
      </c>
      <c r="O11" s="95">
        <v>4</v>
      </c>
      <c r="P11" s="265">
        <v>0</v>
      </c>
      <c r="Q11" s="265">
        <v>0</v>
      </c>
      <c r="R11" s="95">
        <v>1</v>
      </c>
      <c r="S11" s="94">
        <v>1</v>
      </c>
      <c r="T11" s="266">
        <v>0</v>
      </c>
    </row>
    <row r="12" spans="1:20" s="28" customFormat="1" ht="15" customHeight="1">
      <c r="A12" s="86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s="28" customFormat="1" ht="24.75" customHeight="1">
      <c r="A13" s="83" t="s">
        <v>218</v>
      </c>
      <c r="B13" s="99">
        <v>7</v>
      </c>
      <c r="C13" s="99">
        <v>0</v>
      </c>
      <c r="D13" s="99">
        <v>0</v>
      </c>
      <c r="E13" s="99">
        <v>0</v>
      </c>
      <c r="F13" s="99">
        <v>7</v>
      </c>
      <c r="G13" s="99">
        <v>0</v>
      </c>
      <c r="H13" s="99">
        <v>0</v>
      </c>
      <c r="I13" s="99">
        <v>0</v>
      </c>
      <c r="J13" s="99">
        <v>3</v>
      </c>
      <c r="K13" s="99">
        <v>4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</row>
    <row r="14" spans="1:20" s="28" customFormat="1" ht="24.75" customHeight="1">
      <c r="A14" s="83" t="s">
        <v>219</v>
      </c>
      <c r="B14" s="99">
        <v>7</v>
      </c>
      <c r="C14" s="99">
        <v>1</v>
      </c>
      <c r="D14" s="99">
        <v>1</v>
      </c>
      <c r="E14" s="99">
        <v>0</v>
      </c>
      <c r="F14" s="99">
        <v>4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4</v>
      </c>
      <c r="P14" s="99">
        <v>0</v>
      </c>
      <c r="Q14" s="99">
        <v>0</v>
      </c>
      <c r="R14" s="99">
        <v>0</v>
      </c>
      <c r="S14" s="99">
        <v>1</v>
      </c>
      <c r="T14" s="99">
        <v>0</v>
      </c>
    </row>
    <row r="15" spans="1:20" s="28" customFormat="1" ht="24.75" customHeight="1">
      <c r="A15" s="83" t="s">
        <v>220</v>
      </c>
      <c r="B15" s="100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100">
        <v>0</v>
      </c>
      <c r="T15" s="99">
        <v>0</v>
      </c>
    </row>
    <row r="16" spans="1:20" s="28" customFormat="1" ht="24.75" customHeight="1">
      <c r="A16" s="83" t="s">
        <v>221</v>
      </c>
      <c r="B16" s="100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100">
        <v>0</v>
      </c>
      <c r="T16" s="99">
        <v>0</v>
      </c>
    </row>
    <row r="17" spans="1:20" s="28" customFormat="1" ht="24.75" customHeight="1">
      <c r="A17" s="83" t="s">
        <v>222</v>
      </c>
      <c r="B17" s="99">
        <v>6</v>
      </c>
      <c r="C17" s="99">
        <v>0</v>
      </c>
      <c r="D17" s="99">
        <v>0</v>
      </c>
      <c r="E17" s="99">
        <v>0</v>
      </c>
      <c r="F17" s="100">
        <v>5</v>
      </c>
      <c r="G17" s="99">
        <v>0</v>
      </c>
      <c r="H17" s="99">
        <v>0</v>
      </c>
      <c r="I17" s="99">
        <v>0</v>
      </c>
      <c r="J17" s="100">
        <v>1</v>
      </c>
      <c r="K17" s="99">
        <v>3</v>
      </c>
      <c r="L17" s="99">
        <v>1</v>
      </c>
      <c r="M17" s="99">
        <v>0</v>
      </c>
      <c r="N17" s="99">
        <v>0</v>
      </c>
      <c r="O17" s="100">
        <v>0</v>
      </c>
      <c r="P17" s="99">
        <v>0</v>
      </c>
      <c r="Q17" s="99">
        <v>0</v>
      </c>
      <c r="R17" s="100">
        <v>1</v>
      </c>
      <c r="S17" s="100">
        <v>0</v>
      </c>
      <c r="T17" s="99">
        <v>0</v>
      </c>
    </row>
    <row r="18" spans="1:20" s="28" customFormat="1" ht="24.75" customHeight="1">
      <c r="A18" s="83" t="s">
        <v>320</v>
      </c>
      <c r="B18" s="99">
        <v>0</v>
      </c>
      <c r="C18" s="99">
        <v>0</v>
      </c>
      <c r="D18" s="99">
        <v>0</v>
      </c>
      <c r="E18" s="99">
        <v>0</v>
      </c>
      <c r="F18" s="100">
        <v>0</v>
      </c>
      <c r="G18" s="99">
        <v>0</v>
      </c>
      <c r="H18" s="99">
        <v>0</v>
      </c>
      <c r="I18" s="99">
        <v>0</v>
      </c>
      <c r="J18" s="100">
        <v>0</v>
      </c>
      <c r="K18" s="100">
        <v>0</v>
      </c>
      <c r="L18" s="100">
        <v>0</v>
      </c>
      <c r="M18" s="99">
        <v>0</v>
      </c>
      <c r="N18" s="99">
        <v>0</v>
      </c>
      <c r="O18" s="100">
        <v>0</v>
      </c>
      <c r="P18" s="99">
        <v>0</v>
      </c>
      <c r="Q18" s="99">
        <v>0</v>
      </c>
      <c r="R18" s="100">
        <v>0</v>
      </c>
      <c r="S18" s="100">
        <v>0</v>
      </c>
      <c r="T18" s="99">
        <v>0</v>
      </c>
    </row>
    <row r="19" spans="1:20" s="28" customFormat="1" ht="24.75" customHeight="1">
      <c r="A19" s="83" t="s">
        <v>223</v>
      </c>
      <c r="B19" s="99">
        <v>0</v>
      </c>
      <c r="C19" s="99">
        <v>0</v>
      </c>
      <c r="D19" s="99">
        <v>0</v>
      </c>
      <c r="E19" s="99">
        <v>0</v>
      </c>
      <c r="F19" s="100">
        <v>0</v>
      </c>
      <c r="G19" s="99">
        <v>0</v>
      </c>
      <c r="H19" s="99">
        <v>0</v>
      </c>
      <c r="I19" s="99">
        <v>0</v>
      </c>
      <c r="J19" s="100">
        <v>0</v>
      </c>
      <c r="K19" s="100">
        <v>0</v>
      </c>
      <c r="L19" s="100">
        <v>0</v>
      </c>
      <c r="M19" s="99">
        <v>0</v>
      </c>
      <c r="N19" s="99">
        <v>0</v>
      </c>
      <c r="O19" s="100">
        <v>0</v>
      </c>
      <c r="P19" s="99">
        <v>0</v>
      </c>
      <c r="Q19" s="99">
        <v>0</v>
      </c>
      <c r="R19" s="100">
        <v>0</v>
      </c>
      <c r="S19" s="100">
        <v>0</v>
      </c>
      <c r="T19" s="99">
        <v>0</v>
      </c>
    </row>
    <row r="20" spans="1:20" s="28" customFormat="1" ht="24.75" customHeight="1">
      <c r="A20" s="83" t="s">
        <v>224</v>
      </c>
      <c r="B20" s="99">
        <v>0</v>
      </c>
      <c r="C20" s="99">
        <v>0</v>
      </c>
      <c r="D20" s="99">
        <v>0</v>
      </c>
      <c r="E20" s="99">
        <v>0</v>
      </c>
      <c r="F20" s="100">
        <v>0</v>
      </c>
      <c r="G20" s="99">
        <v>0</v>
      </c>
      <c r="H20" s="99">
        <v>0</v>
      </c>
      <c r="I20" s="99">
        <v>0</v>
      </c>
      <c r="J20" s="100">
        <v>0</v>
      </c>
      <c r="K20" s="100">
        <v>0</v>
      </c>
      <c r="L20" s="100">
        <v>0</v>
      </c>
      <c r="M20" s="99">
        <v>0</v>
      </c>
      <c r="N20" s="99">
        <v>0</v>
      </c>
      <c r="O20" s="100">
        <v>0</v>
      </c>
      <c r="P20" s="99">
        <v>0</v>
      </c>
      <c r="Q20" s="99">
        <v>0</v>
      </c>
      <c r="R20" s="100">
        <v>0</v>
      </c>
      <c r="S20" s="100">
        <v>0</v>
      </c>
      <c r="T20" s="99">
        <v>0</v>
      </c>
    </row>
    <row r="21" spans="1:20" s="28" customFormat="1" ht="24.75" customHeight="1">
      <c r="A21" s="83" t="s">
        <v>321</v>
      </c>
      <c r="B21" s="99">
        <v>0</v>
      </c>
      <c r="C21" s="99">
        <v>0</v>
      </c>
      <c r="D21" s="99">
        <v>0</v>
      </c>
      <c r="E21" s="99">
        <v>0</v>
      </c>
      <c r="F21" s="100">
        <v>0</v>
      </c>
      <c r="G21" s="99">
        <v>0</v>
      </c>
      <c r="H21" s="99">
        <v>0</v>
      </c>
      <c r="I21" s="99">
        <v>0</v>
      </c>
      <c r="J21" s="100">
        <v>0</v>
      </c>
      <c r="K21" s="100">
        <v>0</v>
      </c>
      <c r="L21" s="261">
        <v>0</v>
      </c>
      <c r="M21" s="99">
        <v>0</v>
      </c>
      <c r="N21" s="99">
        <v>0</v>
      </c>
      <c r="O21" s="261">
        <v>0</v>
      </c>
      <c r="P21" s="99">
        <v>0</v>
      </c>
      <c r="Q21" s="99">
        <v>0</v>
      </c>
      <c r="R21" s="261">
        <v>0</v>
      </c>
      <c r="S21" s="100">
        <v>0</v>
      </c>
      <c r="T21" s="99">
        <v>0</v>
      </c>
    </row>
    <row r="22" spans="1:20" s="28" customFormat="1" ht="1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ht="24.75" customHeight="1">
      <c r="A23" s="15" t="s">
        <v>322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/>
  <mergeCells count="11">
    <mergeCell ref="S4:S5"/>
    <mergeCell ref="T4:T5"/>
    <mergeCell ref="A1:T1"/>
    <mergeCell ref="A3:T3"/>
    <mergeCell ref="A4:A5"/>
    <mergeCell ref="B4:B5"/>
    <mergeCell ref="C4:C5"/>
    <mergeCell ref="D4:D5"/>
    <mergeCell ref="E4:E5"/>
    <mergeCell ref="F4:Q4"/>
    <mergeCell ref="R4:R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3">
      <selection activeCell="A23" sqref="A23"/>
    </sheetView>
  </sheetViews>
  <sheetFormatPr defaultColWidth="8.88671875" defaultRowHeight="13.5"/>
  <cols>
    <col min="1" max="1" width="8.88671875" style="227" customWidth="1"/>
    <col min="2" max="3" width="6.4453125" style="227" customWidth="1"/>
    <col min="4" max="4" width="8.6640625" style="227" customWidth="1"/>
    <col min="5" max="5" width="6.99609375" style="227" customWidth="1"/>
    <col min="6" max="6" width="7.99609375" style="227" customWidth="1"/>
    <col min="7" max="7" width="6.77734375" style="227" customWidth="1"/>
    <col min="8" max="9" width="6.3359375" style="227" customWidth="1"/>
    <col min="10" max="11" width="5.77734375" style="227" customWidth="1"/>
    <col min="12" max="12" width="6.4453125" style="227" customWidth="1"/>
    <col min="13" max="13" width="6.3359375" style="227" customWidth="1"/>
    <col min="14" max="14" width="6.5546875" style="227" customWidth="1"/>
    <col min="15" max="15" width="6.88671875" style="227" customWidth="1"/>
    <col min="16" max="16" width="6.3359375" style="227" customWidth="1"/>
    <col min="17" max="17" width="6.5546875" style="227" customWidth="1"/>
    <col min="18" max="18" width="6.88671875" style="227" customWidth="1"/>
    <col min="19" max="19" width="6.10546875" style="227" customWidth="1"/>
    <col min="20" max="20" width="6.77734375" style="227" customWidth="1"/>
    <col min="21" max="21" width="5.3359375" style="227" customWidth="1"/>
    <col min="22" max="22" width="7.3359375" style="227" customWidth="1"/>
    <col min="23" max="16384" width="8.88671875" style="227" customWidth="1"/>
  </cols>
  <sheetData>
    <row r="1" spans="1:22" ht="20.25" customHeight="1">
      <c r="A1" s="318" t="s">
        <v>548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226"/>
      <c r="V1" s="226"/>
    </row>
    <row r="2" spans="1:22" ht="1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6"/>
      <c r="V2" s="226"/>
    </row>
    <row r="3" spans="1:22" ht="20.25" customHeight="1">
      <c r="A3" s="229" t="s">
        <v>241</v>
      </c>
      <c r="B3" s="230"/>
      <c r="C3" s="230"/>
      <c r="D3" s="230"/>
      <c r="E3" s="231" t="s">
        <v>240</v>
      </c>
      <c r="F3" s="231"/>
      <c r="G3" s="231"/>
      <c r="H3" s="230"/>
      <c r="I3" s="230"/>
      <c r="J3" s="230"/>
      <c r="K3" s="230"/>
      <c r="L3" s="230"/>
      <c r="M3" s="230"/>
      <c r="N3" s="231" t="s">
        <v>240</v>
      </c>
      <c r="O3" s="230"/>
      <c r="P3" s="230"/>
      <c r="Q3" s="230"/>
      <c r="R3" s="230"/>
      <c r="S3" s="230"/>
      <c r="T3" s="230"/>
      <c r="U3" s="230"/>
      <c r="V3" s="232" t="s">
        <v>241</v>
      </c>
    </row>
    <row r="4" spans="1:22" ht="21" customHeight="1">
      <c r="A4" s="319" t="s">
        <v>501</v>
      </c>
      <c r="B4" s="317" t="s">
        <v>242</v>
      </c>
      <c r="C4" s="320" t="s">
        <v>502</v>
      </c>
      <c r="D4" s="320"/>
      <c r="E4" s="320"/>
      <c r="F4" s="320"/>
      <c r="G4" s="320"/>
      <c r="H4" s="320"/>
      <c r="I4" s="320"/>
      <c r="J4" s="320"/>
      <c r="K4" s="320"/>
      <c r="L4" s="320"/>
      <c r="M4" s="320" t="s">
        <v>503</v>
      </c>
      <c r="N4" s="320"/>
      <c r="O4" s="320"/>
      <c r="P4" s="320"/>
      <c r="Q4" s="320"/>
      <c r="R4" s="320"/>
      <c r="S4" s="320" t="s">
        <v>504</v>
      </c>
      <c r="T4" s="320"/>
      <c r="U4" s="320"/>
      <c r="V4" s="321"/>
    </row>
    <row r="5" spans="1:22" ht="21" customHeight="1">
      <c r="A5" s="319"/>
      <c r="B5" s="317"/>
      <c r="C5" s="317" t="s">
        <v>243</v>
      </c>
      <c r="D5" s="317" t="s">
        <v>505</v>
      </c>
      <c r="E5" s="317" t="s">
        <v>506</v>
      </c>
      <c r="F5" s="317" t="s">
        <v>507</v>
      </c>
      <c r="G5" s="317"/>
      <c r="H5" s="317" t="s">
        <v>508</v>
      </c>
      <c r="I5" s="317"/>
      <c r="J5" s="317"/>
      <c r="K5" s="317" t="s">
        <v>509</v>
      </c>
      <c r="L5" s="317"/>
      <c r="M5" s="317" t="s">
        <v>244</v>
      </c>
      <c r="N5" s="317" t="s">
        <v>245</v>
      </c>
      <c r="O5" s="317" t="s">
        <v>510</v>
      </c>
      <c r="P5" s="317" t="s">
        <v>511</v>
      </c>
      <c r="Q5" s="317" t="s">
        <v>246</v>
      </c>
      <c r="R5" s="317" t="s">
        <v>512</v>
      </c>
      <c r="S5" s="317" t="s">
        <v>513</v>
      </c>
      <c r="T5" s="317" t="s">
        <v>247</v>
      </c>
      <c r="U5" s="317" t="s">
        <v>514</v>
      </c>
      <c r="V5" s="322" t="s">
        <v>515</v>
      </c>
    </row>
    <row r="6" spans="1:22" ht="21" customHeight="1">
      <c r="A6" s="319"/>
      <c r="B6" s="317"/>
      <c r="C6" s="317"/>
      <c r="D6" s="317"/>
      <c r="E6" s="317"/>
      <c r="F6" s="224" t="s">
        <v>516</v>
      </c>
      <c r="G6" s="224" t="s">
        <v>505</v>
      </c>
      <c r="H6" s="225" t="s">
        <v>517</v>
      </c>
      <c r="I6" s="225" t="s">
        <v>505</v>
      </c>
      <c r="J6" s="225" t="s">
        <v>518</v>
      </c>
      <c r="K6" s="225" t="s">
        <v>248</v>
      </c>
      <c r="L6" s="225" t="s">
        <v>249</v>
      </c>
      <c r="M6" s="317"/>
      <c r="N6" s="317"/>
      <c r="O6" s="317"/>
      <c r="P6" s="317"/>
      <c r="Q6" s="317"/>
      <c r="R6" s="317"/>
      <c r="S6" s="317"/>
      <c r="T6" s="317"/>
      <c r="U6" s="317"/>
      <c r="V6" s="322"/>
    </row>
    <row r="7" spans="1:22" ht="21" customHeight="1">
      <c r="A7" s="233" t="s">
        <v>519</v>
      </c>
      <c r="B7" s="234">
        <v>69</v>
      </c>
      <c r="C7" s="234">
        <v>0</v>
      </c>
      <c r="D7" s="234">
        <v>1</v>
      </c>
      <c r="E7" s="234">
        <v>17</v>
      </c>
      <c r="F7" s="234">
        <v>0</v>
      </c>
      <c r="G7" s="234">
        <v>1</v>
      </c>
      <c r="H7" s="234">
        <v>0</v>
      </c>
      <c r="I7" s="234">
        <v>0</v>
      </c>
      <c r="J7" s="234">
        <v>0</v>
      </c>
      <c r="K7" s="234">
        <v>0</v>
      </c>
      <c r="L7" s="234">
        <v>1</v>
      </c>
      <c r="M7" s="234">
        <v>0</v>
      </c>
      <c r="N7" s="234">
        <v>1</v>
      </c>
      <c r="O7" s="234">
        <v>12</v>
      </c>
      <c r="P7" s="234">
        <v>0</v>
      </c>
      <c r="Q7" s="234">
        <v>1</v>
      </c>
      <c r="R7" s="234">
        <v>5</v>
      </c>
      <c r="S7" s="234">
        <v>1</v>
      </c>
      <c r="T7" s="234">
        <v>1</v>
      </c>
      <c r="U7" s="234">
        <v>0</v>
      </c>
      <c r="V7" s="235">
        <v>0</v>
      </c>
    </row>
    <row r="8" spans="1:22" ht="21" customHeight="1">
      <c r="A8" s="233" t="s">
        <v>520</v>
      </c>
      <c r="B8" s="234">
        <v>67</v>
      </c>
      <c r="C8" s="234">
        <v>0</v>
      </c>
      <c r="D8" s="234">
        <v>1</v>
      </c>
      <c r="E8" s="234">
        <v>17</v>
      </c>
      <c r="F8" s="234">
        <v>0</v>
      </c>
      <c r="G8" s="234">
        <v>1</v>
      </c>
      <c r="H8" s="234">
        <v>0</v>
      </c>
      <c r="I8" s="234">
        <v>0</v>
      </c>
      <c r="J8" s="234">
        <v>0</v>
      </c>
      <c r="K8" s="234">
        <v>0</v>
      </c>
      <c r="L8" s="234">
        <v>1</v>
      </c>
      <c r="M8" s="234">
        <v>0</v>
      </c>
      <c r="N8" s="234">
        <v>1</v>
      </c>
      <c r="O8" s="234">
        <v>12</v>
      </c>
      <c r="P8" s="234">
        <v>0</v>
      </c>
      <c r="Q8" s="234">
        <v>1</v>
      </c>
      <c r="R8" s="234">
        <v>5</v>
      </c>
      <c r="S8" s="234">
        <v>1</v>
      </c>
      <c r="T8" s="234">
        <v>0</v>
      </c>
      <c r="U8" s="234">
        <v>0</v>
      </c>
      <c r="V8" s="235">
        <v>0</v>
      </c>
    </row>
    <row r="9" spans="1:22" ht="20.25" customHeight="1">
      <c r="A9" s="233" t="s">
        <v>521</v>
      </c>
      <c r="B9" s="234">
        <v>68</v>
      </c>
      <c r="C9" s="234">
        <v>0</v>
      </c>
      <c r="D9" s="234">
        <v>1</v>
      </c>
      <c r="E9" s="234">
        <v>17</v>
      </c>
      <c r="F9" s="234">
        <v>0</v>
      </c>
      <c r="G9" s="234">
        <v>1</v>
      </c>
      <c r="H9" s="234">
        <v>0</v>
      </c>
      <c r="I9" s="234">
        <v>0</v>
      </c>
      <c r="J9" s="234">
        <v>0</v>
      </c>
      <c r="K9" s="234">
        <v>0</v>
      </c>
      <c r="L9" s="234">
        <v>1</v>
      </c>
      <c r="M9" s="234">
        <v>0</v>
      </c>
      <c r="N9" s="234">
        <v>1</v>
      </c>
      <c r="O9" s="234">
        <v>12</v>
      </c>
      <c r="P9" s="234">
        <v>0</v>
      </c>
      <c r="Q9" s="234">
        <v>1</v>
      </c>
      <c r="R9" s="234">
        <v>5</v>
      </c>
      <c r="S9" s="234">
        <v>1</v>
      </c>
      <c r="T9" s="234">
        <v>0</v>
      </c>
      <c r="U9" s="234">
        <v>0</v>
      </c>
      <c r="V9" s="235">
        <v>0</v>
      </c>
    </row>
    <row r="10" spans="1:22" ht="20.25" customHeight="1">
      <c r="A10" s="233" t="s">
        <v>522</v>
      </c>
      <c r="B10" s="234">
        <v>68</v>
      </c>
      <c r="C10" s="234">
        <v>0</v>
      </c>
      <c r="D10" s="234">
        <v>1</v>
      </c>
      <c r="E10" s="234">
        <v>17</v>
      </c>
      <c r="F10" s="234">
        <v>0</v>
      </c>
      <c r="G10" s="234">
        <v>1</v>
      </c>
      <c r="H10" s="234">
        <v>0</v>
      </c>
      <c r="I10" s="234">
        <v>0</v>
      </c>
      <c r="J10" s="234">
        <v>0</v>
      </c>
      <c r="K10" s="234">
        <v>0</v>
      </c>
      <c r="L10" s="234">
        <v>1</v>
      </c>
      <c r="M10" s="234">
        <v>0</v>
      </c>
      <c r="N10" s="234">
        <v>1</v>
      </c>
      <c r="O10" s="234">
        <v>12</v>
      </c>
      <c r="P10" s="234">
        <v>0</v>
      </c>
      <c r="Q10" s="234">
        <v>1</v>
      </c>
      <c r="R10" s="234">
        <v>5</v>
      </c>
      <c r="S10" s="234">
        <v>1</v>
      </c>
      <c r="T10" s="234">
        <v>0</v>
      </c>
      <c r="U10" s="234">
        <v>0</v>
      </c>
      <c r="V10" s="235">
        <v>0</v>
      </c>
    </row>
    <row r="11" spans="1:22" ht="20.25" customHeight="1">
      <c r="A11" s="233" t="s">
        <v>523</v>
      </c>
      <c r="B11" s="234">
        <v>71</v>
      </c>
      <c r="C11" s="234">
        <v>0</v>
      </c>
      <c r="D11" s="234">
        <v>1</v>
      </c>
      <c r="E11" s="234">
        <v>17</v>
      </c>
      <c r="F11" s="234">
        <v>0</v>
      </c>
      <c r="G11" s="234">
        <v>1</v>
      </c>
      <c r="H11" s="234">
        <v>0</v>
      </c>
      <c r="I11" s="234">
        <v>0</v>
      </c>
      <c r="J11" s="234">
        <v>0</v>
      </c>
      <c r="K11" s="234">
        <v>0</v>
      </c>
      <c r="L11" s="234">
        <v>1</v>
      </c>
      <c r="M11" s="234">
        <v>0</v>
      </c>
      <c r="N11" s="234">
        <v>1</v>
      </c>
      <c r="O11" s="234">
        <v>12</v>
      </c>
      <c r="P11" s="234">
        <v>0</v>
      </c>
      <c r="Q11" s="234">
        <v>1</v>
      </c>
      <c r="R11" s="234">
        <v>5</v>
      </c>
      <c r="S11" s="234">
        <v>1</v>
      </c>
      <c r="T11" s="234">
        <v>0</v>
      </c>
      <c r="U11" s="234">
        <v>0</v>
      </c>
      <c r="V11" s="235">
        <v>0</v>
      </c>
    </row>
    <row r="12" spans="1:22" ht="20.25" customHeight="1">
      <c r="A12" s="236" t="s">
        <v>524</v>
      </c>
      <c r="B12" s="234">
        <f>SUM(C12:V12,B22:Q22)</f>
        <v>77</v>
      </c>
      <c r="C12" s="234">
        <v>0</v>
      </c>
      <c r="D12" s="234">
        <v>1</v>
      </c>
      <c r="E12" s="234">
        <v>17</v>
      </c>
      <c r="F12" s="234">
        <v>0</v>
      </c>
      <c r="G12" s="234">
        <v>1</v>
      </c>
      <c r="H12" s="234">
        <v>0</v>
      </c>
      <c r="I12" s="234">
        <v>0</v>
      </c>
      <c r="J12" s="234">
        <v>0</v>
      </c>
      <c r="K12" s="234">
        <v>0</v>
      </c>
      <c r="L12" s="234">
        <v>1</v>
      </c>
      <c r="M12" s="234">
        <v>0</v>
      </c>
      <c r="N12" s="234">
        <v>1</v>
      </c>
      <c r="O12" s="234">
        <v>12</v>
      </c>
      <c r="P12" s="234">
        <v>0</v>
      </c>
      <c r="Q12" s="234">
        <v>1</v>
      </c>
      <c r="R12" s="234">
        <v>4</v>
      </c>
      <c r="S12" s="234">
        <v>1</v>
      </c>
      <c r="T12" s="234">
        <v>0</v>
      </c>
      <c r="U12" s="234">
        <v>0</v>
      </c>
      <c r="V12" s="235">
        <v>0</v>
      </c>
    </row>
    <row r="13" spans="1:22" ht="18.75" customHeight="1">
      <c r="A13" s="22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</row>
    <row r="14" spans="1:22" ht="21" customHeight="1">
      <c r="A14" s="319" t="s">
        <v>501</v>
      </c>
      <c r="B14" s="317" t="s">
        <v>250</v>
      </c>
      <c r="C14" s="317" t="s">
        <v>251</v>
      </c>
      <c r="D14" s="317" t="s">
        <v>525</v>
      </c>
      <c r="E14" s="317" t="s">
        <v>252</v>
      </c>
      <c r="F14" s="317" t="s">
        <v>526</v>
      </c>
      <c r="G14" s="317" t="s">
        <v>527</v>
      </c>
      <c r="H14" s="317" t="s">
        <v>253</v>
      </c>
      <c r="I14" s="317" t="s">
        <v>528</v>
      </c>
      <c r="J14" s="317" t="s">
        <v>529</v>
      </c>
      <c r="K14" s="324" t="s">
        <v>530</v>
      </c>
      <c r="L14" s="320" t="s">
        <v>531</v>
      </c>
      <c r="M14" s="320"/>
      <c r="N14" s="320"/>
      <c r="O14" s="320"/>
      <c r="P14" s="320"/>
      <c r="Q14" s="321"/>
      <c r="R14" s="226"/>
      <c r="S14" s="226"/>
      <c r="T14" s="226"/>
      <c r="U14" s="226"/>
      <c r="V14" s="226"/>
    </row>
    <row r="15" spans="1:22" ht="21" customHeight="1">
      <c r="A15" s="319"/>
      <c r="B15" s="317"/>
      <c r="C15" s="317"/>
      <c r="D15" s="317"/>
      <c r="E15" s="317"/>
      <c r="F15" s="317"/>
      <c r="G15" s="317" t="s">
        <v>254</v>
      </c>
      <c r="H15" s="317"/>
      <c r="I15" s="317"/>
      <c r="J15" s="317"/>
      <c r="K15" s="325"/>
      <c r="L15" s="317" t="s">
        <v>532</v>
      </c>
      <c r="M15" s="317" t="s">
        <v>255</v>
      </c>
      <c r="N15" s="317" t="s">
        <v>256</v>
      </c>
      <c r="O15" s="317" t="s">
        <v>257</v>
      </c>
      <c r="P15" s="317" t="s">
        <v>258</v>
      </c>
      <c r="Q15" s="322" t="s">
        <v>533</v>
      </c>
      <c r="R15" s="239"/>
      <c r="S15" s="226"/>
      <c r="T15" s="226"/>
      <c r="U15" s="226"/>
      <c r="V15" s="226"/>
    </row>
    <row r="16" spans="1:22" ht="21" customHeight="1">
      <c r="A16" s="319"/>
      <c r="B16" s="317"/>
      <c r="C16" s="317"/>
      <c r="D16" s="317"/>
      <c r="E16" s="317"/>
      <c r="F16" s="317"/>
      <c r="G16" s="317"/>
      <c r="H16" s="317"/>
      <c r="I16" s="317"/>
      <c r="J16" s="317"/>
      <c r="K16" s="326"/>
      <c r="L16" s="317"/>
      <c r="M16" s="317"/>
      <c r="N16" s="317"/>
      <c r="O16" s="317"/>
      <c r="P16" s="317"/>
      <c r="Q16" s="322"/>
      <c r="R16" s="226"/>
      <c r="S16" s="226"/>
      <c r="T16" s="226"/>
      <c r="U16" s="226"/>
      <c r="V16" s="226"/>
    </row>
    <row r="17" spans="1:22" ht="21" customHeight="1">
      <c r="A17" s="233" t="s">
        <v>519</v>
      </c>
      <c r="B17" s="234">
        <v>0</v>
      </c>
      <c r="C17" s="234">
        <v>1</v>
      </c>
      <c r="D17" s="234">
        <v>8</v>
      </c>
      <c r="E17" s="240">
        <v>0</v>
      </c>
      <c r="F17" s="240">
        <v>0</v>
      </c>
      <c r="G17" s="240">
        <v>0</v>
      </c>
      <c r="H17" s="234">
        <v>1</v>
      </c>
      <c r="I17" s="234">
        <v>2</v>
      </c>
      <c r="J17" s="234">
        <v>4</v>
      </c>
      <c r="K17" s="240">
        <v>0</v>
      </c>
      <c r="L17" s="234">
        <v>7</v>
      </c>
      <c r="M17" s="240">
        <v>0</v>
      </c>
      <c r="N17" s="234">
        <v>2</v>
      </c>
      <c r="O17" s="240">
        <v>0</v>
      </c>
      <c r="P17" s="240">
        <v>0</v>
      </c>
      <c r="Q17" s="235">
        <v>3</v>
      </c>
      <c r="R17" s="226"/>
      <c r="S17" s="226"/>
      <c r="T17" s="226"/>
      <c r="U17" s="226"/>
      <c r="V17" s="226"/>
    </row>
    <row r="18" spans="1:22" ht="21" customHeight="1">
      <c r="A18" s="233" t="s">
        <v>520</v>
      </c>
      <c r="B18" s="234">
        <v>0</v>
      </c>
      <c r="C18" s="234">
        <v>1</v>
      </c>
      <c r="D18" s="234">
        <v>8</v>
      </c>
      <c r="E18" s="240">
        <v>0</v>
      </c>
      <c r="F18" s="240">
        <v>0</v>
      </c>
      <c r="G18" s="240">
        <v>0</v>
      </c>
      <c r="H18" s="234">
        <v>1</v>
      </c>
      <c r="I18" s="240">
        <v>0</v>
      </c>
      <c r="J18" s="234">
        <v>0</v>
      </c>
      <c r="K18" s="240">
        <v>0</v>
      </c>
      <c r="L18" s="234">
        <v>7</v>
      </c>
      <c r="M18" s="240">
        <v>0</v>
      </c>
      <c r="N18" s="234">
        <v>3</v>
      </c>
      <c r="O18" s="240">
        <v>0</v>
      </c>
      <c r="P18" s="240">
        <v>0</v>
      </c>
      <c r="Q18" s="235">
        <v>7</v>
      </c>
      <c r="R18" s="226"/>
      <c r="S18" s="226"/>
      <c r="T18" s="226"/>
      <c r="U18" s="226"/>
      <c r="V18" s="226"/>
    </row>
    <row r="19" spans="1:22" ht="21" customHeight="1">
      <c r="A19" s="233" t="s">
        <v>521</v>
      </c>
      <c r="B19" s="234">
        <v>0</v>
      </c>
      <c r="C19" s="234">
        <v>1</v>
      </c>
      <c r="D19" s="234">
        <v>8</v>
      </c>
      <c r="E19" s="240">
        <v>0</v>
      </c>
      <c r="F19" s="240">
        <v>0</v>
      </c>
      <c r="G19" s="240">
        <v>0</v>
      </c>
      <c r="H19" s="234">
        <v>1</v>
      </c>
      <c r="I19" s="240">
        <v>0</v>
      </c>
      <c r="J19" s="234">
        <v>1</v>
      </c>
      <c r="K19" s="240">
        <v>0</v>
      </c>
      <c r="L19" s="234">
        <v>7</v>
      </c>
      <c r="M19" s="240">
        <v>0</v>
      </c>
      <c r="N19" s="234">
        <v>3</v>
      </c>
      <c r="O19" s="240">
        <v>0</v>
      </c>
      <c r="P19" s="240">
        <v>0</v>
      </c>
      <c r="Q19" s="235">
        <v>7</v>
      </c>
      <c r="R19" s="226"/>
      <c r="S19" s="226"/>
      <c r="T19" s="226"/>
      <c r="U19" s="226"/>
      <c r="V19" s="226"/>
    </row>
    <row r="20" spans="1:22" ht="21" customHeight="1">
      <c r="A20" s="233" t="s">
        <v>522</v>
      </c>
      <c r="B20" s="234">
        <v>0</v>
      </c>
      <c r="C20" s="234">
        <v>1</v>
      </c>
      <c r="D20" s="234">
        <v>8</v>
      </c>
      <c r="E20" s="240">
        <v>0</v>
      </c>
      <c r="F20" s="240">
        <v>0</v>
      </c>
      <c r="G20" s="240">
        <v>0</v>
      </c>
      <c r="H20" s="234">
        <v>1</v>
      </c>
      <c r="I20" s="240">
        <v>0</v>
      </c>
      <c r="J20" s="234">
        <v>1</v>
      </c>
      <c r="K20" s="240">
        <v>0</v>
      </c>
      <c r="L20" s="234">
        <v>7</v>
      </c>
      <c r="M20" s="240">
        <v>0</v>
      </c>
      <c r="N20" s="234">
        <v>3</v>
      </c>
      <c r="O20" s="240">
        <v>0</v>
      </c>
      <c r="P20" s="240">
        <v>0</v>
      </c>
      <c r="Q20" s="235">
        <v>7</v>
      </c>
      <c r="R20" s="226"/>
      <c r="S20" s="226"/>
      <c r="T20" s="226"/>
      <c r="U20" s="226"/>
      <c r="V20" s="226"/>
    </row>
    <row r="21" spans="1:22" ht="21" customHeight="1">
      <c r="A21" s="233" t="s">
        <v>523</v>
      </c>
      <c r="B21" s="234">
        <v>0</v>
      </c>
      <c r="C21" s="240">
        <v>1</v>
      </c>
      <c r="D21" s="240">
        <v>8</v>
      </c>
      <c r="E21" s="240">
        <v>0</v>
      </c>
      <c r="F21" s="240">
        <v>0</v>
      </c>
      <c r="G21" s="240">
        <v>0</v>
      </c>
      <c r="H21" s="240">
        <v>1</v>
      </c>
      <c r="I21" s="240">
        <v>0</v>
      </c>
      <c r="J21" s="240">
        <v>0</v>
      </c>
      <c r="K21" s="240">
        <v>0</v>
      </c>
      <c r="L21" s="240">
        <v>7</v>
      </c>
      <c r="M21" s="240">
        <v>0</v>
      </c>
      <c r="N21" s="240">
        <v>3</v>
      </c>
      <c r="O21" s="240">
        <v>0</v>
      </c>
      <c r="P21" s="240">
        <v>0</v>
      </c>
      <c r="Q21" s="241">
        <v>11</v>
      </c>
      <c r="R21" s="239"/>
      <c r="S21" s="226"/>
      <c r="T21" s="226"/>
      <c r="U21" s="226"/>
      <c r="V21" s="226"/>
    </row>
    <row r="22" spans="1:22" ht="21" customHeight="1">
      <c r="A22" s="236" t="s">
        <v>524</v>
      </c>
      <c r="B22" s="234">
        <v>0</v>
      </c>
      <c r="C22" s="240">
        <v>1</v>
      </c>
      <c r="D22" s="240">
        <v>8</v>
      </c>
      <c r="E22" s="240">
        <v>0</v>
      </c>
      <c r="F22" s="240">
        <v>0</v>
      </c>
      <c r="G22" s="240">
        <v>0</v>
      </c>
      <c r="H22" s="240">
        <v>1</v>
      </c>
      <c r="I22" s="240">
        <v>0</v>
      </c>
      <c r="J22" s="240">
        <v>0</v>
      </c>
      <c r="K22" s="240">
        <v>0</v>
      </c>
      <c r="L22" s="240">
        <v>10</v>
      </c>
      <c r="M22" s="240">
        <v>4</v>
      </c>
      <c r="N22" s="240">
        <v>3</v>
      </c>
      <c r="O22" s="240">
        <v>0</v>
      </c>
      <c r="P22" s="240">
        <v>0</v>
      </c>
      <c r="Q22" s="241">
        <v>11</v>
      </c>
      <c r="R22" s="239"/>
      <c r="S22" s="226"/>
      <c r="T22" s="226"/>
      <c r="U22" s="226"/>
      <c r="V22" s="226"/>
    </row>
    <row r="23" spans="1:22" ht="15" customHeight="1">
      <c r="A23" s="242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43"/>
      <c r="M23" s="238"/>
      <c r="N23" s="243"/>
      <c r="O23" s="238"/>
      <c r="P23" s="238"/>
      <c r="Q23" s="238"/>
      <c r="R23" s="226"/>
      <c r="S23" s="226"/>
      <c r="T23" s="226"/>
      <c r="U23" s="226"/>
      <c r="V23" s="226"/>
    </row>
    <row r="24" spans="1:22" ht="20.25" customHeight="1">
      <c r="A24" s="323" t="s">
        <v>534</v>
      </c>
      <c r="B24" s="323"/>
      <c r="C24" s="244"/>
      <c r="D24" s="244"/>
      <c r="E24" s="245"/>
      <c r="F24" s="245"/>
      <c r="G24" s="245"/>
      <c r="H24" s="244"/>
      <c r="I24" s="244"/>
      <c r="J24" s="244"/>
      <c r="K24" s="245"/>
      <c r="L24" s="244"/>
      <c r="M24" s="244"/>
      <c r="N24" s="244"/>
      <c r="O24" s="245"/>
      <c r="P24" s="245"/>
      <c r="Q24" s="244"/>
      <c r="R24" s="226"/>
      <c r="S24" s="226"/>
      <c r="T24" s="226"/>
      <c r="U24" s="226"/>
      <c r="V24" s="226"/>
    </row>
    <row r="25" spans="1:22" ht="15" customHeight="1">
      <c r="A25" s="231" t="s">
        <v>535</v>
      </c>
      <c r="B25" s="246"/>
      <c r="C25" s="246"/>
      <c r="D25" s="246"/>
      <c r="E25" s="246"/>
      <c r="F25" s="246"/>
      <c r="G25" s="24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</row>
    <row r="26" spans="1:22" ht="15" customHeight="1">
      <c r="A26" s="230" t="s">
        <v>536</v>
      </c>
      <c r="B26" s="230"/>
      <c r="C26" s="230"/>
      <c r="D26" s="230"/>
      <c r="E26" s="230"/>
      <c r="F26" s="230"/>
      <c r="G26" s="230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</row>
    <row r="27" spans="1:22" ht="15" customHeight="1">
      <c r="A27" s="230" t="s">
        <v>537</v>
      </c>
      <c r="B27" s="230"/>
      <c r="C27" s="230"/>
      <c r="D27" s="230"/>
      <c r="E27" s="230"/>
      <c r="F27" s="230"/>
      <c r="G27" s="230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</row>
    <row r="28" spans="1:22" ht="15" customHeight="1">
      <c r="A28" s="230" t="s">
        <v>538</v>
      </c>
      <c r="B28" s="230"/>
      <c r="C28" s="230"/>
      <c r="D28" s="230"/>
      <c r="E28" s="230"/>
      <c r="F28" s="230"/>
      <c r="G28" s="230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</row>
    <row r="29" spans="1:22" ht="15" customHeight="1">
      <c r="A29" s="247" t="s">
        <v>539</v>
      </c>
      <c r="B29" s="230"/>
      <c r="C29" s="230"/>
      <c r="D29" s="230"/>
      <c r="E29" s="230"/>
      <c r="F29" s="230"/>
      <c r="G29" s="230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</row>
    <row r="30" spans="1:22" ht="15" customHeight="1">
      <c r="A30" s="230" t="s">
        <v>540</v>
      </c>
      <c r="B30" s="230"/>
      <c r="C30" s="230"/>
      <c r="D30" s="230"/>
      <c r="E30" s="230"/>
      <c r="F30" s="230"/>
      <c r="G30" s="230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</row>
    <row r="31" spans="1:22" ht="15" customHeight="1">
      <c r="A31" s="230" t="s">
        <v>541</v>
      </c>
      <c r="B31" s="230"/>
      <c r="C31" s="230"/>
      <c r="D31" s="230"/>
      <c r="E31" s="230"/>
      <c r="F31" s="230"/>
      <c r="G31" s="230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</row>
    <row r="32" spans="1:22" ht="13.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</row>
  </sheetData>
  <sheetProtection/>
  <mergeCells count="41">
    <mergeCell ref="Q15:Q16"/>
    <mergeCell ref="L15:L16"/>
    <mergeCell ref="M15:M16"/>
    <mergeCell ref="H14:H16"/>
    <mergeCell ref="L14:Q14"/>
    <mergeCell ref="N15:N16"/>
    <mergeCell ref="P15:P16"/>
    <mergeCell ref="G14:G16"/>
    <mergeCell ref="D14:D16"/>
    <mergeCell ref="O15:O16"/>
    <mergeCell ref="F14:F16"/>
    <mergeCell ref="Q5:Q6"/>
    <mergeCell ref="M5:M6"/>
    <mergeCell ref="A24:B24"/>
    <mergeCell ref="I14:I16"/>
    <mergeCell ref="J14:J16"/>
    <mergeCell ref="K14:K16"/>
    <mergeCell ref="A14:A16"/>
    <mergeCell ref="B14:B16"/>
    <mergeCell ref="C14:C16"/>
    <mergeCell ref="E14:E16"/>
    <mergeCell ref="C5:C6"/>
    <mergeCell ref="D5:D6"/>
    <mergeCell ref="E5:E6"/>
    <mergeCell ref="V5:V6"/>
    <mergeCell ref="H5:J5"/>
    <mergeCell ref="K5:L5"/>
    <mergeCell ref="U5:U6"/>
    <mergeCell ref="O5:O6"/>
    <mergeCell ref="P5:P6"/>
    <mergeCell ref="R5:R6"/>
    <mergeCell ref="F5:G5"/>
    <mergeCell ref="N5:N6"/>
    <mergeCell ref="S5:S6"/>
    <mergeCell ref="A1:T1"/>
    <mergeCell ref="A4:A6"/>
    <mergeCell ref="B4:B6"/>
    <mergeCell ref="C4:L4"/>
    <mergeCell ref="M4:R4"/>
    <mergeCell ref="S4:V4"/>
    <mergeCell ref="T5:T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6" sqref="D6"/>
    </sheetView>
  </sheetViews>
  <sheetFormatPr defaultColWidth="8.88671875" defaultRowHeight="13.5"/>
  <cols>
    <col min="1" max="7" width="8.88671875" style="12" customWidth="1"/>
    <col min="8" max="8" width="11.4453125" style="12" customWidth="1"/>
    <col min="9" max="16384" width="8.88671875" style="12" customWidth="1"/>
  </cols>
  <sheetData>
    <row r="1" spans="1:9" ht="20.25" customHeight="1">
      <c r="A1" s="303" t="s">
        <v>549</v>
      </c>
      <c r="B1" s="303"/>
      <c r="C1" s="303"/>
      <c r="D1" s="303"/>
      <c r="E1" s="303"/>
      <c r="F1" s="303"/>
      <c r="G1" s="303"/>
      <c r="H1" s="303"/>
      <c r="I1" s="1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18"/>
    </row>
    <row r="3" spans="1:8" ht="20.25" customHeight="1">
      <c r="A3" s="108" t="s">
        <v>24</v>
      </c>
      <c r="B3" s="116"/>
      <c r="C3" s="116"/>
      <c r="D3" s="116"/>
      <c r="E3" s="116"/>
      <c r="F3" s="116"/>
      <c r="G3" s="116"/>
      <c r="H3" s="116"/>
    </row>
    <row r="4" spans="1:9" ht="30.75" customHeight="1">
      <c r="A4" s="109" t="s">
        <v>269</v>
      </c>
      <c r="B4" s="107" t="s">
        <v>43</v>
      </c>
      <c r="C4" s="106" t="s">
        <v>323</v>
      </c>
      <c r="D4" s="106" t="s">
        <v>270</v>
      </c>
      <c r="E4" s="106" t="s">
        <v>271</v>
      </c>
      <c r="F4" s="106" t="s">
        <v>272</v>
      </c>
      <c r="G4" s="106" t="s">
        <v>273</v>
      </c>
      <c r="H4" s="106" t="s">
        <v>274</v>
      </c>
      <c r="I4" s="13" t="s">
        <v>324</v>
      </c>
    </row>
    <row r="5" spans="1:9" ht="24.75" customHeight="1">
      <c r="A5" s="78" t="s">
        <v>325</v>
      </c>
      <c r="B5" s="87">
        <v>583903</v>
      </c>
      <c r="C5" s="87">
        <v>1947</v>
      </c>
      <c r="D5" s="87">
        <v>99</v>
      </c>
      <c r="E5" s="87">
        <v>958</v>
      </c>
      <c r="F5" s="87">
        <v>26551</v>
      </c>
      <c r="G5" s="87">
        <v>683</v>
      </c>
      <c r="H5" s="87">
        <v>551839</v>
      </c>
      <c r="I5" s="74">
        <v>1826</v>
      </c>
    </row>
    <row r="6" spans="1:9" ht="24.75" customHeight="1">
      <c r="A6" s="14" t="s">
        <v>326</v>
      </c>
      <c r="B6" s="41">
        <v>1144352</v>
      </c>
      <c r="C6" s="41">
        <v>2225</v>
      </c>
      <c r="D6" s="41">
        <v>90</v>
      </c>
      <c r="E6" s="41">
        <v>1039</v>
      </c>
      <c r="F6" s="41">
        <v>92333</v>
      </c>
      <c r="G6" s="41">
        <v>826</v>
      </c>
      <c r="H6" s="41">
        <v>1018143</v>
      </c>
      <c r="I6" s="42">
        <v>29696</v>
      </c>
    </row>
    <row r="7" spans="1:9" ht="24.75" customHeight="1">
      <c r="A7" s="34" t="s">
        <v>327</v>
      </c>
      <c r="B7" s="122">
        <f>SUM(C7:I7)</f>
        <v>1055814</v>
      </c>
      <c r="C7" s="122">
        <v>1466</v>
      </c>
      <c r="D7" s="122">
        <v>99</v>
      </c>
      <c r="E7" s="122">
        <v>899</v>
      </c>
      <c r="F7" s="122">
        <v>42236</v>
      </c>
      <c r="G7" s="122">
        <v>777</v>
      </c>
      <c r="H7" s="122">
        <v>986505</v>
      </c>
      <c r="I7" s="123">
        <v>23832</v>
      </c>
    </row>
    <row r="8" spans="1:9" ht="24.75" customHeight="1">
      <c r="A8" s="34" t="s">
        <v>328</v>
      </c>
      <c r="B8" s="122">
        <v>939332</v>
      </c>
      <c r="C8" s="122">
        <v>2975</v>
      </c>
      <c r="D8" s="122">
        <v>68</v>
      </c>
      <c r="E8" s="122">
        <v>734</v>
      </c>
      <c r="F8" s="122">
        <v>91427</v>
      </c>
      <c r="G8" s="122">
        <v>987</v>
      </c>
      <c r="H8" s="122">
        <v>839394</v>
      </c>
      <c r="I8" s="123">
        <v>3747</v>
      </c>
    </row>
    <row r="9" spans="1:9" ht="24.75" customHeight="1">
      <c r="A9" s="34" t="s">
        <v>329</v>
      </c>
      <c r="B9" s="122">
        <v>905942</v>
      </c>
      <c r="C9" s="122">
        <v>2133</v>
      </c>
      <c r="D9" s="122">
        <v>79</v>
      </c>
      <c r="E9" s="122">
        <v>418</v>
      </c>
      <c r="F9" s="122">
        <v>87785</v>
      </c>
      <c r="G9" s="122">
        <v>787</v>
      </c>
      <c r="H9" s="122">
        <v>811344</v>
      </c>
      <c r="I9" s="123">
        <v>3396</v>
      </c>
    </row>
    <row r="10" spans="1:9" s="28" customFormat="1" ht="24.75" customHeight="1">
      <c r="A10" s="117" t="s">
        <v>277</v>
      </c>
      <c r="B10" s="122">
        <v>908761</v>
      </c>
      <c r="C10" s="122">
        <v>2953</v>
      </c>
      <c r="D10" s="122">
        <v>95</v>
      </c>
      <c r="E10" s="122">
        <v>426</v>
      </c>
      <c r="F10" s="122">
        <v>80063</v>
      </c>
      <c r="G10" s="122">
        <v>951</v>
      </c>
      <c r="H10" s="122">
        <v>819719</v>
      </c>
      <c r="I10" s="123">
        <v>4554</v>
      </c>
    </row>
    <row r="11" spans="1:9" s="28" customFormat="1" ht="24.75" customHeight="1">
      <c r="A11" s="202" t="s">
        <v>455</v>
      </c>
      <c r="B11" s="122">
        <f>SUM(C11:I11)</f>
        <v>905663</v>
      </c>
      <c r="C11" s="122">
        <v>2819</v>
      </c>
      <c r="D11" s="122">
        <v>130</v>
      </c>
      <c r="E11" s="122">
        <v>524</v>
      </c>
      <c r="F11" s="122">
        <v>73771</v>
      </c>
      <c r="G11" s="122">
        <v>952</v>
      </c>
      <c r="H11" s="122">
        <v>820180</v>
      </c>
      <c r="I11" s="122">
        <v>7287</v>
      </c>
    </row>
    <row r="12" spans="1:9" s="28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124"/>
    </row>
    <row r="13" spans="1:9" s="28" customFormat="1" ht="24.75" customHeight="1">
      <c r="A13" s="82" t="s">
        <v>330</v>
      </c>
      <c r="B13" s="94">
        <f>SUM(C13:I13)</f>
        <v>279230</v>
      </c>
      <c r="C13" s="240">
        <v>2819</v>
      </c>
      <c r="D13" s="240">
        <v>130</v>
      </c>
      <c r="E13" s="240">
        <v>524</v>
      </c>
      <c r="F13" s="240">
        <v>20214</v>
      </c>
      <c r="G13" s="240">
        <v>952</v>
      </c>
      <c r="H13" s="240">
        <v>247304</v>
      </c>
      <c r="I13" s="240">
        <v>7287</v>
      </c>
    </row>
    <row r="14" spans="1:9" s="28" customFormat="1" ht="24.75" customHeight="1">
      <c r="A14" s="118" t="s">
        <v>331</v>
      </c>
      <c r="B14" s="94">
        <f aca="true" t="shared" si="0" ref="B14:B30">SUM(C14:I14)</f>
        <v>46754</v>
      </c>
      <c r="C14" s="240">
        <v>0</v>
      </c>
      <c r="D14" s="240">
        <v>0</v>
      </c>
      <c r="E14" s="240">
        <v>0</v>
      </c>
      <c r="F14" s="240">
        <v>2994</v>
      </c>
      <c r="G14" s="240">
        <v>0</v>
      </c>
      <c r="H14" s="234">
        <v>43760</v>
      </c>
      <c r="I14" s="240">
        <v>0</v>
      </c>
    </row>
    <row r="15" spans="1:9" s="28" customFormat="1" ht="24.75" customHeight="1">
      <c r="A15" s="83" t="s">
        <v>225</v>
      </c>
      <c r="B15" s="94">
        <f t="shared" si="0"/>
        <v>24709</v>
      </c>
      <c r="C15" s="240">
        <v>0</v>
      </c>
      <c r="D15" s="240">
        <v>0</v>
      </c>
      <c r="E15" s="240">
        <v>0</v>
      </c>
      <c r="F15" s="126">
        <v>2440</v>
      </c>
      <c r="G15" s="240">
        <v>0</v>
      </c>
      <c r="H15" s="234">
        <v>22269</v>
      </c>
      <c r="I15" s="240">
        <v>0</v>
      </c>
    </row>
    <row r="16" spans="1:9" s="28" customFormat="1" ht="24.75" customHeight="1">
      <c r="A16" s="83" t="s">
        <v>226</v>
      </c>
      <c r="B16" s="94">
        <f t="shared" si="0"/>
        <v>71044</v>
      </c>
      <c r="C16" s="240">
        <v>0</v>
      </c>
      <c r="D16" s="240">
        <v>0</v>
      </c>
      <c r="E16" s="240">
        <v>0</v>
      </c>
      <c r="F16" s="240">
        <v>4982</v>
      </c>
      <c r="G16" s="240">
        <v>0</v>
      </c>
      <c r="H16" s="234">
        <v>66062</v>
      </c>
      <c r="I16" s="240">
        <v>0</v>
      </c>
    </row>
    <row r="17" spans="1:9" s="28" customFormat="1" ht="24.75" customHeight="1">
      <c r="A17" s="83" t="s">
        <v>227</v>
      </c>
      <c r="B17" s="94">
        <f t="shared" si="0"/>
        <v>32277</v>
      </c>
      <c r="C17" s="240">
        <v>0</v>
      </c>
      <c r="D17" s="240">
        <v>0</v>
      </c>
      <c r="E17" s="240">
        <v>0</v>
      </c>
      <c r="F17" s="240">
        <v>2234</v>
      </c>
      <c r="G17" s="240">
        <v>0</v>
      </c>
      <c r="H17" s="234">
        <v>30043</v>
      </c>
      <c r="I17" s="240">
        <v>0</v>
      </c>
    </row>
    <row r="18" spans="1:9" s="28" customFormat="1" ht="24.75" customHeight="1">
      <c r="A18" s="83" t="s">
        <v>228</v>
      </c>
      <c r="B18" s="94">
        <f t="shared" si="0"/>
        <v>24688</v>
      </c>
      <c r="C18" s="240">
        <v>0</v>
      </c>
      <c r="D18" s="240">
        <v>0</v>
      </c>
      <c r="E18" s="240">
        <v>0</v>
      </c>
      <c r="F18" s="240">
        <v>2557</v>
      </c>
      <c r="G18" s="240">
        <v>0</v>
      </c>
      <c r="H18" s="234">
        <v>22131</v>
      </c>
      <c r="I18" s="240">
        <v>0</v>
      </c>
    </row>
    <row r="19" spans="1:9" s="28" customFormat="1" ht="24.75" customHeight="1">
      <c r="A19" s="83" t="s">
        <v>229</v>
      </c>
      <c r="B19" s="94">
        <f t="shared" si="0"/>
        <v>31695</v>
      </c>
      <c r="C19" s="240">
        <v>0</v>
      </c>
      <c r="D19" s="240">
        <v>0</v>
      </c>
      <c r="E19" s="240">
        <v>0</v>
      </c>
      <c r="F19" s="240">
        <v>4592</v>
      </c>
      <c r="G19" s="240">
        <v>0</v>
      </c>
      <c r="H19" s="234">
        <v>27103</v>
      </c>
      <c r="I19" s="240">
        <v>0</v>
      </c>
    </row>
    <row r="20" spans="1:9" s="28" customFormat="1" ht="24.75" customHeight="1">
      <c r="A20" s="83" t="s">
        <v>230</v>
      </c>
      <c r="B20" s="94">
        <f t="shared" si="0"/>
        <v>25318</v>
      </c>
      <c r="C20" s="240">
        <v>0</v>
      </c>
      <c r="D20" s="240">
        <v>0</v>
      </c>
      <c r="E20" s="240">
        <v>0</v>
      </c>
      <c r="F20" s="240">
        <v>1409</v>
      </c>
      <c r="G20" s="240">
        <v>0</v>
      </c>
      <c r="H20" s="234">
        <v>23909</v>
      </c>
      <c r="I20" s="240">
        <v>0</v>
      </c>
    </row>
    <row r="21" spans="1:9" s="28" customFormat="1" ht="24.75" customHeight="1">
      <c r="A21" s="83" t="s">
        <v>231</v>
      </c>
      <c r="B21" s="94">
        <f t="shared" si="0"/>
        <v>29567</v>
      </c>
      <c r="C21" s="240">
        <v>0</v>
      </c>
      <c r="D21" s="240">
        <v>0</v>
      </c>
      <c r="E21" s="240">
        <v>0</v>
      </c>
      <c r="F21" s="240">
        <v>1643</v>
      </c>
      <c r="G21" s="240">
        <v>0</v>
      </c>
      <c r="H21" s="234">
        <v>27924</v>
      </c>
      <c r="I21" s="240">
        <v>0</v>
      </c>
    </row>
    <row r="22" spans="1:9" s="28" customFormat="1" ht="24.75" customHeight="1">
      <c r="A22" s="83" t="s">
        <v>232</v>
      </c>
      <c r="B22" s="94">
        <f t="shared" si="0"/>
        <v>42971</v>
      </c>
      <c r="C22" s="240">
        <v>0</v>
      </c>
      <c r="D22" s="240">
        <v>0</v>
      </c>
      <c r="E22" s="240">
        <v>0</v>
      </c>
      <c r="F22" s="240">
        <v>3262</v>
      </c>
      <c r="G22" s="240">
        <v>0</v>
      </c>
      <c r="H22" s="234">
        <v>39709</v>
      </c>
      <c r="I22" s="240">
        <v>0</v>
      </c>
    </row>
    <row r="23" spans="1:9" s="28" customFormat="1" ht="24.75" customHeight="1">
      <c r="A23" s="83" t="s">
        <v>233</v>
      </c>
      <c r="B23" s="94">
        <f t="shared" si="0"/>
        <v>23329</v>
      </c>
      <c r="C23" s="240">
        <v>0</v>
      </c>
      <c r="D23" s="240">
        <v>0</v>
      </c>
      <c r="E23" s="240">
        <v>0</v>
      </c>
      <c r="F23" s="240">
        <v>2346</v>
      </c>
      <c r="G23" s="240">
        <v>0</v>
      </c>
      <c r="H23" s="234">
        <v>20983</v>
      </c>
      <c r="I23" s="240">
        <v>0</v>
      </c>
    </row>
    <row r="24" spans="1:9" s="28" customFormat="1" ht="24.75" customHeight="1">
      <c r="A24" s="83" t="s">
        <v>234</v>
      </c>
      <c r="B24" s="94">
        <f t="shared" si="0"/>
        <v>35347</v>
      </c>
      <c r="C24" s="240">
        <v>0</v>
      </c>
      <c r="D24" s="240">
        <v>0</v>
      </c>
      <c r="E24" s="240">
        <v>0</v>
      </c>
      <c r="F24" s="240">
        <v>2078</v>
      </c>
      <c r="G24" s="240">
        <v>0</v>
      </c>
      <c r="H24" s="234">
        <v>33269</v>
      </c>
      <c r="I24" s="240">
        <v>0</v>
      </c>
    </row>
    <row r="25" spans="1:9" s="28" customFormat="1" ht="24.75" customHeight="1">
      <c r="A25" s="119" t="s">
        <v>235</v>
      </c>
      <c r="B25" s="94">
        <f t="shared" si="0"/>
        <v>35972</v>
      </c>
      <c r="C25" s="240">
        <v>0</v>
      </c>
      <c r="D25" s="240">
        <v>0</v>
      </c>
      <c r="E25" s="240">
        <v>0</v>
      </c>
      <c r="F25" s="240">
        <v>3876</v>
      </c>
      <c r="G25" s="240">
        <v>0</v>
      </c>
      <c r="H25" s="234">
        <v>32096</v>
      </c>
      <c r="I25" s="240">
        <v>0</v>
      </c>
    </row>
    <row r="26" spans="1:9" s="28" customFormat="1" ht="24.75" customHeight="1">
      <c r="A26" s="82" t="s">
        <v>236</v>
      </c>
      <c r="B26" s="94">
        <f t="shared" si="0"/>
        <v>41949</v>
      </c>
      <c r="C26" s="240">
        <v>0</v>
      </c>
      <c r="D26" s="240">
        <v>0</v>
      </c>
      <c r="E26" s="240">
        <v>0</v>
      </c>
      <c r="F26" s="240">
        <v>5339</v>
      </c>
      <c r="G26" s="240">
        <v>0</v>
      </c>
      <c r="H26" s="234">
        <v>36610</v>
      </c>
      <c r="I26" s="240">
        <v>0</v>
      </c>
    </row>
    <row r="27" spans="1:9" s="28" customFormat="1" ht="24.75" customHeight="1">
      <c r="A27" s="82" t="s">
        <v>237</v>
      </c>
      <c r="B27" s="94">
        <f t="shared" si="0"/>
        <v>27071</v>
      </c>
      <c r="C27" s="240">
        <v>0</v>
      </c>
      <c r="D27" s="240">
        <v>0</v>
      </c>
      <c r="E27" s="240">
        <v>0</v>
      </c>
      <c r="F27" s="240">
        <v>1733</v>
      </c>
      <c r="G27" s="240">
        <v>0</v>
      </c>
      <c r="H27" s="234">
        <v>25338</v>
      </c>
      <c r="I27" s="240">
        <v>0</v>
      </c>
    </row>
    <row r="28" spans="1:9" s="28" customFormat="1" ht="24.75" customHeight="1">
      <c r="A28" s="82" t="s">
        <v>238</v>
      </c>
      <c r="B28" s="94">
        <f t="shared" si="0"/>
        <v>33150</v>
      </c>
      <c r="C28" s="240">
        <v>0</v>
      </c>
      <c r="D28" s="240">
        <v>0</v>
      </c>
      <c r="E28" s="240">
        <v>0</v>
      </c>
      <c r="F28" s="240">
        <v>3820</v>
      </c>
      <c r="G28" s="240">
        <v>0</v>
      </c>
      <c r="H28" s="234">
        <v>29330</v>
      </c>
      <c r="I28" s="240">
        <v>0</v>
      </c>
    </row>
    <row r="29" spans="1:9" s="28" customFormat="1" ht="24.75" customHeight="1">
      <c r="A29" s="82" t="s">
        <v>82</v>
      </c>
      <c r="B29" s="94">
        <f t="shared" si="0"/>
        <v>66599</v>
      </c>
      <c r="C29" s="240">
        <v>0</v>
      </c>
      <c r="D29" s="240">
        <v>0</v>
      </c>
      <c r="E29" s="240">
        <v>0</v>
      </c>
      <c r="F29" s="240">
        <v>5500</v>
      </c>
      <c r="G29" s="240">
        <v>0</v>
      </c>
      <c r="H29" s="234">
        <v>61099</v>
      </c>
      <c r="I29" s="240">
        <v>0</v>
      </c>
    </row>
    <row r="30" spans="1:9" s="28" customFormat="1" ht="24.75" customHeight="1">
      <c r="A30" s="82" t="s">
        <v>239</v>
      </c>
      <c r="B30" s="94">
        <f t="shared" si="0"/>
        <v>33993</v>
      </c>
      <c r="C30" s="240">
        <v>0</v>
      </c>
      <c r="D30" s="240">
        <v>0</v>
      </c>
      <c r="E30" s="240">
        <v>0</v>
      </c>
      <c r="F30" s="126">
        <v>2752</v>
      </c>
      <c r="G30" s="240">
        <v>0</v>
      </c>
      <c r="H30" s="234">
        <v>31241</v>
      </c>
      <c r="I30" s="240">
        <v>0</v>
      </c>
    </row>
    <row r="31" spans="1:9" ht="15" customHeight="1">
      <c r="A31" s="327"/>
      <c r="B31" s="327"/>
      <c r="C31" s="327"/>
      <c r="D31" s="327"/>
      <c r="E31" s="327"/>
      <c r="F31" s="327"/>
      <c r="G31" s="327"/>
      <c r="H31" s="327"/>
      <c r="I31" s="18"/>
    </row>
    <row r="32" spans="1:9" ht="20.25" customHeight="1">
      <c r="A32" s="270" t="s">
        <v>332</v>
      </c>
      <c r="B32" s="270"/>
      <c r="C32" s="270"/>
      <c r="D32" s="270"/>
      <c r="E32" s="270"/>
      <c r="F32" s="270"/>
      <c r="G32" s="270"/>
      <c r="H32" s="270"/>
      <c r="I32" s="18"/>
    </row>
    <row r="33" spans="1:9" ht="20.25" customHeight="1">
      <c r="A33" s="328" t="s">
        <v>333</v>
      </c>
      <c r="B33" s="328"/>
      <c r="C33" s="328"/>
      <c r="D33" s="328"/>
      <c r="E33" s="328"/>
      <c r="F33" s="328"/>
      <c r="G33" s="328"/>
      <c r="H33" s="328"/>
      <c r="I33" s="328"/>
    </row>
    <row r="34" spans="1:9" ht="24.75" customHeight="1">
      <c r="A34" s="18"/>
      <c r="B34" s="18"/>
      <c r="C34" s="18"/>
      <c r="D34" s="18"/>
      <c r="E34" s="18"/>
      <c r="F34" s="18"/>
      <c r="G34" s="18"/>
      <c r="H34" s="18"/>
      <c r="I34" s="18"/>
    </row>
  </sheetData>
  <sheetProtection/>
  <mergeCells count="4">
    <mergeCell ref="A1:H1"/>
    <mergeCell ref="A31:H31"/>
    <mergeCell ref="A32:H32"/>
    <mergeCell ref="A33:I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G13" sqref="G13"/>
    </sheetView>
  </sheetViews>
  <sheetFormatPr defaultColWidth="8.88671875" defaultRowHeight="13.5"/>
  <cols>
    <col min="1" max="1" width="6.10546875" style="18" bestFit="1" customWidth="1"/>
    <col min="2" max="15" width="5.77734375" style="18" customWidth="1"/>
    <col min="16" max="16384" width="8.88671875" style="18" customWidth="1"/>
  </cols>
  <sheetData>
    <row r="1" spans="1:9" ht="20.25" customHeight="1">
      <c r="A1" s="303" t="s">
        <v>550</v>
      </c>
      <c r="B1" s="303"/>
      <c r="C1" s="303"/>
      <c r="D1" s="303"/>
      <c r="E1" s="303"/>
      <c r="F1" s="303"/>
      <c r="G1" s="303"/>
      <c r="H1" s="303"/>
      <c r="I1" s="303"/>
    </row>
    <row r="2" spans="1:9" ht="15" customHeight="1">
      <c r="A2" s="114"/>
      <c r="B2" s="114"/>
      <c r="C2" s="114"/>
      <c r="D2" s="114"/>
      <c r="E2" s="114"/>
      <c r="F2" s="114"/>
      <c r="G2" s="114"/>
      <c r="H2" s="114"/>
      <c r="I2" s="114"/>
    </row>
    <row r="3" spans="1:9" ht="20.25" customHeight="1">
      <c r="A3" s="331" t="s">
        <v>24</v>
      </c>
      <c r="B3" s="331"/>
      <c r="C3" s="127"/>
      <c r="D3" s="127"/>
      <c r="E3" s="127"/>
      <c r="F3" s="127"/>
      <c r="G3" s="127"/>
      <c r="H3" s="127"/>
      <c r="I3" s="127"/>
    </row>
    <row r="4" spans="1:17" ht="27" customHeight="1">
      <c r="A4" s="292" t="s">
        <v>336</v>
      </c>
      <c r="B4" s="288" t="s">
        <v>13</v>
      </c>
      <c r="C4" s="290"/>
      <c r="D4" s="288" t="s">
        <v>0</v>
      </c>
      <c r="E4" s="290"/>
      <c r="F4" s="288" t="s">
        <v>1</v>
      </c>
      <c r="G4" s="290"/>
      <c r="H4" s="288" t="s">
        <v>2</v>
      </c>
      <c r="I4" s="330"/>
      <c r="J4" s="280" t="s">
        <v>3</v>
      </c>
      <c r="K4" s="305"/>
      <c r="L4" s="332" t="s">
        <v>337</v>
      </c>
      <c r="M4" s="332"/>
      <c r="N4" s="280" t="s">
        <v>338</v>
      </c>
      <c r="O4" s="305"/>
      <c r="P4" s="306" t="s">
        <v>4</v>
      </c>
      <c r="Q4" s="280"/>
    </row>
    <row r="5" spans="1:17" ht="27" customHeight="1">
      <c r="A5" s="329"/>
      <c r="B5" s="26" t="s">
        <v>17</v>
      </c>
      <c r="C5" s="26" t="s">
        <v>18</v>
      </c>
      <c r="D5" s="26" t="s">
        <v>17</v>
      </c>
      <c r="E5" s="26" t="s">
        <v>18</v>
      </c>
      <c r="F5" s="26" t="s">
        <v>17</v>
      </c>
      <c r="G5" s="26" t="s">
        <v>18</v>
      </c>
      <c r="H5" s="26" t="s">
        <v>17</v>
      </c>
      <c r="I5" s="26" t="s">
        <v>18</v>
      </c>
      <c r="J5" s="11" t="s">
        <v>17</v>
      </c>
      <c r="K5" s="11" t="s">
        <v>18</v>
      </c>
      <c r="L5" s="10" t="s">
        <v>334</v>
      </c>
      <c r="M5" s="10" t="s">
        <v>335</v>
      </c>
      <c r="N5" s="11" t="s">
        <v>17</v>
      </c>
      <c r="O5" s="11" t="s">
        <v>18</v>
      </c>
      <c r="P5" s="11" t="s">
        <v>17</v>
      </c>
      <c r="Q5" s="21" t="s">
        <v>18</v>
      </c>
    </row>
    <row r="6" spans="1:17" s="24" customFormat="1" ht="30" customHeight="1">
      <c r="A6" s="14" t="s">
        <v>339</v>
      </c>
      <c r="B6" s="120">
        <f>SUM(D6+F6+H6+J6+N6+P6)</f>
        <v>11257</v>
      </c>
      <c r="C6" s="120">
        <f>SUM(E6+G6+I6+K6+O6+Q6)</f>
        <v>9052</v>
      </c>
      <c r="D6" s="120">
        <v>75</v>
      </c>
      <c r="E6" s="120">
        <v>66</v>
      </c>
      <c r="F6" s="120">
        <v>1709</v>
      </c>
      <c r="G6" s="120">
        <v>544</v>
      </c>
      <c r="H6" s="120">
        <v>1877</v>
      </c>
      <c r="I6" s="120">
        <v>1671</v>
      </c>
      <c r="J6" s="120">
        <v>1373</v>
      </c>
      <c r="K6" s="120">
        <v>982</v>
      </c>
      <c r="L6" s="135" t="s">
        <v>153</v>
      </c>
      <c r="M6" s="135" t="s">
        <v>153</v>
      </c>
      <c r="N6" s="120">
        <v>345</v>
      </c>
      <c r="O6" s="121">
        <v>303</v>
      </c>
      <c r="P6" s="120">
        <v>5878</v>
      </c>
      <c r="Q6" s="121">
        <v>5486</v>
      </c>
    </row>
    <row r="7" spans="1:17" s="24" customFormat="1" ht="30" customHeight="1">
      <c r="A7" s="14" t="s">
        <v>340</v>
      </c>
      <c r="B7" s="120">
        <v>12796</v>
      </c>
      <c r="C7" s="120">
        <v>11193</v>
      </c>
      <c r="D7" s="120">
        <v>99</v>
      </c>
      <c r="E7" s="120">
        <v>74</v>
      </c>
      <c r="F7" s="120">
        <v>1076</v>
      </c>
      <c r="G7" s="120">
        <v>543</v>
      </c>
      <c r="H7" s="120">
        <v>2475</v>
      </c>
      <c r="I7" s="120">
        <v>2093</v>
      </c>
      <c r="J7" s="120">
        <v>1223</v>
      </c>
      <c r="K7" s="120">
        <v>970</v>
      </c>
      <c r="L7" s="135" t="s">
        <v>153</v>
      </c>
      <c r="M7" s="135" t="s">
        <v>153</v>
      </c>
      <c r="N7" s="120">
        <v>403</v>
      </c>
      <c r="O7" s="121">
        <v>381</v>
      </c>
      <c r="P7" s="125">
        <v>7520</v>
      </c>
      <c r="Q7" s="134">
        <v>7132</v>
      </c>
    </row>
    <row r="8" spans="1:17" s="24" customFormat="1" ht="30" customHeight="1">
      <c r="A8" s="14" t="s">
        <v>341</v>
      </c>
      <c r="B8" s="120">
        <v>13703</v>
      </c>
      <c r="C8" s="120">
        <v>12284</v>
      </c>
      <c r="D8" s="120">
        <v>91</v>
      </c>
      <c r="E8" s="120">
        <v>90</v>
      </c>
      <c r="F8" s="120">
        <v>973</v>
      </c>
      <c r="G8" s="120">
        <v>567</v>
      </c>
      <c r="H8" s="120">
        <v>2271</v>
      </c>
      <c r="I8" s="120">
        <v>2065</v>
      </c>
      <c r="J8" s="120">
        <v>1113</v>
      </c>
      <c r="K8" s="120">
        <v>862</v>
      </c>
      <c r="L8" s="135" t="s">
        <v>153</v>
      </c>
      <c r="M8" s="135" t="s">
        <v>153</v>
      </c>
      <c r="N8" s="120">
        <v>429</v>
      </c>
      <c r="O8" s="121">
        <v>390</v>
      </c>
      <c r="P8" s="125">
        <v>8826</v>
      </c>
      <c r="Q8" s="134">
        <v>8310</v>
      </c>
    </row>
    <row r="9" spans="1:19" s="24" customFormat="1" ht="30" customHeight="1">
      <c r="A9" s="14" t="s">
        <v>342</v>
      </c>
      <c r="B9" s="120">
        <v>12237</v>
      </c>
      <c r="C9" s="120">
        <v>10707</v>
      </c>
      <c r="D9" s="120">
        <v>105</v>
      </c>
      <c r="E9" s="120">
        <v>114</v>
      </c>
      <c r="F9" s="120">
        <v>1241</v>
      </c>
      <c r="G9" s="120">
        <v>622</v>
      </c>
      <c r="H9" s="120">
        <v>2324</v>
      </c>
      <c r="I9" s="120">
        <v>2063</v>
      </c>
      <c r="J9" s="120">
        <v>1097</v>
      </c>
      <c r="K9" s="120">
        <v>952</v>
      </c>
      <c r="L9" s="133">
        <v>40</v>
      </c>
      <c r="M9" s="133">
        <v>209</v>
      </c>
      <c r="N9" s="120">
        <v>347</v>
      </c>
      <c r="O9" s="121">
        <v>305</v>
      </c>
      <c r="P9" s="125">
        <v>6983</v>
      </c>
      <c r="Q9" s="134">
        <v>6442</v>
      </c>
      <c r="R9" s="128"/>
      <c r="S9" s="128"/>
    </row>
    <row r="10" spans="1:19" s="24" customFormat="1" ht="30" customHeight="1">
      <c r="A10" s="14" t="s">
        <v>343</v>
      </c>
      <c r="B10" s="120">
        <v>11757</v>
      </c>
      <c r="C10" s="120">
        <v>10303</v>
      </c>
      <c r="D10" s="120">
        <v>107</v>
      </c>
      <c r="E10" s="120">
        <v>89</v>
      </c>
      <c r="F10" s="120">
        <v>2303</v>
      </c>
      <c r="G10" s="120">
        <v>1683</v>
      </c>
      <c r="H10" s="120">
        <v>2043</v>
      </c>
      <c r="I10" s="120">
        <v>1718</v>
      </c>
      <c r="J10" s="120">
        <v>1014</v>
      </c>
      <c r="K10" s="120">
        <v>820</v>
      </c>
      <c r="L10" s="133">
        <v>64</v>
      </c>
      <c r="M10" s="133">
        <v>91</v>
      </c>
      <c r="N10" s="120">
        <v>317</v>
      </c>
      <c r="O10" s="120">
        <v>332</v>
      </c>
      <c r="P10" s="125">
        <v>5909</v>
      </c>
      <c r="Q10" s="134">
        <v>5570</v>
      </c>
      <c r="R10" s="128"/>
      <c r="S10" s="128"/>
    </row>
    <row r="11" spans="1:19" s="24" customFormat="1" ht="30" customHeight="1">
      <c r="A11" s="187" t="s">
        <v>456</v>
      </c>
      <c r="B11" s="190">
        <f>SUM(P11+N11+J11+H11+F11+D11+L11)</f>
        <v>10079</v>
      </c>
      <c r="C11" s="190">
        <f>SUM(Q11+O11+K11+I11+G11+E11+M11)</f>
        <v>8255</v>
      </c>
      <c r="D11" s="133">
        <v>132</v>
      </c>
      <c r="E11" s="133">
        <v>117</v>
      </c>
      <c r="F11" s="133">
        <v>1426</v>
      </c>
      <c r="G11" s="133">
        <v>599</v>
      </c>
      <c r="H11" s="133">
        <v>2277</v>
      </c>
      <c r="I11" s="133">
        <v>1811</v>
      </c>
      <c r="J11" s="133">
        <v>1234</v>
      </c>
      <c r="K11" s="133">
        <v>971</v>
      </c>
      <c r="L11" s="133">
        <v>91</v>
      </c>
      <c r="M11" s="133">
        <v>192</v>
      </c>
      <c r="N11" s="133">
        <v>366</v>
      </c>
      <c r="O11" s="133">
        <v>352</v>
      </c>
      <c r="P11" s="133">
        <v>4553</v>
      </c>
      <c r="Q11" s="203">
        <v>4213</v>
      </c>
      <c r="R11" s="128"/>
      <c r="S11" s="128"/>
    </row>
    <row r="12" spans="1:19" s="24" customFormat="1" ht="15" customHeight="1">
      <c r="A12" s="63"/>
      <c r="B12" s="64"/>
      <c r="C12" s="64"/>
      <c r="D12" s="63"/>
      <c r="E12" s="63"/>
      <c r="F12" s="64"/>
      <c r="G12" s="63"/>
      <c r="H12" s="64"/>
      <c r="I12" s="64"/>
      <c r="J12" s="130"/>
      <c r="K12" s="130"/>
      <c r="L12" s="131"/>
      <c r="M12" s="131"/>
      <c r="N12" s="130"/>
      <c r="O12" s="130"/>
      <c r="P12" s="132"/>
      <c r="Q12" s="132"/>
      <c r="R12" s="128"/>
      <c r="S12" s="128"/>
    </row>
    <row r="13" spans="1:9" ht="20.25" customHeight="1">
      <c r="A13" s="20" t="s">
        <v>16</v>
      </c>
      <c r="B13" s="66"/>
      <c r="C13" s="66"/>
      <c r="D13" s="66"/>
      <c r="E13" s="66"/>
      <c r="F13" s="66"/>
      <c r="G13" s="66"/>
      <c r="H13" s="66"/>
      <c r="I13" s="66"/>
    </row>
    <row r="14" s="24" customFormat="1" ht="24" customHeight="1">
      <c r="A14" s="110"/>
    </row>
    <row r="15" s="36" customFormat="1" ht="24" customHeight="1">
      <c r="A15" s="110"/>
    </row>
    <row r="16" s="24" customFormat="1" ht="24" customHeight="1">
      <c r="A16" s="110"/>
    </row>
    <row r="17" s="36" customFormat="1" ht="24" customHeight="1">
      <c r="A17" s="110"/>
    </row>
    <row r="18" spans="2:9" ht="18.75" customHeight="1">
      <c r="B18" s="129"/>
      <c r="C18" s="129"/>
      <c r="D18" s="129"/>
      <c r="E18" s="129"/>
      <c r="F18" s="129"/>
      <c r="G18" s="129"/>
      <c r="H18" s="129"/>
      <c r="I18" s="129"/>
    </row>
  </sheetData>
  <sheetProtection/>
  <mergeCells count="11">
    <mergeCell ref="P4:Q4"/>
    <mergeCell ref="N4:O4"/>
    <mergeCell ref="J4:K4"/>
    <mergeCell ref="L4:M4"/>
    <mergeCell ref="A1:I1"/>
    <mergeCell ref="A4:A5"/>
    <mergeCell ref="F4:G4"/>
    <mergeCell ref="D4:E4"/>
    <mergeCell ref="B4:C4"/>
    <mergeCell ref="H4:I4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H10" sqref="H10"/>
    </sheetView>
  </sheetViews>
  <sheetFormatPr defaultColWidth="8.88671875" defaultRowHeight="13.5"/>
  <cols>
    <col min="1" max="1" width="7.21484375" style="18" customWidth="1"/>
    <col min="2" max="13" width="7.77734375" style="18" customWidth="1"/>
    <col min="14" max="16384" width="8.88671875" style="18" customWidth="1"/>
  </cols>
  <sheetData>
    <row r="1" spans="1:13" ht="20.25" customHeight="1">
      <c r="A1" s="303" t="s">
        <v>551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 customHeight="1">
      <c r="A3" s="333" t="s">
        <v>344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35.25" customHeight="1">
      <c r="A4" s="105" t="s">
        <v>345</v>
      </c>
      <c r="B4" s="11" t="s">
        <v>346</v>
      </c>
      <c r="C4" s="11" t="s">
        <v>347</v>
      </c>
      <c r="D4" s="11" t="s">
        <v>348</v>
      </c>
      <c r="E4" s="11" t="s">
        <v>349</v>
      </c>
      <c r="F4" s="11" t="s">
        <v>350</v>
      </c>
      <c r="G4" s="11" t="s">
        <v>351</v>
      </c>
      <c r="H4" s="11" t="s">
        <v>352</v>
      </c>
      <c r="I4" s="11" t="s">
        <v>353</v>
      </c>
      <c r="J4" s="11" t="s">
        <v>354</v>
      </c>
      <c r="K4" s="11" t="s">
        <v>355</v>
      </c>
      <c r="L4" s="11" t="s">
        <v>356</v>
      </c>
      <c r="M4" s="21" t="s">
        <v>357</v>
      </c>
    </row>
    <row r="5" spans="1:13" s="24" customFormat="1" ht="30" customHeight="1">
      <c r="A5" s="14" t="s">
        <v>358</v>
      </c>
      <c r="B5" s="120">
        <f>SUM(C5:M5)</f>
        <v>11484</v>
      </c>
      <c r="C5" s="120">
        <v>1</v>
      </c>
      <c r="D5" s="120">
        <v>571</v>
      </c>
      <c r="E5" s="120">
        <v>843</v>
      </c>
      <c r="F5" s="120">
        <v>1102</v>
      </c>
      <c r="G5" s="120">
        <v>1478</v>
      </c>
      <c r="H5" s="120">
        <v>1760</v>
      </c>
      <c r="I5" s="120">
        <v>3773</v>
      </c>
      <c r="J5" s="120">
        <v>1389</v>
      </c>
      <c r="K5" s="120">
        <v>296</v>
      </c>
      <c r="L5" s="120">
        <v>126</v>
      </c>
      <c r="M5" s="121">
        <v>145</v>
      </c>
    </row>
    <row r="6" spans="1:13" s="24" customFormat="1" ht="30" customHeight="1">
      <c r="A6" s="14" t="s">
        <v>359</v>
      </c>
      <c r="B6" s="120">
        <v>13831</v>
      </c>
      <c r="C6" s="120">
        <v>74</v>
      </c>
      <c r="D6" s="120">
        <v>710</v>
      </c>
      <c r="E6" s="120">
        <v>1000</v>
      </c>
      <c r="F6" s="120">
        <v>1490</v>
      </c>
      <c r="G6" s="120">
        <v>1637</v>
      </c>
      <c r="H6" s="120">
        <v>2125</v>
      </c>
      <c r="I6" s="120">
        <v>4468</v>
      </c>
      <c r="J6" s="120">
        <v>1733</v>
      </c>
      <c r="K6" s="120">
        <v>362</v>
      </c>
      <c r="L6" s="120">
        <v>132</v>
      </c>
      <c r="M6" s="121">
        <v>100</v>
      </c>
    </row>
    <row r="7" spans="1:13" s="24" customFormat="1" ht="30" customHeight="1">
      <c r="A7" s="14" t="s">
        <v>360</v>
      </c>
      <c r="B7" s="120">
        <v>15034</v>
      </c>
      <c r="C7" s="120">
        <v>49</v>
      </c>
      <c r="D7" s="120">
        <v>722</v>
      </c>
      <c r="E7" s="120">
        <v>1176</v>
      </c>
      <c r="F7" s="120">
        <v>1761</v>
      </c>
      <c r="G7" s="120">
        <v>1639</v>
      </c>
      <c r="H7" s="120">
        <v>2081</v>
      </c>
      <c r="I7" s="120">
        <v>4756</v>
      </c>
      <c r="J7" s="120">
        <v>2098</v>
      </c>
      <c r="K7" s="120">
        <v>431</v>
      </c>
      <c r="L7" s="120">
        <v>152</v>
      </c>
      <c r="M7" s="121">
        <v>169</v>
      </c>
    </row>
    <row r="8" spans="1:13" s="24" customFormat="1" ht="30" customHeight="1">
      <c r="A8" s="14" t="s">
        <v>361</v>
      </c>
      <c r="B8" s="120">
        <v>13322</v>
      </c>
      <c r="C8" s="120">
        <v>5</v>
      </c>
      <c r="D8" s="120">
        <v>758</v>
      </c>
      <c r="E8" s="120">
        <v>979</v>
      </c>
      <c r="F8" s="120">
        <v>1585</v>
      </c>
      <c r="G8" s="120">
        <v>1366</v>
      </c>
      <c r="H8" s="120">
        <v>1770</v>
      </c>
      <c r="I8" s="120">
        <v>4140</v>
      </c>
      <c r="J8" s="120">
        <v>1911</v>
      </c>
      <c r="K8" s="120">
        <v>472</v>
      </c>
      <c r="L8" s="120">
        <v>173</v>
      </c>
      <c r="M8" s="121">
        <v>163</v>
      </c>
    </row>
    <row r="9" spans="1:13" s="24" customFormat="1" ht="30" customHeight="1">
      <c r="A9" s="14" t="s">
        <v>362</v>
      </c>
      <c r="B9" s="120">
        <v>11475</v>
      </c>
      <c r="C9" s="120">
        <v>0</v>
      </c>
      <c r="D9" s="120">
        <v>566</v>
      </c>
      <c r="E9" s="120">
        <v>749</v>
      </c>
      <c r="F9" s="120">
        <v>1233</v>
      </c>
      <c r="G9" s="120">
        <v>1058</v>
      </c>
      <c r="H9" s="120">
        <v>1335</v>
      </c>
      <c r="I9" s="120">
        <v>3647</v>
      </c>
      <c r="J9" s="120">
        <v>2036</v>
      </c>
      <c r="K9" s="120">
        <v>495</v>
      </c>
      <c r="L9" s="120">
        <v>192</v>
      </c>
      <c r="M9" s="121">
        <v>164</v>
      </c>
    </row>
    <row r="10" spans="1:13" s="24" customFormat="1" ht="30" customHeight="1">
      <c r="A10" s="187" t="s">
        <v>455</v>
      </c>
      <c r="B10" s="133">
        <f>SUM(C10:M10)</f>
        <v>10688</v>
      </c>
      <c r="C10" s="133">
        <v>3</v>
      </c>
      <c r="D10" s="133">
        <v>724</v>
      </c>
      <c r="E10" s="133">
        <v>639</v>
      </c>
      <c r="F10" s="133">
        <v>979</v>
      </c>
      <c r="G10" s="133">
        <v>1008</v>
      </c>
      <c r="H10" s="133">
        <v>1155</v>
      </c>
      <c r="I10" s="133">
        <v>3139</v>
      </c>
      <c r="J10" s="133">
        <v>2107</v>
      </c>
      <c r="K10" s="133">
        <v>545</v>
      </c>
      <c r="L10" s="133">
        <v>219</v>
      </c>
      <c r="M10" s="204">
        <v>170</v>
      </c>
    </row>
    <row r="11" spans="1:13" s="24" customFormat="1" ht="15" customHeight="1">
      <c r="A11" s="136"/>
      <c r="B11" s="137"/>
      <c r="C11" s="138"/>
      <c r="D11" s="138"/>
      <c r="E11" s="138"/>
      <c r="F11" s="138"/>
      <c r="G11" s="138"/>
      <c r="H11" s="138"/>
      <c r="I11" s="137"/>
      <c r="J11" s="137"/>
      <c r="K11" s="137"/>
      <c r="L11" s="137"/>
      <c r="M11" s="137"/>
    </row>
    <row r="12" spans="1:13" ht="20.25" customHeight="1">
      <c r="A12" s="15" t="s">
        <v>363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24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14" ht="24" customHeight="1"/>
    <row r="15" spans="1:13" s="36" customFormat="1" ht="24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ht="24" customHeight="1"/>
    <row r="17" spans="1:13" s="36" customFormat="1" ht="24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24" customFormat="1" ht="24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6" customFormat="1" ht="24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ht="18.75" customHeight="1"/>
  </sheetData>
  <sheetProtection/>
  <mergeCells count="3">
    <mergeCell ref="A13:M13"/>
    <mergeCell ref="A1:M1"/>
    <mergeCell ref="A3:M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2011-12-28T02:50:04Z</cp:lastPrinted>
  <dcterms:created xsi:type="dcterms:W3CDTF">2001-08-08T01:31:01Z</dcterms:created>
  <dcterms:modified xsi:type="dcterms:W3CDTF">2013-01-15T06:05:11Z</dcterms:modified>
  <cp:category/>
  <cp:version/>
  <cp:contentType/>
  <cp:contentStatus/>
</cp:coreProperties>
</file>