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450" activeTab="0"/>
  </bookViews>
  <sheets>
    <sheet name="1.주택의 종류" sheetId="1" r:id="rId1"/>
    <sheet name="2.건축연도별 주택" sheetId="2" r:id="rId2"/>
    <sheet name="3.건축허가" sheetId="3" r:id="rId3"/>
    <sheet name="4.아파트 건립" sheetId="4" r:id="rId4"/>
    <sheet name="5.주택가격" sheetId="5" r:id="rId5"/>
    <sheet name="6.지가변동률" sheetId="6" r:id="rId6"/>
    <sheet name="7.토지거래허가" sheetId="7" r:id="rId7"/>
    <sheet name="8.토지거래현황" sheetId="8" r:id="rId8"/>
    <sheet name="9.용도지역" sheetId="9" r:id="rId9"/>
    <sheet name="10.개발제한구역" sheetId="10" r:id="rId10"/>
    <sheet name="11.공원" sheetId="11" r:id="rId11"/>
    <sheet name="12.하천부지점용" sheetId="12" r:id="rId12"/>
    <sheet name="13..도로" sheetId="13" r:id="rId13"/>
    <sheet name="14.도로시설물" sheetId="14" r:id="rId14"/>
    <sheet name="15.교량" sheetId="15" r:id="rId15"/>
  </sheets>
  <definedNames>
    <definedName name="급여데이타">#REF!</definedName>
    <definedName name="달성학교명">#REF!</definedName>
  </definedNames>
  <calcPr fullCalcOnLoad="1"/>
</workbook>
</file>

<file path=xl/sharedStrings.xml><?xml version="1.0" encoding="utf-8"?>
<sst xmlns="http://schemas.openxmlformats.org/spreadsheetml/2006/main" count="1077" uniqueCount="336">
  <si>
    <t>2 0 1 2</t>
  </si>
  <si>
    <t>-</t>
  </si>
  <si>
    <t>2 0 1 1</t>
  </si>
  <si>
    <t>2 0 1 0</t>
  </si>
  <si>
    <t>2 0 0 9</t>
  </si>
  <si>
    <t>2 0 0 8</t>
  </si>
  <si>
    <t>2 0 0 7</t>
  </si>
  <si>
    <t>자료 : 건설방재과</t>
  </si>
  <si>
    <t>2 0 0 8</t>
  </si>
  <si>
    <t>2 0 0 7</t>
  </si>
  <si>
    <t>연   별</t>
  </si>
  <si>
    <t>징 수</t>
  </si>
  <si>
    <t>부 과</t>
  </si>
  <si>
    <t>사용료 징수</t>
  </si>
  <si>
    <t>토사채취(㎥)</t>
  </si>
  <si>
    <t>면  적(㎡)</t>
  </si>
  <si>
    <t>건 수</t>
  </si>
  <si>
    <t xml:space="preserve"> 연  별</t>
  </si>
  <si>
    <t>12. 하천부지 점용</t>
  </si>
  <si>
    <t xml:space="preserve">구  ·  군   도 </t>
  </si>
  <si>
    <t>-</t>
  </si>
  <si>
    <t>지 하 상 가</t>
  </si>
  <si>
    <t>구 분</t>
  </si>
  <si>
    <t>고 가 도 로</t>
  </si>
  <si>
    <t>지 하 차 도</t>
  </si>
  <si>
    <t>지 하 보 도</t>
  </si>
  <si>
    <t>보 도 육 교</t>
  </si>
  <si>
    <t>연장</t>
  </si>
  <si>
    <t>개소</t>
  </si>
  <si>
    <t>국가지원지방도</t>
  </si>
  <si>
    <t>연  별</t>
  </si>
  <si>
    <t>구  군   도</t>
  </si>
  <si>
    <t>지방도</t>
  </si>
  <si>
    <t>광 역 시 도</t>
  </si>
  <si>
    <t>일반국도</t>
  </si>
  <si>
    <t>고속도로</t>
  </si>
  <si>
    <t>합      계</t>
  </si>
  <si>
    <t>단위 : 개소, m</t>
  </si>
  <si>
    <t>13. 도 로</t>
  </si>
  <si>
    <t>단위 : m, %</t>
  </si>
  <si>
    <t>구 분</t>
  </si>
  <si>
    <t>합   계</t>
  </si>
  <si>
    <t>고 속
도 로</t>
  </si>
  <si>
    <t>일  반   국   도</t>
  </si>
  <si>
    <t>연  장</t>
  </si>
  <si>
    <t>포  장</t>
  </si>
  <si>
    <t>미포장</t>
  </si>
  <si>
    <t>미개통</t>
  </si>
  <si>
    <t>포 장</t>
  </si>
  <si>
    <t>포장률</t>
  </si>
  <si>
    <t>2 0 0 7</t>
  </si>
  <si>
    <t>2 0 0 8</t>
  </si>
  <si>
    <t>2 0 0 9</t>
  </si>
  <si>
    <t>2 0 1 0</t>
  </si>
  <si>
    <t>2 0 1 1</t>
  </si>
  <si>
    <t>2 0 1 2</t>
  </si>
  <si>
    <t>구  분</t>
  </si>
  <si>
    <t>광    역    시    도</t>
  </si>
  <si>
    <t>지     방     도</t>
  </si>
  <si>
    <t>자료 : 건설방재과</t>
  </si>
  <si>
    <t>단위 : 개소, m, ㎡</t>
  </si>
  <si>
    <t>개 소</t>
  </si>
  <si>
    <t>연 장</t>
  </si>
  <si>
    <t>면 적</t>
  </si>
  <si>
    <t>터    널</t>
  </si>
  <si>
    <t>입체교차로</t>
  </si>
  <si>
    <t>복개구조물</t>
  </si>
  <si>
    <t>공동구</t>
  </si>
  <si>
    <t>언더패스</t>
  </si>
  <si>
    <t>가로등</t>
  </si>
  <si>
    <t>-</t>
  </si>
  <si>
    <t>1. 주택 현황 및 보급률</t>
  </si>
  <si>
    <t>단위 : 가구,호</t>
  </si>
  <si>
    <r>
      <t>일반
가구수</t>
    </r>
    <r>
      <rPr>
        <vertAlign val="superscript"/>
        <sz val="9"/>
        <rFont val="돋움"/>
        <family val="3"/>
      </rPr>
      <t>1)</t>
    </r>
  </si>
  <si>
    <t xml:space="preserve">    주            택            수</t>
  </si>
  <si>
    <t>주택보급율</t>
  </si>
  <si>
    <t>단독
주택</t>
  </si>
  <si>
    <t>아파트</t>
  </si>
  <si>
    <t>연립주택</t>
  </si>
  <si>
    <t>다세대
주   택</t>
  </si>
  <si>
    <t>비거주용
건물내주택</t>
  </si>
  <si>
    <t>다가구
주택</t>
  </si>
  <si>
    <r>
      <t>2 0 0 7</t>
    </r>
    <r>
      <rPr>
        <vertAlign val="superscript"/>
        <sz val="9"/>
        <rFont val="돋움"/>
        <family val="3"/>
      </rPr>
      <t>2)</t>
    </r>
  </si>
  <si>
    <r>
      <t>2 0 0 8</t>
    </r>
    <r>
      <rPr>
        <vertAlign val="superscript"/>
        <sz val="9"/>
        <rFont val="돋움"/>
        <family val="3"/>
      </rPr>
      <t>3)</t>
    </r>
  </si>
  <si>
    <t>2 0 0 9</t>
  </si>
  <si>
    <t>2 0 1 0</t>
  </si>
  <si>
    <t>2 0 1 1</t>
  </si>
  <si>
    <t>자료 : 건축주택과</t>
  </si>
  <si>
    <t xml:space="preserve">  주:1)일반가구를 대상으로 집계(비혈연가구, 1인가구 포함),
         단, 집단가구(6인이상 비혈연가구, 기숙사, 사회시설 등) 및 외국인 가구는 제외</t>
  </si>
  <si>
    <t xml:space="preserve">      2)2005년 인구주택총조사(통계청)결과를 기준으로 2007년 자료집계</t>
  </si>
  <si>
    <t xml:space="preserve">      3)2008년부터 국토해양부 새로운 산정방식 적용, 단독주택 산정방식이 변경(동→호)</t>
  </si>
  <si>
    <t xml:space="preserve">      4)2011년은 비거주용건물내주택을 산출하지 않았음</t>
  </si>
  <si>
    <t>3. 건 축 허 가</t>
  </si>
  <si>
    <t>단위 : 동, ㎡</t>
  </si>
  <si>
    <t>연  별 및
용 도 별</t>
  </si>
  <si>
    <t>합       계</t>
  </si>
  <si>
    <t>신        축</t>
  </si>
  <si>
    <t>계</t>
  </si>
  <si>
    <t>콘크
리트</t>
  </si>
  <si>
    <t>철골</t>
  </si>
  <si>
    <t>조적</t>
  </si>
  <si>
    <t>철골
철근</t>
  </si>
  <si>
    <t>나무</t>
  </si>
  <si>
    <t>기타</t>
  </si>
  <si>
    <t>2 0 0 6</t>
  </si>
  <si>
    <t>동   수</t>
  </si>
  <si>
    <t>연면적</t>
  </si>
  <si>
    <t>2 0 0 8</t>
  </si>
  <si>
    <t>동   수</t>
  </si>
  <si>
    <t>연면적</t>
  </si>
  <si>
    <t>2 0 0 9</t>
  </si>
  <si>
    <t>2 0 1 0</t>
  </si>
  <si>
    <t>2 0 1 1</t>
  </si>
  <si>
    <t>주거용</t>
  </si>
  <si>
    <t>연면적</t>
  </si>
  <si>
    <t>상업용</t>
  </si>
  <si>
    <t>농수산용</t>
  </si>
  <si>
    <t>공업용</t>
  </si>
  <si>
    <t>기   타</t>
  </si>
  <si>
    <t>동 수</t>
  </si>
  <si>
    <t>주) : 아파트 제외</t>
  </si>
  <si>
    <t>11. 공 원</t>
  </si>
  <si>
    <t>단위 : 개소, 천㎡</t>
  </si>
  <si>
    <t>구  분</t>
  </si>
  <si>
    <t>자    연    공    원</t>
  </si>
  <si>
    <t>도    시    공    원</t>
  </si>
  <si>
    <r>
      <t>도시자연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
공원구역</t>
    </r>
  </si>
  <si>
    <t>국립공원</t>
  </si>
  <si>
    <t>도립공원</t>
  </si>
  <si>
    <t>시군립공원</t>
  </si>
  <si>
    <t>어린이공원</t>
  </si>
  <si>
    <t>소공원</t>
  </si>
  <si>
    <t>근린공원</t>
  </si>
  <si>
    <t>문화공원</t>
  </si>
  <si>
    <t>체육공원</t>
  </si>
  <si>
    <t>역사공원</t>
  </si>
  <si>
    <t>개소</t>
  </si>
  <si>
    <t>면적</t>
  </si>
  <si>
    <t>개소</t>
  </si>
  <si>
    <t>면적</t>
  </si>
  <si>
    <t>2 0 0 7</t>
  </si>
  <si>
    <t>2 0 0 8</t>
  </si>
  <si>
    <t>2 0 0 9</t>
  </si>
  <si>
    <t>2 0 1 0</t>
  </si>
  <si>
    <t>2 0 1 1</t>
  </si>
  <si>
    <t>2 0 1 2</t>
  </si>
  <si>
    <t>자료 : 도시관리과</t>
  </si>
  <si>
    <t>주 : 조성기준
주 : 1) 앞산공원면적 16,794㎢(남구 6,986  달서구 6,550  수성 3,258)  남구에 포함 
          와룡산 공원면적 3,637㎢(서구 1,176  달서구 1,183  달성군 1,278)  달성군에 포함</t>
  </si>
  <si>
    <t>단위 : 필, 천㎡</t>
  </si>
  <si>
    <t>용  도  지  역  별</t>
  </si>
  <si>
    <t>지           목           별</t>
  </si>
  <si>
    <t>합   계</t>
  </si>
  <si>
    <t>도  시  계  획  구  역  내</t>
  </si>
  <si>
    <t>관리지역</t>
  </si>
  <si>
    <t>농림지역</t>
  </si>
  <si>
    <t>자연환경
보전지역</t>
  </si>
  <si>
    <t>전</t>
  </si>
  <si>
    <t>답</t>
  </si>
  <si>
    <t>대   지</t>
  </si>
  <si>
    <t>임   야</t>
  </si>
  <si>
    <t>공 장 용 지</t>
  </si>
  <si>
    <t>기   타</t>
  </si>
  <si>
    <t>주 거지 역</t>
  </si>
  <si>
    <t>상 업 지 역</t>
  </si>
  <si>
    <t>공 업 지 역</t>
  </si>
  <si>
    <t>녹 지 지 역</t>
  </si>
  <si>
    <t>개발제한구역</t>
  </si>
  <si>
    <t>용도미지정구역</t>
  </si>
  <si>
    <t>필지수</t>
  </si>
  <si>
    <t>자료 : 지적과</t>
  </si>
  <si>
    <t>주) 접수건수 임</t>
  </si>
  <si>
    <t xml:space="preserve">     온나라부동산정보 통합포털(www.onnara.go.kr) 참조</t>
  </si>
  <si>
    <t>8. 토지거래현황</t>
  </si>
  <si>
    <t>2 0 1 2</t>
  </si>
  <si>
    <t>10. 개발제한구역</t>
  </si>
  <si>
    <t>현       황</t>
  </si>
  <si>
    <t>면       적 (㎢)</t>
  </si>
  <si>
    <t>건     축     물(동)</t>
  </si>
  <si>
    <t>가  구</t>
  </si>
  <si>
    <t>인 구</t>
  </si>
  <si>
    <t>대 지</t>
  </si>
  <si>
    <t>임 야</t>
  </si>
  <si>
    <t>  답  </t>
  </si>
  <si>
    <r>
      <t>기 타</t>
    </r>
    <r>
      <rPr>
        <vertAlign val="superscript"/>
        <sz val="9"/>
        <rFont val="돋움"/>
        <family val="3"/>
      </rPr>
      <t>1)</t>
    </r>
  </si>
  <si>
    <t>   계   </t>
  </si>
  <si>
    <t>도로 및
상하수도등
공공용시설</t>
  </si>
  <si>
    <t>농림수산업
용시설</t>
  </si>
  <si>
    <t>주택및근린
생활시설</t>
  </si>
  <si>
    <t>주민공동
이용시설</t>
  </si>
  <si>
    <t>실외체육
시      설</t>
  </si>
  <si>
    <t>도시민의
여가활용
시설</t>
  </si>
  <si>
    <t>국방군사에
관한 시설</t>
  </si>
  <si>
    <t>학교및전기
공급시설등
공익시설</t>
  </si>
  <si>
    <t>기타2)</t>
  </si>
  <si>
    <t>1개동</t>
  </si>
  <si>
    <t>1개동</t>
  </si>
  <si>
    <t>주: 1) 잡종지 포함,  2) 무허가건물 포함</t>
  </si>
  <si>
    <t>14. 도로시설물</t>
  </si>
  <si>
    <t>15. 교 량</t>
  </si>
  <si>
    <t xml:space="preserve">     2. 건축연도별 주택</t>
  </si>
  <si>
    <t>단위:호</t>
  </si>
  <si>
    <t xml:space="preserve"> </t>
  </si>
  <si>
    <t>1979년이전</t>
  </si>
  <si>
    <t>'80 ∼'04</t>
  </si>
  <si>
    <t>2005년</t>
  </si>
  <si>
    <t>2006년</t>
  </si>
  <si>
    <t>2007년</t>
  </si>
  <si>
    <t>2008년</t>
  </si>
  <si>
    <t>2009년</t>
  </si>
  <si>
    <t>2010년</t>
  </si>
  <si>
    <t>계</t>
  </si>
  <si>
    <t>단독주택</t>
  </si>
  <si>
    <t>아 파 트</t>
  </si>
  <si>
    <t>다세대주택</t>
  </si>
  <si>
    <t>4. 아파트 건립</t>
  </si>
  <si>
    <t>단위 : 호</t>
  </si>
  <si>
    <t>연   별
동   별</t>
  </si>
  <si>
    <t>동수</t>
  </si>
  <si>
    <t>주택수</t>
  </si>
  <si>
    <t>규  모  별  주  택  수</t>
  </si>
  <si>
    <t>층  수  별  주  택  수</t>
  </si>
  <si>
    <t>40㎡
이하</t>
  </si>
  <si>
    <t>40∼
60㎡
미만</t>
  </si>
  <si>
    <t>60∼
85㎡
미만</t>
  </si>
  <si>
    <t>85∼
135㎡
미만</t>
  </si>
  <si>
    <t>135㎡
초과</t>
  </si>
  <si>
    <t>5층이하</t>
  </si>
  <si>
    <t>6-10층</t>
  </si>
  <si>
    <t>11-20층</t>
  </si>
  <si>
    <t>21층이상</t>
  </si>
  <si>
    <t>2 0 0 7</t>
  </si>
  <si>
    <t>-</t>
  </si>
  <si>
    <t>2 0 0 8</t>
  </si>
  <si>
    <t>2 0 0 9</t>
  </si>
  <si>
    <t>2 0 1 0</t>
  </si>
  <si>
    <t>2 0 1 1</t>
  </si>
  <si>
    <t>2 0 1 2</t>
  </si>
  <si>
    <t>내당 1동</t>
  </si>
  <si>
    <t>내당2.3동</t>
  </si>
  <si>
    <t>내당 4동</t>
  </si>
  <si>
    <t>비산 1동</t>
  </si>
  <si>
    <t>비산2.3동</t>
  </si>
  <si>
    <t>비산 4동</t>
  </si>
  <si>
    <t>비산 5동</t>
  </si>
  <si>
    <t>비산 6동</t>
  </si>
  <si>
    <t>비산 7동</t>
  </si>
  <si>
    <t>평리 1동</t>
  </si>
  <si>
    <t>평리 2동</t>
  </si>
  <si>
    <t>평리 3동</t>
  </si>
  <si>
    <t>평리 4동</t>
  </si>
  <si>
    <t>평리 5동</t>
  </si>
  <si>
    <t>평리 6동</t>
  </si>
  <si>
    <t>상중이동</t>
  </si>
  <si>
    <t>원 대 동</t>
  </si>
  <si>
    <t>자료 : 건축주택과</t>
  </si>
  <si>
    <t>주 : 1) 사용검사 기준일</t>
  </si>
  <si>
    <t xml:space="preserve">      2) 철거분은 고려하지 않음</t>
  </si>
  <si>
    <t xml:space="preserve">  5. 주 택 가 격</t>
  </si>
  <si>
    <t xml:space="preserve">연    별 </t>
  </si>
  <si>
    <t>주택매매가격지수</t>
  </si>
  <si>
    <t>주택전세가격지수</t>
  </si>
  <si>
    <t>자료:국민은행</t>
  </si>
  <si>
    <t>단위:%</t>
  </si>
  <si>
    <t>전 년 도</t>
  </si>
  <si>
    <t>당해년도</t>
  </si>
  <si>
    <t>자료:한국토지주택공사</t>
  </si>
  <si>
    <t xml:space="preserve">  주:지가변동률은 기준시점 가격수준을 100으로 보았을 때 해당시점 가격수준의 변동률을 의미함</t>
  </si>
  <si>
    <t>단위:건, 천㎡</t>
  </si>
  <si>
    <t xml:space="preserve">연 별 </t>
  </si>
  <si>
    <t>합  계</t>
  </si>
  <si>
    <t>허  가</t>
  </si>
  <si>
    <t>불  허  가  내  용</t>
  </si>
  <si>
    <t>이용목적</t>
  </si>
  <si>
    <t>기타</t>
  </si>
  <si>
    <t>건수</t>
  </si>
  <si>
    <t>자료:토지정보과</t>
  </si>
  <si>
    <t xml:space="preserve">    9.  용   도    지   역</t>
  </si>
  <si>
    <t xml:space="preserve">  </t>
  </si>
  <si>
    <t xml:space="preserve">연 별 </t>
  </si>
  <si>
    <r>
      <t xml:space="preserve">    인      구</t>
    </r>
    <r>
      <rPr>
        <vertAlign val="superscript"/>
        <sz val="9"/>
        <rFont val="돋움"/>
        <family val="3"/>
      </rPr>
      <t>1)</t>
    </r>
  </si>
  <si>
    <t>용도지역
총 합 계</t>
  </si>
  <si>
    <t xml:space="preserve">                              도          시          지          역</t>
  </si>
  <si>
    <t>미지정</t>
  </si>
  <si>
    <t>비   도   시   지   역</t>
  </si>
  <si>
    <t>도시지역
인   구</t>
  </si>
  <si>
    <t>비도시지역
인      구</t>
  </si>
  <si>
    <t xml:space="preserve">      주          거          지          역</t>
  </si>
  <si>
    <t>상    업    지    역</t>
  </si>
  <si>
    <t>공   업   지   역</t>
  </si>
  <si>
    <t>녹   지   지   역</t>
  </si>
  <si>
    <t>계획관리지역</t>
  </si>
  <si>
    <t>생산관리
지역</t>
  </si>
  <si>
    <t>보전관리
지역</t>
  </si>
  <si>
    <t>농림지역</t>
  </si>
  <si>
    <t>자연환경보전지역</t>
  </si>
  <si>
    <t xml:space="preserve">     전용주거지역</t>
  </si>
  <si>
    <t xml:space="preserve"> 일 반  주 거 지 역</t>
  </si>
  <si>
    <t>준주거
지  역</t>
  </si>
  <si>
    <t>중  심</t>
  </si>
  <si>
    <t>일  반</t>
  </si>
  <si>
    <t>근  린</t>
  </si>
  <si>
    <t>유  통</t>
  </si>
  <si>
    <t>전  용</t>
  </si>
  <si>
    <t>준공업</t>
  </si>
  <si>
    <t>보  전</t>
  </si>
  <si>
    <t xml:space="preserve">생  산 </t>
  </si>
  <si>
    <t>자  연</t>
  </si>
  <si>
    <t>지정비율</t>
  </si>
  <si>
    <t>제1종전용</t>
  </si>
  <si>
    <t>제2종전용</t>
  </si>
  <si>
    <t>제1종일반</t>
  </si>
  <si>
    <t>제2종일반</t>
  </si>
  <si>
    <t>제3종일반</t>
  </si>
  <si>
    <t>자료:도시계획과</t>
  </si>
  <si>
    <t xml:space="preserve">  주:1)도시지역인구는 동·읍 인구, 비도시지역인구는 면 인구</t>
  </si>
  <si>
    <t>단위:명, ㎢</t>
  </si>
  <si>
    <t>자료:기획예산실「인구주택총조사」</t>
  </si>
  <si>
    <t>2 0 1 2</t>
  </si>
  <si>
    <t>동   수</t>
  </si>
  <si>
    <t>연면적</t>
  </si>
  <si>
    <t xml:space="preserve">교육/
사회용 </t>
  </si>
  <si>
    <t>공공용</t>
  </si>
  <si>
    <t>구    분</t>
  </si>
  <si>
    <t>증축 · 개축 · 이전 · 대수선</t>
  </si>
  <si>
    <t>용   도   변   경</t>
  </si>
  <si>
    <t>2 0 0 6</t>
  </si>
  <si>
    <t>2 0 0 7</t>
  </si>
  <si>
    <t>2 0 0 8</t>
  </si>
  <si>
    <t>2 0 0 9</t>
  </si>
  <si>
    <t>2 0 1 0</t>
  </si>
  <si>
    <t>2 0 1 1</t>
  </si>
  <si>
    <t>단위:2012.11 = 100.0</t>
  </si>
  <si>
    <t xml:space="preserve">단위 :㎡, ㎥, 천원  </t>
  </si>
  <si>
    <t>자료:건축주택과</t>
  </si>
  <si>
    <t xml:space="preserve">  6. 지 가 변 동 률</t>
  </si>
  <si>
    <t xml:space="preserve">  7. 토지거래 허가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</si>
</sst>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;[Red]#,##0.0"/>
    <numFmt numFmtId="179" formatCode="#,##0;\-#,##0;&quot;-&quot;;"/>
    <numFmt numFmtId="180" formatCode="0_);[Red]\(0\)"/>
    <numFmt numFmtId="181" formatCode="#,##0;\'#,##0;&quot;-&quot;"/>
    <numFmt numFmtId="182" formatCode="_-* #,##0.0_-;\-* #,##0.0_-;_-* &quot;-&quot;?_-;_-@_-"/>
    <numFmt numFmtId="183" formatCode="#,##0_);[Red]\(#,##0\)"/>
    <numFmt numFmtId="184" formatCode="#,##0.0_ "/>
    <numFmt numFmtId="185" formatCode="_ * #,##0.0_ ;_ * \-#,##0.0_ ;_ * &quot;-&quot;??_ ;_ @_ "/>
    <numFmt numFmtId="186" formatCode="0.00&quot;  &quot;"/>
    <numFmt numFmtId="187" formatCode="_-&quot;₩&quot;* #,##0.00_-;\!\-&quot;₩&quot;* #,##0.00_-;_-&quot;₩&quot;* &quot;-&quot;??_-;_-@_-"/>
    <numFmt numFmtId="188" formatCode="0.0000000"/>
    <numFmt numFmtId="189" formatCode="000&quot;₩&quot;\!\-000"/>
    <numFmt numFmtId="190" formatCode="&quot;₩&quot;\!\$#,##0.00"/>
    <numFmt numFmtId="191" formatCode="0.0_ "/>
    <numFmt numFmtId="192" formatCode="_-* #,##0_-;\-* #,##0_-;_-* &quot; &quot;_-;_-@_-"/>
    <numFmt numFmtId="193" formatCode="#,##0.00_ "/>
    <numFmt numFmtId="194" formatCode="#,##0,"/>
    <numFmt numFmtId="195" formatCode="#,##0;\-#,##0;&quot;-&quot;"/>
    <numFmt numFmtId="196" formatCode="#,##0.00;\'#,##0.00;&quot;-&quot;"/>
    <numFmt numFmtId="197" formatCode="#,##0.000"/>
    <numFmt numFmtId="198" formatCode="#,##0;[Red]#,##0"/>
    <numFmt numFmtId="199" formatCode="#,##0.00;\-#,##0.00;&quot;-&quot;"/>
  </numFmts>
  <fonts count="61">
    <font>
      <sz val="11"/>
      <name val="돋움"/>
      <family val="3"/>
    </font>
    <font>
      <sz val="11"/>
      <color indexed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b/>
      <sz val="9"/>
      <color indexed="16"/>
      <name val="돋움"/>
      <family val="3"/>
    </font>
    <font>
      <b/>
      <sz val="10"/>
      <color indexed="16"/>
      <name val="돋움"/>
      <family val="3"/>
    </font>
    <font>
      <sz val="10"/>
      <name val="돋움"/>
      <family val="3"/>
    </font>
    <font>
      <sz val="9"/>
      <color indexed="8"/>
      <name val="돋움"/>
      <family val="3"/>
    </font>
    <font>
      <sz val="12"/>
      <color indexed="24"/>
      <name val="바탕체"/>
      <family val="1"/>
    </font>
    <font>
      <sz val="18"/>
      <color indexed="24"/>
      <name val="바탕체"/>
      <family val="1"/>
    </font>
    <font>
      <sz val="8"/>
      <color indexed="24"/>
      <name val="바탕체"/>
      <family val="1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0"/>
      <name val="바탕체"/>
      <family val="1"/>
    </font>
    <font>
      <sz val="10"/>
      <color indexed="8"/>
      <name val="바탕체"/>
      <family val="1"/>
    </font>
    <font>
      <sz val="11"/>
      <name val="바탕체"/>
      <family val="1"/>
    </font>
    <font>
      <sz val="9"/>
      <color indexed="10"/>
      <name val="돋움"/>
      <family val="3"/>
    </font>
    <font>
      <vertAlign val="superscript"/>
      <sz val="9"/>
      <name val="돋움"/>
      <family val="3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b/>
      <sz val="10"/>
      <name val="돋움"/>
      <family val="3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0" fontId="48" fillId="27" borderId="0" applyNumberFormat="0" applyBorder="0" applyAlignment="0" applyProtection="0"/>
    <xf numFmtId="0" fontId="9" fillId="0" borderId="0" applyFon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10" applyNumberFormat="0" applyFon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0" borderId="0">
      <alignment/>
      <protection/>
    </xf>
    <xf numFmtId="188" fontId="0" fillId="0" borderId="0">
      <alignment/>
      <protection/>
    </xf>
    <xf numFmtId="189" fontId="12" fillId="0" borderId="0">
      <alignment/>
      <protection/>
    </xf>
    <xf numFmtId="190" fontId="12" fillId="0" borderId="0">
      <alignment/>
      <protection/>
    </xf>
    <xf numFmtId="38" fontId="14" fillId="33" borderId="0" applyNumberFormat="0" applyBorder="0" applyAlignment="0" applyProtection="0"/>
    <xf numFmtId="0" fontId="15" fillId="0" borderId="0">
      <alignment horizontal="left"/>
      <protection/>
    </xf>
    <xf numFmtId="0" fontId="16" fillId="0" borderId="11" applyNumberFormat="0" applyAlignment="0" applyProtection="0"/>
    <xf numFmtId="0" fontId="16" fillId="0" borderId="12">
      <alignment horizontal="left" vertical="center"/>
      <protection/>
    </xf>
    <xf numFmtId="10" fontId="14" fillId="33" borderId="13" applyNumberFormat="0" applyBorder="0" applyAlignment="0" applyProtection="0"/>
    <xf numFmtId="0" fontId="17" fillId="0" borderId="14">
      <alignment/>
      <protection/>
    </xf>
    <xf numFmtId="186" fontId="0" fillId="0" borderId="0">
      <alignment/>
      <protection/>
    </xf>
    <xf numFmtId="10" fontId="18" fillId="0" borderId="0" applyFont="0" applyFill="0" applyBorder="0" applyAlignment="0" applyProtection="0"/>
    <xf numFmtId="0" fontId="17" fillId="0" borderId="0">
      <alignment/>
      <protection/>
    </xf>
  </cellStyleXfs>
  <cellXfs count="3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" fillId="0" borderId="0" xfId="63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3" xfId="6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3" xfId="6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15" xfId="6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63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2" fillId="0" borderId="15" xfId="63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right" vertical="center"/>
    </xf>
    <xf numFmtId="41" fontId="2" fillId="0" borderId="13" xfId="89" applyNumberFormat="1" applyFont="1" applyFill="1" applyBorder="1" applyAlignment="1">
      <alignment horizontal="center" vertical="center"/>
      <protection/>
    </xf>
    <xf numFmtId="41" fontId="2" fillId="0" borderId="13" xfId="63" applyNumberFormat="1" applyFont="1" applyFill="1" applyBorder="1" applyAlignment="1" quotePrefix="1">
      <alignment horizontal="center" vertical="center"/>
    </xf>
    <xf numFmtId="41" fontId="2" fillId="0" borderId="16" xfId="63" applyNumberFormat="1" applyFont="1" applyFill="1" applyBorder="1" applyAlignment="1">
      <alignment horizontal="center" vertical="center"/>
    </xf>
    <xf numFmtId="41" fontId="2" fillId="0" borderId="16" xfId="89" applyNumberFormat="1" applyFont="1" applyFill="1" applyBorder="1" applyAlignment="1">
      <alignment horizontal="center" vertical="center"/>
      <protection/>
    </xf>
    <xf numFmtId="41" fontId="7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2" fillId="0" borderId="15" xfId="89" applyNumberFormat="1" applyFont="1" applyFill="1" applyBorder="1" applyAlignment="1">
      <alignment horizontal="center" vertical="center"/>
      <protection/>
    </xf>
    <xf numFmtId="182" fontId="8" fillId="0" borderId="13" xfId="63" applyNumberFormat="1" applyFont="1" applyFill="1" applyBorder="1" applyAlignment="1">
      <alignment horizontal="center" vertical="center"/>
    </xf>
    <xf numFmtId="181" fontId="8" fillId="0" borderId="13" xfId="63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1" fontId="8" fillId="0" borderId="15" xfId="63" applyNumberFormat="1" applyFont="1" applyFill="1" applyBorder="1" applyAlignment="1">
      <alignment horizontal="right" vertical="center"/>
    </xf>
    <xf numFmtId="41" fontId="8" fillId="0" borderId="13" xfId="63" applyNumberFormat="1" applyFont="1" applyFill="1" applyBorder="1" applyAlignment="1">
      <alignment horizontal="right" vertical="center"/>
    </xf>
    <xf numFmtId="41" fontId="2" fillId="0" borderId="13" xfId="63" applyFont="1" applyFill="1" applyBorder="1" applyAlignment="1">
      <alignment horizontal="left" vertical="center"/>
    </xf>
    <xf numFmtId="41" fontId="8" fillId="0" borderId="13" xfId="63" applyNumberFormat="1" applyFont="1" applyFill="1" applyBorder="1" applyAlignment="1">
      <alignment vertical="center"/>
    </xf>
    <xf numFmtId="183" fontId="2" fillId="0" borderId="13" xfId="63" applyNumberFormat="1" applyFont="1" applyFill="1" applyBorder="1" applyAlignment="1">
      <alignment horizontal="center" vertical="center"/>
    </xf>
    <xf numFmtId="182" fontId="8" fillId="0" borderId="13" xfId="63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41" fontId="2" fillId="0" borderId="15" xfId="63" applyFont="1" applyFill="1" applyBorder="1" applyAlignment="1">
      <alignment horizontal="left" vertical="center"/>
    </xf>
    <xf numFmtId="41" fontId="8" fillId="0" borderId="19" xfId="63" applyFont="1" applyFill="1" applyBorder="1" applyAlignment="1">
      <alignment horizontal="left" vertical="center"/>
    </xf>
    <xf numFmtId="41" fontId="8" fillId="0" borderId="13" xfId="63" applyFont="1" applyFill="1" applyBorder="1" applyAlignment="1">
      <alignment horizontal="left" vertical="center"/>
    </xf>
    <xf numFmtId="183" fontId="8" fillId="0" borderId="13" xfId="63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1" fontId="2" fillId="0" borderId="23" xfId="63" applyFont="1" applyFill="1" applyBorder="1" applyAlignment="1">
      <alignment horizontal="left" vertical="center" wrapText="1"/>
    </xf>
    <xf numFmtId="41" fontId="2" fillId="0" borderId="22" xfId="63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41" fontId="2" fillId="0" borderId="15" xfId="63" applyFont="1" applyFill="1" applyBorder="1" applyAlignment="1">
      <alignment horizontal="left" vertical="center" wrapText="1"/>
    </xf>
    <xf numFmtId="41" fontId="2" fillId="0" borderId="13" xfId="63" applyFont="1" applyFill="1" applyBorder="1" applyAlignment="1">
      <alignment horizontal="left" vertical="center" wrapText="1"/>
    </xf>
    <xf numFmtId="180" fontId="2" fillId="0" borderId="15" xfId="63" applyNumberFormat="1" applyFont="1" applyFill="1" applyBorder="1" applyAlignment="1">
      <alignment horizontal="center" vertical="center"/>
    </xf>
    <xf numFmtId="180" fontId="2" fillId="0" borderId="13" xfId="63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84" fontId="2" fillId="0" borderId="0" xfId="63" applyNumberFormat="1" applyFont="1" applyFill="1" applyBorder="1" applyAlignment="1">
      <alignment horizontal="center" vertical="center"/>
    </xf>
    <xf numFmtId="184" fontId="2" fillId="0" borderId="13" xfId="63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20" fillId="0" borderId="13" xfId="89" applyNumberFormat="1" applyFont="1" applyFill="1" applyBorder="1" applyAlignment="1">
      <alignment horizontal="right" vertical="center"/>
      <protection/>
    </xf>
    <xf numFmtId="179" fontId="20" fillId="0" borderId="15" xfId="89" applyNumberFormat="1" applyFont="1" applyFill="1" applyBorder="1" applyAlignment="1">
      <alignment horizontal="right" vertical="center"/>
      <protection/>
    </xf>
    <xf numFmtId="181" fontId="19" fillId="0" borderId="13" xfId="0" applyNumberFormat="1" applyFont="1" applyFill="1" applyBorder="1" applyAlignment="1">
      <alignment horizontal="right" vertical="center"/>
    </xf>
    <xf numFmtId="41" fontId="2" fillId="0" borderId="13" xfId="63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inden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41" fontId="2" fillId="0" borderId="27" xfId="0" applyNumberFormat="1" applyFont="1" applyFill="1" applyBorder="1" applyAlignment="1">
      <alignment horizontal="center" vertical="center"/>
    </xf>
    <xf numFmtId="41" fontId="25" fillId="0" borderId="28" xfId="85" applyNumberFormat="1" applyFont="1" applyBorder="1" applyAlignment="1">
      <alignment horizontal="right" vertical="center" wrapText="1"/>
      <protection/>
    </xf>
    <xf numFmtId="41" fontId="25" fillId="0" borderId="18" xfId="85" applyNumberFormat="1" applyFont="1" applyBorder="1" applyAlignment="1">
      <alignment horizontal="right" vertical="center" wrapText="1"/>
      <protection/>
    </xf>
    <xf numFmtId="41" fontId="25" fillId="0" borderId="29" xfId="85" applyNumberFormat="1" applyFont="1" applyBorder="1" applyAlignment="1">
      <alignment horizontal="right" vertical="center" wrapText="1"/>
      <protection/>
    </xf>
    <xf numFmtId="41" fontId="25" fillId="0" borderId="30" xfId="85" applyNumberFormat="1" applyFont="1" applyBorder="1" applyAlignment="1">
      <alignment horizontal="right" vertical="center" wrapText="1"/>
      <protection/>
    </xf>
    <xf numFmtId="41" fontId="25" fillId="0" borderId="31" xfId="85" applyNumberFormat="1" applyFont="1" applyBorder="1" applyAlignment="1">
      <alignment horizontal="right" vertical="center" wrapText="1"/>
      <protection/>
    </xf>
    <xf numFmtId="0" fontId="2" fillId="0" borderId="27" xfId="0" applyFont="1" applyFill="1" applyBorder="1" applyAlignment="1">
      <alignment horizontal="center" vertical="center"/>
    </xf>
    <xf numFmtId="41" fontId="25" fillId="0" borderId="32" xfId="85" applyNumberFormat="1" applyFont="1" applyBorder="1" applyAlignment="1">
      <alignment horizontal="right" vertical="center" wrapText="1"/>
      <protection/>
    </xf>
    <xf numFmtId="41" fontId="25" fillId="0" borderId="0" xfId="85" applyNumberFormat="1" applyFont="1" applyBorder="1" applyAlignment="1">
      <alignment horizontal="right" vertical="center" wrapText="1"/>
      <protection/>
    </xf>
    <xf numFmtId="41" fontId="2" fillId="0" borderId="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1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1" fontId="25" fillId="0" borderId="0" xfId="85" applyNumberFormat="1" applyFont="1" applyBorder="1" applyAlignment="1">
      <alignment horizontal="right" vertical="center"/>
      <protection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1" fontId="2" fillId="0" borderId="25" xfId="0" applyNumberFormat="1" applyFont="1" applyFill="1" applyBorder="1" applyAlignment="1">
      <alignment horizontal="center" vertical="center" wrapText="1"/>
    </xf>
    <xf numFmtId="195" fontId="2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 shrinkToFit="1"/>
    </xf>
    <xf numFmtId="41" fontId="2" fillId="0" borderId="22" xfId="0" applyNumberFormat="1" applyFont="1" applyFill="1" applyBorder="1" applyAlignment="1">
      <alignment horizontal="center" vertical="center" shrinkToFit="1"/>
    </xf>
    <xf numFmtId="41" fontId="2" fillId="0" borderId="23" xfId="0" applyNumberFormat="1" applyFont="1" applyFill="1" applyBorder="1" applyAlignment="1">
      <alignment horizontal="center" vertical="center"/>
    </xf>
    <xf numFmtId="182" fontId="2" fillId="0" borderId="36" xfId="0" applyNumberFormat="1" applyFont="1" applyFill="1" applyBorder="1" applyAlignment="1">
      <alignment horizontal="center" vertical="center" shrinkToFit="1"/>
    </xf>
    <xf numFmtId="182" fontId="2" fillId="0" borderId="22" xfId="0" applyNumberFormat="1" applyFont="1" applyFill="1" applyBorder="1" applyAlignment="1">
      <alignment horizontal="center" vertical="center" shrinkToFit="1"/>
    </xf>
    <xf numFmtId="41" fontId="2" fillId="0" borderId="22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22" xfId="64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vertical="center"/>
    </xf>
    <xf numFmtId="41" fontId="8" fillId="0" borderId="22" xfId="88" applyNumberFormat="1" applyFont="1" applyFill="1" applyBorder="1" applyAlignment="1">
      <alignment vertical="center" wrapText="1"/>
      <protection/>
    </xf>
    <xf numFmtId="41" fontId="8" fillId="0" borderId="22" xfId="88" applyNumberFormat="1" applyFont="1" applyFill="1" applyBorder="1" applyAlignment="1">
      <alignment horizontal="right" vertical="center" wrapText="1"/>
      <protection/>
    </xf>
    <xf numFmtId="182" fontId="22" fillId="0" borderId="0" xfId="0" applyNumberFormat="1" applyFont="1" applyFill="1" applyBorder="1" applyAlignment="1">
      <alignment horizontal="center" vertical="center" shrinkToFit="1"/>
    </xf>
    <xf numFmtId="41" fontId="8" fillId="0" borderId="0" xfId="88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center" vertical="center"/>
    </xf>
    <xf numFmtId="43" fontId="2" fillId="0" borderId="13" xfId="0" applyNumberFormat="1" applyFont="1" applyFill="1" applyBorder="1" applyAlignment="1">
      <alignment horizontal="center" vertical="center" wrapText="1"/>
    </xf>
    <xf numFmtId="196" fontId="2" fillId="0" borderId="13" xfId="86" applyNumberFormat="1" applyFont="1" applyFill="1" applyBorder="1" applyAlignment="1">
      <alignment horizontal="right" vertical="center"/>
      <protection/>
    </xf>
    <xf numFmtId="179" fontId="2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197" fontId="2" fillId="0" borderId="13" xfId="0" applyNumberFormat="1" applyFont="1" applyFill="1" applyBorder="1" applyAlignment="1">
      <alignment horizontal="center" vertical="center"/>
    </xf>
    <xf numFmtId="197" fontId="2" fillId="0" borderId="15" xfId="0" applyNumberFormat="1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98" fontId="2" fillId="0" borderId="13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2" fillId="0" borderId="15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1" fontId="27" fillId="0" borderId="16" xfId="85" applyNumberFormat="1" applyFont="1" applyFill="1" applyBorder="1" applyAlignment="1">
      <alignment horizontal="right" vertical="center" wrapText="1"/>
      <protection/>
    </xf>
    <xf numFmtId="41" fontId="27" fillId="0" borderId="24" xfId="85" applyNumberFormat="1" applyFont="1" applyFill="1" applyBorder="1" applyAlignment="1">
      <alignment horizontal="right" vertical="center" wrapText="1"/>
      <protection/>
    </xf>
    <xf numFmtId="41" fontId="27" fillId="0" borderId="25" xfId="85" applyNumberFormat="1" applyFont="1" applyFill="1" applyBorder="1" applyAlignment="1">
      <alignment horizontal="right" vertical="center" wrapText="1"/>
      <protection/>
    </xf>
    <xf numFmtId="41" fontId="27" fillId="0" borderId="26" xfId="85" applyNumberFormat="1" applyFont="1" applyFill="1" applyBorder="1" applyAlignment="1">
      <alignment horizontal="right" vertical="center" wrapText="1"/>
      <protection/>
    </xf>
    <xf numFmtId="41" fontId="27" fillId="0" borderId="28" xfId="85" applyNumberFormat="1" applyFont="1" applyFill="1" applyBorder="1" applyAlignment="1">
      <alignment horizontal="right" vertical="center" wrapText="1"/>
      <protection/>
    </xf>
    <xf numFmtId="41" fontId="27" fillId="0" borderId="18" xfId="85" applyNumberFormat="1" applyFont="1" applyFill="1" applyBorder="1" applyAlignment="1">
      <alignment horizontal="right" vertical="center" wrapText="1"/>
      <protection/>
    </xf>
    <xf numFmtId="41" fontId="27" fillId="0" borderId="29" xfId="85" applyNumberFormat="1" applyFont="1" applyFill="1" applyBorder="1" applyAlignment="1">
      <alignment horizontal="right" vertical="center" wrapText="1"/>
      <protection/>
    </xf>
    <xf numFmtId="41" fontId="27" fillId="0" borderId="30" xfId="85" applyNumberFormat="1" applyFont="1" applyFill="1" applyBorder="1" applyAlignment="1">
      <alignment horizontal="right" vertical="center" wrapText="1"/>
      <protection/>
    </xf>
    <xf numFmtId="41" fontId="27" fillId="0" borderId="31" xfId="85" applyNumberFormat="1" applyFont="1" applyFill="1" applyBorder="1" applyAlignment="1">
      <alignment horizontal="right" vertical="center" wrapText="1"/>
      <protection/>
    </xf>
    <xf numFmtId="41" fontId="27" fillId="0" borderId="38" xfId="85" applyNumberFormat="1" applyFont="1" applyFill="1" applyBorder="1" applyAlignment="1">
      <alignment horizontal="right" vertical="center" wrapText="1"/>
      <protection/>
    </xf>
    <xf numFmtId="41" fontId="27" fillId="0" borderId="28" xfId="85" applyNumberFormat="1" applyFont="1" applyFill="1" applyBorder="1" applyAlignment="1">
      <alignment horizontal="right" vertical="center"/>
      <protection/>
    </xf>
    <xf numFmtId="41" fontId="27" fillId="0" borderId="18" xfId="85" applyNumberFormat="1" applyFont="1" applyFill="1" applyBorder="1" applyAlignment="1">
      <alignment horizontal="right" vertical="center"/>
      <protection/>
    </xf>
    <xf numFmtId="41" fontId="27" fillId="0" borderId="29" xfId="85" applyNumberFormat="1" applyFont="1" applyFill="1" applyBorder="1" applyAlignment="1">
      <alignment horizontal="right" vertical="center"/>
      <protection/>
    </xf>
    <xf numFmtId="41" fontId="27" fillId="0" borderId="39" xfId="85" applyNumberFormat="1" applyFont="1" applyFill="1" applyBorder="1" applyAlignment="1">
      <alignment horizontal="right" vertical="center"/>
      <protection/>
    </xf>
    <xf numFmtId="41" fontId="27" fillId="0" borderId="30" xfId="85" applyNumberFormat="1" applyFont="1" applyFill="1" applyBorder="1" applyAlignment="1">
      <alignment horizontal="right" vertical="center"/>
      <protection/>
    </xf>
    <xf numFmtId="177" fontId="27" fillId="0" borderId="30" xfId="85" applyNumberFormat="1" applyFont="1" applyFill="1" applyBorder="1" applyAlignment="1">
      <alignment horizontal="right" vertical="center"/>
      <protection/>
    </xf>
    <xf numFmtId="41" fontId="27" fillId="0" borderId="40" xfId="85" applyNumberFormat="1" applyFont="1" applyFill="1" applyBorder="1" applyAlignment="1">
      <alignment horizontal="right" vertical="center" wrapText="1"/>
      <protection/>
    </xf>
    <xf numFmtId="41" fontId="27" fillId="0" borderId="31" xfId="85" applyNumberFormat="1" applyFont="1" applyFill="1" applyBorder="1" applyAlignment="1">
      <alignment horizontal="right" vertical="center"/>
      <protection/>
    </xf>
    <xf numFmtId="41" fontId="27" fillId="0" borderId="37" xfId="85" applyNumberFormat="1" applyFont="1" applyFill="1" applyBorder="1" applyAlignment="1">
      <alignment horizontal="right" vertical="center"/>
      <protection/>
    </xf>
    <xf numFmtId="41" fontId="27" fillId="0" borderId="40" xfId="85" applyNumberFormat="1" applyFont="1" applyFill="1" applyBorder="1" applyAlignment="1">
      <alignment horizontal="right" vertical="center"/>
      <protection/>
    </xf>
    <xf numFmtId="41" fontId="27" fillId="0" borderId="41" xfId="85" applyNumberFormat="1" applyFont="1" applyFill="1" applyBorder="1" applyAlignment="1">
      <alignment horizontal="right" vertical="center"/>
      <protection/>
    </xf>
    <xf numFmtId="41" fontId="27" fillId="0" borderId="42" xfId="85" applyNumberFormat="1" applyFont="1" applyFill="1" applyBorder="1" applyAlignment="1">
      <alignment horizontal="right" vertical="center"/>
      <protection/>
    </xf>
    <xf numFmtId="41" fontId="27" fillId="0" borderId="43" xfId="85" applyNumberFormat="1" applyFont="1" applyFill="1" applyBorder="1" applyAlignment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41" fontId="27" fillId="0" borderId="18" xfId="87" applyNumberFormat="1" applyFont="1" applyFill="1" applyBorder="1" applyAlignment="1">
      <alignment horizontal="center" vertical="center"/>
      <protection/>
    </xf>
    <xf numFmtId="41" fontId="27" fillId="0" borderId="29" xfId="87" applyNumberFormat="1" applyFont="1" applyFill="1" applyBorder="1" applyAlignment="1">
      <alignment horizontal="center" vertical="center"/>
      <protection/>
    </xf>
    <xf numFmtId="41" fontId="27" fillId="0" borderId="30" xfId="87" applyNumberFormat="1" applyFont="1" applyFill="1" applyBorder="1" applyAlignment="1">
      <alignment horizontal="center" vertical="center"/>
      <protection/>
    </xf>
    <xf numFmtId="41" fontId="27" fillId="0" borderId="0" xfId="87" applyNumberFormat="1" applyFont="1" applyFill="1" applyBorder="1" applyAlignment="1">
      <alignment horizontal="center" vertical="center"/>
      <protection/>
    </xf>
    <xf numFmtId="41" fontId="27" fillId="0" borderId="34" xfId="85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 wrapText="1"/>
    </xf>
    <xf numFmtId="196" fontId="2" fillId="34" borderId="25" xfId="0" applyNumberFormat="1" applyFont="1" applyFill="1" applyBorder="1" applyAlignment="1">
      <alignment horizontal="right" vertical="center"/>
    </xf>
    <xf numFmtId="196" fontId="2" fillId="34" borderId="13" xfId="0" applyNumberFormat="1" applyFont="1" applyFill="1" applyBorder="1" applyAlignment="1">
      <alignment horizontal="right" vertical="center"/>
    </xf>
    <xf numFmtId="0" fontId="2" fillId="34" borderId="26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180" fontId="2" fillId="34" borderId="2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6" xfId="0" applyFont="1" applyFill="1" applyBorder="1" applyAlignment="1" quotePrefix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" fillId="0" borderId="31" xfId="0" applyFont="1" applyBorder="1" applyAlignment="1">
      <alignment horizontal="left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196" fontId="2" fillId="34" borderId="24" xfId="0" applyNumberFormat="1" applyFont="1" applyFill="1" applyBorder="1" applyAlignment="1">
      <alignment horizontal="center" vertical="center"/>
    </xf>
    <xf numFmtId="196" fontId="2" fillId="34" borderId="34" xfId="0" applyNumberFormat="1" applyFont="1" applyFill="1" applyBorder="1" applyAlignment="1">
      <alignment horizontal="center" vertical="center"/>
    </xf>
    <xf numFmtId="196" fontId="2" fillId="34" borderId="5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</cellXfs>
  <cellStyles count="9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咬訌裝?INCOM1" xfId="44"/>
    <cellStyle name="咬訌裝?INCOM10" xfId="45"/>
    <cellStyle name="咬訌裝?INCOM2" xfId="46"/>
    <cellStyle name="咬訌裝?INCOM3" xfId="47"/>
    <cellStyle name="咬訌裝?INCOM4" xfId="48"/>
    <cellStyle name="咬訌裝?INCOM5" xfId="49"/>
    <cellStyle name="咬訌裝?INCOM6" xfId="50"/>
    <cellStyle name="咬訌裝?INCOM7" xfId="51"/>
    <cellStyle name="咬訌裝?INCOM8" xfId="52"/>
    <cellStyle name="咬訌裝?INCOM9" xfId="53"/>
    <cellStyle name="咬訌裝?PRIB11" xfId="54"/>
    <cellStyle name="나쁨" xfId="55"/>
    <cellStyle name="날짜" xfId="56"/>
    <cellStyle name="메모" xfId="57"/>
    <cellStyle name="Percent" xfId="58"/>
    <cellStyle name="보통" xfId="59"/>
    <cellStyle name="설명 텍스트" xfId="60"/>
    <cellStyle name="셀 확인" xfId="61"/>
    <cellStyle name="Comma" xfId="62"/>
    <cellStyle name="Comma [0]" xfId="63"/>
    <cellStyle name="쉼표 [0] 2" xfId="64"/>
    <cellStyle name="쉼표 [0] 3" xfId="65"/>
    <cellStyle name="연결된 셀" xfId="66"/>
    <cellStyle name="요약" xfId="67"/>
    <cellStyle name="입력" xfId="68"/>
    <cellStyle name="자리수" xfId="69"/>
    <cellStyle name="자리수0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2-1" xfId="78"/>
    <cellStyle name="콤마_2-1" xfId="79"/>
    <cellStyle name="Currency" xfId="80"/>
    <cellStyle name="Currency [0]" xfId="81"/>
    <cellStyle name="퍼센트" xfId="82"/>
    <cellStyle name="표준 2" xfId="83"/>
    <cellStyle name="표준 3" xfId="84"/>
    <cellStyle name="표준_2건축허가" xfId="85"/>
    <cellStyle name="표준_개발제한" xfId="86"/>
    <cellStyle name="표준_건축허가" xfId="87"/>
    <cellStyle name="표준_토지" xfId="88"/>
    <cellStyle name="표준_Sheet1" xfId="89"/>
    <cellStyle name="합산" xfId="90"/>
    <cellStyle name="화폐기호" xfId="91"/>
    <cellStyle name="화폐기호0" xfId="92"/>
    <cellStyle name="category" xfId="93"/>
    <cellStyle name="comma zerodec" xfId="94"/>
    <cellStyle name="Currency1" xfId="95"/>
    <cellStyle name="Dollar (zero dec)" xfId="96"/>
    <cellStyle name="Grey" xfId="97"/>
    <cellStyle name="HEADER" xfId="98"/>
    <cellStyle name="Header1" xfId="99"/>
    <cellStyle name="Header2" xfId="100"/>
    <cellStyle name="Input [yellow]" xfId="101"/>
    <cellStyle name="Model" xfId="102"/>
    <cellStyle name="Normal - Style1" xfId="103"/>
    <cellStyle name="Percent [2]" xfId="104"/>
    <cellStyle name="subhead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E10" sqref="E10"/>
    </sheetView>
  </sheetViews>
  <sheetFormatPr defaultColWidth="8.88671875" defaultRowHeight="13.5"/>
  <cols>
    <col min="1" max="1" width="7.99609375" style="1" customWidth="1"/>
    <col min="2" max="9" width="7.3359375" style="1" customWidth="1"/>
    <col min="10" max="10" width="7.99609375" style="1" bestFit="1" customWidth="1"/>
    <col min="11" max="16384" width="8.88671875" style="1" customWidth="1"/>
  </cols>
  <sheetData>
    <row r="1" spans="1:10" ht="20.25" customHeight="1">
      <c r="A1" s="246" t="s">
        <v>71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20.25" customHeight="1">
      <c r="A3" s="247" t="s">
        <v>72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24" customHeight="1">
      <c r="A4" s="248" t="s">
        <v>10</v>
      </c>
      <c r="B4" s="243" t="s">
        <v>73</v>
      </c>
      <c r="C4" s="251" t="s">
        <v>74</v>
      </c>
      <c r="D4" s="252"/>
      <c r="E4" s="252"/>
      <c r="F4" s="252"/>
      <c r="G4" s="252"/>
      <c r="H4" s="252"/>
      <c r="I4" s="253"/>
      <c r="J4" s="254" t="s">
        <v>75</v>
      </c>
    </row>
    <row r="5" spans="1:10" ht="24" customHeight="1">
      <c r="A5" s="249"/>
      <c r="B5" s="243"/>
      <c r="C5" s="256"/>
      <c r="D5" s="258" t="s">
        <v>76</v>
      </c>
      <c r="E5" s="215"/>
      <c r="F5" s="243" t="s">
        <v>77</v>
      </c>
      <c r="G5" s="243" t="s">
        <v>78</v>
      </c>
      <c r="H5" s="243" t="s">
        <v>79</v>
      </c>
      <c r="I5" s="243" t="s">
        <v>80</v>
      </c>
      <c r="J5" s="255"/>
    </row>
    <row r="6" spans="1:10" ht="36" customHeight="1">
      <c r="A6" s="249"/>
      <c r="B6" s="250"/>
      <c r="C6" s="257"/>
      <c r="D6" s="259"/>
      <c r="E6" s="216" t="s">
        <v>81</v>
      </c>
      <c r="F6" s="243"/>
      <c r="G6" s="243"/>
      <c r="H6" s="243"/>
      <c r="I6" s="243"/>
      <c r="J6" s="255"/>
    </row>
    <row r="7" spans="1:10" s="5" customFormat="1" ht="30" customHeight="1">
      <c r="A7" s="81" t="s">
        <v>82</v>
      </c>
      <c r="B7" s="82">
        <v>63106</v>
      </c>
      <c r="C7" s="82">
        <f>D7+F7+G7+H7+I7</f>
        <v>49564</v>
      </c>
      <c r="D7" s="82">
        <v>22674</v>
      </c>
      <c r="E7" s="83" t="s">
        <v>1</v>
      </c>
      <c r="F7" s="82">
        <v>12708</v>
      </c>
      <c r="G7" s="82">
        <v>2830</v>
      </c>
      <c r="H7" s="82">
        <v>8784</v>
      </c>
      <c r="I7" s="82">
        <v>2568</v>
      </c>
      <c r="J7" s="84">
        <f>C7/B7*100</f>
        <v>78.54086774633157</v>
      </c>
    </row>
    <row r="8" spans="1:10" ht="30" customHeight="1">
      <c r="A8" s="81" t="s">
        <v>83</v>
      </c>
      <c r="B8" s="82">
        <v>78466</v>
      </c>
      <c r="C8" s="82">
        <v>81525</v>
      </c>
      <c r="D8" s="82">
        <v>56110</v>
      </c>
      <c r="E8" s="83">
        <v>45018</v>
      </c>
      <c r="F8" s="82">
        <v>13804</v>
      </c>
      <c r="G8" s="82">
        <v>782</v>
      </c>
      <c r="H8" s="82">
        <v>8980</v>
      </c>
      <c r="I8" s="82">
        <v>1849</v>
      </c>
      <c r="J8" s="84">
        <f>C8/B8*100</f>
        <v>103.89850381056765</v>
      </c>
    </row>
    <row r="9" spans="1:10" ht="30" customHeight="1">
      <c r="A9" s="81" t="s">
        <v>84</v>
      </c>
      <c r="B9" s="82">
        <v>76815</v>
      </c>
      <c r="C9" s="82">
        <v>83140</v>
      </c>
      <c r="D9" s="82">
        <v>56425</v>
      </c>
      <c r="E9" s="83">
        <v>45385</v>
      </c>
      <c r="F9" s="82">
        <v>15085</v>
      </c>
      <c r="G9" s="82">
        <v>782</v>
      </c>
      <c r="H9" s="82">
        <v>8998</v>
      </c>
      <c r="I9" s="82">
        <v>1850</v>
      </c>
      <c r="J9" s="84">
        <v>108.2340688667578</v>
      </c>
    </row>
    <row r="10" spans="1:10" ht="30" customHeight="1">
      <c r="A10" s="69" t="s">
        <v>85</v>
      </c>
      <c r="B10" s="4">
        <v>79686</v>
      </c>
      <c r="C10" s="4">
        <v>80802</v>
      </c>
      <c r="D10" s="4">
        <v>54692</v>
      </c>
      <c r="E10" s="85">
        <v>44078</v>
      </c>
      <c r="F10" s="4">
        <v>16035</v>
      </c>
      <c r="G10" s="4">
        <v>286</v>
      </c>
      <c r="H10" s="4">
        <v>8869</v>
      </c>
      <c r="I10" s="4">
        <v>920</v>
      </c>
      <c r="J10" s="15">
        <v>101.40049695053084</v>
      </c>
    </row>
    <row r="11" spans="1:10" ht="30" customHeight="1">
      <c r="A11" s="19" t="s">
        <v>86</v>
      </c>
      <c r="B11" s="4">
        <v>78722</v>
      </c>
      <c r="C11" s="4">
        <f>SUM(D11,F11,G11,H11,I11)</f>
        <v>83143</v>
      </c>
      <c r="D11" s="4">
        <v>56010</v>
      </c>
      <c r="E11" s="85">
        <v>44578</v>
      </c>
      <c r="F11" s="4">
        <v>17966</v>
      </c>
      <c r="G11" s="4">
        <v>286</v>
      </c>
      <c r="H11" s="4">
        <v>8881</v>
      </c>
      <c r="I11" s="78">
        <v>0</v>
      </c>
      <c r="J11" s="15">
        <v>105.6</v>
      </c>
    </row>
    <row r="12" spans="1:12" ht="30" customHeight="1">
      <c r="A12" s="19" t="s">
        <v>173</v>
      </c>
      <c r="B12" s="4">
        <v>77905</v>
      </c>
      <c r="C12" s="4">
        <f>SUM(D12,F12,G12,H12,I12)</f>
        <v>83710</v>
      </c>
      <c r="D12" s="4">
        <v>56456</v>
      </c>
      <c r="E12" s="85">
        <v>45132</v>
      </c>
      <c r="F12" s="4">
        <v>18038</v>
      </c>
      <c r="G12" s="4">
        <v>286</v>
      </c>
      <c r="H12" s="4">
        <v>8930</v>
      </c>
      <c r="I12" s="78">
        <v>0</v>
      </c>
      <c r="J12" s="214">
        <v>107.5</v>
      </c>
      <c r="L12" s="86"/>
    </row>
    <row r="13" spans="1:9" s="2" customFormat="1" ht="20.25" customHeight="1">
      <c r="A13" s="1" t="s">
        <v>87</v>
      </c>
      <c r="B13" s="1"/>
      <c r="C13" s="1"/>
      <c r="D13" s="1"/>
      <c r="E13" s="1"/>
      <c r="F13" s="1"/>
      <c r="G13" s="1"/>
      <c r="H13" s="1"/>
      <c r="I13" s="1"/>
    </row>
    <row r="14" spans="1:10" s="5" customFormat="1" ht="30" customHeight="1">
      <c r="A14" s="244" t="s">
        <v>88</v>
      </c>
      <c r="B14" s="245"/>
      <c r="C14" s="245"/>
      <c r="D14" s="245"/>
      <c r="E14" s="245"/>
      <c r="F14" s="245"/>
      <c r="G14" s="245"/>
      <c r="H14" s="245"/>
      <c r="I14" s="245"/>
      <c r="J14" s="245"/>
    </row>
    <row r="15" spans="1:9" s="87" customFormat="1" ht="20.25" customHeight="1">
      <c r="A15" s="21" t="s">
        <v>89</v>
      </c>
      <c r="B15" s="21"/>
      <c r="C15" s="21"/>
      <c r="D15" s="21"/>
      <c r="E15" s="21"/>
      <c r="I15" s="88"/>
    </row>
    <row r="16" s="87" customFormat="1" ht="20.25" customHeight="1">
      <c r="A16" s="87" t="s">
        <v>90</v>
      </c>
    </row>
    <row r="17" spans="1:9" s="2" customFormat="1" ht="21" customHeight="1">
      <c r="A17" s="89" t="s">
        <v>91</v>
      </c>
      <c r="B17" s="1"/>
      <c r="C17" s="1"/>
      <c r="D17" s="1"/>
      <c r="E17" s="1"/>
      <c r="F17" s="1"/>
      <c r="G17" s="1"/>
      <c r="H17" s="1"/>
      <c r="I17" s="1"/>
    </row>
    <row r="18" spans="1:9" s="2" customFormat="1" ht="21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s="2" customFormat="1" ht="21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s="2" customFormat="1" ht="21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s="2" customFormat="1" ht="21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2" customFormat="1" ht="21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s="2" customFormat="1" ht="21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s="2" customFormat="1" ht="21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s="2" customFormat="1" ht="21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s="2" customFormat="1" ht="21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s="2" customFormat="1" ht="21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s="2" customFormat="1" ht="21" customHeight="1">
      <c r="A28" s="1"/>
      <c r="B28" s="1"/>
      <c r="C28" s="1"/>
      <c r="D28" s="1"/>
      <c r="E28" s="1"/>
      <c r="F28" s="1"/>
      <c r="G28" s="1"/>
      <c r="H28" s="1"/>
      <c r="I28" s="1"/>
    </row>
    <row r="31" ht="21" customHeight="1">
      <c r="J31" s="80"/>
    </row>
  </sheetData>
  <sheetProtection/>
  <mergeCells count="13">
    <mergeCell ref="D5:D6"/>
    <mergeCell ref="F5:F6"/>
    <mergeCell ref="G5:G6"/>
    <mergeCell ref="H5:H6"/>
    <mergeCell ref="I5:I6"/>
    <mergeCell ref="A14:J14"/>
    <mergeCell ref="A1:J1"/>
    <mergeCell ref="A3:J3"/>
    <mergeCell ref="A4:A6"/>
    <mergeCell ref="B4:B6"/>
    <mergeCell ref="C4:I4"/>
    <mergeCell ref="J4:J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13" sqref="A13:J13"/>
    </sheetView>
  </sheetViews>
  <sheetFormatPr defaultColWidth="8.88671875" defaultRowHeight="13.5"/>
  <cols>
    <col min="2" max="10" width="5.77734375" style="0" customWidth="1"/>
    <col min="11" max="20" width="6.77734375" style="0" customWidth="1"/>
  </cols>
  <sheetData>
    <row r="1" spans="1:20" ht="20.25" customHeight="1">
      <c r="A1" s="274" t="s">
        <v>174</v>
      </c>
      <c r="B1" s="274"/>
      <c r="C1" s="274"/>
      <c r="D1" s="274"/>
      <c r="E1" s="274"/>
      <c r="F1" s="274"/>
      <c r="G1" s="274"/>
      <c r="H1" s="274"/>
      <c r="I1" s="274"/>
      <c r="J1" s="274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.75" customHeight="1">
      <c r="A3" s="248" t="s">
        <v>30</v>
      </c>
      <c r="B3" s="287" t="s">
        <v>175</v>
      </c>
      <c r="C3" s="288"/>
      <c r="D3" s="288"/>
      <c r="E3" s="243" t="s">
        <v>176</v>
      </c>
      <c r="F3" s="243"/>
      <c r="G3" s="243"/>
      <c r="H3" s="243"/>
      <c r="I3" s="243"/>
      <c r="J3" s="243"/>
      <c r="K3" s="287" t="s">
        <v>177</v>
      </c>
      <c r="L3" s="288"/>
      <c r="M3" s="288"/>
      <c r="N3" s="288"/>
      <c r="O3" s="288"/>
      <c r="P3" s="288"/>
      <c r="Q3" s="288"/>
      <c r="R3" s="288"/>
      <c r="S3" s="288"/>
      <c r="T3" s="288"/>
    </row>
    <row r="4" spans="1:20" ht="43.5" customHeight="1">
      <c r="A4" s="296"/>
      <c r="B4" s="224" t="s">
        <v>119</v>
      </c>
      <c r="C4" s="224" t="s">
        <v>178</v>
      </c>
      <c r="D4" s="224" t="s">
        <v>179</v>
      </c>
      <c r="E4" s="226" t="s">
        <v>97</v>
      </c>
      <c r="F4" s="226" t="s">
        <v>180</v>
      </c>
      <c r="G4" s="226" t="s">
        <v>181</v>
      </c>
      <c r="H4" s="226" t="s">
        <v>156</v>
      </c>
      <c r="I4" s="227" t="s">
        <v>182</v>
      </c>
      <c r="J4" s="233" t="s">
        <v>183</v>
      </c>
      <c r="K4" s="224" t="s">
        <v>184</v>
      </c>
      <c r="L4" s="234" t="s">
        <v>185</v>
      </c>
      <c r="M4" s="234" t="s">
        <v>186</v>
      </c>
      <c r="N4" s="234" t="s">
        <v>187</v>
      </c>
      <c r="O4" s="234" t="s">
        <v>188</v>
      </c>
      <c r="P4" s="234" t="s">
        <v>189</v>
      </c>
      <c r="Q4" s="234" t="s">
        <v>190</v>
      </c>
      <c r="R4" s="234" t="s">
        <v>191</v>
      </c>
      <c r="S4" s="235" t="s">
        <v>192</v>
      </c>
      <c r="T4" s="236" t="s">
        <v>193</v>
      </c>
    </row>
    <row r="5" spans="1:20" ht="24.75" customHeight="1">
      <c r="A5" s="19" t="s">
        <v>6</v>
      </c>
      <c r="B5" s="4" t="s">
        <v>194</v>
      </c>
      <c r="C5" s="114">
        <v>0</v>
      </c>
      <c r="D5" s="114">
        <v>0</v>
      </c>
      <c r="E5" s="136">
        <v>0.86</v>
      </c>
      <c r="F5" s="137">
        <v>0</v>
      </c>
      <c r="G5" s="136">
        <v>0.77</v>
      </c>
      <c r="H5" s="136">
        <v>0.01</v>
      </c>
      <c r="I5" s="136">
        <v>0.01</v>
      </c>
      <c r="J5" s="136">
        <v>0.07</v>
      </c>
      <c r="K5" s="10">
        <f>SUM(L5:S5)</f>
        <v>11</v>
      </c>
      <c r="L5" s="114">
        <v>0</v>
      </c>
      <c r="M5" s="114">
        <v>0</v>
      </c>
      <c r="N5" s="114">
        <v>0</v>
      </c>
      <c r="O5" s="114">
        <v>0</v>
      </c>
      <c r="P5" s="10">
        <v>7</v>
      </c>
      <c r="Q5" s="10">
        <v>1</v>
      </c>
      <c r="R5" s="114">
        <v>0</v>
      </c>
      <c r="S5" s="10">
        <v>3</v>
      </c>
      <c r="T5" s="116">
        <v>0</v>
      </c>
    </row>
    <row r="6" spans="1:20" ht="24.75" customHeight="1">
      <c r="A6" s="19" t="s">
        <v>5</v>
      </c>
      <c r="B6" s="4" t="s">
        <v>194</v>
      </c>
      <c r="C6" s="114">
        <v>0</v>
      </c>
      <c r="D6" s="114">
        <v>0</v>
      </c>
      <c r="E6" s="136">
        <v>0.86</v>
      </c>
      <c r="F6" s="137">
        <v>0</v>
      </c>
      <c r="G6" s="136">
        <v>0.77</v>
      </c>
      <c r="H6" s="136">
        <v>0.01</v>
      </c>
      <c r="I6" s="136">
        <v>0.01</v>
      </c>
      <c r="J6" s="136">
        <v>0.07</v>
      </c>
      <c r="K6" s="10">
        <f>SUM(L6:S6)</f>
        <v>11</v>
      </c>
      <c r="L6" s="114">
        <v>0</v>
      </c>
      <c r="M6" s="114">
        <v>0</v>
      </c>
      <c r="N6" s="114">
        <v>0</v>
      </c>
      <c r="O6" s="114">
        <v>0</v>
      </c>
      <c r="P6" s="10">
        <v>7</v>
      </c>
      <c r="Q6" s="10">
        <v>1</v>
      </c>
      <c r="R6" s="114">
        <v>0</v>
      </c>
      <c r="S6" s="10">
        <v>3</v>
      </c>
      <c r="T6" s="116">
        <v>0</v>
      </c>
    </row>
    <row r="7" spans="1:20" ht="24.75" customHeight="1">
      <c r="A7" s="19" t="s">
        <v>4</v>
      </c>
      <c r="B7" s="4" t="s">
        <v>194</v>
      </c>
      <c r="C7" s="114">
        <v>0</v>
      </c>
      <c r="D7" s="114">
        <v>0</v>
      </c>
      <c r="E7" s="136">
        <v>0.8</v>
      </c>
      <c r="F7" s="136">
        <v>0.1</v>
      </c>
      <c r="G7" s="136">
        <v>0.7</v>
      </c>
      <c r="H7" s="137" t="s">
        <v>1</v>
      </c>
      <c r="I7" s="137" t="s">
        <v>1</v>
      </c>
      <c r="J7" s="137" t="s">
        <v>1</v>
      </c>
      <c r="K7" s="10">
        <f>SUM(L7:S7)</f>
        <v>11</v>
      </c>
      <c r="L7" s="114">
        <v>0</v>
      </c>
      <c r="M7" s="114">
        <v>0</v>
      </c>
      <c r="N7" s="114">
        <v>0</v>
      </c>
      <c r="O7" s="114">
        <v>0</v>
      </c>
      <c r="P7" s="10">
        <v>7</v>
      </c>
      <c r="Q7" s="10">
        <v>1</v>
      </c>
      <c r="R7" s="114">
        <v>0</v>
      </c>
      <c r="S7" s="10">
        <v>3</v>
      </c>
      <c r="T7" s="116">
        <v>0</v>
      </c>
    </row>
    <row r="8" spans="1:20" ht="24.75" customHeight="1">
      <c r="A8" s="19" t="s">
        <v>3</v>
      </c>
      <c r="B8" s="4" t="s">
        <v>194</v>
      </c>
      <c r="C8" s="114">
        <v>0</v>
      </c>
      <c r="D8" s="114">
        <v>0</v>
      </c>
      <c r="E8" s="136">
        <v>0.95</v>
      </c>
      <c r="F8" s="136">
        <v>0.1</v>
      </c>
      <c r="G8" s="136">
        <v>0.76</v>
      </c>
      <c r="H8" s="137">
        <v>0.014</v>
      </c>
      <c r="I8" s="137">
        <v>0.008</v>
      </c>
      <c r="J8" s="137">
        <v>0.074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6">
        <v>0</v>
      </c>
    </row>
    <row r="9" spans="1:20" ht="24.75" customHeight="1">
      <c r="A9" s="19" t="s">
        <v>2</v>
      </c>
      <c r="B9" s="4" t="s">
        <v>194</v>
      </c>
      <c r="C9" s="114">
        <v>0</v>
      </c>
      <c r="D9" s="114">
        <v>0</v>
      </c>
      <c r="E9" s="136">
        <f>SUM(F9:J9)</f>
        <v>0.862</v>
      </c>
      <c r="F9" s="138">
        <v>0</v>
      </c>
      <c r="G9" s="136">
        <v>0.76</v>
      </c>
      <c r="H9" s="137">
        <v>0.014</v>
      </c>
      <c r="I9" s="137">
        <v>0.008</v>
      </c>
      <c r="J9" s="137">
        <v>0.08</v>
      </c>
      <c r="K9" s="139">
        <f>SUM(L9:T9)</f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6">
        <v>0</v>
      </c>
    </row>
    <row r="10" spans="1:20" ht="24.75" customHeight="1">
      <c r="A10" s="19" t="s">
        <v>0</v>
      </c>
      <c r="B10" s="4" t="s">
        <v>195</v>
      </c>
      <c r="C10" s="114">
        <v>0</v>
      </c>
      <c r="D10" s="114">
        <v>0</v>
      </c>
      <c r="E10" s="136">
        <f>SUM(F10:J10)</f>
        <v>0.862</v>
      </c>
      <c r="F10" s="138">
        <v>0</v>
      </c>
      <c r="G10" s="136">
        <v>0.76</v>
      </c>
      <c r="H10" s="137">
        <v>0.014</v>
      </c>
      <c r="I10" s="137">
        <v>0.008</v>
      </c>
      <c r="J10" s="137">
        <v>0.08</v>
      </c>
      <c r="K10" s="139">
        <f>SUM(L10:T10)</f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6">
        <v>0</v>
      </c>
    </row>
    <row r="11" spans="1:20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4.75" customHeight="1">
      <c r="A12" s="14" t="s">
        <v>146</v>
      </c>
      <c r="B12" s="14"/>
      <c r="C12" s="14"/>
      <c r="D12" s="14"/>
      <c r="E12" s="14"/>
      <c r="F12" s="14"/>
      <c r="G12" s="14"/>
      <c r="H12" s="14"/>
      <c r="I12" s="14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4.75" customHeight="1">
      <c r="A13" s="292" t="s">
        <v>196</v>
      </c>
      <c r="B13" s="292"/>
      <c r="C13" s="292"/>
      <c r="D13" s="292"/>
      <c r="E13" s="292"/>
      <c r="F13" s="292"/>
      <c r="G13" s="292"/>
      <c r="H13" s="292"/>
      <c r="I13" s="292"/>
      <c r="J13" s="292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0" ht="13.5">
      <c r="A14" s="140"/>
      <c r="B14" s="140"/>
      <c r="C14" s="140"/>
      <c r="D14" s="140"/>
      <c r="E14" s="140"/>
      <c r="F14" s="140"/>
      <c r="G14" s="140"/>
      <c r="H14" s="140"/>
      <c r="I14" s="140"/>
      <c r="J14" s="140"/>
    </row>
  </sheetData>
  <sheetProtection/>
  <mergeCells count="7">
    <mergeCell ref="K3:T3"/>
    <mergeCell ref="A13:J13"/>
    <mergeCell ref="A1:J1"/>
    <mergeCell ref="A2:J2"/>
    <mergeCell ref="A3:A4"/>
    <mergeCell ref="B3:D3"/>
    <mergeCell ref="E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A15" sqref="A15:M15"/>
    </sheetView>
  </sheetViews>
  <sheetFormatPr defaultColWidth="8.88671875" defaultRowHeight="13.5"/>
  <cols>
    <col min="1" max="1" width="7.5546875" style="0" customWidth="1"/>
    <col min="2" max="24" width="5.21484375" style="0" customWidth="1"/>
    <col min="25" max="25" width="7.10546875" style="0" customWidth="1"/>
  </cols>
  <sheetData>
    <row r="1" spans="1:21" ht="20.25" customHeight="1">
      <c r="A1" s="274" t="s">
        <v>121</v>
      </c>
      <c r="B1" s="274"/>
      <c r="C1" s="274"/>
      <c r="D1" s="274"/>
      <c r="E1" s="274"/>
      <c r="F1" s="274"/>
      <c r="G1" s="274"/>
      <c r="H1" s="274"/>
      <c r="I1" s="2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13"/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25" customHeight="1">
      <c r="A3" s="247" t="s">
        <v>122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5" ht="24.75" customHeight="1">
      <c r="A4" s="248" t="s">
        <v>123</v>
      </c>
      <c r="B4" s="243" t="s">
        <v>124</v>
      </c>
      <c r="C4" s="243"/>
      <c r="D4" s="243"/>
      <c r="E4" s="243"/>
      <c r="F4" s="243"/>
      <c r="G4" s="243"/>
      <c r="H4" s="243"/>
      <c r="I4" s="243"/>
      <c r="J4" s="314" t="s">
        <v>125</v>
      </c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6"/>
      <c r="X4" s="252" t="s">
        <v>126</v>
      </c>
      <c r="Y4" s="305"/>
    </row>
    <row r="5" spans="1:25" ht="24.75" customHeight="1">
      <c r="A5" s="249"/>
      <c r="B5" s="299" t="s">
        <v>97</v>
      </c>
      <c r="C5" s="296"/>
      <c r="D5" s="299" t="s">
        <v>127</v>
      </c>
      <c r="E5" s="296"/>
      <c r="F5" s="299" t="s">
        <v>128</v>
      </c>
      <c r="G5" s="318"/>
      <c r="H5" s="311" t="s">
        <v>129</v>
      </c>
      <c r="I5" s="277"/>
      <c r="J5" s="288" t="s">
        <v>97</v>
      </c>
      <c r="K5" s="289"/>
      <c r="L5" s="287" t="s">
        <v>130</v>
      </c>
      <c r="M5" s="289"/>
      <c r="N5" s="287" t="s">
        <v>131</v>
      </c>
      <c r="O5" s="289"/>
      <c r="P5" s="287" t="s">
        <v>132</v>
      </c>
      <c r="Q5" s="289"/>
      <c r="R5" s="287" t="s">
        <v>133</v>
      </c>
      <c r="S5" s="289"/>
      <c r="T5" s="287" t="s">
        <v>134</v>
      </c>
      <c r="U5" s="289"/>
      <c r="V5" s="287" t="s">
        <v>135</v>
      </c>
      <c r="W5" s="289"/>
      <c r="X5" s="317"/>
      <c r="Y5" s="317"/>
    </row>
    <row r="6" spans="1:25" ht="24.75" customHeight="1">
      <c r="A6" s="296"/>
      <c r="B6" s="224" t="s">
        <v>136</v>
      </c>
      <c r="C6" s="224" t="s">
        <v>137</v>
      </c>
      <c r="D6" s="224" t="s">
        <v>136</v>
      </c>
      <c r="E6" s="224" t="s">
        <v>137</v>
      </c>
      <c r="F6" s="224" t="s">
        <v>136</v>
      </c>
      <c r="G6" s="225" t="s">
        <v>137</v>
      </c>
      <c r="H6" s="223" t="s">
        <v>136</v>
      </c>
      <c r="I6" s="218" t="s">
        <v>137</v>
      </c>
      <c r="J6" s="237" t="s">
        <v>136</v>
      </c>
      <c r="K6" s="238" t="s">
        <v>137</v>
      </c>
      <c r="L6" s="238" t="s">
        <v>136</v>
      </c>
      <c r="M6" s="238" t="s">
        <v>137</v>
      </c>
      <c r="N6" s="238" t="s">
        <v>138</v>
      </c>
      <c r="O6" s="238" t="s">
        <v>139</v>
      </c>
      <c r="P6" s="238" t="s">
        <v>136</v>
      </c>
      <c r="Q6" s="238" t="s">
        <v>137</v>
      </c>
      <c r="R6" s="238" t="s">
        <v>136</v>
      </c>
      <c r="S6" s="238" t="s">
        <v>137</v>
      </c>
      <c r="T6" s="238" t="s">
        <v>136</v>
      </c>
      <c r="U6" s="238" t="s">
        <v>137</v>
      </c>
      <c r="V6" s="238" t="s">
        <v>136</v>
      </c>
      <c r="W6" s="238" t="s">
        <v>137</v>
      </c>
      <c r="X6" s="238" t="s">
        <v>136</v>
      </c>
      <c r="Y6" s="216" t="s">
        <v>137</v>
      </c>
    </row>
    <row r="7" spans="1:25" ht="24.75" customHeight="1">
      <c r="A7" s="19" t="s">
        <v>140</v>
      </c>
      <c r="B7" s="114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5">
        <v>22</v>
      </c>
      <c r="K7" s="115">
        <v>427</v>
      </c>
      <c r="L7" s="115">
        <v>17</v>
      </c>
      <c r="M7" s="115">
        <v>38</v>
      </c>
      <c r="N7" s="115">
        <v>1</v>
      </c>
      <c r="O7" s="115">
        <v>1</v>
      </c>
      <c r="P7" s="115">
        <v>4</v>
      </c>
      <c r="Q7" s="115">
        <v>388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6">
        <v>0</v>
      </c>
    </row>
    <row r="8" spans="1:25" ht="24.75" customHeight="1">
      <c r="A8" s="19" t="s">
        <v>141</v>
      </c>
      <c r="B8" s="11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5">
        <v>22</v>
      </c>
      <c r="K8" s="115">
        <v>427</v>
      </c>
      <c r="L8" s="115">
        <v>17</v>
      </c>
      <c r="M8" s="115">
        <v>37</v>
      </c>
      <c r="N8" s="115">
        <v>1</v>
      </c>
      <c r="O8" s="115">
        <v>1</v>
      </c>
      <c r="P8" s="115">
        <v>4</v>
      </c>
      <c r="Q8" s="115">
        <v>388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6">
        <v>0</v>
      </c>
    </row>
    <row r="9" spans="1:25" ht="24.75" customHeight="1">
      <c r="A9" s="19" t="s">
        <v>142</v>
      </c>
      <c r="B9" s="114">
        <v>0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5">
        <v>27</v>
      </c>
      <c r="K9" s="115">
        <v>435</v>
      </c>
      <c r="L9" s="115">
        <v>19</v>
      </c>
      <c r="M9" s="115">
        <v>44</v>
      </c>
      <c r="N9" s="115">
        <v>4</v>
      </c>
      <c r="O9" s="115">
        <v>3</v>
      </c>
      <c r="P9" s="115">
        <v>4</v>
      </c>
      <c r="Q9" s="115">
        <v>388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6">
        <v>0</v>
      </c>
    </row>
    <row r="10" spans="1:25" ht="24.75" customHeight="1">
      <c r="A10" s="117" t="s">
        <v>143</v>
      </c>
      <c r="B10" s="114">
        <v>0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95">
        <v>29</v>
      </c>
      <c r="K10" s="95">
        <v>441</v>
      </c>
      <c r="L10" s="95">
        <v>20</v>
      </c>
      <c r="M10" s="95">
        <v>48</v>
      </c>
      <c r="N10" s="95">
        <v>4</v>
      </c>
      <c r="O10" s="95">
        <v>3</v>
      </c>
      <c r="P10" s="95">
        <v>4</v>
      </c>
      <c r="Q10" s="95">
        <v>388</v>
      </c>
      <c r="R10" s="114">
        <v>0</v>
      </c>
      <c r="S10" s="114">
        <v>0</v>
      </c>
      <c r="T10" s="114">
        <v>0</v>
      </c>
      <c r="U10" s="114">
        <v>0</v>
      </c>
      <c r="V10" s="118">
        <v>1</v>
      </c>
      <c r="W10" s="118">
        <v>2</v>
      </c>
      <c r="X10" s="114">
        <v>0</v>
      </c>
      <c r="Y10" s="116">
        <v>0</v>
      </c>
    </row>
    <row r="11" spans="1:25" ht="24.75" customHeight="1">
      <c r="A11" s="19" t="s">
        <v>144</v>
      </c>
      <c r="B11" s="114">
        <v>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78">
        <f>SUM(L11,N11,P11,R11,T11,V11)</f>
        <v>25</v>
      </c>
      <c r="K11" s="119">
        <f>SUM(M11,O11,Q11,S11,U11,W11)</f>
        <v>551</v>
      </c>
      <c r="L11" s="10">
        <v>19</v>
      </c>
      <c r="M11" s="10">
        <v>45</v>
      </c>
      <c r="N11" s="10">
        <v>1</v>
      </c>
      <c r="O11" s="10">
        <v>1</v>
      </c>
      <c r="P11" s="10">
        <v>5</v>
      </c>
      <c r="Q11" s="10">
        <v>505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6">
        <v>0</v>
      </c>
    </row>
    <row r="12" spans="1:25" ht="24.75" customHeight="1">
      <c r="A12" s="19" t="s">
        <v>145</v>
      </c>
      <c r="B12" s="29">
        <f>SUM(D12+F12+H12)</f>
        <v>0</v>
      </c>
      <c r="C12" s="29">
        <f>SUM(E12+G12+I12)</f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78">
        <f>SUM(L12,N12,P12,R12,T12,V12)</f>
        <v>30</v>
      </c>
      <c r="K12" s="119">
        <f>SUM(M12,O12,Q12,S12,U12,W12)</f>
        <v>557</v>
      </c>
      <c r="L12" s="10">
        <v>20</v>
      </c>
      <c r="M12" s="10">
        <v>47</v>
      </c>
      <c r="N12" s="10">
        <v>4</v>
      </c>
      <c r="O12" s="10">
        <v>3</v>
      </c>
      <c r="P12" s="10">
        <v>5</v>
      </c>
      <c r="Q12" s="10">
        <v>505</v>
      </c>
      <c r="R12" s="114">
        <v>0</v>
      </c>
      <c r="S12" s="114">
        <v>0</v>
      </c>
      <c r="T12" s="114">
        <v>0</v>
      </c>
      <c r="U12" s="114">
        <v>0</v>
      </c>
      <c r="V12" s="114">
        <v>1</v>
      </c>
      <c r="W12" s="114">
        <v>2</v>
      </c>
      <c r="X12" s="114">
        <v>0</v>
      </c>
      <c r="Y12" s="116">
        <v>0</v>
      </c>
    </row>
    <row r="13" spans="1:21" ht="15" customHeight="1">
      <c r="A13" s="313"/>
      <c r="B13" s="313"/>
      <c r="C13" s="313"/>
      <c r="D13" s="313"/>
      <c r="E13" s="313"/>
      <c r="F13" s="313"/>
      <c r="G13" s="313"/>
      <c r="H13" s="313"/>
      <c r="I13" s="3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25" customHeight="1">
      <c r="A14" s="14" t="s">
        <v>146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1:21" ht="40.5" customHeight="1">
      <c r="A15" s="292" t="s">
        <v>147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1"/>
      <c r="O15" s="1"/>
      <c r="P15" s="1"/>
      <c r="Q15" s="1"/>
      <c r="R15" s="1"/>
      <c r="S15" s="1"/>
      <c r="T15" s="1"/>
      <c r="U15" s="1"/>
    </row>
  </sheetData>
  <sheetProtection/>
  <mergeCells count="19">
    <mergeCell ref="A1:I1"/>
    <mergeCell ref="A3:U3"/>
    <mergeCell ref="A4:A6"/>
    <mergeCell ref="B4:I4"/>
    <mergeCell ref="J4:W4"/>
    <mergeCell ref="X4:Y5"/>
    <mergeCell ref="B5:C5"/>
    <mergeCell ref="D5:E5"/>
    <mergeCell ref="F5:G5"/>
    <mergeCell ref="H5:I5"/>
    <mergeCell ref="V5:W5"/>
    <mergeCell ref="A13:I13"/>
    <mergeCell ref="A15:M15"/>
    <mergeCell ref="J5:K5"/>
    <mergeCell ref="L5:M5"/>
    <mergeCell ref="N5:O5"/>
    <mergeCell ref="P5:Q5"/>
    <mergeCell ref="R5:S5"/>
    <mergeCell ref="T5:U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5" sqref="H15"/>
    </sheetView>
  </sheetViews>
  <sheetFormatPr defaultColWidth="8.88671875" defaultRowHeight="13.5"/>
  <cols>
    <col min="1" max="1" width="7.88671875" style="0" customWidth="1"/>
    <col min="2" max="2" width="7.3359375" style="0" customWidth="1"/>
    <col min="3" max="3" width="9.88671875" style="0" bestFit="1" customWidth="1"/>
    <col min="4" max="6" width="7.3359375" style="0" customWidth="1"/>
  </cols>
  <sheetData>
    <row r="1" spans="1:6" ht="20.25" customHeight="1">
      <c r="A1" s="274" t="s">
        <v>18</v>
      </c>
      <c r="B1" s="274"/>
      <c r="C1" s="274"/>
      <c r="D1" s="1"/>
      <c r="E1" s="1"/>
      <c r="F1" s="1"/>
    </row>
    <row r="2" spans="1:6" ht="15" customHeight="1">
      <c r="A2" s="7"/>
      <c r="B2" s="7"/>
      <c r="C2" s="7"/>
      <c r="D2" s="1"/>
      <c r="E2" s="1"/>
      <c r="F2" s="1"/>
    </row>
    <row r="3" spans="1:6" ht="20.25" customHeight="1">
      <c r="A3" s="275" t="s">
        <v>332</v>
      </c>
      <c r="B3" s="275"/>
      <c r="C3" s="275"/>
      <c r="D3" s="275"/>
      <c r="E3" s="275"/>
      <c r="F3" s="275"/>
    </row>
    <row r="4" spans="1:6" ht="24.75" customHeight="1">
      <c r="A4" s="300" t="s">
        <v>17</v>
      </c>
      <c r="B4" s="266" t="s">
        <v>16</v>
      </c>
      <c r="C4" s="263" t="s">
        <v>15</v>
      </c>
      <c r="D4" s="266" t="s">
        <v>14</v>
      </c>
      <c r="E4" s="250" t="s">
        <v>13</v>
      </c>
      <c r="F4" s="279"/>
    </row>
    <row r="5" spans="1:6" ht="24.75" customHeight="1">
      <c r="A5" s="301"/>
      <c r="B5" s="264"/>
      <c r="C5" s="264"/>
      <c r="D5" s="264"/>
      <c r="E5" s="217" t="s">
        <v>12</v>
      </c>
      <c r="F5" s="219" t="s">
        <v>11</v>
      </c>
    </row>
    <row r="6" spans="1:6" ht="24.75" customHeight="1">
      <c r="A6" s="19" t="s">
        <v>9</v>
      </c>
      <c r="B6" s="16">
        <v>50</v>
      </c>
      <c r="C6" s="16">
        <v>262214</v>
      </c>
      <c r="D6" s="11">
        <v>0</v>
      </c>
      <c r="E6" s="16">
        <v>27182</v>
      </c>
      <c r="F6" s="18">
        <v>27182</v>
      </c>
    </row>
    <row r="7" spans="1:6" ht="24.75" customHeight="1">
      <c r="A7" s="19" t="s">
        <v>8</v>
      </c>
      <c r="B7" s="16">
        <v>51</v>
      </c>
      <c r="C7" s="16">
        <v>262464</v>
      </c>
      <c r="D7" s="11">
        <v>0</v>
      </c>
      <c r="E7" s="16">
        <v>26033</v>
      </c>
      <c r="F7" s="18">
        <v>26033</v>
      </c>
    </row>
    <row r="8" spans="1:6" ht="24.75" customHeight="1">
      <c r="A8" s="19" t="s">
        <v>4</v>
      </c>
      <c r="B8" s="16">
        <v>53</v>
      </c>
      <c r="C8" s="16">
        <v>263760</v>
      </c>
      <c r="D8" s="11">
        <v>0</v>
      </c>
      <c r="E8" s="16">
        <v>27389</v>
      </c>
      <c r="F8" s="18">
        <v>27389</v>
      </c>
    </row>
    <row r="9" spans="1:6" ht="24.75" customHeight="1">
      <c r="A9" s="19" t="s">
        <v>3</v>
      </c>
      <c r="B9" s="16">
        <v>44</v>
      </c>
      <c r="C9" s="16">
        <v>263430</v>
      </c>
      <c r="D9" s="11">
        <v>0</v>
      </c>
      <c r="E9" s="16">
        <v>26234</v>
      </c>
      <c r="F9" s="18">
        <v>26234</v>
      </c>
    </row>
    <row r="10" spans="1:6" ht="24.75" customHeight="1">
      <c r="A10" s="19" t="s">
        <v>2</v>
      </c>
      <c r="B10" s="16">
        <v>44</v>
      </c>
      <c r="C10" s="16">
        <v>263481</v>
      </c>
      <c r="D10" s="11">
        <v>0</v>
      </c>
      <c r="E10" s="16">
        <v>26267</v>
      </c>
      <c r="F10" s="18">
        <v>26267</v>
      </c>
    </row>
    <row r="11" spans="1:6" ht="24.75" customHeight="1">
      <c r="A11" s="19" t="s">
        <v>0</v>
      </c>
      <c r="B11" s="16">
        <v>43</v>
      </c>
      <c r="C11" s="16">
        <v>250004</v>
      </c>
      <c r="D11" s="11">
        <v>0</v>
      </c>
      <c r="E11" s="16">
        <v>24076</v>
      </c>
      <c r="F11" s="18">
        <v>24076</v>
      </c>
    </row>
    <row r="12" spans="1:6" ht="20.25" customHeight="1">
      <c r="A12" s="14" t="s">
        <v>7</v>
      </c>
      <c r="B12" s="1"/>
      <c r="C12" s="1"/>
      <c r="D12" s="1"/>
      <c r="E12" s="1"/>
      <c r="F12" s="1"/>
    </row>
  </sheetData>
  <sheetProtection/>
  <protectedRanges>
    <protectedRange sqref="B12:F12" name="범위1_1"/>
  </protectedRanges>
  <mergeCells count="7">
    <mergeCell ref="A1:C1"/>
    <mergeCell ref="A3:F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7">
      <selection activeCell="N7" sqref="N7"/>
    </sheetView>
  </sheetViews>
  <sheetFormatPr defaultColWidth="8.88671875" defaultRowHeight="13.5"/>
  <cols>
    <col min="2" max="3" width="9.4453125" style="0" bestFit="1" customWidth="1"/>
  </cols>
  <sheetData>
    <row r="1" spans="1:13" ht="20.25" customHeight="1">
      <c r="A1" s="274" t="s">
        <v>38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0.25" customHeight="1">
      <c r="A3" s="275" t="s">
        <v>39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3"/>
    </row>
    <row r="4" spans="1:13" ht="24.75" customHeight="1">
      <c r="A4" s="300" t="s">
        <v>40</v>
      </c>
      <c r="B4" s="279" t="s">
        <v>41</v>
      </c>
      <c r="C4" s="320"/>
      <c r="D4" s="320"/>
      <c r="E4" s="320"/>
      <c r="F4" s="278"/>
      <c r="G4" s="266" t="s">
        <v>42</v>
      </c>
      <c r="H4" s="279" t="s">
        <v>43</v>
      </c>
      <c r="I4" s="320"/>
      <c r="J4" s="320"/>
      <c r="K4" s="320"/>
      <c r="L4" s="320"/>
      <c r="M4" s="25"/>
    </row>
    <row r="5" spans="1:13" ht="17.25" customHeight="1">
      <c r="A5" s="319"/>
      <c r="B5" s="263" t="s">
        <v>44</v>
      </c>
      <c r="C5" s="254" t="s">
        <v>45</v>
      </c>
      <c r="D5" s="239"/>
      <c r="E5" s="266" t="s">
        <v>46</v>
      </c>
      <c r="F5" s="253" t="s">
        <v>47</v>
      </c>
      <c r="G5" s="307"/>
      <c r="H5" s="306" t="s">
        <v>44</v>
      </c>
      <c r="I5" s="255" t="s">
        <v>48</v>
      </c>
      <c r="J5" s="240"/>
      <c r="K5" s="263" t="s">
        <v>46</v>
      </c>
      <c r="L5" s="254" t="s">
        <v>47</v>
      </c>
      <c r="M5" s="14"/>
    </row>
    <row r="6" spans="1:13" ht="24.75" customHeight="1">
      <c r="A6" s="301"/>
      <c r="B6" s="264"/>
      <c r="C6" s="260"/>
      <c r="D6" s="223" t="s">
        <v>49</v>
      </c>
      <c r="E6" s="267"/>
      <c r="F6" s="262"/>
      <c r="G6" s="267"/>
      <c r="H6" s="264"/>
      <c r="I6" s="260"/>
      <c r="J6" s="219" t="s">
        <v>49</v>
      </c>
      <c r="K6" s="264"/>
      <c r="L6" s="260"/>
      <c r="M6" s="14"/>
    </row>
    <row r="7" spans="1:13" ht="24.75" customHeight="1">
      <c r="A7" s="35" t="s">
        <v>50</v>
      </c>
      <c r="B7" s="11">
        <v>198771</v>
      </c>
      <c r="C7" s="11">
        <v>198771</v>
      </c>
      <c r="D7" s="11">
        <v>100</v>
      </c>
      <c r="E7" s="31">
        <v>0</v>
      </c>
      <c r="F7" s="31">
        <v>0</v>
      </c>
      <c r="G7" s="11">
        <v>2750</v>
      </c>
      <c r="H7" s="11">
        <v>4870</v>
      </c>
      <c r="I7" s="11">
        <v>4870</v>
      </c>
      <c r="J7" s="11">
        <v>100</v>
      </c>
      <c r="K7" s="28">
        <v>0</v>
      </c>
      <c r="L7" s="28">
        <v>0</v>
      </c>
      <c r="M7" s="8"/>
    </row>
    <row r="8" spans="1:13" ht="24.75" customHeight="1">
      <c r="A8" s="35" t="s">
        <v>51</v>
      </c>
      <c r="B8" s="11">
        <v>194858</v>
      </c>
      <c r="C8" s="11">
        <v>194858</v>
      </c>
      <c r="D8" s="11">
        <v>100</v>
      </c>
      <c r="E8" s="31">
        <v>0</v>
      </c>
      <c r="F8" s="31">
        <v>0</v>
      </c>
      <c r="G8" s="11">
        <v>2750</v>
      </c>
      <c r="H8" s="11">
        <v>4870</v>
      </c>
      <c r="I8" s="11">
        <v>4870</v>
      </c>
      <c r="J8" s="11">
        <v>100</v>
      </c>
      <c r="K8" s="28">
        <v>0</v>
      </c>
      <c r="L8" s="28">
        <v>0</v>
      </c>
      <c r="M8" s="21"/>
    </row>
    <row r="9" spans="1:13" ht="24.75" customHeight="1">
      <c r="A9" s="35" t="s">
        <v>52</v>
      </c>
      <c r="B9" s="36">
        <v>195105</v>
      </c>
      <c r="C9" s="36">
        <v>195105</v>
      </c>
      <c r="D9" s="34">
        <v>100</v>
      </c>
      <c r="E9" s="31">
        <v>0</v>
      </c>
      <c r="F9" s="31">
        <v>0</v>
      </c>
      <c r="G9" s="30">
        <v>2750</v>
      </c>
      <c r="H9" s="11">
        <v>4870</v>
      </c>
      <c r="I9" s="11">
        <v>4870</v>
      </c>
      <c r="J9" s="11">
        <v>100</v>
      </c>
      <c r="K9" s="28">
        <v>0</v>
      </c>
      <c r="L9" s="28">
        <v>0</v>
      </c>
      <c r="M9" s="21"/>
    </row>
    <row r="10" spans="1:13" s="27" customFormat="1" ht="24.75" customHeight="1">
      <c r="A10" s="35" t="s">
        <v>53</v>
      </c>
      <c r="B10" s="34">
        <v>191451</v>
      </c>
      <c r="C10" s="34">
        <v>191451</v>
      </c>
      <c r="D10" s="34">
        <v>100</v>
      </c>
      <c r="E10" s="31">
        <v>0</v>
      </c>
      <c r="F10" s="31">
        <v>0</v>
      </c>
      <c r="G10" s="33">
        <v>2750</v>
      </c>
      <c r="H10" s="32">
        <v>4870</v>
      </c>
      <c r="I10" s="32">
        <v>4870</v>
      </c>
      <c r="J10" s="32">
        <v>100</v>
      </c>
      <c r="K10" s="28">
        <v>0</v>
      </c>
      <c r="L10" s="28">
        <v>0</v>
      </c>
      <c r="M10" s="21"/>
    </row>
    <row r="11" spans="1:13" s="27" customFormat="1" ht="24.75" customHeight="1">
      <c r="A11" s="26" t="s">
        <v>54</v>
      </c>
      <c r="B11" s="10">
        <f>SUM(C11,E11,F11)</f>
        <v>191803</v>
      </c>
      <c r="C11" s="10">
        <f>SUM(G11,I11,C21,H21,M21)</f>
        <v>191803</v>
      </c>
      <c r="D11" s="10">
        <f>C11/B11*100</f>
        <v>100</v>
      </c>
      <c r="E11" s="31">
        <f>SUM(K11,E21,J21,O21)</f>
        <v>0</v>
      </c>
      <c r="F11" s="31">
        <f>SUM(L11,F21,K21,P21)</f>
        <v>0</v>
      </c>
      <c r="G11" s="30">
        <v>2750</v>
      </c>
      <c r="H11" s="11">
        <v>4870</v>
      </c>
      <c r="I11" s="11">
        <v>4870</v>
      </c>
      <c r="J11" s="32">
        <v>100</v>
      </c>
      <c r="K11" s="11">
        <v>0</v>
      </c>
      <c r="L11" s="28">
        <v>0</v>
      </c>
      <c r="M11" s="21"/>
    </row>
    <row r="12" spans="1:13" s="210" customFormat="1" ht="24.75" customHeight="1">
      <c r="A12" s="26" t="s">
        <v>55</v>
      </c>
      <c r="B12" s="10">
        <v>222571</v>
      </c>
      <c r="C12" s="10">
        <v>222571</v>
      </c>
      <c r="D12" s="10">
        <f>C12/B12*100</f>
        <v>100</v>
      </c>
      <c r="E12" s="31">
        <f>SUM(K12,E22,J22,O22)</f>
        <v>0</v>
      </c>
      <c r="F12" s="31">
        <f>SUM(L12,F22,K22,P22)</f>
        <v>0</v>
      </c>
      <c r="G12" s="30">
        <v>2730</v>
      </c>
      <c r="H12" s="11">
        <v>4870</v>
      </c>
      <c r="I12" s="11">
        <v>4870</v>
      </c>
      <c r="J12" s="32">
        <v>100</v>
      </c>
      <c r="K12" s="74">
        <v>0</v>
      </c>
      <c r="L12" s="75">
        <v>0</v>
      </c>
      <c r="M12" s="21"/>
    </row>
    <row r="13" spans="1:13" ht="24.75" customHeight="1">
      <c r="A13" s="321"/>
      <c r="B13" s="321"/>
      <c r="C13" s="321"/>
      <c r="D13" s="321"/>
      <c r="E13" s="321"/>
      <c r="F13" s="321"/>
      <c r="G13" s="322"/>
      <c r="H13" s="322"/>
      <c r="I13" s="322"/>
      <c r="J13" s="322"/>
      <c r="K13" s="322"/>
      <c r="L13" s="322"/>
      <c r="M13" s="323"/>
    </row>
    <row r="14" spans="1:17" ht="24.75" customHeight="1">
      <c r="A14" s="250" t="s">
        <v>56</v>
      </c>
      <c r="B14" s="250" t="s">
        <v>57</v>
      </c>
      <c r="C14" s="250"/>
      <c r="D14" s="250"/>
      <c r="E14" s="250"/>
      <c r="F14" s="250"/>
      <c r="G14" s="250" t="s">
        <v>58</v>
      </c>
      <c r="H14" s="250"/>
      <c r="I14" s="250"/>
      <c r="J14" s="250"/>
      <c r="K14" s="250"/>
      <c r="L14" s="250" t="s">
        <v>19</v>
      </c>
      <c r="M14" s="250"/>
      <c r="N14" s="250"/>
      <c r="O14" s="250"/>
      <c r="P14" s="279"/>
      <c r="Q14" s="14"/>
    </row>
    <row r="15" spans="1:17" ht="15.75" customHeight="1">
      <c r="A15" s="250"/>
      <c r="B15" s="250" t="s">
        <v>44</v>
      </c>
      <c r="C15" s="250" t="s">
        <v>45</v>
      </c>
      <c r="D15" s="217"/>
      <c r="E15" s="250" t="s">
        <v>46</v>
      </c>
      <c r="F15" s="243" t="s">
        <v>47</v>
      </c>
      <c r="G15" s="250" t="s">
        <v>44</v>
      </c>
      <c r="H15" s="250" t="s">
        <v>45</v>
      </c>
      <c r="I15" s="217"/>
      <c r="J15" s="250" t="s">
        <v>46</v>
      </c>
      <c r="K15" s="218" t="s">
        <v>47</v>
      </c>
      <c r="L15" s="250" t="s">
        <v>44</v>
      </c>
      <c r="M15" s="250" t="s">
        <v>45</v>
      </c>
      <c r="N15" s="217"/>
      <c r="O15" s="217" t="s">
        <v>46</v>
      </c>
      <c r="P15" s="223" t="s">
        <v>47</v>
      </c>
      <c r="Q15" s="14"/>
    </row>
    <row r="16" spans="1:17" ht="24.75" customHeight="1">
      <c r="A16" s="250"/>
      <c r="B16" s="250"/>
      <c r="C16" s="250"/>
      <c r="D16" s="218" t="s">
        <v>49</v>
      </c>
      <c r="E16" s="250"/>
      <c r="F16" s="250"/>
      <c r="G16" s="250"/>
      <c r="H16" s="250"/>
      <c r="I16" s="218" t="s">
        <v>49</v>
      </c>
      <c r="J16" s="250"/>
      <c r="K16" s="241"/>
      <c r="L16" s="250"/>
      <c r="M16" s="250"/>
      <c r="N16" s="218" t="s">
        <v>49</v>
      </c>
      <c r="O16" s="217"/>
      <c r="P16" s="223"/>
      <c r="Q16" s="14"/>
    </row>
    <row r="17" spans="1:17" ht="24.75" customHeight="1">
      <c r="A17" s="26" t="s">
        <v>50</v>
      </c>
      <c r="B17" s="11">
        <v>191151</v>
      </c>
      <c r="C17" s="11">
        <v>191151</v>
      </c>
      <c r="D17" s="11">
        <v>100</v>
      </c>
      <c r="E17" s="11">
        <v>0</v>
      </c>
      <c r="F17" s="11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v>0</v>
      </c>
      <c r="Q17" s="21"/>
    </row>
    <row r="18" spans="1:17" ht="23.25" customHeight="1">
      <c r="A18" s="26" t="s">
        <v>51</v>
      </c>
      <c r="B18" s="11">
        <v>187238</v>
      </c>
      <c r="C18" s="11">
        <v>187238</v>
      </c>
      <c r="D18" s="11">
        <v>100</v>
      </c>
      <c r="E18" s="11">
        <v>0</v>
      </c>
      <c r="F18" s="11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v>0</v>
      </c>
      <c r="Q18" s="21"/>
    </row>
    <row r="19" spans="1:17" ht="23.25" customHeight="1">
      <c r="A19" s="26" t="s">
        <v>52</v>
      </c>
      <c r="B19" s="11">
        <v>187485</v>
      </c>
      <c r="C19" s="11">
        <v>187485</v>
      </c>
      <c r="D19" s="11">
        <v>100</v>
      </c>
      <c r="E19" s="11">
        <v>0</v>
      </c>
      <c r="F19" s="11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v>0</v>
      </c>
      <c r="Q19" s="21"/>
    </row>
    <row r="20" spans="1:17" ht="23.25" customHeight="1">
      <c r="A20" s="26" t="s">
        <v>53</v>
      </c>
      <c r="B20" s="11">
        <v>183831</v>
      </c>
      <c r="C20" s="11">
        <v>183831</v>
      </c>
      <c r="D20" s="77">
        <v>100</v>
      </c>
      <c r="E20" s="11">
        <v>0</v>
      </c>
      <c r="F20" s="11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v>0</v>
      </c>
      <c r="Q20" s="21"/>
    </row>
    <row r="21" spans="1:18" ht="23.25" customHeight="1">
      <c r="A21" s="26" t="s">
        <v>54</v>
      </c>
      <c r="B21" s="11">
        <v>184183</v>
      </c>
      <c r="C21" s="11">
        <v>184183</v>
      </c>
      <c r="D21" s="77">
        <v>100</v>
      </c>
      <c r="E21" s="11">
        <v>0</v>
      </c>
      <c r="F21" s="11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v>0</v>
      </c>
      <c r="Q21" s="21"/>
      <c r="R21" s="20"/>
    </row>
    <row r="22" spans="1:17" s="20" customFormat="1" ht="23.25" customHeight="1">
      <c r="A22" s="26" t="s">
        <v>55</v>
      </c>
      <c r="B22" s="11">
        <v>219971</v>
      </c>
      <c r="C22" s="11">
        <v>219971</v>
      </c>
      <c r="D22" s="77">
        <v>100</v>
      </c>
      <c r="E22" s="73"/>
      <c r="F22" s="76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v>0</v>
      </c>
      <c r="Q22" s="21"/>
    </row>
    <row r="23" spans="1:18" ht="13.5" customHeight="1">
      <c r="A23" s="25"/>
      <c r="B23" s="23"/>
      <c r="C23" s="23"/>
      <c r="D23" s="24"/>
      <c r="E23" s="23"/>
      <c r="F23" s="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1"/>
      <c r="R23" s="20"/>
    </row>
    <row r="24" spans="1:13" ht="20.25" customHeight="1">
      <c r="A24" s="14" t="s">
        <v>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3.5">
      <c r="B25" s="1"/>
      <c r="H25" s="1"/>
      <c r="I25" s="1"/>
      <c r="J25" s="1"/>
      <c r="K25" s="1"/>
      <c r="L25" s="1"/>
      <c r="M25" s="1"/>
    </row>
  </sheetData>
  <sheetProtection/>
  <mergeCells count="28">
    <mergeCell ref="F5:F6"/>
    <mergeCell ref="H5:H6"/>
    <mergeCell ref="L5:L6"/>
    <mergeCell ref="G15:G16"/>
    <mergeCell ref="L14:P14"/>
    <mergeCell ref="L15:L16"/>
    <mergeCell ref="M15:M16"/>
    <mergeCell ref="A13:M13"/>
    <mergeCell ref="E5:E6"/>
    <mergeCell ref="A14:A16"/>
    <mergeCell ref="J15:J16"/>
    <mergeCell ref="G14:K14"/>
    <mergeCell ref="B15:B16"/>
    <mergeCell ref="C15:C16"/>
    <mergeCell ref="E15:E16"/>
    <mergeCell ref="F15:F16"/>
    <mergeCell ref="B14:F14"/>
    <mergeCell ref="H15:H16"/>
    <mergeCell ref="A1:M1"/>
    <mergeCell ref="A3:L3"/>
    <mergeCell ref="A4:A6"/>
    <mergeCell ref="B4:F4"/>
    <mergeCell ref="G4:G6"/>
    <mergeCell ref="H4:L4"/>
    <mergeCell ref="B5:B6"/>
    <mergeCell ref="I5:I6"/>
    <mergeCell ref="K5:K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E13" sqref="E13:G14"/>
    </sheetView>
  </sheetViews>
  <sheetFormatPr defaultColWidth="8.88671875" defaultRowHeight="13.5"/>
  <cols>
    <col min="1" max="1" width="7.5546875" style="0" customWidth="1"/>
    <col min="2" max="2" width="5.77734375" style="38" customWidth="1"/>
    <col min="3" max="8" width="5.77734375" style="0" customWidth="1"/>
    <col min="9" max="9" width="6.88671875" style="37" bestFit="1" customWidth="1"/>
    <col min="10" max="10" width="7.5546875" style="37" bestFit="1" customWidth="1"/>
    <col min="11" max="12" width="5.77734375" style="0" customWidth="1"/>
    <col min="13" max="13" width="6.88671875" style="0" bestFit="1" customWidth="1"/>
    <col min="14" max="16" width="6.10546875" style="0" customWidth="1"/>
    <col min="17" max="19" width="6.99609375" style="0" customWidth="1"/>
  </cols>
  <sheetData>
    <row r="1" spans="1:13" ht="20.2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324"/>
      <c r="K1" s="324"/>
      <c r="L1" s="324"/>
      <c r="M1" s="324"/>
    </row>
    <row r="2" spans="1:13" ht="15" customHeight="1">
      <c r="A2" s="13"/>
      <c r="B2" s="13"/>
      <c r="C2" s="13"/>
      <c r="D2" s="13"/>
      <c r="E2" s="13"/>
      <c r="F2" s="13"/>
      <c r="G2" s="13"/>
      <c r="H2" s="13"/>
      <c r="I2" s="13"/>
      <c r="J2" s="12"/>
      <c r="K2" s="12"/>
      <c r="L2" s="12"/>
      <c r="M2" s="12"/>
    </row>
    <row r="3" spans="1:13" ht="20.25" customHeight="1">
      <c r="A3" s="281" t="s">
        <v>60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4.75" customHeight="1">
      <c r="A4" s="248" t="s">
        <v>22</v>
      </c>
      <c r="B4" s="287" t="s">
        <v>26</v>
      </c>
      <c r="C4" s="288"/>
      <c r="D4" s="289"/>
      <c r="E4" s="287" t="s">
        <v>25</v>
      </c>
      <c r="F4" s="288"/>
      <c r="G4" s="289"/>
      <c r="H4" s="287" t="s">
        <v>24</v>
      </c>
      <c r="I4" s="288"/>
      <c r="J4" s="289"/>
      <c r="K4" s="287" t="s">
        <v>23</v>
      </c>
      <c r="L4" s="288"/>
      <c r="M4" s="288"/>
    </row>
    <row r="5" spans="1:13" ht="24.75" customHeight="1">
      <c r="A5" s="296"/>
      <c r="B5" s="224" t="s">
        <v>61</v>
      </c>
      <c r="C5" s="224" t="s">
        <v>62</v>
      </c>
      <c r="D5" s="224" t="s">
        <v>63</v>
      </c>
      <c r="E5" s="224" t="s">
        <v>61</v>
      </c>
      <c r="F5" s="224" t="s">
        <v>62</v>
      </c>
      <c r="G5" s="224" t="s">
        <v>63</v>
      </c>
      <c r="H5" s="224" t="s">
        <v>61</v>
      </c>
      <c r="I5" s="242" t="s">
        <v>62</v>
      </c>
      <c r="J5" s="242" t="s">
        <v>63</v>
      </c>
      <c r="K5" s="224" t="s">
        <v>61</v>
      </c>
      <c r="L5" s="224" t="s">
        <v>62</v>
      </c>
      <c r="M5" s="225" t="s">
        <v>63</v>
      </c>
    </row>
    <row r="6" spans="1:13" ht="24.75" customHeight="1">
      <c r="A6" s="47" t="s">
        <v>50</v>
      </c>
      <c r="B6" s="19">
        <v>8</v>
      </c>
      <c r="C6" s="19">
        <v>253.8</v>
      </c>
      <c r="D6" s="54">
        <v>976.7</v>
      </c>
      <c r="E6" s="19" t="s">
        <v>20</v>
      </c>
      <c r="F6" s="19" t="s">
        <v>20</v>
      </c>
      <c r="G6" s="19" t="s">
        <v>20</v>
      </c>
      <c r="H6" s="19">
        <v>6</v>
      </c>
      <c r="I6" s="66">
        <v>1908</v>
      </c>
      <c r="J6" s="66">
        <v>44725</v>
      </c>
      <c r="K6" s="66">
        <v>1</v>
      </c>
      <c r="L6" s="66">
        <v>320</v>
      </c>
      <c r="M6" s="65">
        <v>5120</v>
      </c>
    </row>
    <row r="7" spans="1:13" ht="24.75" customHeight="1">
      <c r="A7" s="35" t="s">
        <v>51</v>
      </c>
      <c r="B7" s="61">
        <v>5</v>
      </c>
      <c r="C7" s="61">
        <v>170.1</v>
      </c>
      <c r="D7" s="64">
        <v>641.9</v>
      </c>
      <c r="E7" s="19" t="s">
        <v>20</v>
      </c>
      <c r="F7" s="19" t="s">
        <v>20</v>
      </c>
      <c r="G7" s="19" t="s">
        <v>20</v>
      </c>
      <c r="H7" s="61">
        <v>6</v>
      </c>
      <c r="I7" s="63">
        <v>1908</v>
      </c>
      <c r="J7" s="63">
        <v>44725</v>
      </c>
      <c r="K7" s="63">
        <v>1</v>
      </c>
      <c r="L7" s="63">
        <v>320</v>
      </c>
      <c r="M7" s="62">
        <v>5120</v>
      </c>
    </row>
    <row r="8" spans="1:13" ht="24.75" customHeight="1">
      <c r="A8" s="35" t="s">
        <v>52</v>
      </c>
      <c r="B8" s="61">
        <v>5</v>
      </c>
      <c r="C8" s="60">
        <v>170.1</v>
      </c>
      <c r="D8" s="59">
        <v>641.9</v>
      </c>
      <c r="E8" s="19" t="s">
        <v>20</v>
      </c>
      <c r="F8" s="19" t="s">
        <v>20</v>
      </c>
      <c r="G8" s="19" t="s">
        <v>20</v>
      </c>
      <c r="H8" s="58">
        <v>6</v>
      </c>
      <c r="I8" s="57">
        <v>1908</v>
      </c>
      <c r="J8" s="57">
        <v>44725</v>
      </c>
      <c r="K8" s="57">
        <v>1</v>
      </c>
      <c r="L8" s="57">
        <v>320</v>
      </c>
      <c r="M8" s="56">
        <v>5120</v>
      </c>
    </row>
    <row r="9" spans="1:13" ht="24.75" customHeight="1">
      <c r="A9" s="35" t="s">
        <v>53</v>
      </c>
      <c r="B9" s="52">
        <v>5</v>
      </c>
      <c r="C9" s="19">
        <v>170.1</v>
      </c>
      <c r="D9" s="54">
        <v>641.9</v>
      </c>
      <c r="E9" s="19" t="s">
        <v>20</v>
      </c>
      <c r="F9" s="19" t="s">
        <v>20</v>
      </c>
      <c r="G9" s="19" t="s">
        <v>20</v>
      </c>
      <c r="H9" s="52">
        <v>6</v>
      </c>
      <c r="I9" s="50">
        <v>1908</v>
      </c>
      <c r="J9" s="50">
        <v>44725</v>
      </c>
      <c r="K9" s="50">
        <v>1</v>
      </c>
      <c r="L9" s="50">
        <v>320</v>
      </c>
      <c r="M9" s="55">
        <v>5120</v>
      </c>
    </row>
    <row r="10" spans="1:13" ht="24.75" customHeight="1">
      <c r="A10" s="26" t="s">
        <v>54</v>
      </c>
      <c r="B10" s="52">
        <v>5</v>
      </c>
      <c r="C10" s="19">
        <v>170.1</v>
      </c>
      <c r="D10" s="54">
        <v>641.9</v>
      </c>
      <c r="E10" s="19" t="s">
        <v>20</v>
      </c>
      <c r="F10" s="53">
        <v>0</v>
      </c>
      <c r="G10" s="53">
        <v>0</v>
      </c>
      <c r="H10" s="52">
        <v>6</v>
      </c>
      <c r="I10" s="51">
        <v>1739</v>
      </c>
      <c r="J10" s="51">
        <v>38892</v>
      </c>
      <c r="K10" s="50">
        <v>1</v>
      </c>
      <c r="L10" s="49">
        <v>320</v>
      </c>
      <c r="M10" s="48">
        <v>5120</v>
      </c>
    </row>
    <row r="11" spans="1:13" ht="24.75" customHeight="1">
      <c r="A11" s="26" t="s">
        <v>55</v>
      </c>
      <c r="B11" s="52">
        <v>5</v>
      </c>
      <c r="C11" s="19">
        <v>170.1</v>
      </c>
      <c r="D11" s="54">
        <v>641.9</v>
      </c>
      <c r="E11" s="19" t="s">
        <v>20</v>
      </c>
      <c r="F11" s="53">
        <v>0</v>
      </c>
      <c r="G11" s="53">
        <v>0</v>
      </c>
      <c r="H11" s="52">
        <v>6</v>
      </c>
      <c r="I11" s="51">
        <v>1739</v>
      </c>
      <c r="J11" s="51">
        <v>38892</v>
      </c>
      <c r="K11" s="50">
        <v>1</v>
      </c>
      <c r="L11" s="49">
        <v>320</v>
      </c>
      <c r="M11" s="48">
        <v>5120</v>
      </c>
    </row>
    <row r="12" spans="1:13" ht="24.75" customHeight="1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</row>
    <row r="13" spans="1:20" ht="24.75" customHeight="1">
      <c r="A13" s="248" t="s">
        <v>22</v>
      </c>
      <c r="B13" s="287" t="s">
        <v>21</v>
      </c>
      <c r="C13" s="288"/>
      <c r="D13" s="289"/>
      <c r="E13" s="287" t="s">
        <v>64</v>
      </c>
      <c r="F13" s="288"/>
      <c r="G13" s="288"/>
      <c r="H13" s="287" t="s">
        <v>65</v>
      </c>
      <c r="I13" s="288"/>
      <c r="J13" s="289"/>
      <c r="K13" s="287" t="s">
        <v>66</v>
      </c>
      <c r="L13" s="288"/>
      <c r="M13" s="289"/>
      <c r="N13" s="287" t="s">
        <v>67</v>
      </c>
      <c r="O13" s="288"/>
      <c r="P13" s="289"/>
      <c r="Q13" s="287" t="s">
        <v>68</v>
      </c>
      <c r="R13" s="288"/>
      <c r="S13" s="289"/>
      <c r="T13" s="251" t="s">
        <v>69</v>
      </c>
    </row>
    <row r="14" spans="1:20" ht="24.75" customHeight="1">
      <c r="A14" s="296"/>
      <c r="B14" s="224" t="s">
        <v>61</v>
      </c>
      <c r="C14" s="224" t="s">
        <v>62</v>
      </c>
      <c r="D14" s="224" t="s">
        <v>63</v>
      </c>
      <c r="E14" s="224" t="s">
        <v>61</v>
      </c>
      <c r="F14" s="224" t="s">
        <v>62</v>
      </c>
      <c r="G14" s="225" t="s">
        <v>63</v>
      </c>
      <c r="H14" s="224" t="s">
        <v>61</v>
      </c>
      <c r="I14" s="224" t="s">
        <v>62</v>
      </c>
      <c r="J14" s="224" t="s">
        <v>63</v>
      </c>
      <c r="K14" s="224" t="s">
        <v>61</v>
      </c>
      <c r="L14" s="224" t="s">
        <v>62</v>
      </c>
      <c r="M14" s="224" t="s">
        <v>63</v>
      </c>
      <c r="N14" s="224" t="s">
        <v>61</v>
      </c>
      <c r="O14" s="224" t="s">
        <v>62</v>
      </c>
      <c r="P14" s="224" t="s">
        <v>63</v>
      </c>
      <c r="Q14" s="224" t="s">
        <v>61</v>
      </c>
      <c r="R14" s="224" t="s">
        <v>62</v>
      </c>
      <c r="S14" s="224" t="s">
        <v>63</v>
      </c>
      <c r="T14" s="294"/>
    </row>
    <row r="15" spans="1:20" ht="24.75" customHeight="1">
      <c r="A15" s="47" t="s">
        <v>50</v>
      </c>
      <c r="B15" s="19" t="s">
        <v>70</v>
      </c>
      <c r="C15" s="19" t="s">
        <v>70</v>
      </c>
      <c r="D15" s="19" t="s">
        <v>70</v>
      </c>
      <c r="E15" s="19" t="s">
        <v>70</v>
      </c>
      <c r="F15" s="19" t="s">
        <v>70</v>
      </c>
      <c r="G15" s="19" t="s">
        <v>70</v>
      </c>
      <c r="H15" s="19" t="s">
        <v>70</v>
      </c>
      <c r="I15" s="19" t="s">
        <v>70</v>
      </c>
      <c r="J15" s="19" t="s">
        <v>70</v>
      </c>
      <c r="K15" s="19" t="s">
        <v>70</v>
      </c>
      <c r="L15" s="19" t="s">
        <v>70</v>
      </c>
      <c r="M15" s="19" t="s">
        <v>70</v>
      </c>
      <c r="N15" s="19" t="s">
        <v>70</v>
      </c>
      <c r="O15" s="19" t="s">
        <v>70</v>
      </c>
      <c r="P15" s="19" t="s">
        <v>70</v>
      </c>
      <c r="Q15" s="19" t="s">
        <v>70</v>
      </c>
      <c r="R15" s="19" t="s">
        <v>70</v>
      </c>
      <c r="S15" s="19" t="s">
        <v>70</v>
      </c>
      <c r="T15" s="46">
        <v>3212</v>
      </c>
    </row>
    <row r="16" spans="1:20" ht="24.75" customHeight="1">
      <c r="A16" s="47" t="s">
        <v>51</v>
      </c>
      <c r="B16" s="19" t="s">
        <v>70</v>
      </c>
      <c r="C16" s="19" t="s">
        <v>70</v>
      </c>
      <c r="D16" s="19" t="s">
        <v>70</v>
      </c>
      <c r="E16" s="19" t="s">
        <v>70</v>
      </c>
      <c r="F16" s="19" t="s">
        <v>70</v>
      </c>
      <c r="G16" s="19" t="s">
        <v>70</v>
      </c>
      <c r="H16" s="19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  <c r="N16" s="19" t="s">
        <v>70</v>
      </c>
      <c r="O16" s="19" t="s">
        <v>70</v>
      </c>
      <c r="P16" s="19" t="s">
        <v>70</v>
      </c>
      <c r="Q16" s="19" t="s">
        <v>70</v>
      </c>
      <c r="R16" s="19" t="s">
        <v>70</v>
      </c>
      <c r="S16" s="19" t="s">
        <v>70</v>
      </c>
      <c r="T16" s="46">
        <v>3173</v>
      </c>
    </row>
    <row r="17" spans="1:20" ht="24.75" customHeight="1">
      <c r="A17" s="47" t="s">
        <v>52</v>
      </c>
      <c r="B17" s="19" t="s">
        <v>70</v>
      </c>
      <c r="C17" s="19" t="s">
        <v>70</v>
      </c>
      <c r="D17" s="19" t="s">
        <v>70</v>
      </c>
      <c r="E17" s="19" t="s">
        <v>70</v>
      </c>
      <c r="F17" s="19" t="s">
        <v>70</v>
      </c>
      <c r="G17" s="19" t="s">
        <v>70</v>
      </c>
      <c r="H17" s="19" t="s">
        <v>70</v>
      </c>
      <c r="I17" s="19" t="s">
        <v>70</v>
      </c>
      <c r="J17" s="19" t="s">
        <v>70</v>
      </c>
      <c r="K17" s="19" t="s">
        <v>70</v>
      </c>
      <c r="L17" s="19" t="s">
        <v>70</v>
      </c>
      <c r="M17" s="19" t="s">
        <v>70</v>
      </c>
      <c r="N17" s="19" t="s">
        <v>70</v>
      </c>
      <c r="O17" s="19" t="s">
        <v>70</v>
      </c>
      <c r="P17" s="19" t="s">
        <v>70</v>
      </c>
      <c r="Q17" s="19" t="s">
        <v>70</v>
      </c>
      <c r="R17" s="19" t="s">
        <v>70</v>
      </c>
      <c r="S17" s="19" t="s">
        <v>70</v>
      </c>
      <c r="T17" s="46">
        <v>3173</v>
      </c>
    </row>
    <row r="18" spans="1:20" ht="24.75" customHeight="1">
      <c r="A18" s="35" t="s">
        <v>53</v>
      </c>
      <c r="B18" s="19" t="s">
        <v>20</v>
      </c>
      <c r="C18" s="19" t="s">
        <v>20</v>
      </c>
      <c r="D18" s="19" t="s">
        <v>20</v>
      </c>
      <c r="E18" s="19" t="s">
        <v>20</v>
      </c>
      <c r="F18" s="19" t="s">
        <v>20</v>
      </c>
      <c r="G18" s="19" t="s">
        <v>20</v>
      </c>
      <c r="H18" s="19" t="s">
        <v>20</v>
      </c>
      <c r="I18" s="19" t="s">
        <v>20</v>
      </c>
      <c r="J18" s="19" t="s">
        <v>20</v>
      </c>
      <c r="K18" s="19" t="s">
        <v>20</v>
      </c>
      <c r="L18" s="19" t="s">
        <v>20</v>
      </c>
      <c r="M18" s="19" t="s">
        <v>20</v>
      </c>
      <c r="N18" s="19" t="s">
        <v>20</v>
      </c>
      <c r="O18" s="19" t="s">
        <v>20</v>
      </c>
      <c r="P18" s="19" t="s">
        <v>20</v>
      </c>
      <c r="Q18" s="19" t="s">
        <v>20</v>
      </c>
      <c r="R18" s="19" t="s">
        <v>20</v>
      </c>
      <c r="S18" s="19" t="s">
        <v>20</v>
      </c>
      <c r="T18" s="46">
        <v>3204</v>
      </c>
    </row>
    <row r="19" spans="1:20" ht="24.75" customHeight="1">
      <c r="A19" s="26" t="s">
        <v>54</v>
      </c>
      <c r="B19" s="45">
        <v>0</v>
      </c>
      <c r="C19" s="44">
        <v>0</v>
      </c>
      <c r="D19" s="44">
        <v>0</v>
      </c>
      <c r="E19" s="45">
        <v>0</v>
      </c>
      <c r="F19" s="44">
        <v>0</v>
      </c>
      <c r="G19" s="44">
        <v>0</v>
      </c>
      <c r="H19" s="19" t="s">
        <v>20</v>
      </c>
      <c r="I19" s="19" t="s">
        <v>20</v>
      </c>
      <c r="J19" s="19" t="s">
        <v>20</v>
      </c>
      <c r="K19" s="19" t="s">
        <v>20</v>
      </c>
      <c r="L19" s="19" t="s">
        <v>20</v>
      </c>
      <c r="M19" s="19" t="s">
        <v>20</v>
      </c>
      <c r="N19" s="19" t="s">
        <v>20</v>
      </c>
      <c r="O19" s="19" t="s">
        <v>20</v>
      </c>
      <c r="P19" s="19" t="s">
        <v>20</v>
      </c>
      <c r="Q19" s="19" t="s">
        <v>20</v>
      </c>
      <c r="R19" s="19" t="s">
        <v>20</v>
      </c>
      <c r="S19" s="19" t="s">
        <v>20</v>
      </c>
      <c r="T19" s="43">
        <v>3376</v>
      </c>
    </row>
    <row r="20" spans="1:20" ht="24.75" customHeight="1">
      <c r="A20" s="26" t="s">
        <v>55</v>
      </c>
      <c r="B20" s="45">
        <v>0</v>
      </c>
      <c r="C20" s="44">
        <v>0</v>
      </c>
      <c r="D20" s="44">
        <v>0</v>
      </c>
      <c r="E20" s="45">
        <v>0</v>
      </c>
      <c r="F20" s="44">
        <v>0</v>
      </c>
      <c r="G20" s="44">
        <v>0</v>
      </c>
      <c r="H20" s="19" t="s">
        <v>20</v>
      </c>
      <c r="I20" s="19" t="s">
        <v>20</v>
      </c>
      <c r="J20" s="19" t="s">
        <v>20</v>
      </c>
      <c r="K20" s="19" t="s">
        <v>20</v>
      </c>
      <c r="L20" s="19" t="s">
        <v>20</v>
      </c>
      <c r="M20" s="19" t="s">
        <v>20</v>
      </c>
      <c r="N20" s="19" t="s">
        <v>20</v>
      </c>
      <c r="O20" s="19" t="s">
        <v>20</v>
      </c>
      <c r="P20" s="19" t="s">
        <v>20</v>
      </c>
      <c r="Q20" s="19" t="s">
        <v>20</v>
      </c>
      <c r="R20" s="19" t="s">
        <v>20</v>
      </c>
      <c r="S20" s="19" t="s">
        <v>20</v>
      </c>
      <c r="T20" s="43">
        <v>3434</v>
      </c>
    </row>
    <row r="21" spans="1:13" ht="15" customHeight="1">
      <c r="A21" s="25"/>
      <c r="B21" s="3"/>
      <c r="C21" s="42"/>
      <c r="D21" s="42"/>
      <c r="E21" s="42"/>
      <c r="F21" s="42"/>
      <c r="G21" s="42"/>
      <c r="H21" s="3"/>
      <c r="I21" s="41"/>
      <c r="J21" s="41"/>
      <c r="K21" s="40"/>
      <c r="L21" s="40"/>
      <c r="M21" s="40"/>
    </row>
    <row r="22" spans="1:13" ht="20.25" customHeight="1">
      <c r="A22" s="14" t="s">
        <v>59</v>
      </c>
      <c r="B22" s="3"/>
      <c r="C22" s="14"/>
      <c r="D22" s="14"/>
      <c r="E22" s="14"/>
      <c r="F22" s="14"/>
      <c r="G22" s="14"/>
      <c r="H22" s="14"/>
      <c r="I22" s="39"/>
      <c r="J22" s="39"/>
      <c r="K22" s="14"/>
      <c r="L22" s="14"/>
      <c r="M22" s="14"/>
    </row>
  </sheetData>
  <sheetProtection/>
  <mergeCells count="16">
    <mergeCell ref="A1:M1"/>
    <mergeCell ref="A3:M3"/>
    <mergeCell ref="A4:A5"/>
    <mergeCell ref="B4:D4"/>
    <mergeCell ref="E4:G4"/>
    <mergeCell ref="H4:J4"/>
    <mergeCell ref="K4:M4"/>
    <mergeCell ref="T13:T14"/>
    <mergeCell ref="H13:J13"/>
    <mergeCell ref="K13:M13"/>
    <mergeCell ref="N13:P13"/>
    <mergeCell ref="Q13:S13"/>
    <mergeCell ref="A12:M12"/>
    <mergeCell ref="A13:A14"/>
    <mergeCell ref="B13:D13"/>
    <mergeCell ref="E13:G13"/>
  </mergeCells>
  <printOptions/>
  <pageMargins left="0.75" right="0.41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H15" sqref="H15"/>
    </sheetView>
  </sheetViews>
  <sheetFormatPr defaultColWidth="8.88671875" defaultRowHeight="13.5"/>
  <cols>
    <col min="2" max="3" width="6.77734375" style="0" bestFit="1" customWidth="1"/>
    <col min="4" max="13" width="5.77734375" style="0" customWidth="1"/>
  </cols>
  <sheetData>
    <row r="1" spans="1:11" ht="20.25" customHeight="1">
      <c r="A1" s="274" t="s">
        <v>198</v>
      </c>
      <c r="B1" s="274"/>
      <c r="C1" s="274"/>
      <c r="D1" s="274"/>
      <c r="E1" s="274"/>
      <c r="F1" s="324"/>
      <c r="G1" s="324"/>
      <c r="H1" s="324"/>
      <c r="I1" s="324"/>
      <c r="J1" s="324"/>
      <c r="K1" s="324"/>
    </row>
    <row r="2" spans="1:11" ht="15" customHeight="1">
      <c r="A2" s="7"/>
      <c r="B2" s="7"/>
      <c r="C2" s="7"/>
      <c r="D2" s="7"/>
      <c r="E2" s="7"/>
      <c r="F2" s="6"/>
      <c r="G2" s="6"/>
      <c r="H2" s="6"/>
      <c r="I2" s="6"/>
      <c r="J2" s="6"/>
      <c r="K2" s="6"/>
    </row>
    <row r="3" spans="1:11" ht="20.25" customHeight="1">
      <c r="A3" s="275" t="s">
        <v>37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3" ht="24.75" customHeight="1">
      <c r="A4" s="278" t="s">
        <v>30</v>
      </c>
      <c r="B4" s="250" t="s">
        <v>36</v>
      </c>
      <c r="C4" s="250"/>
      <c r="D4" s="250" t="s">
        <v>35</v>
      </c>
      <c r="E4" s="250"/>
      <c r="F4" s="250" t="s">
        <v>34</v>
      </c>
      <c r="G4" s="250"/>
      <c r="H4" s="250" t="s">
        <v>33</v>
      </c>
      <c r="I4" s="250"/>
      <c r="J4" s="250" t="s">
        <v>32</v>
      </c>
      <c r="K4" s="250"/>
      <c r="L4" s="250" t="s">
        <v>31</v>
      </c>
      <c r="M4" s="279"/>
    </row>
    <row r="5" spans="1:13" ht="24.75" customHeight="1">
      <c r="A5" s="278"/>
      <c r="B5" s="217" t="s">
        <v>28</v>
      </c>
      <c r="C5" s="217" t="s">
        <v>27</v>
      </c>
      <c r="D5" s="217" t="s">
        <v>28</v>
      </c>
      <c r="E5" s="217" t="s">
        <v>27</v>
      </c>
      <c r="F5" s="217" t="s">
        <v>28</v>
      </c>
      <c r="G5" s="217" t="s">
        <v>27</v>
      </c>
      <c r="H5" s="217" t="s">
        <v>28</v>
      </c>
      <c r="I5" s="217" t="s">
        <v>27</v>
      </c>
      <c r="J5" s="217" t="s">
        <v>28</v>
      </c>
      <c r="K5" s="217" t="s">
        <v>27</v>
      </c>
      <c r="L5" s="217" t="s">
        <v>28</v>
      </c>
      <c r="M5" s="219" t="s">
        <v>27</v>
      </c>
    </row>
    <row r="6" spans="1:13" ht="24.75" customHeight="1">
      <c r="A6" s="69" t="s">
        <v>6</v>
      </c>
      <c r="B6" s="16">
        <v>19</v>
      </c>
      <c r="C6" s="16">
        <v>1982</v>
      </c>
      <c r="D6" s="16">
        <v>10</v>
      </c>
      <c r="E6" s="16">
        <v>454</v>
      </c>
      <c r="F6" s="16" t="s">
        <v>1</v>
      </c>
      <c r="G6" s="71" t="s">
        <v>1</v>
      </c>
      <c r="H6" s="68">
        <v>7</v>
      </c>
      <c r="I6" s="68">
        <v>1469</v>
      </c>
      <c r="J6" s="72" t="s">
        <v>1</v>
      </c>
      <c r="K6" s="72" t="s">
        <v>1</v>
      </c>
      <c r="L6" s="68">
        <v>2</v>
      </c>
      <c r="M6" s="67">
        <v>59</v>
      </c>
    </row>
    <row r="7" spans="1:13" ht="24.75" customHeight="1">
      <c r="A7" s="69" t="s">
        <v>5</v>
      </c>
      <c r="B7" s="16">
        <v>15</v>
      </c>
      <c r="C7" s="16">
        <v>1752</v>
      </c>
      <c r="D7" s="16">
        <v>6</v>
      </c>
      <c r="E7" s="16">
        <v>224</v>
      </c>
      <c r="F7" s="16" t="s">
        <v>1</v>
      </c>
      <c r="G7" s="71" t="s">
        <v>1</v>
      </c>
      <c r="H7" s="68">
        <v>7</v>
      </c>
      <c r="I7" s="68">
        <v>1469</v>
      </c>
      <c r="J7" s="72" t="s">
        <v>1</v>
      </c>
      <c r="K7" s="72" t="s">
        <v>1</v>
      </c>
      <c r="L7" s="68">
        <v>2</v>
      </c>
      <c r="M7" s="67">
        <v>59</v>
      </c>
    </row>
    <row r="8" spans="1:13" ht="24.75" customHeight="1">
      <c r="A8" s="69" t="s">
        <v>4</v>
      </c>
      <c r="B8" s="16">
        <v>15</v>
      </c>
      <c r="C8" s="16">
        <v>1786</v>
      </c>
      <c r="D8" s="16">
        <v>6</v>
      </c>
      <c r="E8" s="16">
        <v>258</v>
      </c>
      <c r="F8" s="16" t="s">
        <v>1</v>
      </c>
      <c r="G8" s="71" t="s">
        <v>1</v>
      </c>
      <c r="H8" s="68">
        <v>7</v>
      </c>
      <c r="I8" s="68">
        <v>1469</v>
      </c>
      <c r="J8" s="72" t="s">
        <v>1</v>
      </c>
      <c r="K8" s="72" t="s">
        <v>1</v>
      </c>
      <c r="L8" s="68">
        <v>2</v>
      </c>
      <c r="M8" s="67">
        <v>59</v>
      </c>
    </row>
    <row r="9" spans="1:13" ht="24.75" customHeight="1">
      <c r="A9" s="69" t="s">
        <v>3</v>
      </c>
      <c r="B9" s="16">
        <v>15</v>
      </c>
      <c r="C9" s="16">
        <v>1786</v>
      </c>
      <c r="D9" s="16">
        <v>6</v>
      </c>
      <c r="E9" s="16">
        <v>258</v>
      </c>
      <c r="F9" s="16" t="s">
        <v>20</v>
      </c>
      <c r="G9" s="71" t="s">
        <v>20</v>
      </c>
      <c r="H9" s="68">
        <v>7</v>
      </c>
      <c r="I9" s="68">
        <v>1469</v>
      </c>
      <c r="J9" s="68" t="s">
        <v>20</v>
      </c>
      <c r="K9" s="68" t="s">
        <v>20</v>
      </c>
      <c r="L9" s="68">
        <v>2</v>
      </c>
      <c r="M9" s="67">
        <v>59</v>
      </c>
    </row>
    <row r="10" spans="1:13" ht="24.75" customHeight="1">
      <c r="A10" s="69" t="s">
        <v>2</v>
      </c>
      <c r="B10" s="16">
        <f>SUM(D10,F10,H10,J10,L10)</f>
        <v>15</v>
      </c>
      <c r="C10" s="16">
        <f>SUM(E10,G10,I10,K10,M10)</f>
        <v>1722</v>
      </c>
      <c r="D10" s="16">
        <v>6</v>
      </c>
      <c r="E10" s="16">
        <v>223.6</v>
      </c>
      <c r="F10" s="16" t="s">
        <v>20</v>
      </c>
      <c r="G10" s="71" t="s">
        <v>20</v>
      </c>
      <c r="H10" s="68">
        <v>7</v>
      </c>
      <c r="I10" s="68">
        <v>1439.4</v>
      </c>
      <c r="J10" s="68" t="s">
        <v>20</v>
      </c>
      <c r="K10" s="68" t="s">
        <v>20</v>
      </c>
      <c r="L10" s="68">
        <v>2</v>
      </c>
      <c r="M10" s="67">
        <v>59</v>
      </c>
    </row>
    <row r="11" spans="1:13" ht="24.75" customHeight="1">
      <c r="A11" s="69" t="s">
        <v>0</v>
      </c>
      <c r="B11" s="16">
        <f>SUM(D11,F11,H11,J11,L11)</f>
        <v>15</v>
      </c>
      <c r="C11" s="16">
        <v>1983</v>
      </c>
      <c r="D11" s="16">
        <v>6</v>
      </c>
      <c r="E11" s="16">
        <v>223.6</v>
      </c>
      <c r="F11" s="16" t="s">
        <v>20</v>
      </c>
      <c r="G11" s="71" t="s">
        <v>20</v>
      </c>
      <c r="H11" s="68">
        <v>8</v>
      </c>
      <c r="I11" s="68">
        <v>1735</v>
      </c>
      <c r="J11" s="68" t="s">
        <v>20</v>
      </c>
      <c r="K11" s="68" t="s">
        <v>20</v>
      </c>
      <c r="L11" s="68">
        <v>1</v>
      </c>
      <c r="M11" s="67">
        <v>24</v>
      </c>
    </row>
    <row r="12" spans="1:11" ht="24.75" customHeight="1">
      <c r="A12" s="17"/>
      <c r="B12" s="8"/>
      <c r="C12" s="8"/>
      <c r="D12" s="8"/>
      <c r="E12" s="8"/>
      <c r="F12" s="8"/>
      <c r="G12" s="70"/>
      <c r="H12" s="8"/>
      <c r="I12" s="70"/>
      <c r="J12" s="8"/>
      <c r="K12" s="8"/>
    </row>
    <row r="13" spans="1:11" ht="24.75" customHeight="1">
      <c r="A13" s="300" t="s">
        <v>30</v>
      </c>
      <c r="B13" s="250" t="s">
        <v>29</v>
      </c>
      <c r="C13" s="279"/>
      <c r="D13" s="14"/>
      <c r="E13" s="14"/>
      <c r="F13" s="14"/>
      <c r="G13" s="14"/>
      <c r="H13" s="14"/>
      <c r="I13" s="14"/>
      <c r="J13" s="14"/>
      <c r="K13" s="14"/>
    </row>
    <row r="14" spans="1:11" ht="24.75" customHeight="1">
      <c r="A14" s="301"/>
      <c r="B14" s="217" t="s">
        <v>28</v>
      </c>
      <c r="C14" s="219" t="s">
        <v>27</v>
      </c>
      <c r="D14" s="40"/>
      <c r="E14" s="40"/>
      <c r="F14" s="40"/>
      <c r="G14" s="40"/>
      <c r="H14" s="40"/>
      <c r="I14" s="40"/>
      <c r="J14" s="40"/>
      <c r="K14" s="40"/>
    </row>
    <row r="15" spans="1:3" ht="24.75" customHeight="1">
      <c r="A15" s="35" t="s">
        <v>6</v>
      </c>
      <c r="B15" s="68" t="s">
        <v>1</v>
      </c>
      <c r="C15" s="67" t="s">
        <v>1</v>
      </c>
    </row>
    <row r="16" spans="1:3" ht="24.75" customHeight="1">
      <c r="A16" s="35" t="s">
        <v>5</v>
      </c>
      <c r="B16" s="68" t="s">
        <v>1</v>
      </c>
      <c r="C16" s="67" t="s">
        <v>1</v>
      </c>
    </row>
    <row r="17" spans="1:3" ht="24.75" customHeight="1">
      <c r="A17" s="35" t="s">
        <v>4</v>
      </c>
      <c r="B17" s="68" t="s">
        <v>1</v>
      </c>
      <c r="C17" s="67" t="s">
        <v>1</v>
      </c>
    </row>
    <row r="18" spans="1:3" ht="24.75" customHeight="1">
      <c r="A18" s="69" t="s">
        <v>3</v>
      </c>
      <c r="B18" s="68" t="s">
        <v>1</v>
      </c>
      <c r="C18" s="67" t="s">
        <v>1</v>
      </c>
    </row>
    <row r="19" spans="1:3" ht="24.75" customHeight="1">
      <c r="A19" s="19" t="s">
        <v>2</v>
      </c>
      <c r="B19" s="68" t="s">
        <v>1</v>
      </c>
      <c r="C19" s="67" t="s">
        <v>1</v>
      </c>
    </row>
    <row r="20" spans="1:3" ht="24.75" customHeight="1">
      <c r="A20" s="19" t="s">
        <v>0</v>
      </c>
      <c r="B20" s="68" t="s">
        <v>1</v>
      </c>
      <c r="C20" s="67" t="s">
        <v>1</v>
      </c>
    </row>
    <row r="21" ht="13.5" customHeight="1"/>
    <row r="22" ht="21.75" customHeight="1">
      <c r="A22" s="14" t="s">
        <v>7</v>
      </c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1">
    <mergeCell ref="H4:I4"/>
    <mergeCell ref="B13:C13"/>
    <mergeCell ref="A13:A14"/>
    <mergeCell ref="L4:M4"/>
    <mergeCell ref="F4:G4"/>
    <mergeCell ref="J4:K4"/>
    <mergeCell ref="A1:K1"/>
    <mergeCell ref="A3:K3"/>
    <mergeCell ref="A4:A5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23" sqref="F23"/>
    </sheetView>
  </sheetViews>
  <sheetFormatPr defaultColWidth="8.88671875" defaultRowHeight="13.5"/>
  <sheetData>
    <row r="1" spans="1:9" ht="13.5">
      <c r="A1" s="143" t="s">
        <v>199</v>
      </c>
      <c r="B1" s="97"/>
      <c r="C1" s="97"/>
      <c r="D1" s="5"/>
      <c r="E1" s="5"/>
      <c r="F1" s="5"/>
      <c r="G1" s="5"/>
      <c r="H1" s="5"/>
      <c r="I1" s="5"/>
    </row>
    <row r="2" spans="1:9" ht="13.5">
      <c r="A2" s="143"/>
      <c r="B2" s="97"/>
      <c r="C2" s="97"/>
      <c r="D2" s="5"/>
      <c r="E2" s="5"/>
      <c r="F2" s="5"/>
      <c r="G2" s="5"/>
      <c r="H2" s="5"/>
      <c r="I2" s="5"/>
    </row>
    <row r="3" spans="1:9" ht="13.5">
      <c r="A3" s="144" t="s">
        <v>200</v>
      </c>
      <c r="B3" s="141" t="s">
        <v>201</v>
      </c>
      <c r="C3" s="141"/>
      <c r="D3" s="5"/>
      <c r="E3" s="5"/>
      <c r="F3" s="5"/>
      <c r="G3" s="5"/>
      <c r="H3" s="5"/>
      <c r="I3" s="5"/>
    </row>
    <row r="4" spans="1:10" ht="13.5">
      <c r="A4" s="253"/>
      <c r="B4" s="263" t="s">
        <v>202</v>
      </c>
      <c r="C4" s="265" t="s">
        <v>203</v>
      </c>
      <c r="D4" s="266" t="s">
        <v>204</v>
      </c>
      <c r="E4" s="254" t="s">
        <v>205</v>
      </c>
      <c r="F4" s="254" t="s">
        <v>206</v>
      </c>
      <c r="G4" s="254" t="s">
        <v>207</v>
      </c>
      <c r="H4" s="254" t="s">
        <v>208</v>
      </c>
      <c r="I4" s="254" t="s">
        <v>209</v>
      </c>
      <c r="J4" s="261"/>
    </row>
    <row r="5" spans="1:10" ht="13.5">
      <c r="A5" s="262"/>
      <c r="B5" s="264"/>
      <c r="C5" s="264"/>
      <c r="D5" s="267"/>
      <c r="E5" s="260"/>
      <c r="F5" s="260"/>
      <c r="G5" s="260"/>
      <c r="H5" s="260"/>
      <c r="I5" s="260"/>
      <c r="J5" s="261"/>
    </row>
    <row r="6" spans="1:9" ht="24.75" customHeight="1">
      <c r="A6" s="35" t="s">
        <v>210</v>
      </c>
      <c r="B6" s="10">
        <f aca="true" t="shared" si="0" ref="B6:I6">SUM(B7:B11)</f>
        <v>53185</v>
      </c>
      <c r="C6" s="10">
        <f t="shared" si="0"/>
        <v>500304</v>
      </c>
      <c r="D6" s="10">
        <f t="shared" si="0"/>
        <v>14850</v>
      </c>
      <c r="E6" s="10">
        <f t="shared" si="0"/>
        <v>21024</v>
      </c>
      <c r="F6" s="10">
        <f t="shared" si="0"/>
        <v>20537</v>
      </c>
      <c r="G6" s="10">
        <f t="shared" si="0"/>
        <v>26746</v>
      </c>
      <c r="H6" s="10">
        <f t="shared" si="0"/>
        <v>19247</v>
      </c>
      <c r="I6" s="9">
        <f t="shared" si="0"/>
        <v>6043</v>
      </c>
    </row>
    <row r="7" spans="1:9" ht="24.75" customHeight="1">
      <c r="A7" s="35" t="s">
        <v>211</v>
      </c>
      <c r="B7" s="10">
        <v>42662</v>
      </c>
      <c r="C7" s="10">
        <v>110432</v>
      </c>
      <c r="D7" s="10">
        <v>1570</v>
      </c>
      <c r="E7" s="10">
        <v>1177</v>
      </c>
      <c r="F7" s="10">
        <v>1305</v>
      </c>
      <c r="G7" s="10">
        <v>1248</v>
      </c>
      <c r="H7" s="10">
        <v>900</v>
      </c>
      <c r="I7" s="9">
        <v>717</v>
      </c>
    </row>
    <row r="8" spans="1:9" ht="24.75" customHeight="1">
      <c r="A8" s="35" t="s">
        <v>212</v>
      </c>
      <c r="B8" s="10">
        <v>8426</v>
      </c>
      <c r="C8" s="10">
        <v>336925</v>
      </c>
      <c r="D8" s="10">
        <v>12241</v>
      </c>
      <c r="E8" s="10">
        <v>18984</v>
      </c>
      <c r="F8" s="10">
        <v>18650</v>
      </c>
      <c r="G8" s="10">
        <v>25066</v>
      </c>
      <c r="H8" s="10">
        <v>18240</v>
      </c>
      <c r="I8" s="9">
        <v>5219</v>
      </c>
    </row>
    <row r="9" spans="1:9" ht="24.75" customHeight="1">
      <c r="A9" s="35" t="s">
        <v>78</v>
      </c>
      <c r="B9" s="10">
        <v>379</v>
      </c>
      <c r="C9" s="10">
        <v>4366</v>
      </c>
      <c r="D9" s="10">
        <v>63</v>
      </c>
      <c r="E9" s="10">
        <v>44</v>
      </c>
      <c r="F9" s="10">
        <v>0</v>
      </c>
      <c r="G9" s="10">
        <v>33</v>
      </c>
      <c r="H9" s="10">
        <v>0</v>
      </c>
      <c r="I9" s="9">
        <v>0</v>
      </c>
    </row>
    <row r="10" spans="1:9" ht="24.75" customHeight="1">
      <c r="A10" s="35" t="s">
        <v>213</v>
      </c>
      <c r="B10" s="10">
        <v>214</v>
      </c>
      <c r="C10" s="10">
        <v>42838</v>
      </c>
      <c r="D10" s="10">
        <v>867</v>
      </c>
      <c r="E10" s="10">
        <v>759</v>
      </c>
      <c r="F10" s="10">
        <v>515</v>
      </c>
      <c r="G10" s="10">
        <v>342</v>
      </c>
      <c r="H10" s="10">
        <v>67</v>
      </c>
      <c r="I10" s="9">
        <v>74</v>
      </c>
    </row>
    <row r="11" spans="1:9" ht="24.75" customHeight="1">
      <c r="A11" s="69" t="s">
        <v>80</v>
      </c>
      <c r="B11" s="10">
        <v>1504</v>
      </c>
      <c r="C11" s="10">
        <v>5743</v>
      </c>
      <c r="D11" s="10">
        <v>109</v>
      </c>
      <c r="E11" s="10">
        <v>60</v>
      </c>
      <c r="F11" s="10">
        <v>67</v>
      </c>
      <c r="G11" s="10">
        <v>57</v>
      </c>
      <c r="H11" s="10">
        <v>40</v>
      </c>
      <c r="I11" s="9">
        <v>33</v>
      </c>
    </row>
    <row r="12" spans="1:9" ht="18.75" customHeight="1">
      <c r="A12" s="145" t="s">
        <v>316</v>
      </c>
      <c r="B12" s="5"/>
      <c r="C12" s="5"/>
      <c r="D12" s="5"/>
      <c r="E12" s="146"/>
      <c r="F12" s="147"/>
      <c r="G12" s="147"/>
      <c r="H12" s="147"/>
      <c r="I12" s="147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E15" sqref="E15"/>
    </sheetView>
  </sheetViews>
  <sheetFormatPr defaultColWidth="8.88671875" defaultRowHeight="13.5"/>
  <cols>
    <col min="1" max="1" width="6.77734375" style="90" customWidth="1"/>
    <col min="2" max="2" width="5.99609375" style="90" customWidth="1"/>
    <col min="3" max="7" width="7.77734375" style="90" customWidth="1"/>
    <col min="8" max="9" width="5.77734375" style="90" customWidth="1"/>
    <col min="10" max="12" width="7.77734375" style="90" customWidth="1"/>
    <col min="13" max="13" width="6.10546875" style="90" customWidth="1"/>
    <col min="14" max="14" width="7.77734375" style="90" customWidth="1"/>
    <col min="15" max="16" width="5.77734375" style="90" customWidth="1"/>
    <col min="17" max="16384" width="8.88671875" style="90" customWidth="1"/>
  </cols>
  <sheetData>
    <row r="1" spans="1:5" ht="20.25" customHeight="1">
      <c r="A1" s="274" t="s">
        <v>92</v>
      </c>
      <c r="B1" s="274"/>
      <c r="C1" s="274"/>
      <c r="D1" s="274"/>
      <c r="E1" s="274"/>
    </row>
    <row r="2" spans="1:5" ht="15" customHeight="1">
      <c r="A2" s="13"/>
      <c r="B2" s="13"/>
      <c r="C2" s="13"/>
      <c r="D2" s="13"/>
      <c r="E2" s="13"/>
    </row>
    <row r="3" spans="1:16" ht="20.25" customHeight="1">
      <c r="A3" s="275" t="s">
        <v>93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9" ht="27" customHeight="1">
      <c r="A4" s="277" t="s">
        <v>94</v>
      </c>
      <c r="B4" s="250"/>
      <c r="C4" s="250" t="s">
        <v>95</v>
      </c>
      <c r="D4" s="250"/>
      <c r="E4" s="250"/>
      <c r="F4" s="250"/>
      <c r="G4" s="250"/>
      <c r="H4" s="250"/>
      <c r="I4" s="250"/>
      <c r="J4" s="250" t="s">
        <v>96</v>
      </c>
      <c r="K4" s="250"/>
      <c r="L4" s="250"/>
      <c r="M4" s="250"/>
      <c r="N4" s="250"/>
      <c r="O4" s="250"/>
      <c r="P4" s="279"/>
      <c r="Q4" s="2"/>
      <c r="R4" s="2"/>
      <c r="S4" s="2"/>
    </row>
    <row r="5" spans="1:19" ht="27" customHeight="1">
      <c r="A5" s="278"/>
      <c r="B5" s="250"/>
      <c r="C5" s="217" t="s">
        <v>97</v>
      </c>
      <c r="D5" s="218" t="s">
        <v>98</v>
      </c>
      <c r="E5" s="217" t="s">
        <v>99</v>
      </c>
      <c r="F5" s="217" t="s">
        <v>100</v>
      </c>
      <c r="G5" s="218" t="s">
        <v>101</v>
      </c>
      <c r="H5" s="217" t="s">
        <v>102</v>
      </c>
      <c r="I5" s="217" t="s">
        <v>103</v>
      </c>
      <c r="J5" s="217" t="s">
        <v>97</v>
      </c>
      <c r="K5" s="218" t="s">
        <v>98</v>
      </c>
      <c r="L5" s="217" t="s">
        <v>99</v>
      </c>
      <c r="M5" s="217" t="s">
        <v>100</v>
      </c>
      <c r="N5" s="218" t="s">
        <v>101</v>
      </c>
      <c r="O5" s="217" t="s">
        <v>102</v>
      </c>
      <c r="P5" s="219" t="s">
        <v>103</v>
      </c>
      <c r="Q5" s="2"/>
      <c r="R5" s="2"/>
      <c r="S5" s="2"/>
    </row>
    <row r="6" spans="1:19" ht="19.5" customHeight="1">
      <c r="A6" s="269" t="s">
        <v>104</v>
      </c>
      <c r="B6" s="91" t="s">
        <v>105</v>
      </c>
      <c r="C6" s="92">
        <v>665</v>
      </c>
      <c r="D6" s="92">
        <v>235</v>
      </c>
      <c r="E6" s="92">
        <v>339</v>
      </c>
      <c r="F6" s="92">
        <v>81</v>
      </c>
      <c r="G6" s="92">
        <v>3</v>
      </c>
      <c r="H6" s="92">
        <v>4</v>
      </c>
      <c r="I6" s="92">
        <v>3</v>
      </c>
      <c r="J6" s="92">
        <v>296</v>
      </c>
      <c r="K6" s="92">
        <v>125</v>
      </c>
      <c r="L6" s="92">
        <v>164</v>
      </c>
      <c r="M6" s="92">
        <v>5</v>
      </c>
      <c r="N6" s="92">
        <v>1</v>
      </c>
      <c r="O6" s="92">
        <v>0</v>
      </c>
      <c r="P6" s="93">
        <v>1</v>
      </c>
      <c r="Q6" s="2"/>
      <c r="R6" s="2"/>
      <c r="S6" s="2"/>
    </row>
    <row r="7" spans="1:19" ht="19.5" customHeight="1">
      <c r="A7" s="270"/>
      <c r="B7" s="94" t="s">
        <v>106</v>
      </c>
      <c r="C7" s="95">
        <v>233715</v>
      </c>
      <c r="D7" s="95">
        <v>112204</v>
      </c>
      <c r="E7" s="95">
        <v>116249</v>
      </c>
      <c r="F7" s="95">
        <v>4880</v>
      </c>
      <c r="G7" s="95">
        <v>177</v>
      </c>
      <c r="H7" s="95">
        <v>111</v>
      </c>
      <c r="I7" s="95">
        <v>94</v>
      </c>
      <c r="J7" s="95">
        <v>150574</v>
      </c>
      <c r="K7" s="95">
        <v>74352</v>
      </c>
      <c r="L7" s="95">
        <v>75770</v>
      </c>
      <c r="M7" s="95">
        <v>294</v>
      </c>
      <c r="N7" s="95">
        <v>126</v>
      </c>
      <c r="O7" s="95">
        <v>0</v>
      </c>
      <c r="P7" s="96">
        <v>32</v>
      </c>
      <c r="Q7" s="2"/>
      <c r="R7" s="2"/>
      <c r="S7" s="2"/>
    </row>
    <row r="8" spans="1:19" s="87" customFormat="1" ht="19.5" customHeight="1">
      <c r="A8" s="269" t="s">
        <v>6</v>
      </c>
      <c r="B8" s="91" t="s">
        <v>105</v>
      </c>
      <c r="C8" s="92">
        <v>602</v>
      </c>
      <c r="D8" s="92">
        <v>284</v>
      </c>
      <c r="E8" s="92">
        <v>213</v>
      </c>
      <c r="F8" s="92">
        <v>88</v>
      </c>
      <c r="G8" s="92">
        <v>5</v>
      </c>
      <c r="H8" s="92">
        <v>5</v>
      </c>
      <c r="I8" s="92">
        <v>7</v>
      </c>
      <c r="J8" s="92">
        <v>279</v>
      </c>
      <c r="K8" s="92">
        <v>156</v>
      </c>
      <c r="L8" s="92">
        <v>112</v>
      </c>
      <c r="M8" s="92">
        <v>7</v>
      </c>
      <c r="N8" s="92">
        <v>3</v>
      </c>
      <c r="O8" s="92">
        <v>0</v>
      </c>
      <c r="P8" s="93">
        <v>1</v>
      </c>
      <c r="Q8" s="97"/>
      <c r="R8" s="97"/>
      <c r="S8" s="97"/>
    </row>
    <row r="9" spans="1:19" s="87" customFormat="1" ht="19.5" customHeight="1">
      <c r="A9" s="270"/>
      <c r="B9" s="94" t="s">
        <v>106</v>
      </c>
      <c r="C9" s="95">
        <v>268681</v>
      </c>
      <c r="D9" s="95">
        <v>163453</v>
      </c>
      <c r="E9" s="95">
        <v>76608</v>
      </c>
      <c r="F9" s="95">
        <v>5479</v>
      </c>
      <c r="G9" s="95">
        <v>23072</v>
      </c>
      <c r="H9" s="95">
        <v>242</v>
      </c>
      <c r="I9" s="98">
        <v>-173</v>
      </c>
      <c r="J9" s="95">
        <v>130577</v>
      </c>
      <c r="K9" s="95">
        <v>91606</v>
      </c>
      <c r="L9" s="95">
        <v>36831</v>
      </c>
      <c r="M9" s="95">
        <v>396</v>
      </c>
      <c r="N9" s="95">
        <v>1732</v>
      </c>
      <c r="O9" s="95">
        <v>0</v>
      </c>
      <c r="P9" s="96">
        <v>12</v>
      </c>
      <c r="Q9" s="97"/>
      <c r="R9" s="97"/>
      <c r="S9" s="97"/>
    </row>
    <row r="10" spans="1:19" s="87" customFormat="1" ht="19.5" customHeight="1">
      <c r="A10" s="269" t="s">
        <v>107</v>
      </c>
      <c r="B10" s="91" t="s">
        <v>108</v>
      </c>
      <c r="C10" s="92">
        <v>407</v>
      </c>
      <c r="D10" s="92">
        <v>202</v>
      </c>
      <c r="E10" s="92">
        <v>130</v>
      </c>
      <c r="F10" s="92">
        <v>63</v>
      </c>
      <c r="G10" s="92">
        <v>8</v>
      </c>
      <c r="H10" s="92">
        <v>3</v>
      </c>
      <c r="I10" s="92">
        <v>1</v>
      </c>
      <c r="J10" s="92">
        <v>150</v>
      </c>
      <c r="K10" s="92">
        <v>91</v>
      </c>
      <c r="L10" s="92">
        <v>57</v>
      </c>
      <c r="M10" s="92">
        <v>1</v>
      </c>
      <c r="N10" s="92">
        <v>1</v>
      </c>
      <c r="O10" s="92">
        <v>0</v>
      </c>
      <c r="P10" s="93">
        <v>0</v>
      </c>
      <c r="Q10" s="97"/>
      <c r="R10" s="97"/>
      <c r="S10" s="97"/>
    </row>
    <row r="11" spans="1:19" s="87" customFormat="1" ht="19.5" customHeight="1">
      <c r="A11" s="270"/>
      <c r="B11" s="94" t="s">
        <v>109</v>
      </c>
      <c r="C11" s="99">
        <v>139010</v>
      </c>
      <c r="D11" s="99">
        <v>83533</v>
      </c>
      <c r="E11" s="99">
        <v>34319</v>
      </c>
      <c r="F11" s="99">
        <v>5274</v>
      </c>
      <c r="G11" s="99">
        <v>15658</v>
      </c>
      <c r="H11" s="99">
        <v>207</v>
      </c>
      <c r="I11" s="99">
        <v>19</v>
      </c>
      <c r="J11" s="99">
        <v>80654</v>
      </c>
      <c r="K11" s="99">
        <v>45272</v>
      </c>
      <c r="L11" s="99">
        <v>20457</v>
      </c>
      <c r="M11" s="99">
        <v>20</v>
      </c>
      <c r="N11" s="99">
        <v>14905</v>
      </c>
      <c r="O11" s="95">
        <v>0</v>
      </c>
      <c r="P11" s="96">
        <v>0</v>
      </c>
      <c r="Q11" s="97"/>
      <c r="R11" s="97"/>
      <c r="S11" s="97"/>
    </row>
    <row r="12" spans="1:19" s="87" customFormat="1" ht="19.5" customHeight="1">
      <c r="A12" s="268" t="s">
        <v>110</v>
      </c>
      <c r="B12" s="91" t="s">
        <v>108</v>
      </c>
      <c r="C12" s="92">
        <v>353</v>
      </c>
      <c r="D12" s="92">
        <v>145</v>
      </c>
      <c r="E12" s="92">
        <v>122</v>
      </c>
      <c r="F12" s="92">
        <v>76</v>
      </c>
      <c r="G12" s="92">
        <v>2</v>
      </c>
      <c r="H12" s="92">
        <v>5</v>
      </c>
      <c r="I12" s="92">
        <v>3</v>
      </c>
      <c r="J12" s="92">
        <v>87</v>
      </c>
      <c r="K12" s="92">
        <v>48</v>
      </c>
      <c r="L12" s="92">
        <v>38</v>
      </c>
      <c r="M12" s="92">
        <v>1</v>
      </c>
      <c r="N12" s="92">
        <v>0</v>
      </c>
      <c r="O12" s="92">
        <v>0</v>
      </c>
      <c r="P12" s="93">
        <v>0</v>
      </c>
      <c r="Q12" s="97"/>
      <c r="R12" s="97"/>
      <c r="S12" s="97"/>
    </row>
    <row r="13" spans="1:19" s="87" customFormat="1" ht="19.5" customHeight="1">
      <c r="A13" s="268"/>
      <c r="B13" s="94" t="s">
        <v>109</v>
      </c>
      <c r="C13" s="95">
        <v>105044</v>
      </c>
      <c r="D13" s="95">
        <v>68834</v>
      </c>
      <c r="E13" s="95">
        <v>29036</v>
      </c>
      <c r="F13" s="95">
        <v>6338</v>
      </c>
      <c r="G13" s="95">
        <v>626</v>
      </c>
      <c r="H13" s="95">
        <v>175</v>
      </c>
      <c r="I13" s="95">
        <v>35</v>
      </c>
      <c r="J13" s="95">
        <v>33409</v>
      </c>
      <c r="K13" s="95">
        <v>19584</v>
      </c>
      <c r="L13" s="95">
        <v>13654</v>
      </c>
      <c r="M13" s="95">
        <v>48</v>
      </c>
      <c r="N13" s="95">
        <v>123</v>
      </c>
      <c r="O13" s="95">
        <v>0</v>
      </c>
      <c r="P13" s="96">
        <v>0</v>
      </c>
      <c r="Q13" s="97"/>
      <c r="R13" s="97"/>
      <c r="S13" s="97"/>
    </row>
    <row r="14" spans="1:19" s="87" customFormat="1" ht="19.5" customHeight="1">
      <c r="A14" s="268" t="s">
        <v>111</v>
      </c>
      <c r="B14" s="91" t="s">
        <v>108</v>
      </c>
      <c r="C14" s="92">
        <v>371</v>
      </c>
      <c r="D14" s="100">
        <v>149</v>
      </c>
      <c r="E14" s="101">
        <v>140</v>
      </c>
      <c r="F14" s="101">
        <v>65</v>
      </c>
      <c r="G14" s="101">
        <v>3</v>
      </c>
      <c r="H14" s="101">
        <v>4</v>
      </c>
      <c r="I14" s="101">
        <v>10</v>
      </c>
      <c r="J14" s="101">
        <v>123</v>
      </c>
      <c r="K14" s="101">
        <v>54</v>
      </c>
      <c r="L14" s="101">
        <v>67</v>
      </c>
      <c r="M14" s="101">
        <v>0</v>
      </c>
      <c r="N14" s="101">
        <v>1</v>
      </c>
      <c r="O14" s="92">
        <v>0</v>
      </c>
      <c r="P14" s="102">
        <v>1</v>
      </c>
      <c r="Q14" s="97"/>
      <c r="R14" s="97"/>
      <c r="S14" s="97"/>
    </row>
    <row r="15" spans="1:19" s="87" customFormat="1" ht="19.5" customHeight="1">
      <c r="A15" s="268"/>
      <c r="B15" s="94" t="s">
        <v>109</v>
      </c>
      <c r="C15" s="95">
        <v>172617</v>
      </c>
      <c r="D15" s="103">
        <v>106800</v>
      </c>
      <c r="E15" s="103">
        <v>54593</v>
      </c>
      <c r="F15" s="103">
        <v>10077</v>
      </c>
      <c r="G15" s="103">
        <v>412</v>
      </c>
      <c r="H15" s="103">
        <v>210</v>
      </c>
      <c r="I15" s="103">
        <v>525</v>
      </c>
      <c r="J15" s="103">
        <v>59580</v>
      </c>
      <c r="K15" s="103">
        <v>30235</v>
      </c>
      <c r="L15" s="103">
        <v>28982</v>
      </c>
      <c r="M15" s="103">
        <v>0</v>
      </c>
      <c r="N15" s="103">
        <v>330</v>
      </c>
      <c r="O15" s="95">
        <v>0</v>
      </c>
      <c r="P15" s="104">
        <v>33</v>
      </c>
      <c r="Q15" s="97"/>
      <c r="R15" s="97"/>
      <c r="S15" s="97"/>
    </row>
    <row r="16" spans="1:19" s="87" customFormat="1" ht="19.5" customHeight="1">
      <c r="A16" s="268" t="s">
        <v>112</v>
      </c>
      <c r="B16" s="91" t="s">
        <v>108</v>
      </c>
      <c r="C16" s="92">
        <v>486</v>
      </c>
      <c r="D16" s="100">
        <v>217</v>
      </c>
      <c r="E16" s="101">
        <v>194</v>
      </c>
      <c r="F16" s="101">
        <v>64</v>
      </c>
      <c r="G16" s="101">
        <v>5</v>
      </c>
      <c r="H16" s="101">
        <v>6</v>
      </c>
      <c r="I16" s="101">
        <v>0</v>
      </c>
      <c r="J16" s="101">
        <v>188</v>
      </c>
      <c r="K16" s="101">
        <v>80</v>
      </c>
      <c r="L16" s="101">
        <v>105</v>
      </c>
      <c r="M16" s="101">
        <v>2</v>
      </c>
      <c r="N16" s="101">
        <v>1</v>
      </c>
      <c r="O16" s="92">
        <v>0</v>
      </c>
      <c r="P16" s="102">
        <v>0</v>
      </c>
      <c r="Q16" s="97"/>
      <c r="R16" s="97"/>
      <c r="S16" s="97"/>
    </row>
    <row r="17" spans="1:19" s="87" customFormat="1" ht="19.5" customHeight="1">
      <c r="A17" s="268"/>
      <c r="B17" s="105" t="s">
        <v>109</v>
      </c>
      <c r="C17" s="99">
        <v>263167</v>
      </c>
      <c r="D17" s="106">
        <v>157994</v>
      </c>
      <c r="E17" s="106">
        <v>76861</v>
      </c>
      <c r="F17" s="106">
        <v>7703</v>
      </c>
      <c r="G17" s="106">
        <v>19997</v>
      </c>
      <c r="H17" s="106">
        <v>612</v>
      </c>
      <c r="I17" s="106">
        <v>0</v>
      </c>
      <c r="J17" s="106">
        <v>93031</v>
      </c>
      <c r="K17" s="106">
        <v>40661</v>
      </c>
      <c r="L17" s="106">
        <v>51830</v>
      </c>
      <c r="M17" s="106">
        <v>250</v>
      </c>
      <c r="N17" s="106">
        <v>290</v>
      </c>
      <c r="O17" s="99">
        <v>0</v>
      </c>
      <c r="P17" s="107">
        <v>0</v>
      </c>
      <c r="Q17" s="97"/>
      <c r="R17" s="97"/>
      <c r="S17" s="97"/>
    </row>
    <row r="18" spans="1:19" s="87" customFormat="1" ht="19.5" customHeight="1">
      <c r="A18" s="268" t="s">
        <v>317</v>
      </c>
      <c r="B18" s="91" t="s">
        <v>318</v>
      </c>
      <c r="C18" s="92">
        <f aca="true" t="shared" si="0" ref="C18:P19">C21+C23+C25+C27+C29+C31+C33</f>
        <v>449</v>
      </c>
      <c r="D18" s="180">
        <f t="shared" si="0"/>
        <v>165</v>
      </c>
      <c r="E18" s="180">
        <f t="shared" si="0"/>
        <v>212</v>
      </c>
      <c r="F18" s="180">
        <f t="shared" si="0"/>
        <v>68</v>
      </c>
      <c r="G18" s="180">
        <f t="shared" si="0"/>
        <v>3</v>
      </c>
      <c r="H18" s="180">
        <f t="shared" si="0"/>
        <v>1</v>
      </c>
      <c r="I18" s="180">
        <f t="shared" si="0"/>
        <v>0</v>
      </c>
      <c r="J18" s="180">
        <f t="shared" si="0"/>
        <v>199</v>
      </c>
      <c r="K18" s="180">
        <f t="shared" si="0"/>
        <v>71</v>
      </c>
      <c r="L18" s="180">
        <f t="shared" si="0"/>
        <v>125</v>
      </c>
      <c r="M18" s="180">
        <f t="shared" si="0"/>
        <v>2</v>
      </c>
      <c r="N18" s="180">
        <f t="shared" si="0"/>
        <v>0</v>
      </c>
      <c r="O18" s="92">
        <f t="shared" si="0"/>
        <v>1</v>
      </c>
      <c r="P18" s="181">
        <f t="shared" si="0"/>
        <v>0</v>
      </c>
      <c r="Q18" s="97"/>
      <c r="R18" s="97"/>
      <c r="S18" s="97"/>
    </row>
    <row r="19" spans="1:19" s="87" customFormat="1" ht="19.5" customHeight="1">
      <c r="A19" s="268"/>
      <c r="B19" s="94" t="s">
        <v>319</v>
      </c>
      <c r="C19" s="95">
        <f t="shared" si="0"/>
        <v>187980</v>
      </c>
      <c r="D19" s="182">
        <f t="shared" si="0"/>
        <v>83526</v>
      </c>
      <c r="E19" s="182">
        <f t="shared" si="0"/>
        <v>87094</v>
      </c>
      <c r="F19" s="182">
        <f t="shared" si="0"/>
        <v>8441</v>
      </c>
      <c r="G19" s="182">
        <f t="shared" si="0"/>
        <v>8793</v>
      </c>
      <c r="H19" s="182">
        <f t="shared" si="0"/>
        <v>126</v>
      </c>
      <c r="I19" s="182">
        <f t="shared" si="0"/>
        <v>0</v>
      </c>
      <c r="J19" s="182">
        <f t="shared" si="0"/>
        <v>93296</v>
      </c>
      <c r="K19" s="182">
        <f t="shared" si="0"/>
        <v>31208</v>
      </c>
      <c r="L19" s="182">
        <f t="shared" si="0"/>
        <v>61929</v>
      </c>
      <c r="M19" s="182">
        <f t="shared" si="0"/>
        <v>67</v>
      </c>
      <c r="N19" s="182">
        <f t="shared" si="0"/>
        <v>0</v>
      </c>
      <c r="O19" s="95">
        <f t="shared" si="0"/>
        <v>92</v>
      </c>
      <c r="P19" s="183">
        <f t="shared" si="0"/>
        <v>0</v>
      </c>
      <c r="Q19" s="97"/>
      <c r="R19" s="97"/>
      <c r="S19" s="97"/>
    </row>
    <row r="20" spans="1:19" s="87" customFormat="1" ht="15" customHeight="1">
      <c r="A20" s="21"/>
      <c r="B20" s="21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97"/>
      <c r="R20" s="97"/>
      <c r="S20" s="97"/>
    </row>
    <row r="21" spans="1:19" s="87" customFormat="1" ht="19.5" customHeight="1">
      <c r="A21" s="269" t="s">
        <v>113</v>
      </c>
      <c r="B21" s="91" t="s">
        <v>318</v>
      </c>
      <c r="C21" s="92">
        <f aca="true" t="shared" si="1" ref="C21:C34">SUM(D21:I21)</f>
        <v>110</v>
      </c>
      <c r="D21" s="184">
        <f aca="true" t="shared" si="2" ref="D21:I28">K21+D53+K53</f>
        <v>70</v>
      </c>
      <c r="E21" s="185">
        <f t="shared" si="2"/>
        <v>5</v>
      </c>
      <c r="F21" s="185">
        <f t="shared" si="2"/>
        <v>34</v>
      </c>
      <c r="G21" s="185">
        <f t="shared" si="2"/>
        <v>0</v>
      </c>
      <c r="H21" s="185">
        <f t="shared" si="2"/>
        <v>1</v>
      </c>
      <c r="I21" s="185">
        <f t="shared" si="2"/>
        <v>0</v>
      </c>
      <c r="J21" s="180">
        <f aca="true" t="shared" si="3" ref="J21:J34">SUM(K21:P21)</f>
        <v>67</v>
      </c>
      <c r="K21" s="185">
        <v>60</v>
      </c>
      <c r="L21" s="185">
        <v>5</v>
      </c>
      <c r="M21" s="185">
        <v>1</v>
      </c>
      <c r="N21" s="185">
        <v>0</v>
      </c>
      <c r="O21" s="185">
        <v>1</v>
      </c>
      <c r="P21" s="186">
        <v>0</v>
      </c>
      <c r="Q21" s="97"/>
      <c r="R21" s="97"/>
      <c r="S21" s="97"/>
    </row>
    <row r="22" spans="1:19" s="87" customFormat="1" ht="19.5" customHeight="1">
      <c r="A22" s="270"/>
      <c r="B22" s="94" t="s">
        <v>114</v>
      </c>
      <c r="C22" s="95">
        <f t="shared" si="1"/>
        <v>33592</v>
      </c>
      <c r="D22" s="187">
        <f t="shared" si="2"/>
        <v>28087</v>
      </c>
      <c r="E22" s="187">
        <f t="shared" si="2"/>
        <v>596</v>
      </c>
      <c r="F22" s="187">
        <f t="shared" si="2"/>
        <v>4817</v>
      </c>
      <c r="G22" s="187">
        <f t="shared" si="2"/>
        <v>0</v>
      </c>
      <c r="H22" s="187">
        <f t="shared" si="2"/>
        <v>92</v>
      </c>
      <c r="I22" s="187">
        <f t="shared" si="2"/>
        <v>0</v>
      </c>
      <c r="J22" s="182">
        <f t="shared" si="3"/>
        <v>26360</v>
      </c>
      <c r="K22" s="187">
        <v>25634</v>
      </c>
      <c r="L22" s="187">
        <v>596</v>
      </c>
      <c r="M22" s="187">
        <v>38</v>
      </c>
      <c r="N22" s="187">
        <v>0</v>
      </c>
      <c r="O22" s="187">
        <v>92</v>
      </c>
      <c r="P22" s="188">
        <v>0</v>
      </c>
      <c r="Q22" s="97"/>
      <c r="R22" s="97"/>
      <c r="S22" s="97"/>
    </row>
    <row r="23" spans="1:19" s="87" customFormat="1" ht="19.5" customHeight="1">
      <c r="A23" s="268" t="s">
        <v>115</v>
      </c>
      <c r="B23" s="109" t="s">
        <v>318</v>
      </c>
      <c r="C23" s="92">
        <f t="shared" si="1"/>
        <v>152</v>
      </c>
      <c r="D23" s="184">
        <f t="shared" si="2"/>
        <v>69</v>
      </c>
      <c r="E23" s="184">
        <f t="shared" si="2"/>
        <v>53</v>
      </c>
      <c r="F23" s="184">
        <f t="shared" si="2"/>
        <v>28</v>
      </c>
      <c r="G23" s="184">
        <f t="shared" si="2"/>
        <v>2</v>
      </c>
      <c r="H23" s="184">
        <f t="shared" si="2"/>
        <v>0</v>
      </c>
      <c r="I23" s="184">
        <f t="shared" si="2"/>
        <v>0</v>
      </c>
      <c r="J23" s="180">
        <f t="shared" si="3"/>
        <v>29</v>
      </c>
      <c r="K23" s="185">
        <v>8</v>
      </c>
      <c r="L23" s="185">
        <v>20</v>
      </c>
      <c r="M23" s="185">
        <v>1</v>
      </c>
      <c r="N23" s="185">
        <v>0</v>
      </c>
      <c r="O23" s="185">
        <v>0</v>
      </c>
      <c r="P23" s="186">
        <v>0</v>
      </c>
      <c r="Q23" s="97"/>
      <c r="R23" s="97"/>
      <c r="S23" s="97"/>
    </row>
    <row r="24" spans="1:19" s="87" customFormat="1" ht="19.5" customHeight="1">
      <c r="A24" s="268"/>
      <c r="B24" s="110" t="s">
        <v>114</v>
      </c>
      <c r="C24" s="95">
        <f t="shared" si="1"/>
        <v>56265</v>
      </c>
      <c r="D24" s="187">
        <f t="shared" si="2"/>
        <v>30837</v>
      </c>
      <c r="E24" s="187">
        <f t="shared" si="2"/>
        <v>13759</v>
      </c>
      <c r="F24" s="187">
        <f t="shared" si="2"/>
        <v>2842</v>
      </c>
      <c r="G24" s="187">
        <f t="shared" si="2"/>
        <v>8793</v>
      </c>
      <c r="H24" s="187">
        <f t="shared" si="2"/>
        <v>34</v>
      </c>
      <c r="I24" s="187">
        <f t="shared" si="2"/>
        <v>0</v>
      </c>
      <c r="J24" s="182">
        <f t="shared" si="3"/>
        <v>10438</v>
      </c>
      <c r="K24" s="187">
        <v>4710</v>
      </c>
      <c r="L24" s="187">
        <v>5699</v>
      </c>
      <c r="M24" s="187">
        <v>29</v>
      </c>
      <c r="N24" s="187">
        <v>0</v>
      </c>
      <c r="O24" s="187">
        <v>0</v>
      </c>
      <c r="P24" s="188">
        <v>0</v>
      </c>
      <c r="Q24" s="97"/>
      <c r="R24" s="97"/>
      <c r="S24" s="97"/>
    </row>
    <row r="25" spans="1:19" s="87" customFormat="1" ht="19.5" customHeight="1">
      <c r="A25" s="268" t="s">
        <v>116</v>
      </c>
      <c r="B25" s="109" t="s">
        <v>318</v>
      </c>
      <c r="C25" s="92">
        <f t="shared" si="1"/>
        <v>0</v>
      </c>
      <c r="D25" s="184">
        <f t="shared" si="2"/>
        <v>0</v>
      </c>
      <c r="E25" s="184">
        <f t="shared" si="2"/>
        <v>0</v>
      </c>
      <c r="F25" s="184">
        <f t="shared" si="2"/>
        <v>0</v>
      </c>
      <c r="G25" s="184">
        <f t="shared" si="2"/>
        <v>0</v>
      </c>
      <c r="H25" s="184">
        <f t="shared" si="2"/>
        <v>0</v>
      </c>
      <c r="I25" s="184">
        <f t="shared" si="2"/>
        <v>0</v>
      </c>
      <c r="J25" s="180">
        <f t="shared" si="3"/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6">
        <v>0</v>
      </c>
      <c r="Q25" s="97"/>
      <c r="R25" s="97"/>
      <c r="S25" s="97"/>
    </row>
    <row r="26" spans="1:19" s="87" customFormat="1" ht="19.5" customHeight="1">
      <c r="A26" s="268"/>
      <c r="B26" s="110" t="s">
        <v>114</v>
      </c>
      <c r="C26" s="95">
        <f t="shared" si="1"/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2">
        <f t="shared" si="3"/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8">
        <v>0</v>
      </c>
      <c r="Q26" s="97"/>
      <c r="R26" s="97"/>
      <c r="S26" s="97"/>
    </row>
    <row r="27" spans="1:19" s="87" customFormat="1" ht="19.5" customHeight="1">
      <c r="A27" s="268" t="s">
        <v>117</v>
      </c>
      <c r="B27" s="109" t="s">
        <v>318</v>
      </c>
      <c r="C27" s="92">
        <f t="shared" si="1"/>
        <v>134</v>
      </c>
      <c r="D27" s="184">
        <f t="shared" si="2"/>
        <v>11</v>
      </c>
      <c r="E27" s="184">
        <f t="shared" si="2"/>
        <v>120</v>
      </c>
      <c r="F27" s="184">
        <f t="shared" si="2"/>
        <v>3</v>
      </c>
      <c r="G27" s="184">
        <f t="shared" si="2"/>
        <v>0</v>
      </c>
      <c r="H27" s="184">
        <f t="shared" si="2"/>
        <v>0</v>
      </c>
      <c r="I27" s="184">
        <f t="shared" si="2"/>
        <v>0</v>
      </c>
      <c r="J27" s="180">
        <f t="shared" si="3"/>
        <v>80</v>
      </c>
      <c r="K27" s="185">
        <v>1</v>
      </c>
      <c r="L27" s="185">
        <v>79</v>
      </c>
      <c r="M27" s="185">
        <v>0</v>
      </c>
      <c r="N27" s="185">
        <v>0</v>
      </c>
      <c r="O27" s="185">
        <v>0</v>
      </c>
      <c r="P27" s="186">
        <v>0</v>
      </c>
      <c r="Q27" s="97"/>
      <c r="R27" s="97"/>
      <c r="S27" s="97"/>
    </row>
    <row r="28" spans="1:19" s="87" customFormat="1" ht="19.5" customHeight="1">
      <c r="A28" s="268"/>
      <c r="B28" s="110" t="s">
        <v>114</v>
      </c>
      <c r="C28" s="95">
        <f t="shared" si="1"/>
        <v>67821</v>
      </c>
      <c r="D28" s="187">
        <f t="shared" si="2"/>
        <v>12772</v>
      </c>
      <c r="E28" s="187">
        <f t="shared" si="2"/>
        <v>54834</v>
      </c>
      <c r="F28" s="187">
        <f t="shared" si="2"/>
        <v>215</v>
      </c>
      <c r="G28" s="187">
        <f t="shared" si="2"/>
        <v>0</v>
      </c>
      <c r="H28" s="187">
        <f t="shared" si="2"/>
        <v>0</v>
      </c>
      <c r="I28" s="187">
        <f t="shared" si="2"/>
        <v>0</v>
      </c>
      <c r="J28" s="182">
        <f t="shared" si="3"/>
        <v>44044</v>
      </c>
      <c r="K28" s="187">
        <v>209</v>
      </c>
      <c r="L28" s="187">
        <v>43835</v>
      </c>
      <c r="M28" s="187">
        <v>0</v>
      </c>
      <c r="N28" s="187">
        <v>0</v>
      </c>
      <c r="O28" s="187">
        <v>0</v>
      </c>
      <c r="P28" s="188">
        <v>0</v>
      </c>
      <c r="Q28" s="97"/>
      <c r="R28" s="97"/>
      <c r="S28" s="97"/>
    </row>
    <row r="29" spans="1:19" s="87" customFormat="1" ht="19.5" customHeight="1">
      <c r="A29" s="271" t="s">
        <v>320</v>
      </c>
      <c r="B29" s="109" t="s">
        <v>318</v>
      </c>
      <c r="C29" s="92">
        <f t="shared" si="1"/>
        <v>14</v>
      </c>
      <c r="D29" s="184">
        <f aca="true" t="shared" si="4" ref="D29:I30">K29+D63+K63</f>
        <v>11</v>
      </c>
      <c r="E29" s="184">
        <f t="shared" si="4"/>
        <v>0</v>
      </c>
      <c r="F29" s="184">
        <f t="shared" si="4"/>
        <v>3</v>
      </c>
      <c r="G29" s="184">
        <f t="shared" si="4"/>
        <v>0</v>
      </c>
      <c r="H29" s="184">
        <f t="shared" si="4"/>
        <v>0</v>
      </c>
      <c r="I29" s="184">
        <f t="shared" si="4"/>
        <v>0</v>
      </c>
      <c r="J29" s="180">
        <f t="shared" si="3"/>
        <v>1</v>
      </c>
      <c r="K29" s="185">
        <v>1</v>
      </c>
      <c r="L29" s="185">
        <v>0</v>
      </c>
      <c r="M29" s="185">
        <v>0</v>
      </c>
      <c r="N29" s="185">
        <v>0</v>
      </c>
      <c r="O29" s="185">
        <v>0</v>
      </c>
      <c r="P29" s="186">
        <v>0</v>
      </c>
      <c r="Q29" s="25"/>
      <c r="R29" s="97"/>
      <c r="S29" s="97"/>
    </row>
    <row r="30" spans="1:19" s="87" customFormat="1" ht="19.5" customHeight="1">
      <c r="A30" s="268"/>
      <c r="B30" s="110" t="s">
        <v>114</v>
      </c>
      <c r="C30" s="95">
        <f t="shared" si="1"/>
        <v>11491</v>
      </c>
      <c r="D30" s="187">
        <f t="shared" si="4"/>
        <v>9221</v>
      </c>
      <c r="E30" s="187">
        <f t="shared" si="4"/>
        <v>1843</v>
      </c>
      <c r="F30" s="187">
        <f t="shared" si="4"/>
        <v>427</v>
      </c>
      <c r="G30" s="187">
        <f t="shared" si="4"/>
        <v>0</v>
      </c>
      <c r="H30" s="187">
        <f t="shared" si="4"/>
        <v>0</v>
      </c>
      <c r="I30" s="187">
        <f t="shared" si="4"/>
        <v>0</v>
      </c>
      <c r="J30" s="182">
        <f t="shared" si="3"/>
        <v>425</v>
      </c>
      <c r="K30" s="187">
        <v>425</v>
      </c>
      <c r="L30" s="187">
        <v>0</v>
      </c>
      <c r="M30" s="187">
        <v>0</v>
      </c>
      <c r="N30" s="187">
        <v>0</v>
      </c>
      <c r="O30" s="187">
        <v>0</v>
      </c>
      <c r="P30" s="188">
        <v>0</v>
      </c>
      <c r="Q30" s="97"/>
      <c r="R30" s="97"/>
      <c r="S30" s="97"/>
    </row>
    <row r="31" spans="1:19" s="87" customFormat="1" ht="19.5" customHeight="1">
      <c r="A31" s="269" t="s">
        <v>321</v>
      </c>
      <c r="B31" s="109" t="s">
        <v>318</v>
      </c>
      <c r="C31" s="92">
        <f t="shared" si="1"/>
        <v>4</v>
      </c>
      <c r="D31" s="184">
        <f aca="true" t="shared" si="5" ref="D31:I32">K31+D61+K61</f>
        <v>0</v>
      </c>
      <c r="E31" s="184">
        <f t="shared" si="5"/>
        <v>4</v>
      </c>
      <c r="F31" s="184">
        <f t="shared" si="5"/>
        <v>0</v>
      </c>
      <c r="G31" s="184">
        <f t="shared" si="5"/>
        <v>0</v>
      </c>
      <c r="H31" s="184">
        <f t="shared" si="5"/>
        <v>0</v>
      </c>
      <c r="I31" s="184">
        <f t="shared" si="5"/>
        <v>0</v>
      </c>
      <c r="J31" s="180">
        <f t="shared" si="3"/>
        <v>1</v>
      </c>
      <c r="K31" s="185">
        <v>0</v>
      </c>
      <c r="L31" s="185">
        <v>1</v>
      </c>
      <c r="M31" s="185">
        <v>0</v>
      </c>
      <c r="N31" s="185">
        <v>0</v>
      </c>
      <c r="O31" s="185">
        <v>0</v>
      </c>
      <c r="P31" s="186">
        <v>0</v>
      </c>
      <c r="Q31" s="97"/>
      <c r="R31" s="97"/>
      <c r="S31" s="97"/>
    </row>
    <row r="32" spans="1:19" s="87" customFormat="1" ht="19.5" customHeight="1">
      <c r="A32" s="270"/>
      <c r="B32" s="110" t="s">
        <v>114</v>
      </c>
      <c r="C32" s="95">
        <f t="shared" si="1"/>
        <v>734</v>
      </c>
      <c r="D32" s="187">
        <f t="shared" si="5"/>
        <v>0</v>
      </c>
      <c r="E32" s="187">
        <f t="shared" si="5"/>
        <v>734</v>
      </c>
      <c r="F32" s="187">
        <f t="shared" si="5"/>
        <v>0</v>
      </c>
      <c r="G32" s="187">
        <f t="shared" si="5"/>
        <v>0</v>
      </c>
      <c r="H32" s="187">
        <f t="shared" si="5"/>
        <v>0</v>
      </c>
      <c r="I32" s="187">
        <f t="shared" si="5"/>
        <v>0</v>
      </c>
      <c r="J32" s="182">
        <f t="shared" si="3"/>
        <v>667</v>
      </c>
      <c r="K32" s="187">
        <v>0</v>
      </c>
      <c r="L32" s="187">
        <v>667</v>
      </c>
      <c r="M32" s="187">
        <v>0</v>
      </c>
      <c r="N32" s="187">
        <v>0</v>
      </c>
      <c r="O32" s="187">
        <v>0</v>
      </c>
      <c r="P32" s="188">
        <v>0</v>
      </c>
      <c r="Q32" s="97"/>
      <c r="R32" s="97"/>
      <c r="S32" s="97"/>
    </row>
    <row r="33" spans="1:19" s="87" customFormat="1" ht="19.5" customHeight="1">
      <c r="A33" s="268" t="s">
        <v>118</v>
      </c>
      <c r="B33" s="109" t="s">
        <v>318</v>
      </c>
      <c r="C33" s="92">
        <f t="shared" si="1"/>
        <v>35</v>
      </c>
      <c r="D33" s="184">
        <f aca="true" t="shared" si="6" ref="D33:I34">K33+D65+K65</f>
        <v>4</v>
      </c>
      <c r="E33" s="184">
        <f t="shared" si="6"/>
        <v>30</v>
      </c>
      <c r="F33" s="184">
        <f t="shared" si="6"/>
        <v>0</v>
      </c>
      <c r="G33" s="184">
        <f t="shared" si="6"/>
        <v>1</v>
      </c>
      <c r="H33" s="184">
        <f t="shared" si="6"/>
        <v>0</v>
      </c>
      <c r="I33" s="184">
        <f t="shared" si="6"/>
        <v>0</v>
      </c>
      <c r="J33" s="180">
        <f t="shared" si="3"/>
        <v>21</v>
      </c>
      <c r="K33" s="185">
        <v>1</v>
      </c>
      <c r="L33" s="185">
        <v>20</v>
      </c>
      <c r="M33" s="185">
        <v>0</v>
      </c>
      <c r="N33" s="185">
        <v>0</v>
      </c>
      <c r="O33" s="185">
        <v>0</v>
      </c>
      <c r="P33" s="186">
        <v>0</v>
      </c>
      <c r="Q33" s="97"/>
      <c r="R33" s="97"/>
      <c r="S33" s="97"/>
    </row>
    <row r="34" spans="1:19" s="87" customFormat="1" ht="19.5" customHeight="1">
      <c r="A34" s="268"/>
      <c r="B34" s="110" t="s">
        <v>114</v>
      </c>
      <c r="C34" s="95">
        <f t="shared" si="1"/>
        <v>18077</v>
      </c>
      <c r="D34" s="187">
        <f t="shared" si="6"/>
        <v>2609</v>
      </c>
      <c r="E34" s="187">
        <f t="shared" si="6"/>
        <v>15328</v>
      </c>
      <c r="F34" s="187">
        <f t="shared" si="6"/>
        <v>140</v>
      </c>
      <c r="G34" s="187">
        <f t="shared" si="6"/>
        <v>0</v>
      </c>
      <c r="H34" s="187">
        <f t="shared" si="6"/>
        <v>0</v>
      </c>
      <c r="I34" s="187">
        <f t="shared" si="6"/>
        <v>0</v>
      </c>
      <c r="J34" s="182">
        <f t="shared" si="3"/>
        <v>11362</v>
      </c>
      <c r="K34" s="187">
        <v>230</v>
      </c>
      <c r="L34" s="187">
        <v>11132</v>
      </c>
      <c r="M34" s="187">
        <v>0</v>
      </c>
      <c r="N34" s="187">
        <v>0</v>
      </c>
      <c r="O34" s="187">
        <v>0</v>
      </c>
      <c r="P34" s="188">
        <v>0</v>
      </c>
      <c r="Q34" s="97"/>
      <c r="R34" s="97"/>
      <c r="S34" s="97"/>
    </row>
    <row r="35" spans="1:19" s="87" customFormat="1" ht="20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97"/>
      <c r="R35" s="97"/>
      <c r="S35" s="97"/>
    </row>
    <row r="36" spans="1:16" s="87" customFormat="1" ht="20.25" customHeight="1">
      <c r="A36" s="268" t="s">
        <v>322</v>
      </c>
      <c r="B36" s="272"/>
      <c r="C36" s="272" t="s">
        <v>323</v>
      </c>
      <c r="D36" s="272"/>
      <c r="E36" s="272"/>
      <c r="F36" s="272"/>
      <c r="G36" s="272"/>
      <c r="H36" s="272"/>
      <c r="I36" s="272"/>
      <c r="J36" s="272" t="s">
        <v>324</v>
      </c>
      <c r="K36" s="272"/>
      <c r="L36" s="272"/>
      <c r="M36" s="272"/>
      <c r="N36" s="272"/>
      <c r="O36" s="272"/>
      <c r="P36" s="273"/>
    </row>
    <row r="37" spans="1:16" s="87" customFormat="1" ht="27" customHeight="1">
      <c r="A37" s="268"/>
      <c r="B37" s="272"/>
      <c r="C37" s="26" t="s">
        <v>97</v>
      </c>
      <c r="D37" s="19" t="s">
        <v>98</v>
      </c>
      <c r="E37" s="26" t="s">
        <v>99</v>
      </c>
      <c r="F37" s="26" t="s">
        <v>100</v>
      </c>
      <c r="G37" s="19" t="s">
        <v>101</v>
      </c>
      <c r="H37" s="26" t="s">
        <v>102</v>
      </c>
      <c r="I37" s="26" t="s">
        <v>103</v>
      </c>
      <c r="J37" s="26" t="s">
        <v>97</v>
      </c>
      <c r="K37" s="19" t="s">
        <v>98</v>
      </c>
      <c r="L37" s="26" t="s">
        <v>99</v>
      </c>
      <c r="M37" s="26" t="s">
        <v>100</v>
      </c>
      <c r="N37" s="19" t="s">
        <v>101</v>
      </c>
      <c r="O37" s="26" t="s">
        <v>102</v>
      </c>
      <c r="P37" s="203" t="s">
        <v>103</v>
      </c>
    </row>
    <row r="38" spans="1:16" s="87" customFormat="1" ht="19.5" customHeight="1">
      <c r="A38" s="268" t="s">
        <v>325</v>
      </c>
      <c r="B38" s="91" t="s">
        <v>318</v>
      </c>
      <c r="C38" s="92">
        <v>240</v>
      </c>
      <c r="D38" s="92">
        <v>49</v>
      </c>
      <c r="E38" s="92">
        <v>153</v>
      </c>
      <c r="F38" s="92">
        <v>33</v>
      </c>
      <c r="G38" s="92">
        <v>2</v>
      </c>
      <c r="H38" s="92">
        <v>1</v>
      </c>
      <c r="I38" s="92">
        <v>2</v>
      </c>
      <c r="J38" s="92">
        <v>129</v>
      </c>
      <c r="K38" s="92">
        <v>61</v>
      </c>
      <c r="L38" s="92">
        <v>22</v>
      </c>
      <c r="M38" s="92">
        <v>43</v>
      </c>
      <c r="N38" s="92">
        <v>0</v>
      </c>
      <c r="O38" s="92">
        <v>3</v>
      </c>
      <c r="P38" s="93">
        <v>0</v>
      </c>
    </row>
    <row r="39" spans="1:16" s="87" customFormat="1" ht="19.5" customHeight="1">
      <c r="A39" s="268"/>
      <c r="B39" s="94" t="s">
        <v>319</v>
      </c>
      <c r="C39" s="95">
        <v>47645</v>
      </c>
      <c r="D39" s="95">
        <v>11953</v>
      </c>
      <c r="E39" s="95">
        <v>34331</v>
      </c>
      <c r="F39" s="95">
        <v>1239</v>
      </c>
      <c r="G39" s="95">
        <v>51</v>
      </c>
      <c r="H39" s="95">
        <v>9</v>
      </c>
      <c r="I39" s="95">
        <v>62</v>
      </c>
      <c r="J39" s="95">
        <v>35496</v>
      </c>
      <c r="K39" s="95">
        <v>25899</v>
      </c>
      <c r="L39" s="95">
        <v>6148</v>
      </c>
      <c r="M39" s="95">
        <v>3347</v>
      </c>
      <c r="N39" s="95">
        <v>0</v>
      </c>
      <c r="O39" s="95">
        <v>102</v>
      </c>
      <c r="P39" s="96">
        <v>0</v>
      </c>
    </row>
    <row r="40" spans="1:16" s="87" customFormat="1" ht="19.5" customHeight="1">
      <c r="A40" s="269" t="s">
        <v>326</v>
      </c>
      <c r="B40" s="91" t="s">
        <v>318</v>
      </c>
      <c r="C40" s="92">
        <v>115</v>
      </c>
      <c r="D40" s="92">
        <v>16</v>
      </c>
      <c r="E40" s="92">
        <v>77</v>
      </c>
      <c r="F40" s="92">
        <v>17</v>
      </c>
      <c r="G40" s="92">
        <v>2</v>
      </c>
      <c r="H40" s="92">
        <v>0</v>
      </c>
      <c r="I40" s="92">
        <v>3</v>
      </c>
      <c r="J40" s="92">
        <v>208</v>
      </c>
      <c r="K40" s="92">
        <v>112</v>
      </c>
      <c r="L40" s="92">
        <v>24</v>
      </c>
      <c r="M40" s="92">
        <v>64</v>
      </c>
      <c r="N40" s="92"/>
      <c r="O40" s="92">
        <v>5</v>
      </c>
      <c r="P40" s="111">
        <v>3</v>
      </c>
    </row>
    <row r="41" spans="1:16" s="87" customFormat="1" ht="19.5" customHeight="1">
      <c r="A41" s="270"/>
      <c r="B41" s="94" t="s">
        <v>319</v>
      </c>
      <c r="C41" s="99">
        <v>57382</v>
      </c>
      <c r="D41" s="99">
        <v>7232</v>
      </c>
      <c r="E41" s="99">
        <v>28062</v>
      </c>
      <c r="F41" s="99">
        <v>721</v>
      </c>
      <c r="G41" s="99">
        <v>21250</v>
      </c>
      <c r="H41" s="95">
        <v>0</v>
      </c>
      <c r="I41" s="99">
        <v>117</v>
      </c>
      <c r="J41" s="99">
        <v>80722</v>
      </c>
      <c r="K41" s="99">
        <v>64615</v>
      </c>
      <c r="L41" s="99">
        <v>11715</v>
      </c>
      <c r="M41" s="99">
        <v>4362</v>
      </c>
      <c r="N41" s="99">
        <v>90</v>
      </c>
      <c r="O41" s="99">
        <v>242</v>
      </c>
      <c r="P41" s="111">
        <v>-302</v>
      </c>
    </row>
    <row r="42" spans="1:16" s="87" customFormat="1" ht="19.5" customHeight="1">
      <c r="A42" s="269" t="s">
        <v>327</v>
      </c>
      <c r="B42" s="91" t="s">
        <v>318</v>
      </c>
      <c r="C42" s="92">
        <v>90</v>
      </c>
      <c r="D42" s="92">
        <v>18</v>
      </c>
      <c r="E42" s="92">
        <v>60</v>
      </c>
      <c r="F42" s="92">
        <v>10</v>
      </c>
      <c r="G42" s="92">
        <v>1</v>
      </c>
      <c r="H42" s="92">
        <v>0</v>
      </c>
      <c r="I42" s="92">
        <v>1</v>
      </c>
      <c r="J42" s="92">
        <v>167</v>
      </c>
      <c r="K42" s="92">
        <v>93</v>
      </c>
      <c r="L42" s="92">
        <v>13</v>
      </c>
      <c r="M42" s="92">
        <v>52</v>
      </c>
      <c r="N42" s="92">
        <v>6</v>
      </c>
      <c r="O42" s="92">
        <v>3</v>
      </c>
      <c r="P42" s="93">
        <v>0</v>
      </c>
    </row>
    <row r="43" spans="1:16" s="87" customFormat="1" ht="19.5" customHeight="1">
      <c r="A43" s="270"/>
      <c r="B43" s="94" t="s">
        <v>319</v>
      </c>
      <c r="C43" s="95">
        <v>17322</v>
      </c>
      <c r="D43" s="95">
        <v>6022</v>
      </c>
      <c r="E43" s="95">
        <v>10293</v>
      </c>
      <c r="F43" s="95">
        <v>495</v>
      </c>
      <c r="G43" s="95">
        <v>493</v>
      </c>
      <c r="H43" s="95">
        <v>0</v>
      </c>
      <c r="I43" s="95">
        <v>19</v>
      </c>
      <c r="J43" s="95">
        <v>41034</v>
      </c>
      <c r="K43" s="95">
        <v>32239</v>
      </c>
      <c r="L43" s="95">
        <v>3569</v>
      </c>
      <c r="M43" s="95">
        <v>4759</v>
      </c>
      <c r="N43" s="95">
        <v>260</v>
      </c>
      <c r="O43" s="95">
        <v>207</v>
      </c>
      <c r="P43" s="96">
        <v>0</v>
      </c>
    </row>
    <row r="44" spans="1:16" s="87" customFormat="1" ht="19.5" customHeight="1">
      <c r="A44" s="269" t="s">
        <v>328</v>
      </c>
      <c r="B44" s="91" t="s">
        <v>318</v>
      </c>
      <c r="C44" s="204">
        <v>130</v>
      </c>
      <c r="D44" s="204">
        <v>38</v>
      </c>
      <c r="E44" s="204">
        <v>74</v>
      </c>
      <c r="F44" s="204">
        <v>13</v>
      </c>
      <c r="G44" s="99">
        <v>0</v>
      </c>
      <c r="H44" s="204">
        <v>2</v>
      </c>
      <c r="I44" s="204">
        <v>3</v>
      </c>
      <c r="J44" s="204">
        <v>136</v>
      </c>
      <c r="K44" s="204">
        <v>59</v>
      </c>
      <c r="L44" s="204">
        <v>10</v>
      </c>
      <c r="M44" s="204">
        <v>62</v>
      </c>
      <c r="N44" s="204">
        <v>2</v>
      </c>
      <c r="O44" s="205">
        <v>3</v>
      </c>
      <c r="P44" s="93">
        <v>0</v>
      </c>
    </row>
    <row r="45" spans="1:16" s="87" customFormat="1" ht="19.5" customHeight="1">
      <c r="A45" s="270"/>
      <c r="B45" s="94" t="s">
        <v>319</v>
      </c>
      <c r="C45" s="206">
        <v>38823</v>
      </c>
      <c r="D45" s="206">
        <v>26515</v>
      </c>
      <c r="E45" s="206">
        <v>11641</v>
      </c>
      <c r="F45" s="206">
        <v>478</v>
      </c>
      <c r="G45" s="206">
        <v>132</v>
      </c>
      <c r="H45" s="206">
        <v>22</v>
      </c>
      <c r="I45" s="206">
        <v>35</v>
      </c>
      <c r="J45" s="206">
        <v>32812</v>
      </c>
      <c r="K45" s="206">
        <v>22735</v>
      </c>
      <c r="L45" s="206">
        <v>3741</v>
      </c>
      <c r="M45" s="206">
        <v>5812</v>
      </c>
      <c r="N45" s="206">
        <v>371</v>
      </c>
      <c r="O45" s="207">
        <v>153</v>
      </c>
      <c r="P45" s="96">
        <v>0</v>
      </c>
    </row>
    <row r="46" spans="1:19" s="87" customFormat="1" ht="19.5" customHeight="1">
      <c r="A46" s="268" t="s">
        <v>329</v>
      </c>
      <c r="B46" s="91" t="s">
        <v>318</v>
      </c>
      <c r="C46" s="191">
        <v>128</v>
      </c>
      <c r="D46" s="191">
        <v>41</v>
      </c>
      <c r="E46" s="191">
        <v>65</v>
      </c>
      <c r="F46" s="191">
        <v>12</v>
      </c>
      <c r="G46" s="191">
        <v>1</v>
      </c>
      <c r="H46" s="191">
        <v>0</v>
      </c>
      <c r="I46" s="191">
        <v>9</v>
      </c>
      <c r="J46" s="191">
        <v>120</v>
      </c>
      <c r="K46" s="191">
        <v>54</v>
      </c>
      <c r="L46" s="191">
        <v>8</v>
      </c>
      <c r="M46" s="191">
        <v>53</v>
      </c>
      <c r="N46" s="191">
        <v>1</v>
      </c>
      <c r="O46" s="191">
        <v>4</v>
      </c>
      <c r="P46" s="208">
        <v>0</v>
      </c>
      <c r="Q46" s="97"/>
      <c r="R46" s="97"/>
      <c r="S46" s="97"/>
    </row>
    <row r="47" spans="1:19" s="87" customFormat="1" ht="19.5" customHeight="1">
      <c r="A47" s="268"/>
      <c r="B47" s="94" t="s">
        <v>319</v>
      </c>
      <c r="C47" s="193">
        <v>70305</v>
      </c>
      <c r="D47" s="194">
        <v>47444</v>
      </c>
      <c r="E47" s="194">
        <v>21806</v>
      </c>
      <c r="F47" s="194">
        <v>684</v>
      </c>
      <c r="G47" s="195">
        <v>-121</v>
      </c>
      <c r="H47" s="194">
        <v>0</v>
      </c>
      <c r="I47" s="194">
        <v>492</v>
      </c>
      <c r="J47" s="194">
        <v>42732</v>
      </c>
      <c r="K47" s="194">
        <v>29121</v>
      </c>
      <c r="L47" s="194">
        <v>3805</v>
      </c>
      <c r="M47" s="194">
        <v>9393</v>
      </c>
      <c r="N47" s="194">
        <v>203</v>
      </c>
      <c r="O47" s="194">
        <v>210</v>
      </c>
      <c r="P47" s="197">
        <v>0</v>
      </c>
      <c r="Q47" s="97"/>
      <c r="R47" s="97"/>
      <c r="S47" s="97"/>
    </row>
    <row r="48" spans="1:19" s="87" customFormat="1" ht="19.5" customHeight="1">
      <c r="A48" s="268" t="s">
        <v>330</v>
      </c>
      <c r="B48" s="91" t="s">
        <v>318</v>
      </c>
      <c r="C48" s="191">
        <v>157</v>
      </c>
      <c r="D48" s="191">
        <v>61</v>
      </c>
      <c r="E48" s="191">
        <v>77</v>
      </c>
      <c r="F48" s="191">
        <v>18</v>
      </c>
      <c r="G48" s="191">
        <v>1</v>
      </c>
      <c r="H48" s="191">
        <v>0</v>
      </c>
      <c r="I48" s="191">
        <v>0</v>
      </c>
      <c r="J48" s="191">
        <v>141</v>
      </c>
      <c r="K48" s="191">
        <v>76</v>
      </c>
      <c r="L48" s="191">
        <v>12</v>
      </c>
      <c r="M48" s="191">
        <v>44</v>
      </c>
      <c r="N48" s="191">
        <v>3</v>
      </c>
      <c r="O48" s="191">
        <v>6</v>
      </c>
      <c r="P48" s="208">
        <v>0</v>
      </c>
      <c r="Q48" s="97"/>
      <c r="R48" s="97"/>
      <c r="S48" s="97"/>
    </row>
    <row r="49" spans="1:19" s="87" customFormat="1" ht="19.5" customHeight="1">
      <c r="A49" s="268"/>
      <c r="B49" s="94" t="s">
        <v>319</v>
      </c>
      <c r="C49" s="193">
        <v>92366</v>
      </c>
      <c r="D49" s="194">
        <v>71572</v>
      </c>
      <c r="E49" s="194">
        <v>20633</v>
      </c>
      <c r="F49" s="194">
        <v>161</v>
      </c>
      <c r="G49" s="195">
        <v>0</v>
      </c>
      <c r="H49" s="194">
        <v>0</v>
      </c>
      <c r="I49" s="194">
        <v>0</v>
      </c>
      <c r="J49" s="194">
        <v>77770</v>
      </c>
      <c r="K49" s="194">
        <v>45761</v>
      </c>
      <c r="L49" s="194">
        <v>4398</v>
      </c>
      <c r="M49" s="194">
        <v>7292</v>
      </c>
      <c r="N49" s="194">
        <v>19707</v>
      </c>
      <c r="O49" s="194">
        <v>612</v>
      </c>
      <c r="P49" s="197">
        <v>0</v>
      </c>
      <c r="Q49" s="97"/>
      <c r="R49" s="97"/>
      <c r="S49" s="97"/>
    </row>
    <row r="50" spans="1:19" s="87" customFormat="1" ht="19.5" customHeight="1">
      <c r="A50" s="268" t="s">
        <v>317</v>
      </c>
      <c r="B50" s="91" t="s">
        <v>318</v>
      </c>
      <c r="C50" s="92">
        <f aca="true" t="shared" si="7" ref="C50:P51">C53+C55+C57+C59+C61+C63+C65</f>
        <v>115</v>
      </c>
      <c r="D50" s="180">
        <f t="shared" si="7"/>
        <v>33</v>
      </c>
      <c r="E50" s="180">
        <f t="shared" si="7"/>
        <v>70</v>
      </c>
      <c r="F50" s="180">
        <f t="shared" si="7"/>
        <v>9</v>
      </c>
      <c r="G50" s="180">
        <f t="shared" si="7"/>
        <v>3</v>
      </c>
      <c r="H50" s="180">
        <f t="shared" si="7"/>
        <v>0</v>
      </c>
      <c r="I50" s="180">
        <f t="shared" si="7"/>
        <v>0</v>
      </c>
      <c r="J50" s="189">
        <f t="shared" si="7"/>
        <v>135</v>
      </c>
      <c r="K50" s="180">
        <f t="shared" si="7"/>
        <v>61</v>
      </c>
      <c r="L50" s="180">
        <f t="shared" si="7"/>
        <v>17</v>
      </c>
      <c r="M50" s="180">
        <f t="shared" si="7"/>
        <v>57</v>
      </c>
      <c r="N50" s="180">
        <f t="shared" si="7"/>
        <v>0</v>
      </c>
      <c r="O50" s="180">
        <f t="shared" si="7"/>
        <v>0</v>
      </c>
      <c r="P50" s="180">
        <f t="shared" si="7"/>
        <v>0</v>
      </c>
      <c r="Q50" s="97"/>
      <c r="R50" s="97"/>
      <c r="S50" s="97"/>
    </row>
    <row r="51" spans="1:19" s="87" customFormat="1" ht="19.5" customHeight="1">
      <c r="A51" s="268"/>
      <c r="B51" s="94" t="s">
        <v>319</v>
      </c>
      <c r="C51" s="95">
        <f t="shared" si="7"/>
        <v>37456</v>
      </c>
      <c r="D51" s="182">
        <f t="shared" si="7"/>
        <v>11043</v>
      </c>
      <c r="E51" s="182">
        <f t="shared" si="7"/>
        <v>17952</v>
      </c>
      <c r="F51" s="182">
        <f t="shared" si="7"/>
        <v>-332</v>
      </c>
      <c r="G51" s="182">
        <f t="shared" si="7"/>
        <v>8793</v>
      </c>
      <c r="H51" s="182">
        <f t="shared" si="7"/>
        <v>0</v>
      </c>
      <c r="I51" s="182">
        <f t="shared" si="7"/>
        <v>0</v>
      </c>
      <c r="J51" s="182">
        <f t="shared" si="7"/>
        <v>57228</v>
      </c>
      <c r="K51" s="182">
        <f t="shared" si="7"/>
        <v>41275</v>
      </c>
      <c r="L51" s="182">
        <f t="shared" si="7"/>
        <v>7213</v>
      </c>
      <c r="M51" s="182">
        <f t="shared" si="7"/>
        <v>8706</v>
      </c>
      <c r="N51" s="182">
        <f t="shared" si="7"/>
        <v>0</v>
      </c>
      <c r="O51" s="182">
        <f t="shared" si="7"/>
        <v>34</v>
      </c>
      <c r="P51" s="182">
        <f t="shared" si="7"/>
        <v>0</v>
      </c>
      <c r="Q51" s="97"/>
      <c r="R51" s="97"/>
      <c r="S51" s="97"/>
    </row>
    <row r="52" spans="1:16" s="87" customFormat="1" ht="15" customHeight="1">
      <c r="A52" s="209"/>
      <c r="B52" s="209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s="87" customFormat="1" ht="19.5" customHeight="1">
      <c r="A53" s="269" t="s">
        <v>113</v>
      </c>
      <c r="B53" s="91" t="s">
        <v>119</v>
      </c>
      <c r="C53" s="190">
        <f aca="true" t="shared" si="8" ref="C53:C66">SUM(D53:I53)</f>
        <v>5</v>
      </c>
      <c r="D53" s="191">
        <v>2</v>
      </c>
      <c r="E53" s="191">
        <v>0</v>
      </c>
      <c r="F53" s="191">
        <v>3</v>
      </c>
      <c r="G53" s="191">
        <v>0</v>
      </c>
      <c r="H53" s="191">
        <v>0</v>
      </c>
      <c r="I53" s="191">
        <v>0</v>
      </c>
      <c r="J53" s="185">
        <f aca="true" t="shared" si="9" ref="J53:J66">SUM(K53:P53)</f>
        <v>38</v>
      </c>
      <c r="K53" s="191">
        <v>8</v>
      </c>
      <c r="L53" s="191">
        <v>0</v>
      </c>
      <c r="M53" s="191">
        <v>30</v>
      </c>
      <c r="N53" s="191">
        <v>0</v>
      </c>
      <c r="O53" s="191">
        <v>0</v>
      </c>
      <c r="P53" s="192">
        <v>0</v>
      </c>
    </row>
    <row r="54" spans="1:16" s="87" customFormat="1" ht="19.5" customHeight="1">
      <c r="A54" s="270"/>
      <c r="B54" s="94" t="s">
        <v>114</v>
      </c>
      <c r="C54" s="193">
        <f t="shared" si="8"/>
        <v>184</v>
      </c>
      <c r="D54" s="194">
        <v>425</v>
      </c>
      <c r="E54" s="194">
        <v>0</v>
      </c>
      <c r="F54" s="195">
        <v>-241</v>
      </c>
      <c r="G54" s="194">
        <v>0</v>
      </c>
      <c r="H54" s="194">
        <v>0</v>
      </c>
      <c r="I54" s="194">
        <v>0</v>
      </c>
      <c r="J54" s="196">
        <f t="shared" si="9"/>
        <v>7048</v>
      </c>
      <c r="K54" s="194">
        <v>2028</v>
      </c>
      <c r="L54" s="194">
        <v>0</v>
      </c>
      <c r="M54" s="194">
        <v>5020</v>
      </c>
      <c r="N54" s="194">
        <v>0</v>
      </c>
      <c r="O54" s="194">
        <v>0</v>
      </c>
      <c r="P54" s="197">
        <v>0</v>
      </c>
    </row>
    <row r="55" spans="1:16" s="87" customFormat="1" ht="19.5" customHeight="1">
      <c r="A55" s="268" t="s">
        <v>115</v>
      </c>
      <c r="B55" s="91" t="s">
        <v>119</v>
      </c>
      <c r="C55" s="190">
        <f t="shared" si="8"/>
        <v>50</v>
      </c>
      <c r="D55" s="191">
        <v>21</v>
      </c>
      <c r="E55" s="191">
        <v>22</v>
      </c>
      <c r="F55" s="191">
        <v>5</v>
      </c>
      <c r="G55" s="198">
        <v>2</v>
      </c>
      <c r="H55" s="191">
        <v>0</v>
      </c>
      <c r="I55" s="191">
        <v>0</v>
      </c>
      <c r="J55" s="185">
        <f t="shared" si="9"/>
        <v>73</v>
      </c>
      <c r="K55" s="191">
        <v>40</v>
      </c>
      <c r="L55" s="191">
        <v>11</v>
      </c>
      <c r="M55" s="191">
        <v>22</v>
      </c>
      <c r="N55" s="191">
        <v>0</v>
      </c>
      <c r="O55" s="191">
        <v>0</v>
      </c>
      <c r="P55" s="192">
        <v>0</v>
      </c>
    </row>
    <row r="56" spans="1:16" s="87" customFormat="1" ht="19.5" customHeight="1">
      <c r="A56" s="268"/>
      <c r="B56" s="94" t="s">
        <v>114</v>
      </c>
      <c r="C56" s="193">
        <f t="shared" si="8"/>
        <v>16907</v>
      </c>
      <c r="D56" s="194">
        <v>5220</v>
      </c>
      <c r="E56" s="194">
        <v>2887</v>
      </c>
      <c r="F56" s="194">
        <v>7</v>
      </c>
      <c r="G56" s="199">
        <v>8793</v>
      </c>
      <c r="H56" s="194">
        <v>0</v>
      </c>
      <c r="I56" s="194">
        <v>0</v>
      </c>
      <c r="J56" s="196">
        <f t="shared" si="9"/>
        <v>28920</v>
      </c>
      <c r="K56" s="194">
        <v>20907</v>
      </c>
      <c r="L56" s="194">
        <v>5173</v>
      </c>
      <c r="M56" s="194">
        <v>2806</v>
      </c>
      <c r="N56" s="194">
        <v>0</v>
      </c>
      <c r="O56" s="194">
        <v>34</v>
      </c>
      <c r="P56" s="197">
        <v>0</v>
      </c>
    </row>
    <row r="57" spans="1:16" s="87" customFormat="1" ht="19.5" customHeight="1">
      <c r="A57" s="268" t="s">
        <v>116</v>
      </c>
      <c r="B57" s="91" t="s">
        <v>119</v>
      </c>
      <c r="C57" s="190">
        <f t="shared" si="8"/>
        <v>0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85">
        <f t="shared" si="9"/>
        <v>0</v>
      </c>
      <c r="K57" s="191">
        <v>0</v>
      </c>
      <c r="L57" s="191">
        <v>0</v>
      </c>
      <c r="M57" s="191">
        <v>0</v>
      </c>
      <c r="N57" s="191">
        <v>0</v>
      </c>
      <c r="O57" s="191">
        <v>0</v>
      </c>
      <c r="P57" s="192">
        <v>0</v>
      </c>
    </row>
    <row r="58" spans="1:16" s="87" customFormat="1" ht="19.5" customHeight="1">
      <c r="A58" s="268"/>
      <c r="B58" s="94" t="s">
        <v>114</v>
      </c>
      <c r="C58" s="193">
        <f t="shared" si="8"/>
        <v>0</v>
      </c>
      <c r="D58" s="194">
        <v>0</v>
      </c>
      <c r="E58" s="194">
        <v>0</v>
      </c>
      <c r="F58" s="194">
        <v>0</v>
      </c>
      <c r="G58" s="194">
        <v>0</v>
      </c>
      <c r="H58" s="194">
        <v>0</v>
      </c>
      <c r="I58" s="194">
        <v>0</v>
      </c>
      <c r="J58" s="196">
        <f t="shared" si="9"/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7">
        <v>0</v>
      </c>
    </row>
    <row r="59" spans="1:16" s="87" customFormat="1" ht="19.5" customHeight="1">
      <c r="A59" s="268" t="s">
        <v>117</v>
      </c>
      <c r="B59" s="91" t="s">
        <v>119</v>
      </c>
      <c r="C59" s="190">
        <f t="shared" si="8"/>
        <v>44</v>
      </c>
      <c r="D59" s="191">
        <v>4</v>
      </c>
      <c r="E59" s="191">
        <v>39</v>
      </c>
      <c r="F59" s="191">
        <v>1</v>
      </c>
      <c r="G59" s="191">
        <v>0</v>
      </c>
      <c r="H59" s="191">
        <v>0</v>
      </c>
      <c r="I59" s="191">
        <v>0</v>
      </c>
      <c r="J59" s="185">
        <f t="shared" si="9"/>
        <v>10</v>
      </c>
      <c r="K59" s="191">
        <v>6</v>
      </c>
      <c r="L59" s="191">
        <v>2</v>
      </c>
      <c r="M59" s="191">
        <v>2</v>
      </c>
      <c r="N59" s="191">
        <v>0</v>
      </c>
      <c r="O59" s="191">
        <v>0</v>
      </c>
      <c r="P59" s="192">
        <v>0</v>
      </c>
    </row>
    <row r="60" spans="1:16" s="87" customFormat="1" ht="19.5" customHeight="1">
      <c r="A60" s="268"/>
      <c r="B60" s="94" t="s">
        <v>114</v>
      </c>
      <c r="C60" s="193">
        <f t="shared" si="8"/>
        <v>9862</v>
      </c>
      <c r="D60" s="194">
        <v>-31</v>
      </c>
      <c r="E60" s="194">
        <v>9895</v>
      </c>
      <c r="F60" s="195">
        <v>-2</v>
      </c>
      <c r="G60" s="194">
        <v>0</v>
      </c>
      <c r="H60" s="194">
        <v>0</v>
      </c>
      <c r="I60" s="194">
        <v>0</v>
      </c>
      <c r="J60" s="196">
        <f t="shared" si="9"/>
        <v>13915</v>
      </c>
      <c r="K60" s="194">
        <v>12594</v>
      </c>
      <c r="L60" s="194">
        <v>1104</v>
      </c>
      <c r="M60" s="194">
        <v>217</v>
      </c>
      <c r="N60" s="194">
        <v>0</v>
      </c>
      <c r="O60" s="194">
        <v>0</v>
      </c>
      <c r="P60" s="197">
        <v>0</v>
      </c>
    </row>
    <row r="61" spans="1:16" s="87" customFormat="1" ht="19.5" customHeight="1">
      <c r="A61" s="269" t="s">
        <v>321</v>
      </c>
      <c r="B61" s="91" t="s">
        <v>318</v>
      </c>
      <c r="C61" s="190">
        <f t="shared" si="8"/>
        <v>3</v>
      </c>
      <c r="D61" s="191">
        <v>0</v>
      </c>
      <c r="E61" s="191">
        <v>3</v>
      </c>
      <c r="F61" s="191">
        <v>0</v>
      </c>
      <c r="G61" s="191">
        <v>0</v>
      </c>
      <c r="H61" s="191">
        <v>0</v>
      </c>
      <c r="I61" s="191">
        <v>0</v>
      </c>
      <c r="J61" s="185">
        <f t="shared" si="9"/>
        <v>0</v>
      </c>
      <c r="K61" s="191">
        <v>0</v>
      </c>
      <c r="L61" s="191">
        <v>0</v>
      </c>
      <c r="M61" s="191">
        <v>0</v>
      </c>
      <c r="N61" s="191">
        <v>0</v>
      </c>
      <c r="O61" s="191">
        <v>0</v>
      </c>
      <c r="P61" s="192">
        <v>0</v>
      </c>
    </row>
    <row r="62" spans="1:16" s="87" customFormat="1" ht="19.5" customHeight="1">
      <c r="A62" s="270"/>
      <c r="B62" s="94" t="s">
        <v>114</v>
      </c>
      <c r="C62" s="193">
        <f t="shared" si="8"/>
        <v>67</v>
      </c>
      <c r="D62" s="194">
        <v>0</v>
      </c>
      <c r="E62" s="194">
        <v>67</v>
      </c>
      <c r="F62" s="194">
        <v>0</v>
      </c>
      <c r="G62" s="194">
        <v>0</v>
      </c>
      <c r="H62" s="194">
        <v>0</v>
      </c>
      <c r="I62" s="194">
        <v>0</v>
      </c>
      <c r="J62" s="196">
        <f t="shared" si="9"/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7">
        <v>0</v>
      </c>
    </row>
    <row r="63" spans="1:16" s="87" customFormat="1" ht="19.5" customHeight="1">
      <c r="A63" s="271" t="s">
        <v>320</v>
      </c>
      <c r="B63" s="91" t="s">
        <v>119</v>
      </c>
      <c r="C63" s="190">
        <f t="shared" si="8"/>
        <v>3</v>
      </c>
      <c r="D63" s="191">
        <v>3</v>
      </c>
      <c r="E63" s="191">
        <v>0</v>
      </c>
      <c r="F63" s="191">
        <v>0</v>
      </c>
      <c r="G63" s="191">
        <v>0</v>
      </c>
      <c r="H63" s="191">
        <v>0</v>
      </c>
      <c r="I63" s="191">
        <v>0</v>
      </c>
      <c r="J63" s="185">
        <f t="shared" si="9"/>
        <v>10</v>
      </c>
      <c r="K63" s="191">
        <v>7</v>
      </c>
      <c r="L63" s="191">
        <v>0</v>
      </c>
      <c r="M63" s="191">
        <v>3</v>
      </c>
      <c r="N63" s="191">
        <v>0</v>
      </c>
      <c r="O63" s="191">
        <v>0</v>
      </c>
      <c r="P63" s="192">
        <v>0</v>
      </c>
    </row>
    <row r="64" spans="1:16" s="87" customFormat="1" ht="19.5" customHeight="1">
      <c r="A64" s="268"/>
      <c r="B64" s="94" t="s">
        <v>114</v>
      </c>
      <c r="C64" s="200">
        <f t="shared" si="8"/>
        <v>5515</v>
      </c>
      <c r="D64" s="194">
        <v>3675</v>
      </c>
      <c r="E64" s="194">
        <v>1843</v>
      </c>
      <c r="F64" s="194">
        <v>-3</v>
      </c>
      <c r="G64" s="194">
        <v>0</v>
      </c>
      <c r="H64" s="194">
        <v>0</v>
      </c>
      <c r="I64" s="194">
        <v>0</v>
      </c>
      <c r="J64" s="196">
        <f t="shared" si="9"/>
        <v>5551</v>
      </c>
      <c r="K64" s="194">
        <v>5121</v>
      </c>
      <c r="L64" s="194">
        <v>0</v>
      </c>
      <c r="M64" s="194">
        <v>430</v>
      </c>
      <c r="N64" s="194">
        <v>0</v>
      </c>
      <c r="O64" s="194">
        <v>0</v>
      </c>
      <c r="P64" s="197">
        <v>0</v>
      </c>
    </row>
    <row r="65" spans="1:16" s="87" customFormat="1" ht="19.5" customHeight="1">
      <c r="A65" s="268" t="s">
        <v>118</v>
      </c>
      <c r="B65" s="91" t="s">
        <v>119</v>
      </c>
      <c r="C65" s="190">
        <f t="shared" si="8"/>
        <v>10</v>
      </c>
      <c r="D65" s="191">
        <v>3</v>
      </c>
      <c r="E65" s="191">
        <v>6</v>
      </c>
      <c r="F65" s="191">
        <v>0</v>
      </c>
      <c r="G65" s="191">
        <v>1</v>
      </c>
      <c r="H65" s="191">
        <v>0</v>
      </c>
      <c r="I65" s="191">
        <v>0</v>
      </c>
      <c r="J65" s="185">
        <f t="shared" si="9"/>
        <v>4</v>
      </c>
      <c r="K65" s="191">
        <v>0</v>
      </c>
      <c r="L65" s="191">
        <v>4</v>
      </c>
      <c r="M65" s="191">
        <v>0</v>
      </c>
      <c r="N65" s="191">
        <v>0</v>
      </c>
      <c r="O65" s="191">
        <v>0</v>
      </c>
      <c r="P65" s="192">
        <v>0</v>
      </c>
    </row>
    <row r="66" spans="1:16" s="87" customFormat="1" ht="19.5" customHeight="1">
      <c r="A66" s="268"/>
      <c r="B66" s="94" t="s">
        <v>114</v>
      </c>
      <c r="C66" s="201">
        <f t="shared" si="8"/>
        <v>4921</v>
      </c>
      <c r="D66" s="194">
        <v>1754</v>
      </c>
      <c r="E66" s="194">
        <v>3260</v>
      </c>
      <c r="F66" s="194">
        <v>-93</v>
      </c>
      <c r="G66" s="194">
        <v>0</v>
      </c>
      <c r="H66" s="194">
        <v>0</v>
      </c>
      <c r="I66" s="197">
        <v>0</v>
      </c>
      <c r="J66" s="182">
        <f t="shared" si="9"/>
        <v>1794</v>
      </c>
      <c r="K66" s="194">
        <v>625</v>
      </c>
      <c r="L66" s="194">
        <v>936</v>
      </c>
      <c r="M66" s="194">
        <v>233</v>
      </c>
      <c r="N66" s="194">
        <v>0</v>
      </c>
      <c r="O66" s="194">
        <v>0</v>
      </c>
      <c r="P66" s="202">
        <v>0</v>
      </c>
    </row>
    <row r="67" spans="1:16" s="87" customFormat="1" ht="15" customHeight="1">
      <c r="A67" s="112"/>
      <c r="B67" s="25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</row>
    <row r="68" spans="1:16" s="42" customFormat="1" ht="20.25" customHeight="1">
      <c r="A68" s="145" t="s">
        <v>333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ht="15" customHeight="1">
      <c r="A69" s="90" t="s">
        <v>120</v>
      </c>
    </row>
  </sheetData>
  <sheetProtection/>
  <mergeCells count="36">
    <mergeCell ref="A6:A7"/>
    <mergeCell ref="A1:E1"/>
    <mergeCell ref="A3:P3"/>
    <mergeCell ref="A4:B5"/>
    <mergeCell ref="C4:I4"/>
    <mergeCell ref="J4:P4"/>
    <mergeCell ref="A8:A9"/>
    <mergeCell ref="A10:A11"/>
    <mergeCell ref="A12:A13"/>
    <mergeCell ref="A14:A15"/>
    <mergeCell ref="A16:A17"/>
    <mergeCell ref="A18:A19"/>
    <mergeCell ref="A21:A22"/>
    <mergeCell ref="A23:A24"/>
    <mergeCell ref="A25:A26"/>
    <mergeCell ref="A27:A28"/>
    <mergeCell ref="A29:A30"/>
    <mergeCell ref="A31:A32"/>
    <mergeCell ref="A33:A34"/>
    <mergeCell ref="A36:B37"/>
    <mergeCell ref="C36:I36"/>
    <mergeCell ref="J36:P36"/>
    <mergeCell ref="A38:A39"/>
    <mergeCell ref="A40:A41"/>
    <mergeCell ref="A42:A43"/>
    <mergeCell ref="A44:A45"/>
    <mergeCell ref="A46:A47"/>
    <mergeCell ref="A48:A49"/>
    <mergeCell ref="A50:A51"/>
    <mergeCell ref="A53:A54"/>
    <mergeCell ref="A55:A56"/>
    <mergeCell ref="A57:A58"/>
    <mergeCell ref="A59:A60"/>
    <mergeCell ref="A61:A62"/>
    <mergeCell ref="A63:A64"/>
    <mergeCell ref="A65:A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11" sqref="I11"/>
    </sheetView>
  </sheetViews>
  <sheetFormatPr defaultColWidth="8.88671875" defaultRowHeight="13.5"/>
  <cols>
    <col min="1" max="1" width="7.10546875" style="1" customWidth="1"/>
    <col min="2" max="2" width="4.88671875" style="1" customWidth="1"/>
    <col min="3" max="3" width="5.77734375" style="1" bestFit="1" customWidth="1"/>
    <col min="4" max="5" width="4.3359375" style="1" customWidth="1"/>
    <col min="6" max="6" width="5.77734375" style="1" bestFit="1" customWidth="1"/>
    <col min="7" max="9" width="4.3359375" style="1" customWidth="1"/>
    <col min="10" max="10" width="4.77734375" style="1" customWidth="1"/>
    <col min="11" max="11" width="4.3359375" style="1" customWidth="1"/>
    <col min="12" max="12" width="4.77734375" style="1" customWidth="1"/>
    <col min="13" max="13" width="4.3359375" style="1" customWidth="1"/>
    <col min="14" max="14" width="4.77734375" style="1" customWidth="1"/>
    <col min="15" max="15" width="4.3359375" style="1" customWidth="1"/>
    <col min="16" max="16" width="5.77734375" style="1" bestFit="1" customWidth="1"/>
    <col min="17" max="16384" width="8.88671875" style="1" customWidth="1"/>
  </cols>
  <sheetData>
    <row r="1" spans="1:16" ht="20.25" customHeight="1">
      <c r="A1" s="246" t="s">
        <v>214</v>
      </c>
      <c r="B1" s="246"/>
      <c r="C1" s="246"/>
      <c r="D1" s="246"/>
      <c r="E1" s="246"/>
      <c r="F1" s="246"/>
      <c r="G1" s="246"/>
      <c r="H1" s="246"/>
      <c r="I1" s="280"/>
      <c r="J1" s="280"/>
      <c r="K1" s="280"/>
      <c r="L1" s="280"/>
      <c r="M1" s="280"/>
      <c r="N1" s="280"/>
      <c r="O1" s="280"/>
      <c r="P1" s="280"/>
    </row>
    <row r="2" spans="1:16" ht="15" customHeight="1">
      <c r="A2" s="79"/>
      <c r="B2" s="79"/>
      <c r="C2" s="79"/>
      <c r="D2" s="79"/>
      <c r="E2" s="79"/>
      <c r="F2" s="79"/>
      <c r="G2" s="79"/>
      <c r="H2" s="79"/>
      <c r="I2" s="142"/>
      <c r="J2" s="142"/>
      <c r="K2" s="142"/>
      <c r="L2" s="142"/>
      <c r="M2" s="142"/>
      <c r="N2" s="142"/>
      <c r="O2" s="142"/>
      <c r="P2" s="142"/>
    </row>
    <row r="3" spans="1:16" ht="20.25" customHeight="1">
      <c r="A3" s="281" t="s">
        <v>215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ht="23.25" customHeight="1">
      <c r="A4" s="248" t="s">
        <v>216</v>
      </c>
      <c r="B4" s="284" t="s">
        <v>217</v>
      </c>
      <c r="C4" s="284" t="s">
        <v>218</v>
      </c>
      <c r="D4" s="287" t="s">
        <v>219</v>
      </c>
      <c r="E4" s="288"/>
      <c r="F4" s="288"/>
      <c r="G4" s="288"/>
      <c r="H4" s="289"/>
      <c r="I4" s="287" t="s">
        <v>220</v>
      </c>
      <c r="J4" s="288"/>
      <c r="K4" s="288"/>
      <c r="L4" s="288"/>
      <c r="M4" s="288"/>
      <c r="N4" s="288"/>
      <c r="O4" s="288"/>
      <c r="P4" s="288"/>
    </row>
    <row r="5" spans="1:16" ht="23.25" customHeight="1">
      <c r="A5" s="282"/>
      <c r="B5" s="285"/>
      <c r="C5" s="285"/>
      <c r="D5" s="284" t="s">
        <v>221</v>
      </c>
      <c r="E5" s="284" t="s">
        <v>222</v>
      </c>
      <c r="F5" s="284" t="s">
        <v>223</v>
      </c>
      <c r="G5" s="284" t="s">
        <v>224</v>
      </c>
      <c r="H5" s="284" t="s">
        <v>225</v>
      </c>
      <c r="I5" s="287" t="s">
        <v>226</v>
      </c>
      <c r="J5" s="289"/>
      <c r="K5" s="287" t="s">
        <v>227</v>
      </c>
      <c r="L5" s="289"/>
      <c r="M5" s="287" t="s">
        <v>228</v>
      </c>
      <c r="N5" s="289"/>
      <c r="O5" s="287" t="s">
        <v>229</v>
      </c>
      <c r="P5" s="288"/>
    </row>
    <row r="6" spans="1:16" ht="23.25" customHeight="1">
      <c r="A6" s="283"/>
      <c r="B6" s="286"/>
      <c r="C6" s="286"/>
      <c r="D6" s="286"/>
      <c r="E6" s="286"/>
      <c r="F6" s="286"/>
      <c r="G6" s="286"/>
      <c r="H6" s="286"/>
      <c r="I6" s="220" t="s">
        <v>217</v>
      </c>
      <c r="J6" s="220" t="s">
        <v>218</v>
      </c>
      <c r="K6" s="220" t="s">
        <v>217</v>
      </c>
      <c r="L6" s="220" t="s">
        <v>218</v>
      </c>
      <c r="M6" s="220" t="s">
        <v>217</v>
      </c>
      <c r="N6" s="220" t="s">
        <v>218</v>
      </c>
      <c r="O6" s="220" t="s">
        <v>217</v>
      </c>
      <c r="P6" s="221" t="s">
        <v>218</v>
      </c>
    </row>
    <row r="7" spans="1:16" s="120" customFormat="1" ht="23.25" customHeight="1">
      <c r="A7" s="47" t="s">
        <v>230</v>
      </c>
      <c r="B7" s="19" t="s">
        <v>231</v>
      </c>
      <c r="C7" s="19" t="s">
        <v>231</v>
      </c>
      <c r="D7" s="19" t="s">
        <v>231</v>
      </c>
      <c r="E7" s="19" t="s">
        <v>231</v>
      </c>
      <c r="F7" s="19" t="s">
        <v>231</v>
      </c>
      <c r="G7" s="19" t="s">
        <v>231</v>
      </c>
      <c r="H7" s="19" t="s">
        <v>231</v>
      </c>
      <c r="I7" s="19" t="s">
        <v>231</v>
      </c>
      <c r="J7" s="19" t="s">
        <v>231</v>
      </c>
      <c r="K7" s="19" t="s">
        <v>231</v>
      </c>
      <c r="L7" s="19" t="s">
        <v>231</v>
      </c>
      <c r="M7" s="19" t="s">
        <v>231</v>
      </c>
      <c r="N7" s="19" t="s">
        <v>231</v>
      </c>
      <c r="O7" s="19" t="s">
        <v>231</v>
      </c>
      <c r="P7" s="148" t="s">
        <v>231</v>
      </c>
    </row>
    <row r="8" spans="1:16" s="151" customFormat="1" ht="23.25" customHeight="1">
      <c r="A8" s="47" t="s">
        <v>232</v>
      </c>
      <c r="B8" s="149">
        <v>21</v>
      </c>
      <c r="C8" s="150">
        <v>1968</v>
      </c>
      <c r="D8" s="19" t="s">
        <v>231</v>
      </c>
      <c r="E8" s="19" t="s">
        <v>231</v>
      </c>
      <c r="F8" s="149">
        <v>268</v>
      </c>
      <c r="G8" s="150">
        <v>1388</v>
      </c>
      <c r="H8" s="149">
        <v>312</v>
      </c>
      <c r="I8" s="19" t="s">
        <v>231</v>
      </c>
      <c r="J8" s="19" t="s">
        <v>231</v>
      </c>
      <c r="K8" s="19" t="s">
        <v>231</v>
      </c>
      <c r="L8" s="19" t="s">
        <v>231</v>
      </c>
      <c r="M8" s="149">
        <v>21</v>
      </c>
      <c r="N8" s="150">
        <v>1968</v>
      </c>
      <c r="O8" s="19" t="s">
        <v>231</v>
      </c>
      <c r="P8" s="148" t="s">
        <v>231</v>
      </c>
    </row>
    <row r="9" spans="1:16" s="151" customFormat="1" ht="23.25" customHeight="1">
      <c r="A9" s="47" t="s">
        <v>233</v>
      </c>
      <c r="B9" s="149">
        <v>17</v>
      </c>
      <c r="C9" s="150">
        <v>1281</v>
      </c>
      <c r="D9" s="152" t="s">
        <v>231</v>
      </c>
      <c r="E9" s="152">
        <v>167</v>
      </c>
      <c r="F9" s="149">
        <v>578</v>
      </c>
      <c r="G9" s="149">
        <v>430</v>
      </c>
      <c r="H9" s="149">
        <v>106</v>
      </c>
      <c r="I9" s="152" t="s">
        <v>231</v>
      </c>
      <c r="J9" s="152" t="s">
        <v>231</v>
      </c>
      <c r="K9" s="152" t="s">
        <v>231</v>
      </c>
      <c r="L9" s="152" t="s">
        <v>231</v>
      </c>
      <c r="M9" s="149">
        <v>17</v>
      </c>
      <c r="N9" s="149">
        <v>1.281</v>
      </c>
      <c r="O9" s="152" t="s">
        <v>231</v>
      </c>
      <c r="P9" s="148" t="s">
        <v>231</v>
      </c>
    </row>
    <row r="10" spans="1:16" s="151" customFormat="1" ht="23.25" customHeight="1">
      <c r="A10" s="69" t="s">
        <v>234</v>
      </c>
      <c r="B10" s="19" t="s">
        <v>231</v>
      </c>
      <c r="C10" s="19" t="s">
        <v>231</v>
      </c>
      <c r="D10" s="19" t="s">
        <v>231</v>
      </c>
      <c r="E10" s="19" t="s">
        <v>231</v>
      </c>
      <c r="F10" s="19" t="s">
        <v>231</v>
      </c>
      <c r="G10" s="19" t="s">
        <v>231</v>
      </c>
      <c r="H10" s="19" t="s">
        <v>231</v>
      </c>
      <c r="I10" s="19" t="s">
        <v>231</v>
      </c>
      <c r="J10" s="19" t="s">
        <v>231</v>
      </c>
      <c r="K10" s="19" t="s">
        <v>231</v>
      </c>
      <c r="L10" s="19" t="s">
        <v>231</v>
      </c>
      <c r="M10" s="19" t="s">
        <v>231</v>
      </c>
      <c r="N10" s="19" t="s">
        <v>231</v>
      </c>
      <c r="O10" s="19" t="s">
        <v>231</v>
      </c>
      <c r="P10" s="148" t="s">
        <v>231</v>
      </c>
    </row>
    <row r="11" spans="1:16" s="151" customFormat="1" ht="23.25" customHeight="1">
      <c r="A11" s="19" t="s">
        <v>235</v>
      </c>
      <c r="B11" s="153">
        <v>22</v>
      </c>
      <c r="C11" s="78">
        <v>1819</v>
      </c>
      <c r="D11" s="10" t="s">
        <v>231</v>
      </c>
      <c r="E11" s="10">
        <v>313</v>
      </c>
      <c r="F11" s="10">
        <v>1174</v>
      </c>
      <c r="G11" s="10">
        <v>332</v>
      </c>
      <c r="H11" s="10" t="s">
        <v>231</v>
      </c>
      <c r="I11" s="10" t="s">
        <v>231</v>
      </c>
      <c r="J11" s="10" t="s">
        <v>231</v>
      </c>
      <c r="K11" s="10" t="s">
        <v>231</v>
      </c>
      <c r="L11" s="10" t="s">
        <v>231</v>
      </c>
      <c r="M11" s="10">
        <v>12</v>
      </c>
      <c r="N11" s="10">
        <v>678</v>
      </c>
      <c r="O11" s="10">
        <v>10</v>
      </c>
      <c r="P11" s="9">
        <v>1141</v>
      </c>
    </row>
    <row r="12" spans="1:16" s="151" customFormat="1" ht="23.25" customHeight="1">
      <c r="A12" s="19" t="s">
        <v>236</v>
      </c>
      <c r="B12" s="153" t="s">
        <v>1</v>
      </c>
      <c r="C12" s="153" t="s">
        <v>1</v>
      </c>
      <c r="D12" s="153" t="s">
        <v>1</v>
      </c>
      <c r="E12" s="153" t="s">
        <v>1</v>
      </c>
      <c r="F12" s="153" t="s">
        <v>1</v>
      </c>
      <c r="G12" s="153" t="s">
        <v>1</v>
      </c>
      <c r="H12" s="153" t="s">
        <v>1</v>
      </c>
      <c r="I12" s="153" t="s">
        <v>1</v>
      </c>
      <c r="J12" s="153" t="s">
        <v>1</v>
      </c>
      <c r="K12" s="153" t="s">
        <v>1</v>
      </c>
      <c r="L12" s="153" t="s">
        <v>1</v>
      </c>
      <c r="M12" s="153" t="s">
        <v>1</v>
      </c>
      <c r="N12" s="153" t="s">
        <v>1</v>
      </c>
      <c r="O12" s="153" t="s">
        <v>1</v>
      </c>
      <c r="P12" s="213" t="s">
        <v>1</v>
      </c>
    </row>
    <row r="13" spans="1:16" ht="25.5" customHeight="1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</row>
    <row r="14" spans="1:16" ht="21" customHeight="1">
      <c r="A14" s="154" t="s">
        <v>237</v>
      </c>
      <c r="B14" s="211" t="s">
        <v>1</v>
      </c>
      <c r="C14" s="211" t="s">
        <v>1</v>
      </c>
      <c r="D14" s="211" t="s">
        <v>1</v>
      </c>
      <c r="E14" s="211" t="s">
        <v>1</v>
      </c>
      <c r="F14" s="211" t="s">
        <v>1</v>
      </c>
      <c r="G14" s="211" t="s">
        <v>1</v>
      </c>
      <c r="H14" s="211" t="s">
        <v>1</v>
      </c>
      <c r="I14" s="211" t="s">
        <v>1</v>
      </c>
      <c r="J14" s="211" t="s">
        <v>1</v>
      </c>
      <c r="K14" s="211" t="s">
        <v>1</v>
      </c>
      <c r="L14" s="211" t="s">
        <v>1</v>
      </c>
      <c r="M14" s="211" t="s">
        <v>1</v>
      </c>
      <c r="N14" s="211" t="s">
        <v>1</v>
      </c>
      <c r="O14" s="211" t="s">
        <v>1</v>
      </c>
      <c r="P14" s="212" t="s">
        <v>1</v>
      </c>
    </row>
    <row r="15" spans="1:16" ht="21" customHeight="1">
      <c r="A15" s="154" t="s">
        <v>238</v>
      </c>
      <c r="B15" s="153" t="s">
        <v>1</v>
      </c>
      <c r="C15" s="153" t="s">
        <v>1</v>
      </c>
      <c r="D15" s="153" t="s">
        <v>1</v>
      </c>
      <c r="E15" s="153" t="s">
        <v>1</v>
      </c>
      <c r="F15" s="153" t="s">
        <v>1</v>
      </c>
      <c r="G15" s="153" t="s">
        <v>1</v>
      </c>
      <c r="H15" s="153" t="s">
        <v>1</v>
      </c>
      <c r="I15" s="153" t="s">
        <v>1</v>
      </c>
      <c r="J15" s="153" t="s">
        <v>1</v>
      </c>
      <c r="K15" s="153" t="s">
        <v>1</v>
      </c>
      <c r="L15" s="153" t="s">
        <v>1</v>
      </c>
      <c r="M15" s="153" t="s">
        <v>1</v>
      </c>
      <c r="N15" s="153" t="s">
        <v>1</v>
      </c>
      <c r="O15" s="153" t="s">
        <v>1</v>
      </c>
      <c r="P15" s="213" t="s">
        <v>1</v>
      </c>
    </row>
    <row r="16" spans="1:16" ht="21" customHeight="1">
      <c r="A16" s="154" t="s">
        <v>239</v>
      </c>
      <c r="B16" s="153" t="s">
        <v>1</v>
      </c>
      <c r="C16" s="153" t="s">
        <v>1</v>
      </c>
      <c r="D16" s="153" t="s">
        <v>1</v>
      </c>
      <c r="E16" s="153" t="s">
        <v>1</v>
      </c>
      <c r="F16" s="153" t="s">
        <v>1</v>
      </c>
      <c r="G16" s="153" t="s">
        <v>1</v>
      </c>
      <c r="H16" s="153" t="s">
        <v>1</v>
      </c>
      <c r="I16" s="153" t="s">
        <v>1</v>
      </c>
      <c r="J16" s="153" t="s">
        <v>1</v>
      </c>
      <c r="K16" s="153" t="s">
        <v>1</v>
      </c>
      <c r="L16" s="153" t="s">
        <v>1</v>
      </c>
      <c r="M16" s="153" t="s">
        <v>1</v>
      </c>
      <c r="N16" s="153" t="s">
        <v>1</v>
      </c>
      <c r="O16" s="153" t="s">
        <v>1</v>
      </c>
      <c r="P16" s="213" t="s">
        <v>1</v>
      </c>
    </row>
    <row r="17" spans="1:16" ht="21" customHeight="1">
      <c r="A17" s="154" t="s">
        <v>240</v>
      </c>
      <c r="B17" s="153" t="s">
        <v>1</v>
      </c>
      <c r="C17" s="153" t="s">
        <v>1</v>
      </c>
      <c r="D17" s="153" t="s">
        <v>1</v>
      </c>
      <c r="E17" s="153" t="s">
        <v>1</v>
      </c>
      <c r="F17" s="153" t="s">
        <v>1</v>
      </c>
      <c r="G17" s="153" t="s">
        <v>1</v>
      </c>
      <c r="H17" s="153" t="s">
        <v>1</v>
      </c>
      <c r="I17" s="153" t="s">
        <v>1</v>
      </c>
      <c r="J17" s="153" t="s">
        <v>1</v>
      </c>
      <c r="K17" s="153" t="s">
        <v>1</v>
      </c>
      <c r="L17" s="153" t="s">
        <v>1</v>
      </c>
      <c r="M17" s="153" t="s">
        <v>1</v>
      </c>
      <c r="N17" s="153" t="s">
        <v>1</v>
      </c>
      <c r="O17" s="153" t="s">
        <v>1</v>
      </c>
      <c r="P17" s="213" t="s">
        <v>1</v>
      </c>
    </row>
    <row r="18" spans="1:16" ht="21" customHeight="1">
      <c r="A18" s="154" t="s">
        <v>241</v>
      </c>
      <c r="B18" s="153" t="s">
        <v>1</v>
      </c>
      <c r="C18" s="153" t="s">
        <v>1</v>
      </c>
      <c r="D18" s="153" t="s">
        <v>1</v>
      </c>
      <c r="E18" s="153" t="s">
        <v>1</v>
      </c>
      <c r="F18" s="153" t="s">
        <v>1</v>
      </c>
      <c r="G18" s="153" t="s">
        <v>1</v>
      </c>
      <c r="H18" s="153" t="s">
        <v>1</v>
      </c>
      <c r="I18" s="153" t="s">
        <v>1</v>
      </c>
      <c r="J18" s="153" t="s">
        <v>1</v>
      </c>
      <c r="K18" s="153" t="s">
        <v>1</v>
      </c>
      <c r="L18" s="153" t="s">
        <v>1</v>
      </c>
      <c r="M18" s="153" t="s">
        <v>1</v>
      </c>
      <c r="N18" s="153" t="s">
        <v>1</v>
      </c>
      <c r="O18" s="153" t="s">
        <v>1</v>
      </c>
      <c r="P18" s="213" t="s">
        <v>1</v>
      </c>
    </row>
    <row r="19" spans="1:16" ht="21" customHeight="1">
      <c r="A19" s="154" t="s">
        <v>242</v>
      </c>
      <c r="B19" s="153" t="s">
        <v>1</v>
      </c>
      <c r="C19" s="153" t="s">
        <v>1</v>
      </c>
      <c r="D19" s="153" t="s">
        <v>1</v>
      </c>
      <c r="E19" s="153" t="s">
        <v>1</v>
      </c>
      <c r="F19" s="153" t="s">
        <v>1</v>
      </c>
      <c r="G19" s="153" t="s">
        <v>1</v>
      </c>
      <c r="H19" s="153" t="s">
        <v>1</v>
      </c>
      <c r="I19" s="153" t="s">
        <v>1</v>
      </c>
      <c r="J19" s="153" t="s">
        <v>1</v>
      </c>
      <c r="K19" s="153" t="s">
        <v>1</v>
      </c>
      <c r="L19" s="153" t="s">
        <v>1</v>
      </c>
      <c r="M19" s="153" t="s">
        <v>1</v>
      </c>
      <c r="N19" s="153" t="s">
        <v>1</v>
      </c>
      <c r="O19" s="153" t="s">
        <v>1</v>
      </c>
      <c r="P19" s="213" t="s">
        <v>1</v>
      </c>
    </row>
    <row r="20" spans="1:16" ht="21" customHeight="1">
      <c r="A20" s="154" t="s">
        <v>243</v>
      </c>
      <c r="B20" s="153" t="s">
        <v>1</v>
      </c>
      <c r="C20" s="153" t="s">
        <v>1</v>
      </c>
      <c r="D20" s="153" t="s">
        <v>1</v>
      </c>
      <c r="E20" s="153" t="s">
        <v>1</v>
      </c>
      <c r="F20" s="153" t="s">
        <v>1</v>
      </c>
      <c r="G20" s="153" t="s">
        <v>1</v>
      </c>
      <c r="H20" s="153" t="s">
        <v>1</v>
      </c>
      <c r="I20" s="153" t="s">
        <v>1</v>
      </c>
      <c r="J20" s="153" t="s">
        <v>1</v>
      </c>
      <c r="K20" s="153" t="s">
        <v>1</v>
      </c>
      <c r="L20" s="153" t="s">
        <v>1</v>
      </c>
      <c r="M20" s="153" t="s">
        <v>1</v>
      </c>
      <c r="N20" s="153" t="s">
        <v>1</v>
      </c>
      <c r="O20" s="153" t="s">
        <v>1</v>
      </c>
      <c r="P20" s="213" t="s">
        <v>1</v>
      </c>
    </row>
    <row r="21" spans="1:16" ht="21" customHeight="1">
      <c r="A21" s="154" t="s">
        <v>244</v>
      </c>
      <c r="B21" s="153" t="s">
        <v>1</v>
      </c>
      <c r="C21" s="153" t="s">
        <v>1</v>
      </c>
      <c r="D21" s="153" t="s">
        <v>1</v>
      </c>
      <c r="E21" s="153" t="s">
        <v>1</v>
      </c>
      <c r="F21" s="153" t="s">
        <v>1</v>
      </c>
      <c r="G21" s="153" t="s">
        <v>1</v>
      </c>
      <c r="H21" s="153" t="s">
        <v>1</v>
      </c>
      <c r="I21" s="153" t="s">
        <v>1</v>
      </c>
      <c r="J21" s="153" t="s">
        <v>1</v>
      </c>
      <c r="K21" s="153" t="s">
        <v>1</v>
      </c>
      <c r="L21" s="153" t="s">
        <v>1</v>
      </c>
      <c r="M21" s="153" t="s">
        <v>1</v>
      </c>
      <c r="N21" s="153" t="s">
        <v>1</v>
      </c>
      <c r="O21" s="153" t="s">
        <v>1</v>
      </c>
      <c r="P21" s="213" t="s">
        <v>1</v>
      </c>
    </row>
    <row r="22" spans="1:16" ht="21" customHeight="1">
      <c r="A22" s="154" t="s">
        <v>245</v>
      </c>
      <c r="B22" s="153" t="s">
        <v>1</v>
      </c>
      <c r="C22" s="153" t="s">
        <v>1</v>
      </c>
      <c r="D22" s="153" t="s">
        <v>1</v>
      </c>
      <c r="E22" s="153" t="s">
        <v>1</v>
      </c>
      <c r="F22" s="153" t="s">
        <v>1</v>
      </c>
      <c r="G22" s="153" t="s">
        <v>1</v>
      </c>
      <c r="H22" s="153" t="s">
        <v>1</v>
      </c>
      <c r="I22" s="153" t="s">
        <v>1</v>
      </c>
      <c r="J22" s="153" t="s">
        <v>1</v>
      </c>
      <c r="K22" s="153" t="s">
        <v>1</v>
      </c>
      <c r="L22" s="153" t="s">
        <v>1</v>
      </c>
      <c r="M22" s="153" t="s">
        <v>1</v>
      </c>
      <c r="N22" s="153" t="s">
        <v>1</v>
      </c>
      <c r="O22" s="153" t="s">
        <v>1</v>
      </c>
      <c r="P22" s="213" t="s">
        <v>1</v>
      </c>
    </row>
    <row r="23" spans="1:16" ht="21" customHeight="1">
      <c r="A23" s="154" t="s">
        <v>246</v>
      </c>
      <c r="B23" s="153" t="s">
        <v>1</v>
      </c>
      <c r="C23" s="153" t="s">
        <v>1</v>
      </c>
      <c r="D23" s="153" t="s">
        <v>1</v>
      </c>
      <c r="E23" s="153" t="s">
        <v>1</v>
      </c>
      <c r="F23" s="153" t="s">
        <v>1</v>
      </c>
      <c r="G23" s="153" t="s">
        <v>1</v>
      </c>
      <c r="H23" s="153" t="s">
        <v>1</v>
      </c>
      <c r="I23" s="153" t="s">
        <v>1</v>
      </c>
      <c r="J23" s="153" t="s">
        <v>1</v>
      </c>
      <c r="K23" s="153" t="s">
        <v>1</v>
      </c>
      <c r="L23" s="153" t="s">
        <v>1</v>
      </c>
      <c r="M23" s="153" t="s">
        <v>1</v>
      </c>
      <c r="N23" s="153" t="s">
        <v>1</v>
      </c>
      <c r="O23" s="153" t="s">
        <v>1</v>
      </c>
      <c r="P23" s="213" t="s">
        <v>1</v>
      </c>
    </row>
    <row r="24" spans="1:16" ht="21" customHeight="1">
      <c r="A24" s="154" t="s">
        <v>247</v>
      </c>
      <c r="B24" s="153" t="s">
        <v>1</v>
      </c>
      <c r="C24" s="153" t="s">
        <v>1</v>
      </c>
      <c r="D24" s="153" t="s">
        <v>1</v>
      </c>
      <c r="E24" s="153" t="s">
        <v>1</v>
      </c>
      <c r="F24" s="153" t="s">
        <v>1</v>
      </c>
      <c r="G24" s="153" t="s">
        <v>1</v>
      </c>
      <c r="H24" s="153" t="s">
        <v>1</v>
      </c>
      <c r="I24" s="153" t="s">
        <v>1</v>
      </c>
      <c r="J24" s="153" t="s">
        <v>1</v>
      </c>
      <c r="K24" s="153" t="s">
        <v>1</v>
      </c>
      <c r="L24" s="153" t="s">
        <v>1</v>
      </c>
      <c r="M24" s="153" t="s">
        <v>1</v>
      </c>
      <c r="N24" s="153" t="s">
        <v>1</v>
      </c>
      <c r="O24" s="153" t="s">
        <v>1</v>
      </c>
      <c r="P24" s="213" t="s">
        <v>1</v>
      </c>
    </row>
    <row r="25" spans="1:16" ht="21" customHeight="1">
      <c r="A25" s="154" t="s">
        <v>248</v>
      </c>
      <c r="B25" s="153" t="s">
        <v>1</v>
      </c>
      <c r="C25" s="153" t="s">
        <v>1</v>
      </c>
      <c r="D25" s="153" t="s">
        <v>1</v>
      </c>
      <c r="E25" s="153" t="s">
        <v>1</v>
      </c>
      <c r="F25" s="153" t="s">
        <v>1</v>
      </c>
      <c r="G25" s="153" t="s">
        <v>1</v>
      </c>
      <c r="H25" s="153" t="s">
        <v>1</v>
      </c>
      <c r="I25" s="153" t="s">
        <v>1</v>
      </c>
      <c r="J25" s="153" t="s">
        <v>1</v>
      </c>
      <c r="K25" s="153" t="s">
        <v>1</v>
      </c>
      <c r="L25" s="153" t="s">
        <v>1</v>
      </c>
      <c r="M25" s="153" t="s">
        <v>1</v>
      </c>
      <c r="N25" s="153" t="s">
        <v>1</v>
      </c>
      <c r="O25" s="153" t="s">
        <v>1</v>
      </c>
      <c r="P25" s="213" t="s">
        <v>1</v>
      </c>
    </row>
    <row r="26" spans="1:16" ht="21" customHeight="1">
      <c r="A26" s="154" t="s">
        <v>249</v>
      </c>
      <c r="B26" s="153" t="s">
        <v>1</v>
      </c>
      <c r="C26" s="153" t="s">
        <v>1</v>
      </c>
      <c r="D26" s="153" t="s">
        <v>1</v>
      </c>
      <c r="E26" s="153" t="s">
        <v>1</v>
      </c>
      <c r="F26" s="153" t="s">
        <v>1</v>
      </c>
      <c r="G26" s="153" t="s">
        <v>1</v>
      </c>
      <c r="H26" s="153" t="s">
        <v>1</v>
      </c>
      <c r="I26" s="153" t="s">
        <v>1</v>
      </c>
      <c r="J26" s="153" t="s">
        <v>1</v>
      </c>
      <c r="K26" s="153" t="s">
        <v>1</v>
      </c>
      <c r="L26" s="153" t="s">
        <v>1</v>
      </c>
      <c r="M26" s="153" t="s">
        <v>1</v>
      </c>
      <c r="N26" s="153" t="s">
        <v>1</v>
      </c>
      <c r="O26" s="153" t="s">
        <v>1</v>
      </c>
      <c r="P26" s="213" t="s">
        <v>1</v>
      </c>
    </row>
    <row r="27" spans="1:16" ht="21" customHeight="1">
      <c r="A27" s="154" t="s">
        <v>250</v>
      </c>
      <c r="B27" s="153" t="s">
        <v>1</v>
      </c>
      <c r="C27" s="153" t="s">
        <v>1</v>
      </c>
      <c r="D27" s="153" t="s">
        <v>1</v>
      </c>
      <c r="E27" s="153" t="s">
        <v>1</v>
      </c>
      <c r="F27" s="153" t="s">
        <v>1</v>
      </c>
      <c r="G27" s="153" t="s">
        <v>1</v>
      </c>
      <c r="H27" s="153" t="s">
        <v>1</v>
      </c>
      <c r="I27" s="153" t="s">
        <v>1</v>
      </c>
      <c r="J27" s="153" t="s">
        <v>1</v>
      </c>
      <c r="K27" s="153" t="s">
        <v>1</v>
      </c>
      <c r="L27" s="153" t="s">
        <v>1</v>
      </c>
      <c r="M27" s="153" t="s">
        <v>1</v>
      </c>
      <c r="N27" s="153" t="s">
        <v>1</v>
      </c>
      <c r="O27" s="153" t="s">
        <v>1</v>
      </c>
      <c r="P27" s="213" t="s">
        <v>1</v>
      </c>
    </row>
    <row r="28" spans="1:16" ht="21" customHeight="1">
      <c r="A28" s="154" t="s">
        <v>251</v>
      </c>
      <c r="B28" s="153" t="s">
        <v>1</v>
      </c>
      <c r="C28" s="153" t="s">
        <v>1</v>
      </c>
      <c r="D28" s="153" t="s">
        <v>1</v>
      </c>
      <c r="E28" s="153" t="s">
        <v>1</v>
      </c>
      <c r="F28" s="153" t="s">
        <v>1</v>
      </c>
      <c r="G28" s="153" t="s">
        <v>1</v>
      </c>
      <c r="H28" s="153" t="s">
        <v>1</v>
      </c>
      <c r="I28" s="153" t="s">
        <v>1</v>
      </c>
      <c r="J28" s="153" t="s">
        <v>1</v>
      </c>
      <c r="K28" s="153" t="s">
        <v>1</v>
      </c>
      <c r="L28" s="153" t="s">
        <v>1</v>
      </c>
      <c r="M28" s="153" t="s">
        <v>1</v>
      </c>
      <c r="N28" s="153" t="s">
        <v>1</v>
      </c>
      <c r="O28" s="153" t="s">
        <v>1</v>
      </c>
      <c r="P28" s="213" t="s">
        <v>1</v>
      </c>
    </row>
    <row r="29" spans="1:16" ht="21" customHeight="1">
      <c r="A29" s="154" t="s">
        <v>252</v>
      </c>
      <c r="B29" s="153" t="s">
        <v>1</v>
      </c>
      <c r="C29" s="153" t="s">
        <v>1</v>
      </c>
      <c r="D29" s="153" t="s">
        <v>1</v>
      </c>
      <c r="E29" s="153" t="s">
        <v>1</v>
      </c>
      <c r="F29" s="153" t="s">
        <v>1</v>
      </c>
      <c r="G29" s="153" t="s">
        <v>1</v>
      </c>
      <c r="H29" s="153" t="s">
        <v>1</v>
      </c>
      <c r="I29" s="153" t="s">
        <v>1</v>
      </c>
      <c r="J29" s="153" t="s">
        <v>1</v>
      </c>
      <c r="K29" s="153" t="s">
        <v>1</v>
      </c>
      <c r="L29" s="153" t="s">
        <v>1</v>
      </c>
      <c r="M29" s="153" t="s">
        <v>1</v>
      </c>
      <c r="N29" s="153" t="s">
        <v>1</v>
      </c>
      <c r="O29" s="153" t="s">
        <v>1</v>
      </c>
      <c r="P29" s="213" t="s">
        <v>1</v>
      </c>
    </row>
    <row r="30" spans="1:16" ht="21" customHeight="1">
      <c r="A30" s="154" t="s">
        <v>253</v>
      </c>
      <c r="B30" s="153" t="s">
        <v>1</v>
      </c>
      <c r="C30" s="153" t="s">
        <v>1</v>
      </c>
      <c r="D30" s="153" t="s">
        <v>1</v>
      </c>
      <c r="E30" s="153" t="s">
        <v>1</v>
      </c>
      <c r="F30" s="153" t="s">
        <v>1</v>
      </c>
      <c r="G30" s="153" t="s">
        <v>1</v>
      </c>
      <c r="H30" s="153" t="s">
        <v>1</v>
      </c>
      <c r="I30" s="153" t="s">
        <v>1</v>
      </c>
      <c r="J30" s="153" t="s">
        <v>1</v>
      </c>
      <c r="K30" s="153" t="s">
        <v>1</v>
      </c>
      <c r="L30" s="153" t="s">
        <v>1</v>
      </c>
      <c r="M30" s="153" t="s">
        <v>1</v>
      </c>
      <c r="N30" s="153" t="s">
        <v>1</v>
      </c>
      <c r="O30" s="153" t="s">
        <v>1</v>
      </c>
      <c r="P30" s="213" t="s">
        <v>1</v>
      </c>
    </row>
    <row r="31" spans="1:16" ht="15" customHeight="1">
      <c r="A31" s="15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21" customHeight="1">
      <c r="A32" s="14" t="s">
        <v>254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1:16" ht="18.75" customHeight="1">
      <c r="A33" s="291" t="s">
        <v>255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</row>
    <row r="34" spans="1:16" ht="18.75" customHeight="1">
      <c r="A34" s="291" t="s">
        <v>256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</row>
    <row r="35" spans="2:16" ht="18.7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</sheetData>
  <sheetProtection/>
  <mergeCells count="19">
    <mergeCell ref="A13:P13"/>
    <mergeCell ref="A33:P33"/>
    <mergeCell ref="A34:P34"/>
    <mergeCell ref="G5:G6"/>
    <mergeCell ref="H5:H6"/>
    <mergeCell ref="I5:J5"/>
    <mergeCell ref="K5:L5"/>
    <mergeCell ref="M5:N5"/>
    <mergeCell ref="O5:P5"/>
    <mergeCell ref="A1:P1"/>
    <mergeCell ref="A3:P3"/>
    <mergeCell ref="A4:A6"/>
    <mergeCell ref="B4:B6"/>
    <mergeCell ref="C4:C6"/>
    <mergeCell ref="D4:H4"/>
    <mergeCell ref="I4:P4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3" width="15.77734375" style="0" customWidth="1"/>
  </cols>
  <sheetData>
    <row r="1" spans="1:3" ht="13.5">
      <c r="A1" s="156" t="s">
        <v>257</v>
      </c>
      <c r="C1" s="157"/>
    </row>
    <row r="2" spans="1:3" ht="13.5">
      <c r="A2" s="156"/>
      <c r="C2" s="157"/>
    </row>
    <row r="3" spans="1:3" ht="13.5">
      <c r="A3" s="141" t="s">
        <v>331</v>
      </c>
      <c r="B3" s="5"/>
      <c r="C3" s="5"/>
    </row>
    <row r="4" spans="1:3" ht="23.25" customHeight="1">
      <c r="A4" s="222" t="s">
        <v>258</v>
      </c>
      <c r="B4" s="218" t="s">
        <v>259</v>
      </c>
      <c r="C4" s="223" t="s">
        <v>260</v>
      </c>
    </row>
    <row r="5" spans="1:3" ht="21" customHeight="1">
      <c r="A5" s="35" t="s">
        <v>2</v>
      </c>
      <c r="B5" s="158">
        <v>101.8</v>
      </c>
      <c r="C5" s="159">
        <v>102.6</v>
      </c>
    </row>
    <row r="6" spans="1:3" ht="21" customHeight="1">
      <c r="A6" s="35" t="s">
        <v>0</v>
      </c>
      <c r="B6" s="158">
        <v>99.5</v>
      </c>
      <c r="C6" s="159">
        <v>99.5</v>
      </c>
    </row>
    <row r="7" spans="1:3" ht="12.75" customHeight="1">
      <c r="A7" s="25"/>
      <c r="B7" s="160"/>
      <c r="C7" s="161"/>
    </row>
    <row r="8" spans="1:3" ht="13.5">
      <c r="A8" s="145" t="s">
        <v>261</v>
      </c>
      <c r="B8" s="88"/>
      <c r="C8" s="8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3" width="15.77734375" style="0" customWidth="1"/>
  </cols>
  <sheetData>
    <row r="1" spans="1:8" ht="13.5">
      <c r="A1" s="162" t="s">
        <v>334</v>
      </c>
      <c r="C1" s="157"/>
      <c r="D1" s="87"/>
      <c r="E1" s="87"/>
      <c r="F1" s="87"/>
      <c r="G1" s="87"/>
      <c r="H1" s="87"/>
    </row>
    <row r="2" spans="1:8" ht="13.5">
      <c r="A2" s="162"/>
      <c r="C2" s="157"/>
      <c r="D2" s="87"/>
      <c r="E2" s="87"/>
      <c r="F2" s="87"/>
      <c r="G2" s="87"/>
      <c r="H2" s="87"/>
    </row>
    <row r="3" spans="1:8" ht="13.5">
      <c r="A3" s="141" t="s">
        <v>262</v>
      </c>
      <c r="B3" s="5"/>
      <c r="C3" s="5"/>
      <c r="D3" s="5"/>
      <c r="E3" s="5"/>
      <c r="F3" s="5"/>
      <c r="G3" s="5"/>
      <c r="H3" s="5"/>
    </row>
    <row r="4" spans="1:8" ht="24.75" customHeight="1">
      <c r="A4" s="222" t="s">
        <v>10</v>
      </c>
      <c r="B4" s="218" t="s">
        <v>263</v>
      </c>
      <c r="C4" s="219" t="s">
        <v>264</v>
      </c>
      <c r="D4" s="5"/>
      <c r="E4" s="5"/>
      <c r="F4" s="5"/>
      <c r="G4" s="5"/>
      <c r="H4" s="5"/>
    </row>
    <row r="5" spans="1:8" s="40" customFormat="1" ht="24.75" customHeight="1">
      <c r="A5" s="35" t="s">
        <v>2</v>
      </c>
      <c r="B5" s="163">
        <v>0.789</v>
      </c>
      <c r="C5" s="164">
        <v>0.663</v>
      </c>
      <c r="D5" s="21"/>
      <c r="E5" s="21"/>
      <c r="F5" s="21"/>
      <c r="G5" s="21"/>
      <c r="H5" s="21"/>
    </row>
    <row r="6" spans="1:8" s="40" customFormat="1" ht="24.75" customHeight="1">
      <c r="A6" s="35" t="s">
        <v>0</v>
      </c>
      <c r="B6" s="163">
        <v>0.664</v>
      </c>
      <c r="C6" s="164">
        <v>1.116</v>
      </c>
      <c r="D6" s="21"/>
      <c r="E6" s="21"/>
      <c r="F6" s="21"/>
      <c r="G6" s="21"/>
      <c r="H6" s="21"/>
    </row>
    <row r="7" spans="1:8" s="40" customFormat="1" ht="13.5" customHeight="1">
      <c r="A7" s="25"/>
      <c r="B7" s="165"/>
      <c r="C7" s="165"/>
      <c r="D7" s="21"/>
      <c r="E7" s="21"/>
      <c r="F7" s="21"/>
      <c r="G7" s="21"/>
      <c r="H7" s="21"/>
    </row>
    <row r="8" spans="1:8" ht="13.5">
      <c r="A8" s="145" t="s">
        <v>265</v>
      </c>
      <c r="B8" s="88"/>
      <c r="C8" s="88"/>
      <c r="D8" s="87"/>
      <c r="E8" s="87"/>
      <c r="F8" s="87"/>
      <c r="G8" s="87"/>
      <c r="H8" s="87"/>
    </row>
    <row r="9" spans="1:8" ht="13.5">
      <c r="A9" s="87" t="s">
        <v>266</v>
      </c>
      <c r="B9" s="88"/>
      <c r="C9" s="88"/>
      <c r="D9" s="87"/>
      <c r="E9" s="87"/>
      <c r="F9" s="87"/>
      <c r="G9" s="87"/>
      <c r="H9" s="8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12.4453125" style="0" customWidth="1"/>
  </cols>
  <sheetData>
    <row r="1" spans="1:11" ht="13.5">
      <c r="A1" s="166" t="s">
        <v>335</v>
      </c>
      <c r="B1" s="87"/>
      <c r="D1" s="167"/>
      <c r="E1" s="87"/>
      <c r="F1" s="87"/>
      <c r="G1" s="87"/>
      <c r="H1" s="87"/>
      <c r="I1" s="87"/>
      <c r="J1" s="87"/>
      <c r="K1" s="87"/>
    </row>
    <row r="2" spans="1:11" ht="13.5">
      <c r="A2" s="167"/>
      <c r="B2" s="87"/>
      <c r="D2" s="167"/>
      <c r="E2" s="87"/>
      <c r="F2" s="87"/>
      <c r="G2" s="87"/>
      <c r="H2" s="87"/>
      <c r="I2" s="87"/>
      <c r="J2" s="87"/>
      <c r="K2" s="87"/>
    </row>
    <row r="3" spans="1:11" ht="13.5">
      <c r="A3" s="141" t="s">
        <v>267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>
      <c r="A4" s="277" t="s">
        <v>268</v>
      </c>
      <c r="B4" s="250" t="s">
        <v>269</v>
      </c>
      <c r="C4" s="250"/>
      <c r="D4" s="250" t="s">
        <v>270</v>
      </c>
      <c r="E4" s="250"/>
      <c r="F4" s="250" t="s">
        <v>271</v>
      </c>
      <c r="G4" s="250"/>
      <c r="H4" s="250"/>
      <c r="I4" s="250"/>
      <c r="J4" s="250"/>
      <c r="K4" s="279"/>
    </row>
    <row r="5" spans="1:11" ht="13.5">
      <c r="A5" s="277"/>
      <c r="B5" s="250"/>
      <c r="C5" s="250"/>
      <c r="D5" s="250"/>
      <c r="E5" s="250"/>
      <c r="F5" s="250" t="s">
        <v>210</v>
      </c>
      <c r="G5" s="250"/>
      <c r="H5" s="250" t="s">
        <v>272</v>
      </c>
      <c r="I5" s="250"/>
      <c r="J5" s="250" t="s">
        <v>273</v>
      </c>
      <c r="K5" s="279"/>
    </row>
    <row r="6" spans="1:11" ht="13.5">
      <c r="A6" s="277"/>
      <c r="B6" s="217" t="s">
        <v>274</v>
      </c>
      <c r="C6" s="218" t="s">
        <v>139</v>
      </c>
      <c r="D6" s="218" t="s">
        <v>274</v>
      </c>
      <c r="E6" s="218" t="s">
        <v>139</v>
      </c>
      <c r="F6" s="218" t="s">
        <v>274</v>
      </c>
      <c r="G6" s="218" t="s">
        <v>139</v>
      </c>
      <c r="H6" s="218" t="s">
        <v>274</v>
      </c>
      <c r="I6" s="218" t="s">
        <v>139</v>
      </c>
      <c r="J6" s="218" t="s">
        <v>274</v>
      </c>
      <c r="K6" s="223" t="s">
        <v>139</v>
      </c>
    </row>
    <row r="7" spans="1:12" ht="24.75" customHeight="1">
      <c r="A7" s="26" t="s">
        <v>2</v>
      </c>
      <c r="B7" s="168">
        <f>D7+F7</f>
        <v>6</v>
      </c>
      <c r="C7" s="168">
        <f>E7+G7</f>
        <v>1</v>
      </c>
      <c r="D7" s="168">
        <v>6</v>
      </c>
      <c r="E7" s="168">
        <v>1</v>
      </c>
      <c r="F7" s="78">
        <f>H7+J7</f>
        <v>0</v>
      </c>
      <c r="G7" s="78">
        <f>I7+K7</f>
        <v>0</v>
      </c>
      <c r="H7" s="78">
        <v>0</v>
      </c>
      <c r="I7" s="78">
        <v>0</v>
      </c>
      <c r="J7" s="78">
        <v>0</v>
      </c>
      <c r="K7" s="169">
        <v>0</v>
      </c>
      <c r="L7" s="20"/>
    </row>
    <row r="8" spans="1:12" ht="24.75" customHeight="1">
      <c r="A8" s="26" t="s">
        <v>0</v>
      </c>
      <c r="B8" s="168">
        <v>5</v>
      </c>
      <c r="C8" s="168">
        <v>3</v>
      </c>
      <c r="D8" s="168">
        <v>5</v>
      </c>
      <c r="E8" s="168">
        <v>3</v>
      </c>
      <c r="F8" s="78">
        <v>0</v>
      </c>
      <c r="G8" s="78">
        <v>0</v>
      </c>
      <c r="H8" s="78"/>
      <c r="I8" s="78">
        <v>0</v>
      </c>
      <c r="J8" s="78">
        <v>0</v>
      </c>
      <c r="K8" s="169">
        <v>0</v>
      </c>
      <c r="L8" s="20"/>
    </row>
    <row r="9" spans="1:12" ht="12" customHeight="1">
      <c r="A9" s="25"/>
      <c r="B9" s="170"/>
      <c r="C9" s="170"/>
      <c r="D9" s="170"/>
      <c r="E9" s="170"/>
      <c r="F9" s="108"/>
      <c r="G9" s="108"/>
      <c r="H9" s="108"/>
      <c r="I9" s="108"/>
      <c r="J9" s="108"/>
      <c r="K9" s="108"/>
      <c r="L9" s="20"/>
    </row>
    <row r="10" spans="1:11" ht="13.5">
      <c r="A10" s="145" t="s">
        <v>275</v>
      </c>
      <c r="B10" s="88"/>
      <c r="C10" s="88"/>
      <c r="D10" s="88"/>
      <c r="E10" s="88"/>
      <c r="F10" s="87"/>
      <c r="G10" s="87"/>
      <c r="H10" s="87"/>
      <c r="I10" s="87"/>
      <c r="J10" s="87"/>
      <c r="K10" s="87"/>
    </row>
  </sheetData>
  <sheetProtection/>
  <mergeCells count="7">
    <mergeCell ref="A4:A6"/>
    <mergeCell ref="B4:C5"/>
    <mergeCell ref="D4:E5"/>
    <mergeCell ref="F4:K4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H17" sqref="H17"/>
    </sheetView>
  </sheetViews>
  <sheetFormatPr defaultColWidth="8.88671875" defaultRowHeight="13.5"/>
  <cols>
    <col min="1" max="1" width="8.88671875" style="27" customWidth="1"/>
    <col min="2" max="2" width="6.77734375" style="27" customWidth="1"/>
    <col min="3" max="3" width="5.77734375" style="27" customWidth="1"/>
    <col min="4" max="4" width="6.77734375" style="27" customWidth="1"/>
    <col min="5" max="15" width="5.77734375" style="27" customWidth="1"/>
    <col min="16" max="16" width="5.3359375" style="27" bestFit="1" customWidth="1"/>
    <col min="17" max="17" width="5.77734375" style="27" customWidth="1"/>
    <col min="18" max="18" width="5.3359375" style="27" bestFit="1" customWidth="1"/>
    <col min="19" max="19" width="5.77734375" style="27" customWidth="1"/>
    <col min="20" max="20" width="5.3359375" style="27" bestFit="1" customWidth="1"/>
    <col min="21" max="21" width="5.77734375" style="27" customWidth="1"/>
    <col min="22" max="22" width="5.3359375" style="27" bestFit="1" customWidth="1"/>
    <col min="23" max="23" width="5.77734375" style="27" customWidth="1"/>
    <col min="24" max="24" width="5.3359375" style="27" bestFit="1" customWidth="1"/>
    <col min="25" max="25" width="5.77734375" style="27" customWidth="1"/>
    <col min="26" max="26" width="5.77734375" style="27" bestFit="1" customWidth="1"/>
    <col min="27" max="27" width="5.77734375" style="27" customWidth="1"/>
    <col min="28" max="28" width="5.3359375" style="27" bestFit="1" customWidth="1"/>
    <col min="29" max="29" width="5.77734375" style="27" customWidth="1"/>
    <col min="30" max="30" width="5.3359375" style="27" bestFit="1" customWidth="1"/>
    <col min="31" max="31" width="5.77734375" style="27" customWidth="1"/>
    <col min="32" max="32" width="5.3359375" style="27" bestFit="1" customWidth="1"/>
    <col min="33" max="33" width="5.77734375" style="27" customWidth="1"/>
    <col min="34" max="16384" width="8.88671875" style="27" customWidth="1"/>
  </cols>
  <sheetData>
    <row r="1" spans="1:33" ht="20.25" customHeight="1">
      <c r="A1" s="246" t="s">
        <v>172</v>
      </c>
      <c r="B1" s="246"/>
      <c r="C1" s="246"/>
      <c r="D1" s="246"/>
      <c r="E1" s="246"/>
      <c r="F1" s="246"/>
      <c r="G1" s="246"/>
      <c r="H1" s="246"/>
      <c r="I1" s="246"/>
      <c r="J1" s="280"/>
      <c r="K1" s="280"/>
      <c r="L1" s="280"/>
      <c r="M1" s="280"/>
      <c r="N1" s="280"/>
      <c r="O1" s="28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90" customFormat="1" ht="15" customHeight="1">
      <c r="A2" s="13"/>
      <c r="B2" s="13"/>
      <c r="C2" s="13"/>
      <c r="D2" s="13"/>
      <c r="E2" s="13"/>
      <c r="F2" s="13"/>
      <c r="G2" s="13"/>
      <c r="H2" s="13"/>
      <c r="I2" s="13"/>
      <c r="J2" s="12"/>
      <c r="K2" s="12"/>
      <c r="L2" s="12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90" customFormat="1" ht="20.25" customHeight="1">
      <c r="A3" s="247" t="s">
        <v>148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</row>
    <row r="4" spans="1:33" s="90" customFormat="1" ht="24.75" customHeight="1">
      <c r="A4" s="248" t="s">
        <v>123</v>
      </c>
      <c r="B4" s="258" t="s">
        <v>149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8"/>
      <c r="V4" s="251" t="s">
        <v>150</v>
      </c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</row>
    <row r="5" spans="1:33" s="90" customFormat="1" ht="24.75" customHeight="1">
      <c r="A5" s="249"/>
      <c r="B5" s="258" t="s">
        <v>151</v>
      </c>
      <c r="C5" s="248"/>
      <c r="D5" s="293" t="s">
        <v>152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87"/>
      <c r="P5" s="254" t="s">
        <v>153</v>
      </c>
      <c r="Q5" s="300"/>
      <c r="R5" s="254" t="s">
        <v>154</v>
      </c>
      <c r="S5" s="300"/>
      <c r="T5" s="251" t="s">
        <v>155</v>
      </c>
      <c r="U5" s="252"/>
      <c r="V5" s="266" t="s">
        <v>156</v>
      </c>
      <c r="W5" s="266"/>
      <c r="X5" s="266" t="s">
        <v>157</v>
      </c>
      <c r="Y5" s="266"/>
      <c r="Z5" s="266" t="s">
        <v>158</v>
      </c>
      <c r="AA5" s="266"/>
      <c r="AB5" s="266" t="s">
        <v>159</v>
      </c>
      <c r="AC5" s="266"/>
      <c r="AD5" s="266" t="s">
        <v>160</v>
      </c>
      <c r="AE5" s="266"/>
      <c r="AF5" s="266" t="s">
        <v>161</v>
      </c>
      <c r="AG5" s="251"/>
    </row>
    <row r="6" spans="1:33" s="90" customFormat="1" ht="24.75" customHeight="1">
      <c r="A6" s="249"/>
      <c r="B6" s="299"/>
      <c r="C6" s="296"/>
      <c r="D6" s="293" t="s">
        <v>162</v>
      </c>
      <c r="E6" s="293"/>
      <c r="F6" s="293" t="s">
        <v>163</v>
      </c>
      <c r="G6" s="293"/>
      <c r="H6" s="293" t="s">
        <v>164</v>
      </c>
      <c r="I6" s="293"/>
      <c r="J6" s="293" t="s">
        <v>165</v>
      </c>
      <c r="K6" s="293"/>
      <c r="L6" s="293" t="s">
        <v>166</v>
      </c>
      <c r="M6" s="293"/>
      <c r="N6" s="293" t="s">
        <v>167</v>
      </c>
      <c r="O6" s="287"/>
      <c r="P6" s="260"/>
      <c r="Q6" s="301"/>
      <c r="R6" s="260"/>
      <c r="S6" s="301"/>
      <c r="T6" s="294"/>
      <c r="U6" s="295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94"/>
    </row>
    <row r="7" spans="1:33" s="90" customFormat="1" ht="24.75" customHeight="1">
      <c r="A7" s="296"/>
      <c r="B7" s="224" t="s">
        <v>168</v>
      </c>
      <c r="C7" s="224" t="s">
        <v>137</v>
      </c>
      <c r="D7" s="224" t="s">
        <v>168</v>
      </c>
      <c r="E7" s="224" t="s">
        <v>137</v>
      </c>
      <c r="F7" s="224" t="s">
        <v>168</v>
      </c>
      <c r="G7" s="224" t="s">
        <v>137</v>
      </c>
      <c r="H7" s="224" t="s">
        <v>168</v>
      </c>
      <c r="I7" s="224" t="s">
        <v>137</v>
      </c>
      <c r="J7" s="224" t="s">
        <v>168</v>
      </c>
      <c r="K7" s="224" t="s">
        <v>137</v>
      </c>
      <c r="L7" s="224" t="s">
        <v>168</v>
      </c>
      <c r="M7" s="224" t="s">
        <v>137</v>
      </c>
      <c r="N7" s="224" t="s">
        <v>168</v>
      </c>
      <c r="O7" s="225" t="s">
        <v>137</v>
      </c>
      <c r="P7" s="218" t="s">
        <v>168</v>
      </c>
      <c r="Q7" s="217" t="s">
        <v>139</v>
      </c>
      <c r="R7" s="218" t="s">
        <v>168</v>
      </c>
      <c r="S7" s="217" t="s">
        <v>139</v>
      </c>
      <c r="T7" s="218" t="s">
        <v>168</v>
      </c>
      <c r="U7" s="217" t="s">
        <v>139</v>
      </c>
      <c r="V7" s="226" t="s">
        <v>168</v>
      </c>
      <c r="W7" s="226" t="s">
        <v>137</v>
      </c>
      <c r="X7" s="226" t="s">
        <v>168</v>
      </c>
      <c r="Y7" s="226" t="s">
        <v>137</v>
      </c>
      <c r="Z7" s="226" t="s">
        <v>168</v>
      </c>
      <c r="AA7" s="226" t="s">
        <v>137</v>
      </c>
      <c r="AB7" s="226" t="s">
        <v>168</v>
      </c>
      <c r="AC7" s="226" t="s">
        <v>137</v>
      </c>
      <c r="AD7" s="226" t="s">
        <v>168</v>
      </c>
      <c r="AE7" s="226" t="s">
        <v>137</v>
      </c>
      <c r="AF7" s="226" t="s">
        <v>168</v>
      </c>
      <c r="AG7" s="227" t="s">
        <v>137</v>
      </c>
    </row>
    <row r="8" spans="1:33" s="90" customFormat="1" ht="24" customHeight="1">
      <c r="A8" s="121" t="s">
        <v>140</v>
      </c>
      <c r="B8" s="115">
        <v>3385</v>
      </c>
      <c r="C8" s="115">
        <v>502</v>
      </c>
      <c r="D8" s="115">
        <v>2907</v>
      </c>
      <c r="E8" s="115">
        <v>215</v>
      </c>
      <c r="F8" s="115">
        <v>289</v>
      </c>
      <c r="G8" s="115">
        <v>59</v>
      </c>
      <c r="H8" s="115">
        <v>161</v>
      </c>
      <c r="I8" s="115">
        <v>196</v>
      </c>
      <c r="J8" s="115">
        <v>28</v>
      </c>
      <c r="K8" s="115">
        <v>32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15">
        <v>37</v>
      </c>
      <c r="W8" s="115">
        <v>11</v>
      </c>
      <c r="X8" s="115">
        <v>21</v>
      </c>
      <c r="Y8" s="115">
        <v>7</v>
      </c>
      <c r="Z8" s="115">
        <v>3111</v>
      </c>
      <c r="AA8" s="115">
        <v>280</v>
      </c>
      <c r="AB8" s="115">
        <v>16</v>
      </c>
      <c r="AC8" s="115">
        <v>11</v>
      </c>
      <c r="AD8" s="115">
        <v>131</v>
      </c>
      <c r="AE8" s="115">
        <v>173</v>
      </c>
      <c r="AF8" s="115">
        <v>69</v>
      </c>
      <c r="AG8" s="123">
        <v>20</v>
      </c>
    </row>
    <row r="9" spans="1:33" s="90" customFormat="1" ht="24" customHeight="1">
      <c r="A9" s="121" t="s">
        <v>141</v>
      </c>
      <c r="B9" s="115">
        <v>6362</v>
      </c>
      <c r="C9" s="115">
        <v>457</v>
      </c>
      <c r="D9" s="115">
        <v>5879</v>
      </c>
      <c r="E9" s="115">
        <v>281</v>
      </c>
      <c r="F9" s="115">
        <v>273</v>
      </c>
      <c r="G9" s="115">
        <v>36</v>
      </c>
      <c r="H9" s="115">
        <v>124</v>
      </c>
      <c r="I9" s="115">
        <v>71</v>
      </c>
      <c r="J9" s="115">
        <v>26</v>
      </c>
      <c r="K9" s="115">
        <v>13</v>
      </c>
      <c r="L9" s="122">
        <v>4</v>
      </c>
      <c r="M9" s="122">
        <v>43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15">
        <v>60</v>
      </c>
      <c r="W9" s="115">
        <v>10</v>
      </c>
      <c r="X9" s="115">
        <v>47</v>
      </c>
      <c r="Y9" s="115">
        <v>11</v>
      </c>
      <c r="Z9" s="115">
        <v>6007</v>
      </c>
      <c r="AA9" s="115">
        <v>302</v>
      </c>
      <c r="AB9" s="115">
        <v>12</v>
      </c>
      <c r="AC9" s="115">
        <v>13</v>
      </c>
      <c r="AD9" s="115">
        <v>110</v>
      </c>
      <c r="AE9" s="115">
        <v>98</v>
      </c>
      <c r="AF9" s="115">
        <v>126</v>
      </c>
      <c r="AG9" s="123">
        <v>23</v>
      </c>
    </row>
    <row r="10" spans="1:33" s="90" customFormat="1" ht="24" customHeight="1">
      <c r="A10" s="121" t="s">
        <v>142</v>
      </c>
      <c r="B10" s="115">
        <v>5135</v>
      </c>
      <c r="C10" s="115">
        <v>497</v>
      </c>
      <c r="D10" s="115">
        <v>4708</v>
      </c>
      <c r="E10" s="115">
        <v>334</v>
      </c>
      <c r="F10" s="115">
        <v>296</v>
      </c>
      <c r="G10" s="115">
        <v>39</v>
      </c>
      <c r="H10" s="115">
        <v>131</v>
      </c>
      <c r="I10" s="115">
        <v>114</v>
      </c>
      <c r="J10" s="115">
        <v>48</v>
      </c>
      <c r="K10" s="115">
        <v>10</v>
      </c>
      <c r="L10" s="122">
        <v>8</v>
      </c>
      <c r="M10" s="122">
        <v>13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15">
        <v>34</v>
      </c>
      <c r="W10" s="115">
        <v>7</v>
      </c>
      <c r="X10" s="115">
        <v>26</v>
      </c>
      <c r="Y10" s="115">
        <v>3</v>
      </c>
      <c r="Z10" s="115">
        <v>4890</v>
      </c>
      <c r="AA10" s="115">
        <v>358</v>
      </c>
      <c r="AB10" s="115">
        <v>13</v>
      </c>
      <c r="AC10" s="115">
        <v>52</v>
      </c>
      <c r="AD10" s="115">
        <v>96</v>
      </c>
      <c r="AE10" s="115">
        <v>66</v>
      </c>
      <c r="AF10" s="115">
        <v>76</v>
      </c>
      <c r="AG10" s="123">
        <v>11</v>
      </c>
    </row>
    <row r="11" spans="1:33" s="90" customFormat="1" ht="24" customHeight="1">
      <c r="A11" s="124" t="s">
        <v>143</v>
      </c>
      <c r="B11" s="115">
        <v>8755</v>
      </c>
      <c r="C11" s="115">
        <v>585</v>
      </c>
      <c r="D11" s="115">
        <v>8138</v>
      </c>
      <c r="E11" s="115">
        <v>277</v>
      </c>
      <c r="F11" s="115">
        <v>335</v>
      </c>
      <c r="G11" s="115">
        <v>42</v>
      </c>
      <c r="H11" s="115">
        <v>232</v>
      </c>
      <c r="I11" s="115">
        <v>208</v>
      </c>
      <c r="J11" s="115">
        <v>50</v>
      </c>
      <c r="K11" s="115">
        <v>58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15">
        <v>45</v>
      </c>
      <c r="W11" s="115">
        <v>17</v>
      </c>
      <c r="X11" s="115">
        <v>26</v>
      </c>
      <c r="Y11" s="115">
        <v>5</v>
      </c>
      <c r="Z11" s="115">
        <v>8462</v>
      </c>
      <c r="AA11" s="115">
        <v>339</v>
      </c>
      <c r="AB11" s="115">
        <v>18</v>
      </c>
      <c r="AC11" s="115">
        <v>47</v>
      </c>
      <c r="AD11" s="115">
        <v>139</v>
      </c>
      <c r="AE11" s="115">
        <v>157</v>
      </c>
      <c r="AF11" s="115">
        <v>65</v>
      </c>
      <c r="AG11" s="123">
        <v>20</v>
      </c>
    </row>
    <row r="12" spans="1:33" s="90" customFormat="1" ht="24" customHeight="1">
      <c r="A12" s="125" t="s">
        <v>144</v>
      </c>
      <c r="B12" s="126">
        <f>SUM(D12,F12,H12,J12,L12,N12,P12+R12+T12)</f>
        <v>5548</v>
      </c>
      <c r="C12" s="126">
        <f>SUM(E12,G12,I12,K12,M12,O12,Q12+S12+U12)</f>
        <v>574</v>
      </c>
      <c r="D12" s="127">
        <v>4912</v>
      </c>
      <c r="E12" s="127">
        <v>355</v>
      </c>
      <c r="F12" s="127">
        <v>387</v>
      </c>
      <c r="G12" s="127">
        <v>40</v>
      </c>
      <c r="H12" s="127">
        <v>219</v>
      </c>
      <c r="I12" s="127">
        <v>147</v>
      </c>
      <c r="J12" s="127">
        <v>28</v>
      </c>
      <c r="K12" s="127">
        <v>24</v>
      </c>
      <c r="L12" s="128">
        <v>2</v>
      </c>
      <c r="M12" s="127">
        <v>8</v>
      </c>
      <c r="N12" s="127">
        <v>0</v>
      </c>
      <c r="O12" s="127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7">
        <v>39</v>
      </c>
      <c r="W12" s="127">
        <v>17</v>
      </c>
      <c r="X12" s="127">
        <v>30</v>
      </c>
      <c r="Y12" s="127">
        <v>7</v>
      </c>
      <c r="Z12" s="127">
        <v>5294</v>
      </c>
      <c r="AA12" s="127">
        <v>402</v>
      </c>
      <c r="AB12" s="127">
        <v>13</v>
      </c>
      <c r="AC12" s="127">
        <v>23</v>
      </c>
      <c r="AD12" s="127">
        <v>122</v>
      </c>
      <c r="AE12" s="127">
        <v>111</v>
      </c>
      <c r="AF12" s="127">
        <v>50</v>
      </c>
      <c r="AG12" s="129">
        <v>14</v>
      </c>
    </row>
    <row r="13" spans="1:33" s="90" customFormat="1" ht="24" customHeight="1">
      <c r="A13" s="125" t="s">
        <v>145</v>
      </c>
      <c r="B13" s="126">
        <f>SUM(D13,F13,H13,J13,L13,N13,P13+R13+T13)</f>
        <v>5567</v>
      </c>
      <c r="C13" s="126">
        <f>SUM(E13,G13,I13,K13,M13,O13,Q13+S13+U13)</f>
        <v>636</v>
      </c>
      <c r="D13" s="130">
        <v>4859</v>
      </c>
      <c r="E13" s="130">
        <v>349</v>
      </c>
      <c r="F13" s="130">
        <v>395</v>
      </c>
      <c r="G13" s="130">
        <v>53</v>
      </c>
      <c r="H13" s="130">
        <v>277</v>
      </c>
      <c r="I13" s="130">
        <v>208</v>
      </c>
      <c r="J13" s="130">
        <v>35</v>
      </c>
      <c r="K13" s="130">
        <v>26</v>
      </c>
      <c r="L13" s="130">
        <v>1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27">
        <v>51</v>
      </c>
      <c r="W13" s="127">
        <v>17</v>
      </c>
      <c r="X13" s="127">
        <v>30</v>
      </c>
      <c r="Y13" s="127">
        <v>12</v>
      </c>
      <c r="Z13" s="131">
        <v>5277</v>
      </c>
      <c r="AA13" s="127">
        <v>445</v>
      </c>
      <c r="AB13" s="127">
        <v>13</v>
      </c>
      <c r="AC13" s="127">
        <v>19</v>
      </c>
      <c r="AD13" s="127">
        <v>132</v>
      </c>
      <c r="AE13" s="127">
        <v>123</v>
      </c>
      <c r="AF13" s="127">
        <v>64</v>
      </c>
      <c r="AG13" s="129">
        <v>20</v>
      </c>
    </row>
    <row r="14" spans="1:33" s="90" customFormat="1" ht="24" customHeight="1">
      <c r="A14" s="132"/>
      <c r="B14" s="108"/>
      <c r="C14" s="108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</row>
    <row r="15" spans="1:21" ht="20.25" customHeight="1">
      <c r="A15" s="14" t="s">
        <v>169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"/>
      <c r="Q15" s="1"/>
      <c r="R15" s="1"/>
      <c r="S15" s="1"/>
      <c r="T15" s="1"/>
      <c r="U15" s="1"/>
    </row>
    <row r="16" spans="1:21" ht="20.25" customHeight="1">
      <c r="A16" s="292" t="s">
        <v>170</v>
      </c>
      <c r="B16" s="292"/>
      <c r="C16" s="292"/>
      <c r="D16" s="134"/>
      <c r="E16" s="134"/>
      <c r="F16" s="134"/>
      <c r="G16" s="134"/>
      <c r="H16" s="135"/>
      <c r="I16" s="134"/>
      <c r="J16" s="134"/>
      <c r="K16" s="135"/>
      <c r="L16" s="135"/>
      <c r="M16" s="135"/>
      <c r="N16" s="135"/>
      <c r="O16" s="135"/>
      <c r="P16" s="1"/>
      <c r="Q16" s="1"/>
      <c r="R16" s="1"/>
      <c r="S16" s="1"/>
      <c r="T16" s="1"/>
      <c r="U16" s="1"/>
    </row>
    <row r="17" ht="20.25" customHeight="1">
      <c r="A17" s="90" t="s">
        <v>171</v>
      </c>
    </row>
  </sheetData>
  <sheetProtection/>
  <mergeCells count="23">
    <mergeCell ref="AF5:AG6"/>
    <mergeCell ref="A1:O1"/>
    <mergeCell ref="A3:AG3"/>
    <mergeCell ref="A4:A7"/>
    <mergeCell ref="B4:U4"/>
    <mergeCell ref="V4:AG4"/>
    <mergeCell ref="B5:C6"/>
    <mergeCell ref="D5:O5"/>
    <mergeCell ref="P5:Q6"/>
    <mergeCell ref="R5:S6"/>
    <mergeCell ref="N6:O6"/>
    <mergeCell ref="V5:W6"/>
    <mergeCell ref="X5:Y6"/>
    <mergeCell ref="Z5:AA6"/>
    <mergeCell ref="AB5:AC6"/>
    <mergeCell ref="AD5:AE6"/>
    <mergeCell ref="T5:U6"/>
    <mergeCell ref="A16:C1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F20" sqref="F20"/>
    </sheetView>
  </sheetViews>
  <sheetFormatPr defaultColWidth="8.88671875" defaultRowHeight="13.5"/>
  <sheetData>
    <row r="1" spans="1:15" ht="13.5">
      <c r="A1" s="171" t="s">
        <v>276</v>
      </c>
      <c r="B1" s="171"/>
      <c r="C1" s="87"/>
      <c r="D1" s="172" t="s">
        <v>277</v>
      </c>
      <c r="E1" s="87"/>
      <c r="F1" s="145"/>
      <c r="G1" s="87"/>
      <c r="H1" s="87"/>
      <c r="I1" s="87"/>
      <c r="J1" s="87"/>
      <c r="K1" s="145" t="s">
        <v>201</v>
      </c>
      <c r="L1" s="145"/>
      <c r="M1" s="145"/>
      <c r="N1" s="145"/>
      <c r="O1" s="145"/>
    </row>
    <row r="2" spans="1:15" ht="13.5">
      <c r="A2" s="87"/>
      <c r="B2" s="172"/>
      <c r="C2" s="87"/>
      <c r="D2" s="172"/>
      <c r="E2" s="87"/>
      <c r="F2" s="145"/>
      <c r="G2" s="87"/>
      <c r="H2" s="87"/>
      <c r="I2" s="87"/>
      <c r="J2" s="87"/>
      <c r="K2" s="145"/>
      <c r="L2" s="145"/>
      <c r="M2" s="145"/>
      <c r="N2" s="145"/>
      <c r="O2" s="145"/>
    </row>
    <row r="3" spans="1:37" ht="13.5">
      <c r="A3" s="90" t="s">
        <v>315</v>
      </c>
      <c r="B3" s="1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1:37" ht="13.5">
      <c r="A4" s="278" t="s">
        <v>278</v>
      </c>
      <c r="B4" s="302" t="s">
        <v>279</v>
      </c>
      <c r="C4" s="303"/>
      <c r="D4" s="304"/>
      <c r="E4" s="243" t="s">
        <v>280</v>
      </c>
      <c r="F4" s="302" t="s">
        <v>281</v>
      </c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4"/>
      <c r="AC4" s="250" t="s">
        <v>282</v>
      </c>
      <c r="AD4" s="254" t="s">
        <v>283</v>
      </c>
      <c r="AE4" s="305"/>
      <c r="AF4" s="305"/>
      <c r="AG4" s="305"/>
      <c r="AH4" s="305"/>
      <c r="AI4" s="305"/>
      <c r="AJ4" s="305"/>
      <c r="AK4" s="90"/>
    </row>
    <row r="5" spans="1:37" ht="13.5">
      <c r="A5" s="278"/>
      <c r="B5" s="306"/>
      <c r="C5" s="266" t="s">
        <v>284</v>
      </c>
      <c r="D5" s="266" t="s">
        <v>285</v>
      </c>
      <c r="E5" s="243"/>
      <c r="F5" s="267"/>
      <c r="G5" s="302" t="s">
        <v>286</v>
      </c>
      <c r="H5" s="303"/>
      <c r="I5" s="303"/>
      <c r="J5" s="303"/>
      <c r="K5" s="303"/>
      <c r="L5" s="303"/>
      <c r="M5" s="303"/>
      <c r="N5" s="303"/>
      <c r="O5" s="304"/>
      <c r="P5" s="254" t="s">
        <v>287</v>
      </c>
      <c r="Q5" s="305"/>
      <c r="R5" s="305"/>
      <c r="S5" s="305"/>
      <c r="T5" s="300"/>
      <c r="U5" s="254" t="s">
        <v>288</v>
      </c>
      <c r="V5" s="305"/>
      <c r="W5" s="305"/>
      <c r="X5" s="300"/>
      <c r="Y5" s="263" t="s">
        <v>289</v>
      </c>
      <c r="Z5" s="250"/>
      <c r="AA5" s="250"/>
      <c r="AB5" s="250"/>
      <c r="AC5" s="250"/>
      <c r="AD5" s="264"/>
      <c r="AE5" s="243" t="s">
        <v>290</v>
      </c>
      <c r="AF5" s="266" t="s">
        <v>291</v>
      </c>
      <c r="AG5" s="266" t="s">
        <v>292</v>
      </c>
      <c r="AH5" s="243" t="s">
        <v>293</v>
      </c>
      <c r="AI5" s="251" t="s">
        <v>294</v>
      </c>
      <c r="AJ5" s="252"/>
      <c r="AK5" s="90"/>
    </row>
    <row r="6" spans="1:37" ht="13.5">
      <c r="A6" s="278"/>
      <c r="B6" s="306"/>
      <c r="C6" s="307"/>
      <c r="D6" s="307"/>
      <c r="E6" s="243"/>
      <c r="F6" s="243"/>
      <c r="G6" s="264"/>
      <c r="H6" s="263" t="s">
        <v>295</v>
      </c>
      <c r="I6" s="250"/>
      <c r="J6" s="250"/>
      <c r="K6" s="308" t="s">
        <v>296</v>
      </c>
      <c r="L6" s="309"/>
      <c r="M6" s="309"/>
      <c r="N6" s="310"/>
      <c r="O6" s="311" t="s">
        <v>297</v>
      </c>
      <c r="P6" s="267"/>
      <c r="Q6" s="243" t="s">
        <v>298</v>
      </c>
      <c r="R6" s="243" t="s">
        <v>299</v>
      </c>
      <c r="S6" s="243" t="s">
        <v>300</v>
      </c>
      <c r="T6" s="243" t="s">
        <v>301</v>
      </c>
      <c r="U6" s="267"/>
      <c r="V6" s="243" t="s">
        <v>302</v>
      </c>
      <c r="W6" s="243" t="s">
        <v>299</v>
      </c>
      <c r="X6" s="243" t="s">
        <v>303</v>
      </c>
      <c r="Y6" s="264"/>
      <c r="Z6" s="250" t="s">
        <v>304</v>
      </c>
      <c r="AA6" s="250" t="s">
        <v>305</v>
      </c>
      <c r="AB6" s="250" t="s">
        <v>306</v>
      </c>
      <c r="AC6" s="250"/>
      <c r="AD6" s="250"/>
      <c r="AE6" s="250"/>
      <c r="AF6" s="306"/>
      <c r="AG6" s="306"/>
      <c r="AH6" s="250"/>
      <c r="AI6" s="228"/>
      <c r="AJ6" s="254" t="s">
        <v>307</v>
      </c>
      <c r="AK6" s="90"/>
    </row>
    <row r="7" spans="1:37" ht="13.5">
      <c r="A7" s="278"/>
      <c r="B7" s="264"/>
      <c r="C7" s="267"/>
      <c r="D7" s="267"/>
      <c r="E7" s="243"/>
      <c r="F7" s="243"/>
      <c r="G7" s="250"/>
      <c r="H7" s="229"/>
      <c r="I7" s="218" t="s">
        <v>308</v>
      </c>
      <c r="J7" s="218" t="s">
        <v>309</v>
      </c>
      <c r="K7" s="230"/>
      <c r="L7" s="231" t="s">
        <v>310</v>
      </c>
      <c r="M7" s="231" t="s">
        <v>311</v>
      </c>
      <c r="N7" s="231" t="s">
        <v>312</v>
      </c>
      <c r="O7" s="311"/>
      <c r="P7" s="243"/>
      <c r="Q7" s="243"/>
      <c r="R7" s="243"/>
      <c r="S7" s="243"/>
      <c r="T7" s="243"/>
      <c r="U7" s="243"/>
      <c r="V7" s="243"/>
      <c r="W7" s="243"/>
      <c r="X7" s="243"/>
      <c r="Y7" s="250"/>
      <c r="Z7" s="250"/>
      <c r="AA7" s="250"/>
      <c r="AB7" s="250"/>
      <c r="AC7" s="250"/>
      <c r="AD7" s="250"/>
      <c r="AE7" s="250"/>
      <c r="AF7" s="264"/>
      <c r="AG7" s="264"/>
      <c r="AH7" s="250"/>
      <c r="AI7" s="232"/>
      <c r="AJ7" s="260"/>
      <c r="AK7" s="90"/>
    </row>
    <row r="8" spans="1:37" ht="30.75" customHeight="1">
      <c r="A8" s="26" t="s">
        <v>235</v>
      </c>
      <c r="B8" s="173">
        <v>224552</v>
      </c>
      <c r="C8" s="173">
        <v>224552</v>
      </c>
      <c r="D8" s="174">
        <v>0</v>
      </c>
      <c r="E8" s="174">
        <f>F8+AC8+AD8</f>
        <v>17.480369</v>
      </c>
      <c r="F8" s="174">
        <f>G8+P8+U8+Y8+AC8</f>
        <v>17.480369</v>
      </c>
      <c r="G8" s="174">
        <f>H8+K8+O8</f>
        <v>7.676314</v>
      </c>
      <c r="H8" s="174">
        <f>SUM(I8:J8)</f>
        <v>0</v>
      </c>
      <c r="I8" s="174">
        <v>0</v>
      </c>
      <c r="J8" s="174">
        <v>0</v>
      </c>
      <c r="K8" s="174">
        <f>SUM(L8:N8)</f>
        <v>7.18215</v>
      </c>
      <c r="L8" s="174">
        <v>0.17748</v>
      </c>
      <c r="M8" s="174">
        <v>5.63983</v>
      </c>
      <c r="N8" s="174">
        <v>1.36484</v>
      </c>
      <c r="O8" s="174">
        <v>0.494164</v>
      </c>
      <c r="P8" s="174">
        <f>SUM(Q8:T8)</f>
        <v>1.292526</v>
      </c>
      <c r="Q8" s="174">
        <v>0</v>
      </c>
      <c r="R8" s="174">
        <v>0.683414</v>
      </c>
      <c r="S8" s="174">
        <v>0.609112</v>
      </c>
      <c r="T8" s="174">
        <v>0</v>
      </c>
      <c r="U8" s="174">
        <f>SUM(V8:X8)</f>
        <v>4.075884</v>
      </c>
      <c r="V8" s="174">
        <v>0</v>
      </c>
      <c r="W8" s="174">
        <v>3.626045</v>
      </c>
      <c r="X8" s="174">
        <v>0.449839</v>
      </c>
      <c r="Y8" s="174">
        <f>SUM(Z8:AB8)</f>
        <v>4.435645</v>
      </c>
      <c r="Z8" s="174">
        <v>0</v>
      </c>
      <c r="AA8" s="174">
        <v>0</v>
      </c>
      <c r="AB8" s="174">
        <v>4.435645</v>
      </c>
      <c r="AC8" s="174">
        <v>0</v>
      </c>
      <c r="AD8" s="174">
        <f>SUM(AE8:AI8)</f>
        <v>0</v>
      </c>
      <c r="AE8" s="174">
        <v>0</v>
      </c>
      <c r="AF8" s="174">
        <v>0</v>
      </c>
      <c r="AG8" s="174">
        <v>0</v>
      </c>
      <c r="AH8" s="174">
        <v>0</v>
      </c>
      <c r="AI8" s="174">
        <v>0</v>
      </c>
      <c r="AJ8" s="175">
        <v>0</v>
      </c>
      <c r="AK8" s="176"/>
    </row>
    <row r="9" spans="1:37" ht="30.75" customHeight="1">
      <c r="A9" s="26" t="s">
        <v>236</v>
      </c>
      <c r="B9" s="173">
        <v>222173</v>
      </c>
      <c r="C9" s="173">
        <v>222173</v>
      </c>
      <c r="D9" s="174">
        <v>0</v>
      </c>
      <c r="E9" s="174">
        <v>17.48</v>
      </c>
      <c r="F9" s="174">
        <v>17.48</v>
      </c>
      <c r="G9" s="174">
        <v>7.62</v>
      </c>
      <c r="H9" s="174">
        <v>0</v>
      </c>
      <c r="I9" s="174">
        <v>0</v>
      </c>
      <c r="J9" s="174">
        <v>0</v>
      </c>
      <c r="K9" s="174">
        <v>7.12</v>
      </c>
      <c r="L9" s="174">
        <v>0.18</v>
      </c>
      <c r="M9" s="174">
        <v>5.4</v>
      </c>
      <c r="N9" s="174">
        <v>1.54</v>
      </c>
      <c r="O9" s="174">
        <v>0.49</v>
      </c>
      <c r="P9" s="174">
        <v>1.29</v>
      </c>
      <c r="Q9" s="174">
        <v>0</v>
      </c>
      <c r="R9" s="174">
        <v>0.68</v>
      </c>
      <c r="S9" s="174">
        <v>0.61</v>
      </c>
      <c r="T9" s="174">
        <v>0</v>
      </c>
      <c r="U9" s="174">
        <v>4.08</v>
      </c>
      <c r="V9" s="174">
        <v>0</v>
      </c>
      <c r="W9" s="174">
        <v>3.63</v>
      </c>
      <c r="X9" s="174">
        <v>0.45</v>
      </c>
      <c r="Y9" s="174">
        <v>4.49</v>
      </c>
      <c r="Z9" s="174">
        <v>0</v>
      </c>
      <c r="AA9" s="174">
        <v>0</v>
      </c>
      <c r="AB9" s="174">
        <v>4.49</v>
      </c>
      <c r="AC9" s="174">
        <v>0</v>
      </c>
      <c r="AD9" s="174">
        <v>0</v>
      </c>
      <c r="AE9" s="174">
        <v>0</v>
      </c>
      <c r="AF9" s="174">
        <v>0</v>
      </c>
      <c r="AG9" s="174">
        <v>0</v>
      </c>
      <c r="AH9" s="174">
        <v>0</v>
      </c>
      <c r="AI9" s="174">
        <v>0</v>
      </c>
      <c r="AJ9" s="175">
        <v>0</v>
      </c>
      <c r="AK9" s="176"/>
    </row>
    <row r="10" spans="1:37" ht="13.5" customHeight="1">
      <c r="A10" s="25"/>
      <c r="B10" s="177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6"/>
    </row>
    <row r="11" spans="1:37" ht="13.5">
      <c r="A11" s="145" t="s">
        <v>313</v>
      </c>
      <c r="B11" s="145"/>
      <c r="C11" s="87"/>
      <c r="D11" s="87"/>
      <c r="E11" s="87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</row>
    <row r="12" spans="1:5" ht="13.5">
      <c r="A12" s="87" t="s">
        <v>314</v>
      </c>
      <c r="B12" s="179"/>
      <c r="C12" s="89"/>
      <c r="D12" s="89"/>
      <c r="E12" s="89"/>
    </row>
  </sheetData>
  <sheetProtection/>
  <mergeCells count="38">
    <mergeCell ref="AJ6:AJ7"/>
    <mergeCell ref="V6:V7"/>
    <mergeCell ref="W6:W7"/>
    <mergeCell ref="X6:X7"/>
    <mergeCell ref="Y6:Y7"/>
    <mergeCell ref="Z6:Z7"/>
    <mergeCell ref="AA6:AA7"/>
    <mergeCell ref="AF5:AF7"/>
    <mergeCell ref="AG5:AG7"/>
    <mergeCell ref="AH5:AH7"/>
    <mergeCell ref="AI5:AJ5"/>
    <mergeCell ref="G6:G7"/>
    <mergeCell ref="H6:J6"/>
    <mergeCell ref="K6:N6"/>
    <mergeCell ref="O6:O7"/>
    <mergeCell ref="P6:P7"/>
    <mergeCell ref="Q6:Q7"/>
    <mergeCell ref="G5:O5"/>
    <mergeCell ref="P5:T5"/>
    <mergeCell ref="U5:X5"/>
    <mergeCell ref="Y5:AB5"/>
    <mergeCell ref="AD5:AD7"/>
    <mergeCell ref="AE5:AE7"/>
    <mergeCell ref="R6:R7"/>
    <mergeCell ref="S6:S7"/>
    <mergeCell ref="T6:T7"/>
    <mergeCell ref="U6:U7"/>
    <mergeCell ref="AB6:AB7"/>
    <mergeCell ref="A4:A7"/>
    <mergeCell ref="B4:D4"/>
    <mergeCell ref="E4:E7"/>
    <mergeCell ref="F4:AB4"/>
    <mergeCell ref="AC4:AC7"/>
    <mergeCell ref="AD4:AJ4"/>
    <mergeCell ref="B5:B7"/>
    <mergeCell ref="C5:C7"/>
    <mergeCell ref="D5:D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Digital NEX</cp:lastModifiedBy>
  <cp:lastPrinted>2013-11-19T01:50:36Z</cp:lastPrinted>
  <dcterms:created xsi:type="dcterms:W3CDTF">2013-11-13T07:47:46Z</dcterms:created>
  <dcterms:modified xsi:type="dcterms:W3CDTF">2014-01-29T05:45:08Z</dcterms:modified>
  <cp:category/>
  <cp:version/>
  <cp:contentType/>
  <cp:contentStatus/>
</cp:coreProperties>
</file>