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ho\Desktop\서구청_통계연보\다운로드\"/>
    </mc:Choice>
  </mc:AlternateContent>
  <bookViews>
    <workbookView xWindow="600" yWindow="420" windowWidth="15600" windowHeight="10920" tabRatio="924" firstSheet="9" activeTab="14"/>
  </bookViews>
  <sheets>
    <sheet name="1.주택 현황 및 보급률(건축주택과)" sheetId="6" r:id="rId1"/>
    <sheet name="2.건축연도별 주택(기획)" sheetId="15" r:id="rId2"/>
    <sheet name="3.건축허가(건축주택과)" sheetId="19" r:id="rId3"/>
    <sheet name="4.아파트건립(건축주택과)" sheetId="8" r:id="rId4"/>
    <sheet name="5.주택가격(국민은행)" sheetId="16" r:id="rId5"/>
    <sheet name="6.지가변동률(한국토지주택공사)" sheetId="14" r:id="rId6"/>
    <sheet name="7.토지거래허가(토지정보과)" sheetId="12" r:id="rId7"/>
    <sheet name="8.토지거래현황(토지정보과)" sheetId="13" r:id="rId8"/>
    <sheet name="9.용도지역(도시재생과)" sheetId="9" r:id="rId9"/>
    <sheet name="10.개발제한구역(도시재생과)" sheetId="10" r:id="rId10"/>
    <sheet name="11.공원(도시재생과)" sheetId="11" r:id="rId11"/>
    <sheet name="12.하천부지점용(건설안전과)" sheetId="4" r:id="rId12"/>
    <sheet name="13.도로(건설안전과)" sheetId="17" r:id="rId13"/>
    <sheet name="14.도로시설물(건설안전과)" sheetId="18" r:id="rId14"/>
    <sheet name="15.교량(건설안전과)" sheetId="5" r:id="rId15"/>
  </sheets>
  <definedNames>
    <definedName name="_xlnm.Database" localSheetId="2">#REF!</definedName>
    <definedName name="_xlnm.Database">#REF!</definedName>
    <definedName name="_xlnm.Print_Area" localSheetId="2">'3.건축허가(건축주택과)'!#REF!</definedName>
    <definedName name="급여데이타" localSheetId="12">#REF!</definedName>
    <definedName name="급여데이타" localSheetId="13">#REF!</definedName>
    <definedName name="급여데이타" localSheetId="1">#REF!</definedName>
    <definedName name="급여데이타" localSheetId="2">#REF!</definedName>
    <definedName name="급여데이타" localSheetId="4">#REF!</definedName>
    <definedName name="급여데이타">#REF!</definedName>
    <definedName name="달성학교명" localSheetId="12">#REF!</definedName>
    <definedName name="달성학교명" localSheetId="13">#REF!</definedName>
    <definedName name="달성학교명" localSheetId="1">#REF!</definedName>
    <definedName name="달성학교명" localSheetId="2">#REF!</definedName>
    <definedName name="달성학교명" localSheetId="4">#REF!</definedName>
    <definedName name="달성학교명">#REF!</definedName>
  </definedNames>
  <calcPr calcId="152511"/>
</workbook>
</file>

<file path=xl/calcChain.xml><?xml version="1.0" encoding="utf-8"?>
<calcChain xmlns="http://schemas.openxmlformats.org/spreadsheetml/2006/main">
  <c r="J12" i="11" l="1"/>
  <c r="K12" i="11"/>
  <c r="B8" i="15"/>
  <c r="B9" i="15"/>
  <c r="B10" i="15"/>
  <c r="B11" i="15"/>
  <c r="B7" i="15"/>
  <c r="B6" i="15"/>
  <c r="B11" i="19"/>
  <c r="C11" i="19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C14" i="8"/>
  <c r="B14" i="8"/>
  <c r="C12" i="8"/>
  <c r="B12" i="8"/>
  <c r="E12" i="17"/>
  <c r="F12" i="17"/>
  <c r="C12" i="11"/>
  <c r="B12" i="11"/>
  <c r="AD11" i="9"/>
  <c r="E11" i="9" s="1"/>
  <c r="Y11" i="9"/>
  <c r="U11" i="9"/>
  <c r="P11" i="9"/>
  <c r="K11" i="9"/>
  <c r="H11" i="9"/>
  <c r="B11" i="9"/>
  <c r="F11" i="17" l="1"/>
  <c r="E11" i="17"/>
  <c r="D11" i="17"/>
  <c r="F10" i="17"/>
  <c r="E10" i="17"/>
  <c r="D10" i="17"/>
  <c r="F9" i="17"/>
  <c r="E9" i="17"/>
  <c r="C9" i="17"/>
  <c r="J11" i="11"/>
  <c r="C11" i="11"/>
  <c r="B11" i="11"/>
  <c r="K9" i="11"/>
  <c r="J9" i="11"/>
  <c r="M10" i="10"/>
  <c r="G10" i="10"/>
  <c r="M8" i="10"/>
  <c r="G8" i="10"/>
  <c r="M6" i="10"/>
  <c r="AD10" i="9"/>
  <c r="Y10" i="9"/>
  <c r="U10" i="9"/>
  <c r="P10" i="9"/>
  <c r="K10" i="9"/>
  <c r="H10" i="9"/>
  <c r="G10" i="9" s="1"/>
  <c r="B10" i="9"/>
  <c r="C11" i="13"/>
  <c r="B11" i="13"/>
  <c r="C10" i="13"/>
  <c r="B10" i="13"/>
  <c r="G9" i="12"/>
  <c r="F9" i="12"/>
  <c r="C11" i="8"/>
  <c r="B11" i="8"/>
  <c r="C11" i="6"/>
  <c r="J11" i="6" s="1"/>
  <c r="C9" i="6"/>
  <c r="C9" i="5"/>
  <c r="B9" i="5"/>
  <c r="C8" i="5"/>
  <c r="B8" i="5"/>
  <c r="C7" i="5"/>
  <c r="B7" i="5"/>
  <c r="C6" i="5"/>
  <c r="B6" i="5"/>
  <c r="G7" i="12"/>
  <c r="C7" i="12" s="1"/>
  <c r="F7" i="12"/>
  <c r="B7" i="12" s="1"/>
  <c r="M11" i="10"/>
  <c r="AD8" i="9"/>
  <c r="Y8" i="9"/>
  <c r="U8" i="9"/>
  <c r="P8" i="9"/>
  <c r="K8" i="9"/>
  <c r="H8" i="9"/>
  <c r="G8" i="9" l="1"/>
  <c r="F8" i="9" s="1"/>
  <c r="E8" i="9" s="1"/>
  <c r="F10" i="9"/>
  <c r="E10" i="9" s="1"/>
  <c r="B9" i="17"/>
  <c r="D9" i="17" s="1"/>
</calcChain>
</file>

<file path=xl/sharedStrings.xml><?xml version="1.0" encoding="utf-8"?>
<sst xmlns="http://schemas.openxmlformats.org/spreadsheetml/2006/main" count="705" uniqueCount="331">
  <si>
    <t>12. 하천부지 점용</t>
    <phoneticPr fontId="4" type="noConversion"/>
  </si>
  <si>
    <t xml:space="preserve">단위 :㎡, ㎥, 천원  </t>
    <phoneticPr fontId="4" type="noConversion"/>
  </si>
  <si>
    <t xml:space="preserve"> 연  별</t>
    <phoneticPr fontId="4" type="noConversion"/>
  </si>
  <si>
    <t>건 수</t>
    <phoneticPr fontId="4" type="noConversion"/>
  </si>
  <si>
    <t>면  적(㎡)</t>
    <phoneticPr fontId="4" type="noConversion"/>
  </si>
  <si>
    <t>토사채취(㎥)</t>
    <phoneticPr fontId="4" type="noConversion"/>
  </si>
  <si>
    <t>사용료 징수</t>
    <phoneticPr fontId="4" type="noConversion"/>
  </si>
  <si>
    <t>부 과</t>
    <phoneticPr fontId="4" type="noConversion"/>
  </si>
  <si>
    <t>징 수</t>
    <phoneticPr fontId="4" type="noConversion"/>
  </si>
  <si>
    <t>-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</si>
  <si>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</si>
  <si>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</si>
  <si>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</si>
  <si>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</si>
  <si>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</si>
  <si>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단위 : 개소, m</t>
    <phoneticPr fontId="4" type="noConversion"/>
  </si>
  <si>
    <t>연  별</t>
    <phoneticPr fontId="4" type="noConversion"/>
  </si>
  <si>
    <t>합      계</t>
    <phoneticPr fontId="4" type="noConversion"/>
  </si>
  <si>
    <t>고속도로</t>
    <phoneticPr fontId="4" type="noConversion"/>
  </si>
  <si>
    <t>일반국도</t>
    <phoneticPr fontId="4" type="noConversion"/>
  </si>
  <si>
    <t>광 역 시 도</t>
    <phoneticPr fontId="4" type="noConversion"/>
  </si>
  <si>
    <t>지방도</t>
    <phoneticPr fontId="4" type="noConversion"/>
  </si>
  <si>
    <t>구  군   도</t>
    <phoneticPr fontId="4" type="noConversion"/>
  </si>
  <si>
    <t>국가지원지방도</t>
    <phoneticPr fontId="4" type="noConversion"/>
  </si>
  <si>
    <t>개소</t>
    <phoneticPr fontId="4" type="noConversion"/>
  </si>
  <si>
    <t>연장</t>
    <phoneticPr fontId="4" type="noConversion"/>
  </si>
  <si>
    <t>-</t>
  </si>
  <si>
    <t>2 0 1 1</t>
    <phoneticPr fontId="4" type="noConversion"/>
  </si>
  <si>
    <t>1. 주택 현황 및 보급률</t>
    <phoneticPr fontId="4" type="noConversion"/>
  </si>
  <si>
    <t>단위 : 가구,호</t>
    <phoneticPr fontId="4" type="noConversion"/>
  </si>
  <si>
    <t>연   별</t>
    <phoneticPr fontId="4" type="noConversion"/>
  </si>
  <si>
    <r>
      <t>일반
가구수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</si>
  <si>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 xml:space="preserve">    주            택            수</t>
    <phoneticPr fontId="4" type="noConversion"/>
  </si>
  <si>
    <t>주택보급율
(%)</t>
    <phoneticPr fontId="4" type="noConversion"/>
  </si>
  <si>
    <t>단독
주택</t>
    <phoneticPr fontId="4" type="noConversion"/>
  </si>
  <si>
    <t>아파트</t>
    <phoneticPr fontId="4" type="noConversion"/>
  </si>
  <si>
    <t>연립주택</t>
    <phoneticPr fontId="4" type="noConversion"/>
  </si>
  <si>
    <t>다세대
주   택</t>
    <phoneticPr fontId="4" type="noConversion"/>
  </si>
  <si>
    <t>비거주용
건물내주택</t>
    <phoneticPr fontId="4" type="noConversion"/>
  </si>
  <si>
    <t>다가구
주택</t>
    <phoneticPr fontId="4" type="noConversion"/>
  </si>
  <si>
    <t>2 0 0 9</t>
  </si>
  <si>
    <t>2 0 1 2</t>
    <phoneticPr fontId="4" type="noConversion"/>
  </si>
  <si>
    <t>자료 : 건축주택과</t>
    <phoneticPr fontId="4" type="noConversion"/>
  </si>
  <si>
    <t xml:space="preserve">      주:1)일반가구를 대상으로 집계(비혈연가구, 1인가구 포함),단,집단가구(6인이상 비혈연가구,기숙사,사회시설 등) 및 외국인 가구는 제외</t>
    <phoneticPr fontId="4" type="noConversion"/>
  </si>
  <si>
    <t>3. 건 축 허 가</t>
    <phoneticPr fontId="4" type="noConversion"/>
  </si>
  <si>
    <t>계</t>
  </si>
  <si>
    <t>동 수</t>
  </si>
  <si>
    <t>4. 아파트 건립</t>
    <phoneticPr fontId="4" type="noConversion"/>
  </si>
  <si>
    <t>단위 : 호</t>
    <phoneticPr fontId="4" type="noConversion"/>
  </si>
  <si>
    <t>연   별
동   별</t>
    <phoneticPr fontId="4" type="noConversion"/>
  </si>
  <si>
    <t>동수</t>
    <phoneticPr fontId="4" type="noConversion"/>
  </si>
  <si>
    <t>주택수</t>
    <phoneticPr fontId="4" type="noConversion"/>
  </si>
  <si>
    <t>규  모  별  주  택  수</t>
    <phoneticPr fontId="4" type="noConversion"/>
  </si>
  <si>
    <t>층  수  별  주  택  수</t>
    <phoneticPr fontId="4" type="noConversion"/>
  </si>
  <si>
    <t>40㎡
이하</t>
    <phoneticPr fontId="4" type="noConversion"/>
  </si>
  <si>
    <t>40∼
60㎡
미만</t>
    <phoneticPr fontId="4" type="noConversion"/>
  </si>
  <si>
    <t>60∼
85㎡
미만</t>
    <phoneticPr fontId="4" type="noConversion"/>
  </si>
  <si>
    <t>85∼
135㎡
미만</t>
    <phoneticPr fontId="4" type="noConversion"/>
  </si>
  <si>
    <t>135㎡
초과</t>
    <phoneticPr fontId="4" type="noConversion"/>
  </si>
  <si>
    <t>5층이하</t>
    <phoneticPr fontId="4" type="noConversion"/>
  </si>
  <si>
    <t>6-10층</t>
    <phoneticPr fontId="4" type="noConversion"/>
  </si>
  <si>
    <t>11-20층</t>
    <phoneticPr fontId="4" type="noConversion"/>
  </si>
  <si>
    <t>21층이상</t>
    <phoneticPr fontId="4" type="noConversion"/>
  </si>
  <si>
    <t>동수</t>
    <phoneticPr fontId="4" type="noConversion"/>
  </si>
  <si>
    <t>주택수</t>
    <phoneticPr fontId="4" type="noConversion"/>
  </si>
  <si>
    <t>동수</t>
    <phoneticPr fontId="4" type="noConversion"/>
  </si>
  <si>
    <t>주택수</t>
    <phoneticPr fontId="4" type="noConversion"/>
  </si>
  <si>
    <t>내당 1동</t>
  </si>
  <si>
    <t>내당2.3동</t>
  </si>
  <si>
    <t>내당 4동</t>
  </si>
  <si>
    <t>비산 1동</t>
  </si>
  <si>
    <t>비산2.3동</t>
  </si>
  <si>
    <t>비산 4동</t>
  </si>
  <si>
    <t>비산 5동</t>
  </si>
  <si>
    <t>비산 6동</t>
  </si>
  <si>
    <t>비산 7동</t>
  </si>
  <si>
    <t>평리 1동</t>
  </si>
  <si>
    <t>평리 2동</t>
  </si>
  <si>
    <t>평리 3동</t>
  </si>
  <si>
    <t>평리 4동</t>
  </si>
  <si>
    <t>평리 5동</t>
  </si>
  <si>
    <t>평리 6동</t>
  </si>
  <si>
    <t>상중이동</t>
  </si>
  <si>
    <t>원 대 동</t>
  </si>
  <si>
    <t>자료 : 건축주택과</t>
    <phoneticPr fontId="4" type="noConversion"/>
  </si>
  <si>
    <t>주 : 1) 사업승인 기준(민영주택사업에 한함)</t>
    <phoneticPr fontId="4" type="noConversion"/>
  </si>
  <si>
    <t xml:space="preserve">    9.  용   도    지   역</t>
    <phoneticPr fontId="4" type="noConversion"/>
  </si>
  <si>
    <t xml:space="preserve">  </t>
    <phoneticPr fontId="4" type="noConversion"/>
  </si>
  <si>
    <t xml:space="preserve"> </t>
  </si>
  <si>
    <t>단위:명, 천㎡</t>
    <phoneticPr fontId="4" type="noConversion"/>
  </si>
  <si>
    <t xml:space="preserve">연 별 </t>
    <phoneticPr fontId="4" type="noConversion"/>
  </si>
  <si>
    <r>
      <t xml:space="preserve">    인      구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</si>
  <si>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용도지역
총 합 계</t>
    <phoneticPr fontId="4" type="noConversion"/>
  </si>
  <si>
    <t xml:space="preserve">                              도          시          지          역</t>
    <phoneticPr fontId="4" type="noConversion"/>
  </si>
  <si>
    <t>미지정</t>
    <phoneticPr fontId="4" type="noConversion"/>
  </si>
  <si>
    <t>비   도   시   지   역</t>
    <phoneticPr fontId="4" type="noConversion"/>
  </si>
  <si>
    <t>도시지역
인   구</t>
    <phoneticPr fontId="4" type="noConversion"/>
  </si>
  <si>
    <t>비도시지역
인      구</t>
    <phoneticPr fontId="4" type="noConversion"/>
  </si>
  <si>
    <t xml:space="preserve">      주          거          지          역</t>
    <phoneticPr fontId="4" type="noConversion"/>
  </si>
  <si>
    <t>상    업    지    역</t>
    <phoneticPr fontId="4" type="noConversion"/>
  </si>
  <si>
    <t>공   업   지   역</t>
    <phoneticPr fontId="4" type="noConversion"/>
  </si>
  <si>
    <t>녹   지   지   역</t>
    <phoneticPr fontId="4" type="noConversion"/>
  </si>
  <si>
    <t>계획관리지역</t>
    <phoneticPr fontId="4" type="noConversion"/>
  </si>
  <si>
    <t>생산관리
지역</t>
    <phoneticPr fontId="4" type="noConversion"/>
  </si>
  <si>
    <t>보전관리
지역</t>
    <phoneticPr fontId="4" type="noConversion"/>
  </si>
  <si>
    <t>농림지역</t>
    <phoneticPr fontId="4" type="noConversion"/>
  </si>
  <si>
    <t>자연환경보전지역</t>
    <phoneticPr fontId="4" type="noConversion"/>
  </si>
  <si>
    <t xml:space="preserve">     전용주거지역</t>
    <phoneticPr fontId="4" type="noConversion"/>
  </si>
  <si>
    <t xml:space="preserve"> 일 반  주 거 지 역</t>
    <phoneticPr fontId="4" type="noConversion"/>
  </si>
  <si>
    <t>준주거
지  역</t>
    <phoneticPr fontId="4" type="noConversion"/>
  </si>
  <si>
    <t>중  심</t>
    <phoneticPr fontId="4" type="noConversion"/>
  </si>
  <si>
    <t>일  반</t>
    <phoneticPr fontId="4" type="noConversion"/>
  </si>
  <si>
    <t>근  린</t>
    <phoneticPr fontId="4" type="noConversion"/>
  </si>
  <si>
    <t>유  통</t>
    <phoneticPr fontId="4" type="noConversion"/>
  </si>
  <si>
    <t>전  용</t>
    <phoneticPr fontId="4" type="noConversion"/>
  </si>
  <si>
    <t>준공업</t>
    <phoneticPr fontId="4" type="noConversion"/>
  </si>
  <si>
    <t>보  전</t>
    <phoneticPr fontId="4" type="noConversion"/>
  </si>
  <si>
    <t xml:space="preserve">생  산 </t>
    <phoneticPr fontId="4" type="noConversion"/>
  </si>
  <si>
    <t>자  연</t>
    <phoneticPr fontId="4" type="noConversion"/>
  </si>
  <si>
    <t>지정비율</t>
    <phoneticPr fontId="4" type="noConversion"/>
  </si>
  <si>
    <t>제1종전용</t>
    <phoneticPr fontId="4" type="noConversion"/>
  </si>
  <si>
    <t>제2종전용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</si>
  <si>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</si>
  <si>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</si>
  <si>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</si>
  <si>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2 0 1 2</t>
    <phoneticPr fontId="4" type="noConversion"/>
  </si>
  <si>
    <t xml:space="preserve">  주:1)도시지역인구는 동·읍 인구, 비도시지역인구는 면 인구</t>
    <phoneticPr fontId="4" type="noConversion"/>
  </si>
  <si>
    <t>10. 개발제한구역</t>
    <phoneticPr fontId="4" type="noConversion"/>
  </si>
  <si>
    <t>연  별</t>
    <phoneticPr fontId="4" type="noConversion"/>
  </si>
  <si>
    <t>현       황</t>
    <phoneticPr fontId="4" type="noConversion"/>
  </si>
  <si>
    <t>면       적 (㎢)</t>
    <phoneticPr fontId="4" type="noConversion"/>
  </si>
  <si>
    <t>건     축     물(동)</t>
    <phoneticPr fontId="4" type="noConversion"/>
  </si>
  <si>
    <t>가  구</t>
    <phoneticPr fontId="4" type="noConversion"/>
  </si>
  <si>
    <t>인 구</t>
    <phoneticPr fontId="4" type="noConversion"/>
  </si>
  <si>
    <t>대 지</t>
    <phoneticPr fontId="4" type="noConversion"/>
  </si>
  <si>
    <t>임 야</t>
    <phoneticPr fontId="4" type="noConversion"/>
  </si>
  <si>
    <t>전</t>
  </si>
  <si>
    <t>  답  </t>
  </si>
  <si>
    <r>
      <t>기 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</si>
  <si>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   계   </t>
  </si>
  <si>
    <t>도로 및
상하수도등
공공용시설</t>
    <phoneticPr fontId="4" type="noConversion"/>
  </si>
  <si>
    <t>농림수산업
용시설</t>
    <phoneticPr fontId="4" type="noConversion"/>
  </si>
  <si>
    <t>주택및근린
생활시설</t>
    <phoneticPr fontId="4" type="noConversion"/>
  </si>
  <si>
    <t>주민공동
이용시설</t>
    <phoneticPr fontId="4" type="noConversion"/>
  </si>
  <si>
    <t>실외체육
시      설</t>
    <phoneticPr fontId="4" type="noConversion"/>
  </si>
  <si>
    <t>도시민의
여가활용
시설</t>
    <phoneticPr fontId="4" type="noConversion"/>
  </si>
  <si>
    <t>국방군사에
관한 시설</t>
    <phoneticPr fontId="4" type="noConversion"/>
  </si>
  <si>
    <t>학교및전기
공급시설등
공익시설</t>
    <phoneticPr fontId="4" type="noConversion"/>
  </si>
  <si>
    <t>기타2)</t>
    <phoneticPr fontId="4" type="noConversion"/>
  </si>
  <si>
    <t>남</t>
    <phoneticPr fontId="4" type="noConversion"/>
  </si>
  <si>
    <t>여</t>
    <phoneticPr fontId="4" type="noConversion"/>
  </si>
  <si>
    <t>1개동</t>
    <phoneticPr fontId="4" type="noConversion"/>
  </si>
  <si>
    <t>1개동</t>
    <phoneticPr fontId="4" type="noConversion"/>
  </si>
  <si>
    <t>주: 1) 잡종지 포함,  2) 무허가건물 포함</t>
    <phoneticPr fontId="4" type="noConversion"/>
  </si>
  <si>
    <t>11. 공 원</t>
    <phoneticPr fontId="4" type="noConversion"/>
  </si>
  <si>
    <t>단위 : 개소, 천㎡</t>
    <phoneticPr fontId="4" type="noConversion"/>
  </si>
  <si>
    <t>구  분</t>
    <phoneticPr fontId="4" type="noConversion"/>
  </si>
  <si>
    <t>자    연    공    원</t>
    <phoneticPr fontId="4" type="noConversion"/>
  </si>
  <si>
    <t>도    시    공    원</t>
    <phoneticPr fontId="4" type="noConversion"/>
  </si>
  <si>
    <r>
      <t>도시자연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
공원구역</t>
    </r>
    <phoneticPr fontId="4" type="noConversion"/>
  </si>
  <si>
    <t>국립공원</t>
  </si>
  <si>
    <t>도립공원</t>
    <phoneticPr fontId="4" type="noConversion"/>
  </si>
  <si>
    <t>시군립공원</t>
    <phoneticPr fontId="4" type="noConversion"/>
  </si>
  <si>
    <t>어린이공원</t>
  </si>
  <si>
    <t>소공원</t>
    <phoneticPr fontId="4" type="noConversion"/>
  </si>
  <si>
    <t>근린공원</t>
  </si>
  <si>
    <t>문화공원</t>
    <phoneticPr fontId="4" type="noConversion"/>
  </si>
  <si>
    <t>수변공원</t>
    <phoneticPr fontId="4" type="noConversion"/>
  </si>
  <si>
    <t>체육공원</t>
    <phoneticPr fontId="4" type="noConversion"/>
  </si>
  <si>
    <t>역사공원</t>
    <phoneticPr fontId="4" type="noConversion"/>
  </si>
  <si>
    <t>개소</t>
  </si>
  <si>
    <t>면적</t>
  </si>
  <si>
    <t>개소</t>
    <phoneticPr fontId="4" type="noConversion"/>
  </si>
  <si>
    <t>면적</t>
    <phoneticPr fontId="4" type="noConversion"/>
  </si>
  <si>
    <t>개소</t>
    <phoneticPr fontId="4" type="noConversion"/>
  </si>
  <si>
    <t>면적</t>
    <phoneticPr fontId="4" type="noConversion"/>
  </si>
  <si>
    <t>주 : 조성기준
주 : 1) 앞산공원면적 16,794㎢(남구 6,986  달서구 6,550  수성 3,258)  남구에 포함 
          와룡산 공원면적 3,637㎢(서구 1,176  달서구 1,183  달성군 1,278)  달성군에 포함</t>
    <phoneticPr fontId="4" type="noConversion"/>
  </si>
  <si>
    <t>단위:건, 천㎡</t>
    <phoneticPr fontId="4" type="noConversion"/>
  </si>
  <si>
    <t>합  계</t>
    <phoneticPr fontId="4" type="noConversion"/>
  </si>
  <si>
    <t>허  가</t>
    <phoneticPr fontId="4" type="noConversion"/>
  </si>
  <si>
    <t>불  허  가  내  용</t>
    <phoneticPr fontId="4" type="noConversion"/>
  </si>
  <si>
    <t>계</t>
    <phoneticPr fontId="4" type="noConversion"/>
  </si>
  <si>
    <t>이용목적</t>
    <phoneticPr fontId="4" type="noConversion"/>
  </si>
  <si>
    <t>기타</t>
    <phoneticPr fontId="4" type="noConversion"/>
  </si>
  <si>
    <t>건수</t>
    <phoneticPr fontId="4" type="noConversion"/>
  </si>
  <si>
    <t>면적</t>
    <phoneticPr fontId="4" type="noConversion"/>
  </si>
  <si>
    <t>자료:토지정보과</t>
    <phoneticPr fontId="4" type="noConversion"/>
  </si>
  <si>
    <t>8. 토지거래현황</t>
    <phoneticPr fontId="4" type="noConversion"/>
  </si>
  <si>
    <t>단위 : 필, 천㎡</t>
    <phoneticPr fontId="4" type="noConversion"/>
  </si>
  <si>
    <t>구  분</t>
    <phoneticPr fontId="4" type="noConversion"/>
  </si>
  <si>
    <t>용  도  지  역  별</t>
    <phoneticPr fontId="4" type="noConversion"/>
  </si>
  <si>
    <t>지           목           별</t>
    <phoneticPr fontId="4" type="noConversion"/>
  </si>
  <si>
    <t>합   계</t>
    <phoneticPr fontId="4" type="noConversion"/>
  </si>
  <si>
    <t>도  시  계  획  구  역  내</t>
    <phoneticPr fontId="4" type="noConversion"/>
  </si>
  <si>
    <t>관리지역</t>
    <phoneticPr fontId="4" type="noConversion"/>
  </si>
  <si>
    <t>농림지역</t>
    <phoneticPr fontId="4" type="noConversion"/>
  </si>
  <si>
    <t>자연환경
보전지역</t>
    <phoneticPr fontId="4" type="noConversion"/>
  </si>
  <si>
    <t>답</t>
  </si>
  <si>
    <t>대   지</t>
    <phoneticPr fontId="4" type="noConversion"/>
  </si>
  <si>
    <t>임   야</t>
    <phoneticPr fontId="4" type="noConversion"/>
  </si>
  <si>
    <t>공 장 용 지</t>
    <phoneticPr fontId="4" type="noConversion"/>
  </si>
  <si>
    <t>기   타</t>
    <phoneticPr fontId="4" type="noConversion"/>
  </si>
  <si>
    <t>주 거지 역</t>
    <phoneticPr fontId="4" type="noConversion"/>
  </si>
  <si>
    <t>상 업 지 역</t>
    <phoneticPr fontId="4" type="noConversion"/>
  </si>
  <si>
    <t>공 업 지 역</t>
    <phoneticPr fontId="4" type="noConversion"/>
  </si>
  <si>
    <t>녹 지 지 역</t>
    <phoneticPr fontId="4" type="noConversion"/>
  </si>
  <si>
    <t>개발제한구역</t>
    <phoneticPr fontId="4" type="noConversion"/>
  </si>
  <si>
    <t>용도미지정구역</t>
    <phoneticPr fontId="4" type="noConversion"/>
  </si>
  <si>
    <t>필지수</t>
    <phoneticPr fontId="4" type="noConversion"/>
  </si>
  <si>
    <t>필지수</t>
    <phoneticPr fontId="4" type="noConversion"/>
  </si>
  <si>
    <t>필지수</t>
    <phoneticPr fontId="4" type="noConversion"/>
  </si>
  <si>
    <t>필지수</t>
    <phoneticPr fontId="4" type="noConversion"/>
  </si>
  <si>
    <t>면적</t>
    <phoneticPr fontId="4" type="noConversion"/>
  </si>
  <si>
    <t>필지수</t>
    <phoneticPr fontId="4" type="noConversion"/>
  </si>
  <si>
    <t>주) 접수건수 임</t>
    <phoneticPr fontId="4" type="noConversion"/>
  </si>
  <si>
    <t xml:space="preserve">     온나라부동산정보 통합포털(www.onnara.go.kr) 참조</t>
    <phoneticPr fontId="4" type="noConversion"/>
  </si>
  <si>
    <t>2 0 1 0</t>
  </si>
  <si>
    <t>2 0 1 1</t>
  </si>
  <si>
    <t xml:space="preserve">     2. 건축연도별 주택</t>
    <phoneticPr fontId="4" type="noConversion"/>
  </si>
  <si>
    <t>단위:호</t>
    <phoneticPr fontId="4" type="noConversion"/>
  </si>
  <si>
    <t>1979년이전</t>
    <phoneticPr fontId="4" type="noConversion"/>
  </si>
  <si>
    <t>'80 ∼'04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</si>
  <si>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</si>
  <si>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</si>
  <si>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</si>
  <si>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2008년</t>
    <phoneticPr fontId="4" type="noConversion"/>
  </si>
  <si>
    <t>2009년</t>
    <phoneticPr fontId="4" type="noConversion"/>
  </si>
  <si>
    <t>2010년</t>
    <phoneticPr fontId="4" type="noConversion"/>
  </si>
  <si>
    <t>단독주택</t>
    <phoneticPr fontId="4" type="noConversion"/>
  </si>
  <si>
    <t>아 파 트</t>
    <phoneticPr fontId="4" type="noConversion"/>
  </si>
  <si>
    <t>연립주택</t>
    <phoneticPr fontId="4" type="noConversion"/>
  </si>
  <si>
    <t>다세대주택</t>
    <phoneticPr fontId="4" type="noConversion"/>
  </si>
  <si>
    <t>자료:기획예산실「인구주택총조사」</t>
    <phoneticPr fontId="4" type="noConversion"/>
  </si>
  <si>
    <t xml:space="preserve">  5. 주 택 가 격</t>
    <phoneticPr fontId="4" type="noConversion"/>
  </si>
  <si>
    <t>단위:%</t>
    <phoneticPr fontId="4" type="noConversion"/>
  </si>
  <si>
    <t>평균</t>
    <phoneticPr fontId="4" type="noConversion"/>
  </si>
  <si>
    <t>용   도   지   역   별</t>
    <phoneticPr fontId="4" type="noConversion"/>
  </si>
  <si>
    <t xml:space="preserve">이  용  상  황  별 </t>
    <phoneticPr fontId="4" type="noConversion"/>
  </si>
  <si>
    <t>주거</t>
    <phoneticPr fontId="4" type="noConversion"/>
  </si>
  <si>
    <t>상업</t>
    <phoneticPr fontId="4" type="noConversion"/>
  </si>
  <si>
    <t>공업</t>
    <phoneticPr fontId="4" type="noConversion"/>
  </si>
  <si>
    <t>녹지</t>
    <phoneticPr fontId="4" type="noConversion"/>
  </si>
  <si>
    <t>농림</t>
    <phoneticPr fontId="4" type="noConversion"/>
  </si>
  <si>
    <t>자연환경
보전</t>
    <phoneticPr fontId="4" type="noConversion"/>
  </si>
  <si>
    <t>보전관리</t>
    <phoneticPr fontId="4" type="noConversion"/>
  </si>
  <si>
    <t>생산관리</t>
    <phoneticPr fontId="4" type="noConversion"/>
  </si>
  <si>
    <t>계획관리</t>
    <phoneticPr fontId="4" type="noConversion"/>
  </si>
  <si>
    <t>전</t>
    <phoneticPr fontId="4" type="noConversion"/>
  </si>
  <si>
    <t>답</t>
    <phoneticPr fontId="4" type="noConversion"/>
  </si>
  <si>
    <t>대  지</t>
    <phoneticPr fontId="4" type="noConversion"/>
  </si>
  <si>
    <t>임야</t>
    <phoneticPr fontId="4" type="noConversion"/>
  </si>
  <si>
    <t>공장</t>
    <phoneticPr fontId="4" type="noConversion"/>
  </si>
  <si>
    <t>기타</t>
    <phoneticPr fontId="4" type="noConversion"/>
  </si>
  <si>
    <t>주거용</t>
    <phoneticPr fontId="4" type="noConversion"/>
  </si>
  <si>
    <t>상업용</t>
    <phoneticPr fontId="4" type="noConversion"/>
  </si>
  <si>
    <t>자료:한국토지주택공사</t>
    <phoneticPr fontId="4" type="noConversion"/>
  </si>
  <si>
    <t xml:space="preserve">  주:지가변동률은 기준시점 가격수준을 100으로 보았을 때 해당시점 가격수준의 변동률을 의미함</t>
    <phoneticPr fontId="4" type="noConversion"/>
  </si>
  <si>
    <t>13. 도 로</t>
    <phoneticPr fontId="4" type="noConversion"/>
  </si>
  <si>
    <t>단위 : m, %</t>
    <phoneticPr fontId="4" type="noConversion"/>
  </si>
  <si>
    <t>구 분</t>
    <phoneticPr fontId="4" type="noConversion"/>
  </si>
  <si>
    <t>고 속
도 로</t>
    <phoneticPr fontId="4" type="noConversion"/>
  </si>
  <si>
    <t>일  반   국   도</t>
    <phoneticPr fontId="4" type="noConversion"/>
  </si>
  <si>
    <t>연  장</t>
    <phoneticPr fontId="4" type="noConversion"/>
  </si>
  <si>
    <t>포  장</t>
    <phoneticPr fontId="4" type="noConversion"/>
  </si>
  <si>
    <t>미포장</t>
    <phoneticPr fontId="4" type="noConversion"/>
  </si>
  <si>
    <t>미개통</t>
    <phoneticPr fontId="4" type="noConversion"/>
  </si>
  <si>
    <t>포 장</t>
    <phoneticPr fontId="4" type="noConversion"/>
  </si>
  <si>
    <t>포장률</t>
    <phoneticPr fontId="4" type="noConversion"/>
  </si>
  <si>
    <t>광    역    시    도</t>
    <phoneticPr fontId="4" type="noConversion"/>
  </si>
  <si>
    <t>지     방     도</t>
    <phoneticPr fontId="4" type="noConversion"/>
  </si>
  <si>
    <t xml:space="preserve">구  ·  군   도 </t>
  </si>
  <si>
    <t>14. 도로시설물</t>
    <phoneticPr fontId="4" type="noConversion"/>
  </si>
  <si>
    <t>단위 : 개소, m, ㎡</t>
    <phoneticPr fontId="4" type="noConversion"/>
  </si>
  <si>
    <t>구 분</t>
  </si>
  <si>
    <t>보 도 육 교</t>
  </si>
  <si>
    <t>지 하 보 도</t>
  </si>
  <si>
    <t>지 하 차 도</t>
  </si>
  <si>
    <t>고 가 도 로</t>
  </si>
  <si>
    <t>개 소</t>
    <phoneticPr fontId="4" type="noConversion"/>
  </si>
  <si>
    <t>연 장</t>
    <phoneticPr fontId="4" type="noConversion"/>
  </si>
  <si>
    <t>면 적</t>
    <phoneticPr fontId="4" type="noConversion"/>
  </si>
  <si>
    <t>지 하 상 가</t>
  </si>
  <si>
    <t>터    널</t>
    <phoneticPr fontId="4" type="noConversion"/>
  </si>
  <si>
    <t>가로등</t>
    <phoneticPr fontId="4" type="noConversion"/>
  </si>
  <si>
    <t>-</t>
    <phoneticPr fontId="1" type="noConversion"/>
  </si>
  <si>
    <t>2 0 1 2</t>
    <phoneticPr fontId="1" type="noConversion"/>
  </si>
  <si>
    <t>6. 지가 변동률</t>
    <phoneticPr fontId="4" type="noConversion"/>
  </si>
  <si>
    <t xml:space="preserve">  7. 토지거래 허가</t>
    <phoneticPr fontId="4" type="noConversion"/>
  </si>
  <si>
    <t>15. 교 량</t>
    <phoneticPr fontId="4" type="noConversion"/>
  </si>
  <si>
    <t>2 0 1 3</t>
    <phoneticPr fontId="4" type="noConversion"/>
  </si>
  <si>
    <t>2 0 1 4</t>
    <phoneticPr fontId="4" type="noConversion"/>
  </si>
  <si>
    <t>자료 : 건설안전과</t>
    <phoneticPr fontId="4" type="noConversion"/>
  </si>
  <si>
    <t>자료 : 토지정보과</t>
    <phoneticPr fontId="4" type="noConversion"/>
  </si>
  <si>
    <t>자료:도시재생과</t>
    <phoneticPr fontId="4" type="noConversion"/>
  </si>
  <si>
    <t>2 0 1 4</t>
    <phoneticPr fontId="4" type="noConversion"/>
  </si>
  <si>
    <t>자료 : 도시재생과</t>
    <phoneticPr fontId="4" type="noConversion"/>
  </si>
  <si>
    <t>2 0 1 4</t>
    <phoneticPr fontId="4" type="noConversion"/>
  </si>
  <si>
    <t>-</t>
    <phoneticPr fontId="4" type="noConversion"/>
  </si>
  <si>
    <t>총계</t>
    <phoneticPr fontId="1" type="noConversion"/>
  </si>
  <si>
    <t>단위:동수, ㎡</t>
    <phoneticPr fontId="4" type="noConversion"/>
  </si>
  <si>
    <t>합       계</t>
    <phoneticPr fontId="4" type="noConversion"/>
  </si>
  <si>
    <t>주   거   용</t>
    <phoneticPr fontId="4" type="noConversion"/>
  </si>
  <si>
    <t>상   업   용</t>
    <phoneticPr fontId="4" type="noConversion"/>
  </si>
  <si>
    <t>농수산용</t>
    <phoneticPr fontId="4" type="noConversion"/>
  </si>
  <si>
    <t>공   업   용</t>
    <phoneticPr fontId="4" type="noConversion"/>
  </si>
  <si>
    <t>교육/사회용</t>
    <phoneticPr fontId="4" type="noConversion"/>
  </si>
  <si>
    <t>공   공   용</t>
    <phoneticPr fontId="4" type="noConversion"/>
  </si>
  <si>
    <t>기      타</t>
    <phoneticPr fontId="4" type="noConversion"/>
  </si>
  <si>
    <t>동  수</t>
    <phoneticPr fontId="4" type="noConversion"/>
  </si>
  <si>
    <t>연 면 적</t>
    <phoneticPr fontId="4" type="noConversion"/>
  </si>
  <si>
    <t>동 수</t>
    <phoneticPr fontId="4" type="noConversion"/>
  </si>
  <si>
    <t xml:space="preserve"> 2 0 1 0 </t>
  </si>
  <si>
    <t xml:space="preserve"> 2 0 1 1 </t>
  </si>
  <si>
    <t>2 0 1 2</t>
  </si>
  <si>
    <t>2 0 1 3</t>
  </si>
  <si>
    <t>자료:건축주택과</t>
    <phoneticPr fontId="4" type="noConversion"/>
  </si>
  <si>
    <t>계</t>
    <phoneticPr fontId="1" type="noConversion"/>
  </si>
  <si>
    <t>2 0 1 4</t>
    <phoneticPr fontId="4" type="noConversion"/>
  </si>
  <si>
    <t>기준시점:2012.11 = 100.0</t>
    <phoneticPr fontId="4" type="noConversion"/>
  </si>
  <si>
    <t>연 별 및 구 군 별</t>
    <phoneticPr fontId="4" type="noConversion"/>
  </si>
  <si>
    <t>주택매매 가격지수</t>
    <phoneticPr fontId="4" type="noConversion"/>
  </si>
  <si>
    <t>주택전세 가격지수</t>
    <phoneticPr fontId="4" type="noConversion"/>
  </si>
  <si>
    <t>종합</t>
    <phoneticPr fontId="4" type="noConversion"/>
  </si>
  <si>
    <t xml:space="preserve">아파트 </t>
    <phoneticPr fontId="4" type="noConversion"/>
  </si>
  <si>
    <t xml:space="preserve">자료:「전국주택가격동향조사」한국감정원 </t>
    <phoneticPr fontId="4" type="noConversion"/>
  </si>
  <si>
    <t>-</t>
    <phoneticPr fontId="1" type="noConversion"/>
  </si>
  <si>
    <t>2 0 1 3</t>
    <phoneticPr fontId="4" type="noConversion"/>
  </si>
  <si>
    <t>-</t>
    <phoneticPr fontId="1" type="noConversion"/>
  </si>
  <si>
    <t>2 0 1 4</t>
    <phoneticPr fontId="4" type="noConversion"/>
  </si>
  <si>
    <t>-</t>
    <phoneticPr fontId="1" type="noConversion"/>
  </si>
  <si>
    <t>시자료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</si>
</sst>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0_);[Red]\(0\)"/>
    <numFmt numFmtId="184" formatCode="#,##0.0"/>
    <numFmt numFmtId="185" formatCode="_-* #,##0.0_-;\-* #,##0.0_-;_-* &quot;-&quot;?_-;_-@_-"/>
    <numFmt numFmtId="186" formatCode="#,##0.00;\'#,##0.00;&quot;-&quot;"/>
    <numFmt numFmtId="187" formatCode="#,##0;[Red]#,##0"/>
    <numFmt numFmtId="188" formatCode="#,##0.00;\-#,##0.00;&quot;-&quot;"/>
    <numFmt numFmtId="189" formatCode="#,##0;\-#,##0;&quot;-&quot;"/>
    <numFmt numFmtId="190" formatCode="#,##0;\-#,##0;&quot;-&quot;;"/>
    <numFmt numFmtId="191" formatCode="#,##0;\'#,##0;&quot;-&quot;"/>
    <numFmt numFmtId="192" formatCode="#,##0.000"/>
    <numFmt numFmtId="193" formatCode="#,##0_);[Red]\(#,##0\)"/>
    <numFmt numFmtId="194" formatCode="#,##0.000;\-#,##0.000;&quot;-&quot;"/>
  </numFmts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name val="돋움"/>
      <family val="3"/>
      <charset val="129"/>
    </font>
    <font>
      <sz val="11"/>
      <name val="바탕체"/>
      <family val="1"/>
      <charset val="129"/>
    </font>
    <font>
      <b/>
      <sz val="10"/>
      <color indexed="16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0"/>
      <color theme="1"/>
      <name val="바탕체"/>
      <family val="1"/>
      <charset val="129"/>
    </font>
    <font>
      <b/>
      <sz val="16"/>
      <name val="바탕체"/>
      <family val="1"/>
      <charset val="129"/>
    </font>
    <font>
      <sz val="9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/>
    <xf numFmtId="177" fontId="2" fillId="0" borderId="0"/>
    <xf numFmtId="178" fontId="7" fillId="0" borderId="0"/>
    <xf numFmtId="179" fontId="7" fillId="0" borderId="0"/>
    <xf numFmtId="38" fontId="8" fillId="3" borderId="0" applyNumberFormat="0" applyBorder="0" applyAlignment="0" applyProtection="0"/>
    <xf numFmtId="0" fontId="9" fillId="0" borderId="0">
      <alignment horizontal="left"/>
    </xf>
    <xf numFmtId="0" fontId="10" fillId="0" borderId="8" applyNumberFormat="0" applyAlignment="0" applyProtection="0">
      <alignment horizontal="left" vertical="center"/>
    </xf>
    <xf numFmtId="0" fontId="10" fillId="0" borderId="9">
      <alignment horizontal="left" vertical="center"/>
    </xf>
    <xf numFmtId="10" fontId="8" fillId="3" borderId="4" applyNumberFormat="0" applyBorder="0" applyAlignment="0" applyProtection="0"/>
    <xf numFmtId="0" fontId="11" fillId="0" borderId="10"/>
    <xf numFmtId="180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11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1" fontId="26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/>
    </xf>
    <xf numFmtId="3" fontId="5" fillId="0" borderId="5" xfId="2" applyNumberFormat="1" applyFont="1" applyFill="1" applyBorder="1" applyAlignment="1">
      <alignment horizontal="center" vertical="center"/>
    </xf>
    <xf numFmtId="41" fontId="5" fillId="0" borderId="4" xfId="2" applyNumberFormat="1" applyFont="1" applyFill="1" applyBorder="1" applyAlignment="1">
      <alignment horizontal="center" vertical="center"/>
    </xf>
    <xf numFmtId="41" fontId="5" fillId="0" borderId="4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41" fontId="5" fillId="0" borderId="4" xfId="2" applyNumberFormat="1" applyFont="1" applyFill="1" applyBorder="1" applyAlignment="1">
      <alignment vertical="center"/>
    </xf>
    <xf numFmtId="41" fontId="5" fillId="0" borderId="4" xfId="38" applyNumberFormat="1" applyFont="1" applyFill="1" applyBorder="1" applyAlignment="1">
      <alignment vertical="center"/>
    </xf>
    <xf numFmtId="41" fontId="5" fillId="0" borderId="5" xfId="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 inden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 indent="1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vertical="center"/>
    </xf>
    <xf numFmtId="184" fontId="5" fillId="0" borderId="5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3" fillId="0" borderId="0" xfId="1" applyFont="1" applyAlignment="1">
      <alignment horizontal="left" vertical="center" inden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41" fontId="5" fillId="0" borderId="7" xfId="1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 inden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41" fontId="5" fillId="0" borderId="24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0" fontId="16" fillId="0" borderId="0" xfId="1" applyFont="1" applyFill="1">
      <alignment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2" borderId="19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186" fontId="5" fillId="2" borderId="7" xfId="1" applyNumberFormat="1" applyFont="1" applyFill="1" applyBorder="1" applyAlignment="1">
      <alignment horizontal="right" vertical="center"/>
    </xf>
    <xf numFmtId="186" fontId="5" fillId="2" borderId="4" xfId="1" applyNumberFormat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8" fontId="5" fillId="0" borderId="4" xfId="1" applyNumberFormat="1" applyFont="1" applyFill="1" applyBorder="1" applyAlignment="1">
      <alignment horizontal="center" vertical="center"/>
    </xf>
    <xf numFmtId="188" fontId="5" fillId="0" borderId="5" xfId="1" applyNumberFormat="1" applyFont="1" applyFill="1" applyBorder="1" applyAlignment="1">
      <alignment horizontal="center" vertical="center"/>
    </xf>
    <xf numFmtId="188" fontId="5" fillId="0" borderId="0" xfId="1" applyNumberFormat="1" applyFont="1" applyFill="1" applyBorder="1" applyAlignment="1">
      <alignment vertical="center"/>
    </xf>
    <xf numFmtId="187" fontId="5" fillId="0" borderId="0" xfId="1" applyNumberFormat="1" applyFont="1" applyFill="1" applyBorder="1" applyAlignment="1">
      <alignment horizontal="center" vertical="center"/>
    </xf>
    <xf numFmtId="188" fontId="5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>
      <alignment vertical="center"/>
    </xf>
    <xf numFmtId="0" fontId="22" fillId="0" borderId="0" xfId="1" applyFont="1" applyFill="1">
      <alignment vertical="center"/>
    </xf>
    <xf numFmtId="0" fontId="5" fillId="2" borderId="21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41" fontId="5" fillId="0" borderId="4" xfId="1" applyNumberFormat="1" applyFont="1" applyFill="1" applyBorder="1" applyAlignment="1">
      <alignment horizontal="center" vertical="center" wrapText="1"/>
    </xf>
    <xf numFmtId="43" fontId="5" fillId="0" borderId="4" xfId="1" applyNumberFormat="1" applyFont="1" applyFill="1" applyBorder="1" applyAlignment="1">
      <alignment horizontal="center" vertical="center"/>
    </xf>
    <xf numFmtId="43" fontId="5" fillId="0" borderId="4" xfId="1" applyNumberFormat="1" applyFont="1" applyFill="1" applyBorder="1" applyAlignment="1">
      <alignment horizontal="center" vertical="center" wrapText="1"/>
    </xf>
    <xf numFmtId="41" fontId="5" fillId="0" borderId="5" xfId="1" applyNumberFormat="1" applyFont="1" applyFill="1" applyBorder="1" applyAlignment="1">
      <alignment horizontal="center" vertical="center" wrapText="1"/>
    </xf>
    <xf numFmtId="186" fontId="5" fillId="0" borderId="4" xfId="43" applyNumberFormat="1" applyFont="1" applyFill="1" applyBorder="1" applyAlignment="1">
      <alignment horizontal="right" vertical="center"/>
    </xf>
    <xf numFmtId="190" fontId="17" fillId="0" borderId="4" xfId="1" applyNumberFormat="1" applyFont="1" applyFill="1" applyBorder="1" applyAlignment="1">
      <alignment vertical="center"/>
    </xf>
    <xf numFmtId="0" fontId="2" fillId="0" borderId="0" xfId="1" applyFont="1">
      <alignment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1" fontId="5" fillId="0" borderId="7" xfId="1" applyNumberFormat="1" applyFont="1" applyFill="1" applyBorder="1" applyAlignment="1">
      <alignment horizontal="center" vertical="center" wrapText="1"/>
    </xf>
    <xf numFmtId="189" fontId="5" fillId="0" borderId="4" xfId="1" applyNumberFormat="1" applyFont="1" applyFill="1" applyBorder="1" applyAlignment="1">
      <alignment vertical="center"/>
    </xf>
    <xf numFmtId="190" fontId="5" fillId="0" borderId="4" xfId="1" applyNumberFormat="1" applyFont="1" applyFill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3" fillId="0" borderId="0" xfId="1" applyFont="1" applyAlignment="1">
      <alignment horizontal="left" vertical="center" indent="1"/>
    </xf>
    <xf numFmtId="0" fontId="5" fillId="0" borderId="2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 indent="1"/>
    </xf>
    <xf numFmtId="0" fontId="3" fillId="0" borderId="0" xfId="1" applyFont="1" applyFill="1" applyAlignment="1"/>
    <xf numFmtId="0" fontId="16" fillId="0" borderId="0" xfId="1" applyFont="1" applyFill="1" applyAlignment="1"/>
    <xf numFmtId="41" fontId="5" fillId="0" borderId="4" xfId="1" applyNumberFormat="1" applyFont="1" applyFill="1" applyBorder="1" applyAlignment="1">
      <alignment horizontal="right" vertical="center"/>
    </xf>
    <xf numFmtId="41" fontId="5" fillId="0" borderId="5" xfId="1" applyNumberFormat="1" applyFont="1" applyFill="1" applyBorder="1" applyAlignment="1">
      <alignment vertical="center"/>
    </xf>
    <xf numFmtId="0" fontId="2" fillId="0" borderId="0" xfId="1" applyFill="1">
      <alignment vertical="center"/>
    </xf>
    <xf numFmtId="41" fontId="17" fillId="0" borderId="4" xfId="1" applyNumberFormat="1" applyFont="1" applyFill="1" applyBorder="1" applyAlignment="1">
      <alignment vertical="center"/>
    </xf>
    <xf numFmtId="41" fontId="5" fillId="0" borderId="0" xfId="1" applyNumberFormat="1" applyFont="1" applyFill="1">
      <alignment vertical="center"/>
    </xf>
    <xf numFmtId="41" fontId="5" fillId="0" borderId="24" xfId="1" applyNumberFormat="1" applyFont="1" applyFill="1" applyBorder="1" applyAlignment="1">
      <alignment horizontal="center" vertical="center" shrinkToFit="1"/>
    </xf>
    <xf numFmtId="41" fontId="5" fillId="0" borderId="24" xfId="1" applyNumberFormat="1" applyFont="1" applyFill="1" applyBorder="1" applyAlignment="1">
      <alignment vertical="center"/>
    </xf>
    <xf numFmtId="41" fontId="5" fillId="0" borderId="24" xfId="1" applyNumberFormat="1" applyFont="1" applyBorder="1" applyAlignment="1">
      <alignment vertical="center"/>
    </xf>
    <xf numFmtId="41" fontId="23" fillId="0" borderId="24" xfId="46" applyNumberFormat="1" applyFont="1" applyFill="1" applyBorder="1" applyAlignment="1">
      <alignment vertical="center" wrapText="1"/>
    </xf>
    <xf numFmtId="41" fontId="5" fillId="0" borderId="24" xfId="44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center" vertical="center"/>
    </xf>
    <xf numFmtId="0" fontId="2" fillId="0" borderId="0" xfId="45" applyFill="1"/>
    <xf numFmtId="0" fontId="17" fillId="0" borderId="0" xfId="45" applyFont="1" applyFill="1" applyAlignment="1">
      <alignment horizontal="left"/>
    </xf>
    <xf numFmtId="0" fontId="2" fillId="0" borderId="0" xfId="1" applyBorder="1">
      <alignment vertical="center"/>
    </xf>
    <xf numFmtId="41" fontId="2" fillId="0" borderId="0" xfId="45" applyNumberFormat="1" applyFill="1" applyAlignment="1">
      <alignment horizontal="left"/>
    </xf>
    <xf numFmtId="41" fontId="2" fillId="0" borderId="0" xfId="45" applyNumberFormat="1" applyFill="1"/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top"/>
    </xf>
    <xf numFmtId="41" fontId="5" fillId="0" borderId="0" xfId="1" applyNumberFormat="1" applyFont="1" applyFill="1" applyAlignment="1">
      <alignment vertical="center"/>
    </xf>
    <xf numFmtId="191" fontId="5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5" fillId="0" borderId="0" xfId="45" applyFont="1" applyFill="1"/>
    <xf numFmtId="0" fontId="16" fillId="0" borderId="0" xfId="45" applyFont="1" applyFill="1" applyAlignment="1">
      <alignment horizontal="left"/>
    </xf>
    <xf numFmtId="0" fontId="5" fillId="0" borderId="0" xfId="45" applyFont="1"/>
    <xf numFmtId="0" fontId="5" fillId="0" borderId="0" xfId="45" applyFont="1" applyFill="1" applyBorder="1" applyAlignment="1">
      <alignment horizontal="center" vertical="center"/>
    </xf>
    <xf numFmtId="0" fontId="5" fillId="0" borderId="0" xfId="45" applyFont="1" applyFill="1" applyAlignment="1">
      <alignment horizontal="left"/>
    </xf>
    <xf numFmtId="0" fontId="5" fillId="0" borderId="0" xfId="45" applyFont="1" applyFill="1" applyAlignment="1">
      <alignment horizontal="left" vertical="center"/>
    </xf>
    <xf numFmtId="0" fontId="5" fillId="0" borderId="0" xfId="45" applyFont="1" applyFill="1" applyAlignment="1">
      <alignment vertical="center"/>
    </xf>
    <xf numFmtId="0" fontId="5" fillId="4" borderId="4" xfId="45" applyFont="1" applyFill="1" applyBorder="1" applyAlignment="1">
      <alignment horizontal="center" vertical="center"/>
    </xf>
    <xf numFmtId="0" fontId="5" fillId="0" borderId="4" xfId="45" applyFont="1" applyFill="1" applyBorder="1" applyAlignment="1">
      <alignment horizontal="center" vertical="center"/>
    </xf>
    <xf numFmtId="192" fontId="5" fillId="0" borderId="4" xfId="45" applyNumberFormat="1" applyFont="1" applyFill="1" applyBorder="1" applyAlignment="1">
      <alignment horizontal="right" vertical="center"/>
    </xf>
    <xf numFmtId="0" fontId="5" fillId="0" borderId="4" xfId="45" applyFont="1" applyFill="1" applyBorder="1" applyAlignment="1">
      <alignment horizontal="right" vertical="center"/>
    </xf>
    <xf numFmtId="0" fontId="5" fillId="0" borderId="0" xfId="45" applyFont="1" applyFill="1" applyBorder="1" applyAlignment="1">
      <alignment vertical="center"/>
    </xf>
    <xf numFmtId="192" fontId="5" fillId="0" borderId="0" xfId="45" applyNumberFormat="1" applyFont="1" applyFill="1" applyBorder="1" applyAlignment="1">
      <alignment horizontal="center" vertical="center"/>
    </xf>
    <xf numFmtId="41" fontId="5" fillId="0" borderId="0" xfId="45" applyNumberFormat="1" applyFont="1" applyFill="1"/>
    <xf numFmtId="41" fontId="5" fillId="0" borderId="4" xfId="2" quotePrefix="1" applyNumberFormat="1" applyFont="1" applyFill="1" applyBorder="1" applyAlignment="1">
      <alignment horizontal="center" vertical="center"/>
    </xf>
    <xf numFmtId="41" fontId="5" fillId="0" borderId="5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1" fontId="22" fillId="0" borderId="4" xfId="1" applyNumberFormat="1" applyFont="1" applyFill="1" applyBorder="1" applyAlignment="1">
      <alignment horizontal="right" vertical="center"/>
    </xf>
    <xf numFmtId="41" fontId="22" fillId="0" borderId="4" xfId="1" applyNumberFormat="1" applyFont="1" applyFill="1" applyBorder="1" applyAlignment="1">
      <alignment horizontal="center" vertical="center"/>
    </xf>
    <xf numFmtId="41" fontId="5" fillId="0" borderId="4" xfId="47" applyNumberFormat="1" applyFont="1" applyFill="1" applyBorder="1" applyAlignment="1">
      <alignment horizontal="center" vertical="center"/>
    </xf>
    <xf numFmtId="190" fontId="24" fillId="0" borderId="4" xfId="47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5" fillId="4" borderId="4" xfId="1" applyFont="1" applyFill="1" applyBorder="1" applyAlignment="1">
      <alignment vertical="center"/>
    </xf>
    <xf numFmtId="190" fontId="21" fillId="0" borderId="4" xfId="1" applyNumberFormat="1" applyFont="1" applyFill="1" applyBorder="1" applyAlignment="1">
      <alignment horizontal="right" vertical="center"/>
    </xf>
    <xf numFmtId="191" fontId="21" fillId="0" borderId="4" xfId="1" applyNumberFormat="1" applyFont="1" applyFill="1" applyBorder="1" applyAlignment="1">
      <alignment horizontal="right" vertical="center"/>
    </xf>
    <xf numFmtId="184" fontId="5" fillId="0" borderId="4" xfId="1" applyNumberFormat="1" applyFont="1" applyFill="1" applyBorder="1" applyAlignment="1">
      <alignment horizontal="center" vertical="center" wrapText="1"/>
    </xf>
    <xf numFmtId="193" fontId="23" fillId="0" borderId="4" xfId="2" applyNumberFormat="1" applyFont="1" applyFill="1" applyBorder="1" applyAlignment="1">
      <alignment horizontal="center" vertical="center"/>
    </xf>
    <xf numFmtId="41" fontId="23" fillId="0" borderId="4" xfId="2" applyFont="1" applyFill="1" applyBorder="1" applyAlignment="1">
      <alignment horizontal="left" vertical="center"/>
    </xf>
    <xf numFmtId="193" fontId="5" fillId="0" borderId="4" xfId="2" applyNumberFormat="1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left" vertical="center"/>
    </xf>
    <xf numFmtId="41" fontId="23" fillId="0" borderId="4" xfId="2" applyNumberFormat="1" applyFont="1" applyFill="1" applyBorder="1" applyAlignment="1">
      <alignment vertical="center"/>
    </xf>
    <xf numFmtId="41" fontId="23" fillId="0" borderId="4" xfId="2" applyNumberFormat="1" applyFont="1" applyFill="1" applyBorder="1" applyAlignment="1">
      <alignment horizontal="right" vertical="center"/>
    </xf>
    <xf numFmtId="191" fontId="23" fillId="0" borderId="4" xfId="2" applyNumberFormat="1" applyFont="1" applyFill="1" applyBorder="1" applyAlignment="1">
      <alignment horizontal="center" vertical="center"/>
    </xf>
    <xf numFmtId="185" fontId="23" fillId="0" borderId="4" xfId="2" applyNumberFormat="1" applyFont="1" applyFill="1" applyBorder="1" applyAlignment="1">
      <alignment horizontal="center" vertical="center"/>
    </xf>
    <xf numFmtId="183" fontId="5" fillId="0" borderId="0" xfId="1" applyNumberFormat="1" applyFont="1" applyBorder="1" applyAlignment="1">
      <alignment vertical="center"/>
    </xf>
    <xf numFmtId="0" fontId="2" fillId="0" borderId="0" xfId="1" applyAlignment="1">
      <alignment horizontal="center" vertical="center"/>
    </xf>
    <xf numFmtId="183" fontId="2" fillId="0" borderId="0" xfId="1" applyNumberFormat="1">
      <alignment vertical="center"/>
    </xf>
    <xf numFmtId="0" fontId="5" fillId="0" borderId="23" xfId="1" applyFont="1" applyFill="1" applyBorder="1" applyAlignment="1">
      <alignment horizontal="center" vertical="center" wrapText="1"/>
    </xf>
    <xf numFmtId="41" fontId="5" fillId="0" borderId="0" xfId="1" applyNumberFormat="1" applyFont="1" applyAlignment="1">
      <alignment vertical="center"/>
    </xf>
    <xf numFmtId="41" fontId="2" fillId="0" borderId="0" xfId="1" applyNumberFormat="1" applyFont="1">
      <alignment vertical="center"/>
    </xf>
    <xf numFmtId="41" fontId="3" fillId="0" borderId="0" xfId="1" applyNumberFormat="1" applyFont="1" applyAlignment="1">
      <alignment horizontal="left" vertical="center" indent="1"/>
    </xf>
    <xf numFmtId="41" fontId="16" fillId="0" borderId="0" xfId="1" applyNumberFormat="1" applyFont="1" applyAlignment="1">
      <alignment horizontal="left" vertical="center" indent="1"/>
    </xf>
    <xf numFmtId="41" fontId="5" fillId="0" borderId="0" xfId="1" applyNumberFormat="1" applyFont="1">
      <alignment vertical="center"/>
    </xf>
    <xf numFmtId="41" fontId="5" fillId="2" borderId="24" xfId="1" applyNumberFormat="1" applyFont="1" applyFill="1" applyBorder="1" applyAlignment="1">
      <alignment horizontal="center" vertical="center" wrapText="1"/>
    </xf>
    <xf numFmtId="41" fontId="5" fillId="2" borderId="25" xfId="1" applyNumberFormat="1" applyFont="1" applyFill="1" applyBorder="1" applyAlignment="1">
      <alignment horizontal="center" vertical="center" wrapText="1"/>
    </xf>
    <xf numFmtId="41" fontId="5" fillId="2" borderId="4" xfId="1" applyNumberFormat="1" applyFont="1" applyFill="1" applyBorder="1" applyAlignment="1">
      <alignment horizontal="center" vertical="center" wrapText="1"/>
    </xf>
    <xf numFmtId="41" fontId="5" fillId="2" borderId="4" xfId="1" applyNumberFormat="1" applyFont="1" applyFill="1" applyBorder="1" applyAlignment="1">
      <alignment horizontal="center" vertical="center"/>
    </xf>
    <xf numFmtId="41" fontId="5" fillId="0" borderId="33" xfId="1" applyNumberFormat="1" applyFont="1" applyFill="1" applyBorder="1" applyAlignment="1">
      <alignment horizontal="center" vertical="center" shrinkToFit="1"/>
    </xf>
    <xf numFmtId="41" fontId="5" fillId="0" borderId="0" xfId="1" applyNumberFormat="1" applyFont="1" applyFill="1" applyBorder="1" applyAlignment="1">
      <alignment horizontal="center" vertical="center" shrinkToFit="1"/>
    </xf>
    <xf numFmtId="41" fontId="5" fillId="0" borderId="0" xfId="1" applyNumberFormat="1" applyFont="1" applyFill="1" applyBorder="1" applyAlignment="1">
      <alignment vertical="center"/>
    </xf>
    <xf numFmtId="41" fontId="5" fillId="0" borderId="24" xfId="1" applyNumberFormat="1" applyFont="1" applyFill="1" applyBorder="1" applyAlignment="1">
      <alignment vertical="center" shrinkToFit="1"/>
    </xf>
    <xf numFmtId="41" fontId="5" fillId="0" borderId="25" xfId="1" applyNumberFormat="1" applyFont="1" applyFill="1" applyBorder="1" applyAlignment="1">
      <alignment vertical="center"/>
    </xf>
    <xf numFmtId="41" fontId="5" fillId="0" borderId="24" xfId="2" applyNumberFormat="1" applyFont="1" applyBorder="1" applyAlignment="1">
      <alignment vertical="center"/>
    </xf>
    <xf numFmtId="41" fontId="5" fillId="2" borderId="5" xfId="1" applyNumberFormat="1" applyFont="1" applyFill="1" applyBorder="1" applyAlignment="1">
      <alignment horizontal="center" vertical="center"/>
    </xf>
    <xf numFmtId="41" fontId="5" fillId="0" borderId="25" xfId="1" applyNumberFormat="1" applyFont="1" applyFill="1" applyBorder="1" applyAlignment="1">
      <alignment vertical="center" shrinkToFit="1"/>
    </xf>
    <xf numFmtId="41" fontId="23" fillId="0" borderId="25" xfId="46" applyNumberFormat="1" applyFont="1" applyFill="1" applyBorder="1" applyAlignment="1">
      <alignment vertical="center" wrapText="1"/>
    </xf>
    <xf numFmtId="41" fontId="5" fillId="0" borderId="4" xfId="1" applyNumberFormat="1" applyFont="1" applyBorder="1" applyAlignment="1">
      <alignment vertical="center"/>
    </xf>
    <xf numFmtId="41" fontId="23" fillId="0" borderId="4" xfId="46" applyNumberFormat="1" applyFont="1" applyFill="1" applyBorder="1" applyAlignment="1">
      <alignment vertical="center" wrapText="1"/>
    </xf>
    <xf numFmtId="41" fontId="2" fillId="0" borderId="0" xfId="1" applyNumberFormat="1">
      <alignment vertical="center"/>
    </xf>
    <xf numFmtId="41" fontId="3" fillId="0" borderId="0" xfId="1" applyNumberFormat="1" applyFont="1" applyAlignment="1">
      <alignment horizontal="left" vertical="center"/>
    </xf>
    <xf numFmtId="41" fontId="16" fillId="0" borderId="0" xfId="1" applyNumberFormat="1" applyFont="1" applyAlignment="1">
      <alignment horizontal="left" vertical="center"/>
    </xf>
    <xf numFmtId="185" fontId="5" fillId="0" borderId="5" xfId="1" applyNumberFormat="1" applyFont="1" applyFill="1" applyBorder="1" applyAlignment="1">
      <alignment vertical="center"/>
    </xf>
    <xf numFmtId="41" fontId="17" fillId="0" borderId="4" xfId="1" applyNumberFormat="1" applyFont="1" applyFill="1" applyBorder="1" applyAlignment="1">
      <alignment horizontal="right" vertical="center"/>
    </xf>
    <xf numFmtId="0" fontId="5" fillId="0" borderId="23" xfId="1" applyFont="1" applyFill="1" applyBorder="1" applyAlignment="1">
      <alignment horizontal="center" vertical="center" wrapText="1"/>
    </xf>
    <xf numFmtId="41" fontId="17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Alignment="1">
      <alignment vertical="center"/>
    </xf>
    <xf numFmtId="185" fontId="17" fillId="0" borderId="0" xfId="0" applyNumberFormat="1" applyFont="1" applyFill="1" applyAlignment="1">
      <alignment vertical="center"/>
    </xf>
    <xf numFmtId="41" fontId="25" fillId="0" borderId="0" xfId="0" applyNumberFormat="1" applyFont="1" applyFill="1" applyBorder="1" applyAlignment="1">
      <alignment horizontal="center" vertical="center"/>
    </xf>
    <xf numFmtId="41" fontId="25" fillId="0" borderId="0" xfId="0" applyNumberFormat="1" applyFont="1" applyFill="1" applyAlignment="1">
      <alignment horizontal="center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/>
    </xf>
    <xf numFmtId="194" fontId="17" fillId="0" borderId="0" xfId="0" applyNumberFormat="1" applyFont="1" applyFill="1" applyBorder="1" applyAlignment="1">
      <alignment horizontal="right" vertical="center"/>
    </xf>
    <xf numFmtId="194" fontId="17" fillId="0" borderId="0" xfId="0" applyNumberFormat="1" applyFont="1" applyFill="1" applyAlignment="1">
      <alignment horizontal="right" vertical="center"/>
    </xf>
    <xf numFmtId="41" fontId="27" fillId="0" borderId="0" xfId="46" applyNumberFormat="1" applyFont="1" applyFill="1" applyBorder="1" applyAlignment="1">
      <alignment horizontal="right" vertical="center" wrapText="1"/>
    </xf>
    <xf numFmtId="191" fontId="24" fillId="0" borderId="0" xfId="31" applyNumberFormat="1" applyFont="1" applyFill="1" applyBorder="1" applyAlignment="1">
      <alignment vertical="center"/>
    </xf>
    <xf numFmtId="185" fontId="24" fillId="0" borderId="0" xfId="31" applyNumberFormat="1" applyFont="1" applyFill="1" applyBorder="1" applyAlignment="1">
      <alignment vertical="center"/>
    </xf>
    <xf numFmtId="191" fontId="24" fillId="0" borderId="0" xfId="31" applyNumberFormat="1" applyFont="1" applyFill="1" applyBorder="1" applyAlignment="1">
      <alignment horizontal="right" vertical="center"/>
    </xf>
    <xf numFmtId="191" fontId="28" fillId="0" borderId="0" xfId="31" applyNumberFormat="1" applyFont="1" applyFill="1" applyBorder="1" applyAlignment="1">
      <alignment horizontal="right" vertical="center"/>
    </xf>
    <xf numFmtId="185" fontId="28" fillId="0" borderId="0" xfId="31" applyNumberFormat="1" applyFont="1" applyFill="1" applyBorder="1" applyAlignment="1">
      <alignment horizontal="right" vertical="center"/>
    </xf>
    <xf numFmtId="185" fontId="24" fillId="0" borderId="0" xfId="31" applyNumberFormat="1" applyFont="1" applyFill="1" applyBorder="1" applyAlignment="1">
      <alignment horizontal="right" vertical="center"/>
    </xf>
    <xf numFmtId="191" fontId="21" fillId="0" borderId="0" xfId="47" applyNumberFormat="1" applyFont="1" applyFill="1" applyBorder="1" applyAlignment="1">
      <alignment vertical="center"/>
    </xf>
    <xf numFmtId="0" fontId="5" fillId="0" borderId="23" xfId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190" fontId="17" fillId="0" borderId="0" xfId="0" applyNumberFormat="1" applyFont="1" applyFill="1" applyBorder="1" applyAlignment="1">
      <alignment horizontal="right" vertical="center"/>
    </xf>
    <xf numFmtId="191" fontId="17" fillId="0" borderId="0" xfId="31" applyNumberFormat="1" applyFont="1" applyFill="1" applyAlignment="1">
      <alignment horizontal="right" vertical="center"/>
    </xf>
    <xf numFmtId="191" fontId="17" fillId="0" borderId="0" xfId="0" applyNumberFormat="1" applyFont="1" applyFill="1" applyAlignment="1">
      <alignment horizontal="center" vertical="center"/>
    </xf>
    <xf numFmtId="191" fontId="17" fillId="0" borderId="0" xfId="0" applyNumberFormat="1" applyFont="1" applyFill="1" applyAlignment="1">
      <alignment horizontal="right" vertical="center"/>
    </xf>
    <xf numFmtId="190" fontId="17" fillId="0" borderId="0" xfId="0" applyNumberFormat="1" applyFont="1" applyFill="1" applyAlignment="1">
      <alignment horizontal="right" vertical="center"/>
    </xf>
    <xf numFmtId="191" fontId="17" fillId="0" borderId="0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/>
    <xf numFmtId="191" fontId="17" fillId="0" borderId="1" xfId="0" applyNumberFormat="1" applyFont="1" applyFill="1" applyBorder="1" applyAlignment="1"/>
    <xf numFmtId="191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190" fontId="17" fillId="0" borderId="13" xfId="0" applyNumberFormat="1" applyFont="1" applyFill="1" applyBorder="1" applyAlignment="1">
      <alignment horizontal="right" vertical="center"/>
    </xf>
    <xf numFmtId="191" fontId="17" fillId="0" borderId="19" xfId="31" applyNumberFormat="1" applyFont="1" applyFill="1" applyBorder="1" applyAlignment="1">
      <alignment horizontal="right" vertical="center"/>
    </xf>
    <xf numFmtId="41" fontId="30" fillId="0" borderId="4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 indent="1"/>
    </xf>
    <xf numFmtId="0" fontId="5" fillId="0" borderId="33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85" fontId="17" fillId="0" borderId="4" xfId="0" applyNumberFormat="1" applyFont="1" applyFill="1" applyBorder="1" applyAlignment="1">
      <alignment vertical="center"/>
    </xf>
    <xf numFmtId="185" fontId="17" fillId="0" borderId="4" xfId="0" applyNumberFormat="1" applyFont="1" applyFill="1" applyBorder="1" applyAlignment="1">
      <alignment horizontal="right" vertical="center"/>
    </xf>
    <xf numFmtId="185" fontId="17" fillId="0" borderId="4" xfId="0" applyNumberFormat="1" applyFont="1" applyFill="1" applyBorder="1" applyAlignment="1">
      <alignment horizontal="center" vertical="center"/>
    </xf>
    <xf numFmtId="192" fontId="30" fillId="0" borderId="4" xfId="45" applyNumberFormat="1" applyFont="1" applyFill="1" applyBorder="1" applyAlignment="1">
      <alignment horizontal="right" vertical="center"/>
    </xf>
    <xf numFmtId="0" fontId="30" fillId="0" borderId="4" xfId="45" applyFont="1" applyFill="1" applyBorder="1" applyAlignment="1">
      <alignment horizontal="right" vertical="center"/>
    </xf>
    <xf numFmtId="0" fontId="30" fillId="0" borderId="4" xfId="45" applyFont="1" applyFill="1" applyBorder="1" applyAlignment="1">
      <alignment horizontal="center" vertical="center"/>
    </xf>
    <xf numFmtId="0" fontId="31" fillId="0" borderId="0" xfId="1" applyFont="1">
      <alignment vertical="center"/>
    </xf>
    <xf numFmtId="0" fontId="31" fillId="0" borderId="0" xfId="1" applyFont="1" applyFill="1">
      <alignment vertical="center"/>
    </xf>
    <xf numFmtId="0" fontId="2" fillId="0" borderId="0" xfId="45" applyFill="1" applyBorder="1" applyAlignment="1">
      <alignment horizontal="left"/>
    </xf>
    <xf numFmtId="0" fontId="30" fillId="0" borderId="4" xfId="1" applyFont="1" applyFill="1" applyBorder="1" applyAlignment="1">
      <alignment horizontal="center" vertical="center"/>
    </xf>
    <xf numFmtId="41" fontId="32" fillId="0" borderId="4" xfId="1" applyNumberFormat="1" applyFont="1" applyFill="1" applyBorder="1" applyAlignment="1">
      <alignment horizontal="right" vertical="center"/>
    </xf>
    <xf numFmtId="41" fontId="30" fillId="0" borderId="4" xfId="1" applyNumberFormat="1" applyFont="1" applyFill="1" applyBorder="1" applyAlignment="1">
      <alignment horizontal="right" vertical="center"/>
    </xf>
    <xf numFmtId="41" fontId="30" fillId="0" borderId="5" xfId="1" applyNumberFormat="1" applyFont="1" applyFill="1" applyBorder="1" applyAlignment="1">
      <alignment horizontal="right" vertical="center"/>
    </xf>
    <xf numFmtId="41" fontId="30" fillId="0" borderId="24" xfId="1" applyNumberFormat="1" applyFont="1" applyFill="1" applyBorder="1" applyAlignment="1">
      <alignment horizontal="center" vertical="center" shrinkToFit="1"/>
    </xf>
    <xf numFmtId="41" fontId="30" fillId="0" borderId="24" xfId="44" applyNumberFormat="1" applyFont="1" applyFill="1" applyBorder="1" applyAlignment="1">
      <alignment vertical="center"/>
    </xf>
    <xf numFmtId="41" fontId="30" fillId="0" borderId="24" xfId="46" applyNumberFormat="1" applyFont="1" applyFill="1" applyBorder="1" applyAlignment="1">
      <alignment vertical="center" wrapText="1"/>
    </xf>
    <xf numFmtId="41" fontId="30" fillId="0" borderId="4" xfId="46" applyNumberFormat="1" applyFont="1" applyFill="1" applyBorder="1" applyAlignment="1">
      <alignment vertical="center" wrapText="1"/>
    </xf>
    <xf numFmtId="41" fontId="30" fillId="0" borderId="0" xfId="1" applyNumberFormat="1" applyFont="1">
      <alignment vertical="center"/>
    </xf>
    <xf numFmtId="41" fontId="30" fillId="0" borderId="24" xfId="46" applyNumberFormat="1" applyFont="1" applyFill="1" applyBorder="1" applyAlignment="1">
      <alignment horizontal="right" vertical="center" wrapText="1"/>
    </xf>
    <xf numFmtId="41" fontId="30" fillId="0" borderId="25" xfId="46" applyNumberFormat="1" applyFont="1" applyFill="1" applyBorder="1" applyAlignment="1">
      <alignment horizontal="right" vertical="center" wrapText="1"/>
    </xf>
    <xf numFmtId="0" fontId="30" fillId="0" borderId="4" xfId="1" applyFont="1" applyFill="1" applyBorder="1" applyAlignment="1">
      <alignment horizontal="center" vertical="center" wrapText="1"/>
    </xf>
    <xf numFmtId="190" fontId="30" fillId="0" borderId="4" xfId="1" applyNumberFormat="1" applyFont="1" applyFill="1" applyBorder="1" applyAlignment="1">
      <alignment horizontal="right" vertical="center"/>
    </xf>
    <xf numFmtId="41" fontId="30" fillId="0" borderId="4" xfId="1" applyNumberFormat="1" applyFont="1" applyFill="1" applyBorder="1" applyAlignment="1">
      <alignment horizontal="center" vertical="center" wrapText="1"/>
    </xf>
    <xf numFmtId="41" fontId="30" fillId="0" borderId="4" xfId="1" applyNumberFormat="1" applyFont="1" applyFill="1" applyBorder="1" applyAlignment="1">
      <alignment vertical="center"/>
    </xf>
    <xf numFmtId="189" fontId="30" fillId="0" borderId="4" xfId="1" applyNumberFormat="1" applyFont="1" applyFill="1" applyBorder="1" applyAlignment="1">
      <alignment vertical="center"/>
    </xf>
    <xf numFmtId="41" fontId="30" fillId="0" borderId="5" xfId="1" applyNumberFormat="1" applyFont="1" applyFill="1" applyBorder="1" applyAlignment="1">
      <alignment horizontal="center" vertical="center" wrapText="1"/>
    </xf>
    <xf numFmtId="3" fontId="30" fillId="0" borderId="4" xfId="1" applyNumberFormat="1" applyFont="1" applyFill="1" applyBorder="1" applyAlignment="1">
      <alignment horizontal="center" vertical="center"/>
    </xf>
    <xf numFmtId="3" fontId="30" fillId="0" borderId="4" xfId="1" applyNumberFormat="1" applyFont="1" applyFill="1" applyBorder="1" applyAlignment="1">
      <alignment horizontal="center" vertical="center" wrapText="1"/>
    </xf>
    <xf numFmtId="185" fontId="30" fillId="0" borderId="5" xfId="1" applyNumberFormat="1" applyFont="1" applyFill="1" applyBorder="1" applyAlignment="1">
      <alignment vertical="center"/>
    </xf>
    <xf numFmtId="0" fontId="30" fillId="0" borderId="0" xfId="1" applyFont="1" applyFill="1" applyAlignment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41" fontId="30" fillId="0" borderId="4" xfId="2" quotePrefix="1" applyNumberFormat="1" applyFont="1" applyFill="1" applyBorder="1" applyAlignment="1">
      <alignment horizontal="center" vertical="center"/>
    </xf>
    <xf numFmtId="41" fontId="30" fillId="0" borderId="4" xfId="47" applyNumberFormat="1" applyFont="1" applyFill="1" applyBorder="1" applyAlignment="1">
      <alignment horizontal="center" vertical="center"/>
    </xf>
    <xf numFmtId="41" fontId="30" fillId="0" borderId="4" xfId="2" applyNumberFormat="1" applyFont="1" applyFill="1" applyBorder="1" applyAlignment="1">
      <alignment horizontal="center" vertical="center"/>
    </xf>
    <xf numFmtId="190" fontId="28" fillId="0" borderId="4" xfId="47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vertical="center"/>
    </xf>
    <xf numFmtId="41" fontId="30" fillId="0" borderId="4" xfId="2" applyNumberFormat="1" applyFont="1" applyFill="1" applyBorder="1" applyAlignment="1">
      <alignment horizontal="right" vertical="center"/>
    </xf>
    <xf numFmtId="41" fontId="2" fillId="0" borderId="0" xfId="1" applyNumberFormat="1" applyFill="1">
      <alignment vertical="center"/>
    </xf>
    <xf numFmtId="191" fontId="30" fillId="0" borderId="4" xfId="2" applyNumberFormat="1" applyFont="1" applyFill="1" applyBorder="1" applyAlignment="1">
      <alignment horizontal="center" vertical="center"/>
    </xf>
    <xf numFmtId="185" fontId="30" fillId="0" borderId="4" xfId="2" applyNumberFormat="1" applyFont="1" applyFill="1" applyBorder="1" applyAlignment="1">
      <alignment horizontal="center" vertical="center"/>
    </xf>
    <xf numFmtId="193" fontId="30" fillId="0" borderId="4" xfId="2" applyNumberFormat="1" applyFont="1" applyFill="1" applyBorder="1" applyAlignment="1">
      <alignment horizontal="center" vertical="center"/>
    </xf>
    <xf numFmtId="184" fontId="30" fillId="0" borderId="4" xfId="1" applyNumberFormat="1" applyFont="1" applyFill="1" applyBorder="1" applyAlignment="1">
      <alignment horizontal="center" vertical="center" wrapText="1"/>
    </xf>
    <xf numFmtId="41" fontId="30" fillId="0" borderId="4" xfId="2" applyNumberFormat="1" applyFont="1" applyFill="1" applyBorder="1" applyAlignment="1">
      <alignment vertical="center"/>
    </xf>
    <xf numFmtId="41" fontId="30" fillId="0" borderId="4" xfId="2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183" fontId="5" fillId="4" borderId="4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/>
    </xf>
    <xf numFmtId="191" fontId="5" fillId="0" borderId="4" xfId="47" applyNumberFormat="1" applyFont="1" applyFill="1" applyBorder="1" applyAlignment="1">
      <alignment horizontal="center" vertical="center"/>
    </xf>
    <xf numFmtId="191" fontId="30" fillId="0" borderId="4" xfId="47" applyNumberFormat="1" applyFont="1" applyFill="1" applyBorder="1" applyAlignment="1">
      <alignment horizontal="center" vertical="center"/>
    </xf>
    <xf numFmtId="41" fontId="5" fillId="0" borderId="23" xfId="1" applyNumberFormat="1" applyFont="1" applyFill="1" applyBorder="1" applyAlignment="1">
      <alignment horizontal="center" vertical="center"/>
    </xf>
    <xf numFmtId="41" fontId="5" fillId="0" borderId="23" xfId="48" applyFont="1" applyFill="1" applyBorder="1" applyAlignment="1">
      <alignment horizontal="center" vertical="center"/>
    </xf>
    <xf numFmtId="41" fontId="5" fillId="0" borderId="23" xfId="48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left" vertical="center" indent="1"/>
    </xf>
    <xf numFmtId="0" fontId="5" fillId="0" borderId="0" xfId="1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3" xfId="1" quotePrefix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5" fillId="0" borderId="30" xfId="1" applyFont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5" fillId="4" borderId="4" xfId="45" applyFont="1" applyFill="1" applyBorder="1" applyAlignment="1">
      <alignment horizontal="center" vertical="center"/>
    </xf>
    <xf numFmtId="0" fontId="5" fillId="4" borderId="4" xfId="45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41" fontId="5" fillId="2" borderId="4" xfId="1" applyNumberFormat="1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left" vertical="center" indent="1"/>
    </xf>
    <xf numFmtId="41" fontId="20" fillId="0" borderId="0" xfId="1" applyNumberFormat="1" applyFont="1" applyAlignment="1">
      <alignment horizontal="left" vertical="center" indent="1"/>
    </xf>
    <xf numFmtId="41" fontId="5" fillId="0" borderId="0" xfId="1" applyNumberFormat="1" applyFont="1" applyBorder="1" applyAlignment="1">
      <alignment horizontal="left" vertical="center"/>
    </xf>
    <xf numFmtId="41" fontId="5" fillId="2" borderId="12" xfId="1" applyNumberFormat="1" applyFont="1" applyFill="1" applyBorder="1" applyAlignment="1">
      <alignment horizontal="center" vertical="center" wrapText="1"/>
    </xf>
    <xf numFmtId="41" fontId="5" fillId="2" borderId="15" xfId="1" applyNumberFormat="1" applyFont="1" applyFill="1" applyBorder="1" applyAlignment="1">
      <alignment horizontal="center" vertical="center" wrapText="1"/>
    </xf>
    <xf numFmtId="41" fontId="5" fillId="2" borderId="29" xfId="1" applyNumberFormat="1" applyFont="1" applyFill="1" applyBorder="1" applyAlignment="1">
      <alignment horizontal="center" vertical="center" wrapText="1"/>
    </xf>
    <xf numFmtId="41" fontId="5" fillId="2" borderId="17" xfId="1" applyNumberFormat="1" applyFont="1" applyFill="1" applyBorder="1" applyAlignment="1">
      <alignment horizontal="center" vertical="center" wrapText="1"/>
    </xf>
    <xf numFmtId="41" fontId="5" fillId="2" borderId="28" xfId="1" applyNumberFormat="1" applyFont="1" applyFill="1" applyBorder="1" applyAlignment="1">
      <alignment horizontal="center" vertical="center" wrapText="1"/>
    </xf>
    <xf numFmtId="41" fontId="5" fillId="2" borderId="40" xfId="1" applyNumberFormat="1" applyFont="1" applyFill="1" applyBorder="1" applyAlignment="1">
      <alignment horizontal="center" vertical="center" wrapText="1"/>
    </xf>
    <xf numFmtId="41" fontId="5" fillId="2" borderId="24" xfId="1" applyNumberFormat="1" applyFont="1" applyFill="1" applyBorder="1" applyAlignment="1">
      <alignment horizontal="center" vertical="center" wrapText="1"/>
    </xf>
    <xf numFmtId="41" fontId="5" fillId="2" borderId="25" xfId="1" applyNumberFormat="1" applyFont="1" applyFill="1" applyBorder="1" applyAlignment="1">
      <alignment horizontal="center" vertical="center" wrapText="1"/>
    </xf>
    <xf numFmtId="41" fontId="5" fillId="2" borderId="13" xfId="1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27" xfId="1" applyNumberFormat="1" applyFont="1" applyFill="1" applyBorder="1" applyAlignment="1">
      <alignment horizontal="center" vertical="center"/>
    </xf>
    <xf numFmtId="41" fontId="5" fillId="2" borderId="6" xfId="1" applyNumberFormat="1" applyFont="1" applyFill="1" applyBorder="1" applyAlignment="1">
      <alignment horizontal="center" vertical="center"/>
    </xf>
    <xf numFmtId="41" fontId="5" fillId="2" borderId="13" xfId="1" applyNumberFormat="1" applyFont="1" applyFill="1" applyBorder="1" applyAlignment="1">
      <alignment horizontal="center" vertical="center" wrapText="1"/>
    </xf>
    <xf numFmtId="41" fontId="5" fillId="2" borderId="14" xfId="1" applyNumberFormat="1" applyFont="1" applyFill="1" applyBorder="1" applyAlignment="1">
      <alignment horizontal="center" vertical="center" wrapText="1"/>
    </xf>
    <xf numFmtId="41" fontId="5" fillId="2" borderId="27" xfId="1" applyNumberFormat="1" applyFont="1" applyFill="1" applyBorder="1" applyAlignment="1">
      <alignment horizontal="center" vertical="center" wrapText="1"/>
    </xf>
    <xf numFmtId="41" fontId="5" fillId="2" borderId="1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186" fontId="5" fillId="2" borderId="13" xfId="1" applyNumberFormat="1" applyFont="1" applyFill="1" applyBorder="1" applyAlignment="1">
      <alignment horizontal="center" vertical="center"/>
    </xf>
    <xf numFmtId="186" fontId="5" fillId="2" borderId="14" xfId="1" applyNumberFormat="1" applyFont="1" applyFill="1" applyBorder="1" applyAlignment="1">
      <alignment horizontal="center" vertical="center"/>
    </xf>
    <xf numFmtId="186" fontId="5" fillId="2" borderId="2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 indent="1"/>
    </xf>
    <xf numFmtId="41" fontId="5" fillId="2" borderId="4" xfId="1" applyNumberFormat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41" fontId="3" fillId="0" borderId="0" xfId="1" applyNumberFormat="1" applyFont="1" applyAlignment="1">
      <alignment horizontal="left" vertical="center" indent="1"/>
    </xf>
    <xf numFmtId="41" fontId="16" fillId="0" borderId="0" xfId="1" applyNumberFormat="1" applyFont="1" applyAlignment="1">
      <alignment horizontal="left" vertical="center" indent="1"/>
    </xf>
    <xf numFmtId="41" fontId="5" fillId="0" borderId="1" xfId="1" applyNumberFormat="1" applyFont="1" applyBorder="1" applyAlignment="1">
      <alignment horizontal="left" vertical="center"/>
    </xf>
  </cellXfs>
  <cellStyles count="49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" xfId="48" builtinId="6"/>
    <cellStyle name="쉼표 [0] 2" xfId="2"/>
    <cellStyle name="쉼표 [0] 3" xfId="31"/>
    <cellStyle name="자리수" xfId="32"/>
    <cellStyle name="자리수0" xfId="33"/>
    <cellStyle name="콤마 [0]_2-1" xfId="34"/>
    <cellStyle name="콤마_2-1" xfId="35"/>
    <cellStyle name="통화 [0] 2" xfId="42"/>
    <cellStyle name="퍼센트" xfId="36"/>
    <cellStyle name="표준" xfId="0" builtinId="0"/>
    <cellStyle name="표준 2" xfId="1"/>
    <cellStyle name="표준 3" xfId="37"/>
    <cellStyle name="표준_4.토지거래현황(지적과)" xfId="44"/>
    <cellStyle name="표준_5.지가변동률(지적과)" xfId="45"/>
    <cellStyle name="표준_7.교량(건설방재과)" xfId="38"/>
    <cellStyle name="표준_Sheet1" xfId="47"/>
    <cellStyle name="표준_개발제한" xfId="43"/>
    <cellStyle name="표준_토지" xfId="46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2" sqref="A12:XFD12"/>
    </sheetView>
  </sheetViews>
  <sheetFormatPr defaultRowHeight="10.8" x14ac:dyDescent="0.4"/>
  <cols>
    <col min="1" max="1" width="9" style="1" customWidth="1"/>
    <col min="2" max="9" width="8.19921875" style="1" customWidth="1"/>
    <col min="10" max="10" width="9" style="1" bestFit="1" customWidth="1"/>
    <col min="11" max="256" width="9" style="1"/>
    <col min="257" max="257" width="9" style="1" customWidth="1"/>
    <col min="258" max="265" width="8.19921875" style="1" customWidth="1"/>
    <col min="266" max="266" width="9" style="1" bestFit="1" customWidth="1"/>
    <col min="267" max="512" width="9" style="1"/>
    <col min="513" max="513" width="9" style="1" customWidth="1"/>
    <col min="514" max="521" width="8.19921875" style="1" customWidth="1"/>
    <col min="522" max="522" width="9" style="1" bestFit="1" customWidth="1"/>
    <col min="523" max="768" width="9" style="1"/>
    <col min="769" max="769" width="9" style="1" customWidth="1"/>
    <col min="770" max="777" width="8.19921875" style="1" customWidth="1"/>
    <col min="778" max="778" width="9" style="1" bestFit="1" customWidth="1"/>
    <col min="779" max="1024" width="9" style="1"/>
    <col min="1025" max="1025" width="9" style="1" customWidth="1"/>
    <col min="1026" max="1033" width="8.19921875" style="1" customWidth="1"/>
    <col min="1034" max="1034" width="9" style="1" bestFit="1" customWidth="1"/>
    <col min="1035" max="1280" width="9" style="1"/>
    <col min="1281" max="1281" width="9" style="1" customWidth="1"/>
    <col min="1282" max="1289" width="8.19921875" style="1" customWidth="1"/>
    <col min="1290" max="1290" width="9" style="1" bestFit="1" customWidth="1"/>
    <col min="1291" max="1536" width="9" style="1"/>
    <col min="1537" max="1537" width="9" style="1" customWidth="1"/>
    <col min="1538" max="1545" width="8.19921875" style="1" customWidth="1"/>
    <col min="1546" max="1546" width="9" style="1" bestFit="1" customWidth="1"/>
    <col min="1547" max="1792" width="9" style="1"/>
    <col min="1793" max="1793" width="9" style="1" customWidth="1"/>
    <col min="1794" max="1801" width="8.19921875" style="1" customWidth="1"/>
    <col min="1802" max="1802" width="9" style="1" bestFit="1" customWidth="1"/>
    <col min="1803" max="2048" width="9" style="1"/>
    <col min="2049" max="2049" width="9" style="1" customWidth="1"/>
    <col min="2050" max="2057" width="8.19921875" style="1" customWidth="1"/>
    <col min="2058" max="2058" width="9" style="1" bestFit="1" customWidth="1"/>
    <col min="2059" max="2304" width="9" style="1"/>
    <col min="2305" max="2305" width="9" style="1" customWidth="1"/>
    <col min="2306" max="2313" width="8.19921875" style="1" customWidth="1"/>
    <col min="2314" max="2314" width="9" style="1" bestFit="1" customWidth="1"/>
    <col min="2315" max="2560" width="9" style="1"/>
    <col min="2561" max="2561" width="9" style="1" customWidth="1"/>
    <col min="2562" max="2569" width="8.19921875" style="1" customWidth="1"/>
    <col min="2570" max="2570" width="9" style="1" bestFit="1" customWidth="1"/>
    <col min="2571" max="2816" width="9" style="1"/>
    <col min="2817" max="2817" width="9" style="1" customWidth="1"/>
    <col min="2818" max="2825" width="8.19921875" style="1" customWidth="1"/>
    <col min="2826" max="2826" width="9" style="1" bestFit="1" customWidth="1"/>
    <col min="2827" max="3072" width="9" style="1"/>
    <col min="3073" max="3073" width="9" style="1" customWidth="1"/>
    <col min="3074" max="3081" width="8.19921875" style="1" customWidth="1"/>
    <col min="3082" max="3082" width="9" style="1" bestFit="1" customWidth="1"/>
    <col min="3083" max="3328" width="9" style="1"/>
    <col min="3329" max="3329" width="9" style="1" customWidth="1"/>
    <col min="3330" max="3337" width="8.19921875" style="1" customWidth="1"/>
    <col min="3338" max="3338" width="9" style="1" bestFit="1" customWidth="1"/>
    <col min="3339" max="3584" width="9" style="1"/>
    <col min="3585" max="3585" width="9" style="1" customWidth="1"/>
    <col min="3586" max="3593" width="8.19921875" style="1" customWidth="1"/>
    <col min="3594" max="3594" width="9" style="1" bestFit="1" customWidth="1"/>
    <col min="3595" max="3840" width="9" style="1"/>
    <col min="3841" max="3841" width="9" style="1" customWidth="1"/>
    <col min="3842" max="3849" width="8.19921875" style="1" customWidth="1"/>
    <col min="3850" max="3850" width="9" style="1" bestFit="1" customWidth="1"/>
    <col min="3851" max="4096" width="9" style="1"/>
    <col min="4097" max="4097" width="9" style="1" customWidth="1"/>
    <col min="4098" max="4105" width="8.19921875" style="1" customWidth="1"/>
    <col min="4106" max="4106" width="9" style="1" bestFit="1" customWidth="1"/>
    <col min="4107" max="4352" width="9" style="1"/>
    <col min="4353" max="4353" width="9" style="1" customWidth="1"/>
    <col min="4354" max="4361" width="8.19921875" style="1" customWidth="1"/>
    <col min="4362" max="4362" width="9" style="1" bestFit="1" customWidth="1"/>
    <col min="4363" max="4608" width="9" style="1"/>
    <col min="4609" max="4609" width="9" style="1" customWidth="1"/>
    <col min="4610" max="4617" width="8.19921875" style="1" customWidth="1"/>
    <col min="4618" max="4618" width="9" style="1" bestFit="1" customWidth="1"/>
    <col min="4619" max="4864" width="9" style="1"/>
    <col min="4865" max="4865" width="9" style="1" customWidth="1"/>
    <col min="4866" max="4873" width="8.19921875" style="1" customWidth="1"/>
    <col min="4874" max="4874" width="9" style="1" bestFit="1" customWidth="1"/>
    <col min="4875" max="5120" width="9" style="1"/>
    <col min="5121" max="5121" width="9" style="1" customWidth="1"/>
    <col min="5122" max="5129" width="8.19921875" style="1" customWidth="1"/>
    <col min="5130" max="5130" width="9" style="1" bestFit="1" customWidth="1"/>
    <col min="5131" max="5376" width="9" style="1"/>
    <col min="5377" max="5377" width="9" style="1" customWidth="1"/>
    <col min="5378" max="5385" width="8.19921875" style="1" customWidth="1"/>
    <col min="5386" max="5386" width="9" style="1" bestFit="1" customWidth="1"/>
    <col min="5387" max="5632" width="9" style="1"/>
    <col min="5633" max="5633" width="9" style="1" customWidth="1"/>
    <col min="5634" max="5641" width="8.19921875" style="1" customWidth="1"/>
    <col min="5642" max="5642" width="9" style="1" bestFit="1" customWidth="1"/>
    <col min="5643" max="5888" width="9" style="1"/>
    <col min="5889" max="5889" width="9" style="1" customWidth="1"/>
    <col min="5890" max="5897" width="8.19921875" style="1" customWidth="1"/>
    <col min="5898" max="5898" width="9" style="1" bestFit="1" customWidth="1"/>
    <col min="5899" max="6144" width="9" style="1"/>
    <col min="6145" max="6145" width="9" style="1" customWidth="1"/>
    <col min="6146" max="6153" width="8.19921875" style="1" customWidth="1"/>
    <col min="6154" max="6154" width="9" style="1" bestFit="1" customWidth="1"/>
    <col min="6155" max="6400" width="9" style="1"/>
    <col min="6401" max="6401" width="9" style="1" customWidth="1"/>
    <col min="6402" max="6409" width="8.19921875" style="1" customWidth="1"/>
    <col min="6410" max="6410" width="9" style="1" bestFit="1" customWidth="1"/>
    <col min="6411" max="6656" width="9" style="1"/>
    <col min="6657" max="6657" width="9" style="1" customWidth="1"/>
    <col min="6658" max="6665" width="8.19921875" style="1" customWidth="1"/>
    <col min="6666" max="6666" width="9" style="1" bestFit="1" customWidth="1"/>
    <col min="6667" max="6912" width="9" style="1"/>
    <col min="6913" max="6913" width="9" style="1" customWidth="1"/>
    <col min="6914" max="6921" width="8.19921875" style="1" customWidth="1"/>
    <col min="6922" max="6922" width="9" style="1" bestFit="1" customWidth="1"/>
    <col min="6923" max="7168" width="9" style="1"/>
    <col min="7169" max="7169" width="9" style="1" customWidth="1"/>
    <col min="7170" max="7177" width="8.19921875" style="1" customWidth="1"/>
    <col min="7178" max="7178" width="9" style="1" bestFit="1" customWidth="1"/>
    <col min="7179" max="7424" width="9" style="1"/>
    <col min="7425" max="7425" width="9" style="1" customWidth="1"/>
    <col min="7426" max="7433" width="8.19921875" style="1" customWidth="1"/>
    <col min="7434" max="7434" width="9" style="1" bestFit="1" customWidth="1"/>
    <col min="7435" max="7680" width="9" style="1"/>
    <col min="7681" max="7681" width="9" style="1" customWidth="1"/>
    <col min="7682" max="7689" width="8.19921875" style="1" customWidth="1"/>
    <col min="7690" max="7690" width="9" style="1" bestFit="1" customWidth="1"/>
    <col min="7691" max="7936" width="9" style="1"/>
    <col min="7937" max="7937" width="9" style="1" customWidth="1"/>
    <col min="7938" max="7945" width="8.19921875" style="1" customWidth="1"/>
    <col min="7946" max="7946" width="9" style="1" bestFit="1" customWidth="1"/>
    <col min="7947" max="8192" width="9" style="1"/>
    <col min="8193" max="8193" width="9" style="1" customWidth="1"/>
    <col min="8194" max="8201" width="8.19921875" style="1" customWidth="1"/>
    <col min="8202" max="8202" width="9" style="1" bestFit="1" customWidth="1"/>
    <col min="8203" max="8448" width="9" style="1"/>
    <col min="8449" max="8449" width="9" style="1" customWidth="1"/>
    <col min="8450" max="8457" width="8.19921875" style="1" customWidth="1"/>
    <col min="8458" max="8458" width="9" style="1" bestFit="1" customWidth="1"/>
    <col min="8459" max="8704" width="9" style="1"/>
    <col min="8705" max="8705" width="9" style="1" customWidth="1"/>
    <col min="8706" max="8713" width="8.19921875" style="1" customWidth="1"/>
    <col min="8714" max="8714" width="9" style="1" bestFit="1" customWidth="1"/>
    <col min="8715" max="8960" width="9" style="1"/>
    <col min="8961" max="8961" width="9" style="1" customWidth="1"/>
    <col min="8962" max="8969" width="8.19921875" style="1" customWidth="1"/>
    <col min="8970" max="8970" width="9" style="1" bestFit="1" customWidth="1"/>
    <col min="8971" max="9216" width="9" style="1"/>
    <col min="9217" max="9217" width="9" style="1" customWidth="1"/>
    <col min="9218" max="9225" width="8.19921875" style="1" customWidth="1"/>
    <col min="9226" max="9226" width="9" style="1" bestFit="1" customWidth="1"/>
    <col min="9227" max="9472" width="9" style="1"/>
    <col min="9473" max="9473" width="9" style="1" customWidth="1"/>
    <col min="9474" max="9481" width="8.19921875" style="1" customWidth="1"/>
    <col min="9482" max="9482" width="9" style="1" bestFit="1" customWidth="1"/>
    <col min="9483" max="9728" width="9" style="1"/>
    <col min="9729" max="9729" width="9" style="1" customWidth="1"/>
    <col min="9730" max="9737" width="8.19921875" style="1" customWidth="1"/>
    <col min="9738" max="9738" width="9" style="1" bestFit="1" customWidth="1"/>
    <col min="9739" max="9984" width="9" style="1"/>
    <col min="9985" max="9985" width="9" style="1" customWidth="1"/>
    <col min="9986" max="9993" width="8.19921875" style="1" customWidth="1"/>
    <col min="9994" max="9994" width="9" style="1" bestFit="1" customWidth="1"/>
    <col min="9995" max="10240" width="9" style="1"/>
    <col min="10241" max="10241" width="9" style="1" customWidth="1"/>
    <col min="10242" max="10249" width="8.19921875" style="1" customWidth="1"/>
    <col min="10250" max="10250" width="9" style="1" bestFit="1" customWidth="1"/>
    <col min="10251" max="10496" width="9" style="1"/>
    <col min="10497" max="10497" width="9" style="1" customWidth="1"/>
    <col min="10498" max="10505" width="8.19921875" style="1" customWidth="1"/>
    <col min="10506" max="10506" width="9" style="1" bestFit="1" customWidth="1"/>
    <col min="10507" max="10752" width="9" style="1"/>
    <col min="10753" max="10753" width="9" style="1" customWidth="1"/>
    <col min="10754" max="10761" width="8.19921875" style="1" customWidth="1"/>
    <col min="10762" max="10762" width="9" style="1" bestFit="1" customWidth="1"/>
    <col min="10763" max="11008" width="9" style="1"/>
    <col min="11009" max="11009" width="9" style="1" customWidth="1"/>
    <col min="11010" max="11017" width="8.19921875" style="1" customWidth="1"/>
    <col min="11018" max="11018" width="9" style="1" bestFit="1" customWidth="1"/>
    <col min="11019" max="11264" width="9" style="1"/>
    <col min="11265" max="11265" width="9" style="1" customWidth="1"/>
    <col min="11266" max="11273" width="8.19921875" style="1" customWidth="1"/>
    <col min="11274" max="11274" width="9" style="1" bestFit="1" customWidth="1"/>
    <col min="11275" max="11520" width="9" style="1"/>
    <col min="11521" max="11521" width="9" style="1" customWidth="1"/>
    <col min="11522" max="11529" width="8.19921875" style="1" customWidth="1"/>
    <col min="11530" max="11530" width="9" style="1" bestFit="1" customWidth="1"/>
    <col min="11531" max="11776" width="9" style="1"/>
    <col min="11777" max="11777" width="9" style="1" customWidth="1"/>
    <col min="11778" max="11785" width="8.19921875" style="1" customWidth="1"/>
    <col min="11786" max="11786" width="9" style="1" bestFit="1" customWidth="1"/>
    <col min="11787" max="12032" width="9" style="1"/>
    <col min="12033" max="12033" width="9" style="1" customWidth="1"/>
    <col min="12034" max="12041" width="8.19921875" style="1" customWidth="1"/>
    <col min="12042" max="12042" width="9" style="1" bestFit="1" customWidth="1"/>
    <col min="12043" max="12288" width="9" style="1"/>
    <col min="12289" max="12289" width="9" style="1" customWidth="1"/>
    <col min="12290" max="12297" width="8.19921875" style="1" customWidth="1"/>
    <col min="12298" max="12298" width="9" style="1" bestFit="1" customWidth="1"/>
    <col min="12299" max="12544" width="9" style="1"/>
    <col min="12545" max="12545" width="9" style="1" customWidth="1"/>
    <col min="12546" max="12553" width="8.19921875" style="1" customWidth="1"/>
    <col min="12554" max="12554" width="9" style="1" bestFit="1" customWidth="1"/>
    <col min="12555" max="12800" width="9" style="1"/>
    <col min="12801" max="12801" width="9" style="1" customWidth="1"/>
    <col min="12802" max="12809" width="8.19921875" style="1" customWidth="1"/>
    <col min="12810" max="12810" width="9" style="1" bestFit="1" customWidth="1"/>
    <col min="12811" max="13056" width="9" style="1"/>
    <col min="13057" max="13057" width="9" style="1" customWidth="1"/>
    <col min="13058" max="13065" width="8.19921875" style="1" customWidth="1"/>
    <col min="13066" max="13066" width="9" style="1" bestFit="1" customWidth="1"/>
    <col min="13067" max="13312" width="9" style="1"/>
    <col min="13313" max="13313" width="9" style="1" customWidth="1"/>
    <col min="13314" max="13321" width="8.19921875" style="1" customWidth="1"/>
    <col min="13322" max="13322" width="9" style="1" bestFit="1" customWidth="1"/>
    <col min="13323" max="13568" width="9" style="1"/>
    <col min="13569" max="13569" width="9" style="1" customWidth="1"/>
    <col min="13570" max="13577" width="8.19921875" style="1" customWidth="1"/>
    <col min="13578" max="13578" width="9" style="1" bestFit="1" customWidth="1"/>
    <col min="13579" max="13824" width="9" style="1"/>
    <col min="13825" max="13825" width="9" style="1" customWidth="1"/>
    <col min="13826" max="13833" width="8.19921875" style="1" customWidth="1"/>
    <col min="13834" max="13834" width="9" style="1" bestFit="1" customWidth="1"/>
    <col min="13835" max="14080" width="9" style="1"/>
    <col min="14081" max="14081" width="9" style="1" customWidth="1"/>
    <col min="14082" max="14089" width="8.19921875" style="1" customWidth="1"/>
    <col min="14090" max="14090" width="9" style="1" bestFit="1" customWidth="1"/>
    <col min="14091" max="14336" width="9" style="1"/>
    <col min="14337" max="14337" width="9" style="1" customWidth="1"/>
    <col min="14338" max="14345" width="8.19921875" style="1" customWidth="1"/>
    <col min="14346" max="14346" width="9" style="1" bestFit="1" customWidth="1"/>
    <col min="14347" max="14592" width="9" style="1"/>
    <col min="14593" max="14593" width="9" style="1" customWidth="1"/>
    <col min="14594" max="14601" width="8.19921875" style="1" customWidth="1"/>
    <col min="14602" max="14602" width="9" style="1" bestFit="1" customWidth="1"/>
    <col min="14603" max="14848" width="9" style="1"/>
    <col min="14849" max="14849" width="9" style="1" customWidth="1"/>
    <col min="14850" max="14857" width="8.19921875" style="1" customWidth="1"/>
    <col min="14858" max="14858" width="9" style="1" bestFit="1" customWidth="1"/>
    <col min="14859" max="15104" width="9" style="1"/>
    <col min="15105" max="15105" width="9" style="1" customWidth="1"/>
    <col min="15106" max="15113" width="8.19921875" style="1" customWidth="1"/>
    <col min="15114" max="15114" width="9" style="1" bestFit="1" customWidth="1"/>
    <col min="15115" max="15360" width="9" style="1"/>
    <col min="15361" max="15361" width="9" style="1" customWidth="1"/>
    <col min="15362" max="15369" width="8.19921875" style="1" customWidth="1"/>
    <col min="15370" max="15370" width="9" style="1" bestFit="1" customWidth="1"/>
    <col min="15371" max="15616" width="9" style="1"/>
    <col min="15617" max="15617" width="9" style="1" customWidth="1"/>
    <col min="15618" max="15625" width="8.19921875" style="1" customWidth="1"/>
    <col min="15626" max="15626" width="9" style="1" bestFit="1" customWidth="1"/>
    <col min="15627" max="15872" width="9" style="1"/>
    <col min="15873" max="15873" width="9" style="1" customWidth="1"/>
    <col min="15874" max="15881" width="8.19921875" style="1" customWidth="1"/>
    <col min="15882" max="15882" width="9" style="1" bestFit="1" customWidth="1"/>
    <col min="15883" max="16128" width="9" style="1"/>
    <col min="16129" max="16129" width="9" style="1" customWidth="1"/>
    <col min="16130" max="16137" width="8.19921875" style="1" customWidth="1"/>
    <col min="16138" max="16138" width="9" style="1" bestFit="1" customWidth="1"/>
    <col min="16139" max="16384" width="9" style="1"/>
  </cols>
  <sheetData>
    <row r="1" spans="1:10" ht="20.25" customHeight="1" x14ac:dyDescent="0.4">
      <c r="A1" s="284" t="s">
        <v>28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0.25" customHeight="1" x14ac:dyDescent="0.4">
      <c r="A3" s="285" t="s">
        <v>29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24" customHeight="1" x14ac:dyDescent="0.4">
      <c r="A4" s="286" t="s">
        <v>30</v>
      </c>
      <c r="B4" s="283" t="s">
        <v>31</v>
      </c>
      <c r="C4" s="289" t="s">
        <v>32</v>
      </c>
      <c r="D4" s="290"/>
      <c r="E4" s="290"/>
      <c r="F4" s="290"/>
      <c r="G4" s="290"/>
      <c r="H4" s="290"/>
      <c r="I4" s="291"/>
      <c r="J4" s="289" t="s">
        <v>33</v>
      </c>
    </row>
    <row r="5" spans="1:10" ht="24" customHeight="1" x14ac:dyDescent="0.4">
      <c r="A5" s="287"/>
      <c r="B5" s="283"/>
      <c r="C5" s="293"/>
      <c r="D5" s="295" t="s">
        <v>34</v>
      </c>
      <c r="E5" s="17"/>
      <c r="F5" s="283" t="s">
        <v>35</v>
      </c>
      <c r="G5" s="283" t="s">
        <v>36</v>
      </c>
      <c r="H5" s="283" t="s">
        <v>37</v>
      </c>
      <c r="I5" s="283" t="s">
        <v>38</v>
      </c>
      <c r="J5" s="292"/>
    </row>
    <row r="6" spans="1:10" ht="36" customHeight="1" x14ac:dyDescent="0.4">
      <c r="A6" s="287"/>
      <c r="B6" s="288"/>
      <c r="C6" s="294"/>
      <c r="D6" s="296"/>
      <c r="E6" s="18" t="s">
        <v>39</v>
      </c>
      <c r="F6" s="283"/>
      <c r="G6" s="283"/>
      <c r="H6" s="283"/>
      <c r="I6" s="283"/>
      <c r="J6" s="292"/>
    </row>
    <row r="7" spans="1:10" ht="30" customHeight="1" x14ac:dyDescent="0.4">
      <c r="A7" s="19" t="s">
        <v>40</v>
      </c>
      <c r="B7" s="20">
        <v>76815</v>
      </c>
      <c r="C7" s="20">
        <v>83140</v>
      </c>
      <c r="D7" s="20">
        <v>56425</v>
      </c>
      <c r="E7" s="21">
        <v>45385</v>
      </c>
      <c r="F7" s="20">
        <v>15085</v>
      </c>
      <c r="G7" s="20">
        <v>782</v>
      </c>
      <c r="H7" s="20">
        <v>8998</v>
      </c>
      <c r="I7" s="20">
        <v>1850</v>
      </c>
      <c r="J7" s="22">
        <v>108.2340688667578</v>
      </c>
    </row>
    <row r="8" spans="1:10" ht="30" customHeight="1" x14ac:dyDescent="0.4">
      <c r="A8" s="158" t="s">
        <v>11</v>
      </c>
      <c r="B8" s="23">
        <v>79686</v>
      </c>
      <c r="C8" s="23">
        <v>80802</v>
      </c>
      <c r="D8" s="23">
        <v>54692</v>
      </c>
      <c r="E8" s="24">
        <v>44078</v>
      </c>
      <c r="F8" s="23">
        <v>16035</v>
      </c>
      <c r="G8" s="23">
        <v>286</v>
      </c>
      <c r="H8" s="23">
        <v>8869</v>
      </c>
      <c r="I8" s="23">
        <v>920</v>
      </c>
      <c r="J8" s="25">
        <v>101.40049695053084</v>
      </c>
    </row>
    <row r="9" spans="1:10" ht="30" customHeight="1" x14ac:dyDescent="0.4">
      <c r="A9" s="6" t="s">
        <v>12</v>
      </c>
      <c r="B9" s="23">
        <v>78722</v>
      </c>
      <c r="C9" s="23">
        <f>SUM(D9,F9,G9,H9,I9)</f>
        <v>83143</v>
      </c>
      <c r="D9" s="23">
        <v>56010</v>
      </c>
      <c r="E9" s="24">
        <v>44578</v>
      </c>
      <c r="F9" s="23">
        <v>17966</v>
      </c>
      <c r="G9" s="23">
        <v>286</v>
      </c>
      <c r="H9" s="23">
        <v>8881</v>
      </c>
      <c r="I9" s="23" t="s">
        <v>9</v>
      </c>
      <c r="J9" s="25">
        <v>105.6</v>
      </c>
    </row>
    <row r="10" spans="1:10" ht="30" customHeight="1" x14ac:dyDescent="0.4">
      <c r="A10" s="6" t="s">
        <v>13</v>
      </c>
      <c r="B10" s="23">
        <v>77905</v>
      </c>
      <c r="C10" s="23">
        <v>83710</v>
      </c>
      <c r="D10" s="23">
        <v>56456</v>
      </c>
      <c r="E10" s="24">
        <v>45132</v>
      </c>
      <c r="F10" s="23">
        <v>18038</v>
      </c>
      <c r="G10" s="23">
        <v>286</v>
      </c>
      <c r="H10" s="23">
        <v>8930</v>
      </c>
      <c r="I10" s="26">
        <v>0</v>
      </c>
      <c r="J10" s="27">
        <v>107.5</v>
      </c>
    </row>
    <row r="11" spans="1:10" ht="30" customHeight="1" x14ac:dyDescent="0.4">
      <c r="A11" s="6" t="s">
        <v>14</v>
      </c>
      <c r="B11" s="23">
        <v>77097</v>
      </c>
      <c r="C11" s="26">
        <f>D11+F11+G11+H11+I11</f>
        <v>84214</v>
      </c>
      <c r="D11" s="23">
        <v>56892</v>
      </c>
      <c r="E11" s="24">
        <v>45682</v>
      </c>
      <c r="F11" s="23">
        <v>18038</v>
      </c>
      <c r="G11" s="23">
        <v>300</v>
      </c>
      <c r="H11" s="23">
        <v>8984</v>
      </c>
      <c r="I11" s="26">
        <v>0</v>
      </c>
      <c r="J11" s="182">
        <f>C11/B11*100</f>
        <v>109.2312281930555</v>
      </c>
    </row>
    <row r="12" spans="1:10" s="259" customFormat="1" ht="30" customHeight="1" x14ac:dyDescent="0.4">
      <c r="A12" s="250" t="s">
        <v>290</v>
      </c>
      <c r="B12" s="256">
        <v>76297</v>
      </c>
      <c r="C12" s="253">
        <v>84495</v>
      </c>
      <c r="D12" s="256">
        <v>57130</v>
      </c>
      <c r="E12" s="257">
        <v>46013</v>
      </c>
      <c r="F12" s="256">
        <v>18076</v>
      </c>
      <c r="G12" s="256">
        <v>312</v>
      </c>
      <c r="H12" s="256">
        <v>8977</v>
      </c>
      <c r="I12" s="253"/>
      <c r="J12" s="258">
        <v>110.7</v>
      </c>
    </row>
    <row r="13" spans="1:10" s="28" customFormat="1" ht="20.25" customHeight="1" x14ac:dyDescent="0.4">
      <c r="A13" s="1" t="s">
        <v>42</v>
      </c>
      <c r="B13" s="1"/>
      <c r="C13" s="1"/>
      <c r="D13" s="1"/>
      <c r="E13" s="1"/>
      <c r="F13" s="1"/>
      <c r="G13" s="1"/>
      <c r="H13" s="1"/>
      <c r="I13" s="1"/>
    </row>
    <row r="14" spans="1:10" s="30" customFormat="1" ht="30" customHeight="1" x14ac:dyDescent="0.4">
      <c r="A14" s="29" t="s">
        <v>43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s="29" customFormat="1" ht="20.25" customHeight="1" x14ac:dyDescent="0.4">
      <c r="A15" s="1"/>
      <c r="B15" s="185"/>
      <c r="C15" s="185"/>
      <c r="D15" s="185"/>
      <c r="E15" s="185"/>
      <c r="F15" s="185"/>
      <c r="G15" s="185"/>
      <c r="H15" s="185"/>
      <c r="I15" s="186"/>
      <c r="J15" s="187"/>
    </row>
    <row r="16" spans="1:10" s="28" customFormat="1" ht="21" customHeight="1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10" s="28" customFormat="1" ht="21" customHeight="1" x14ac:dyDescent="0.4">
      <c r="A17" s="1"/>
      <c r="B17" s="1"/>
      <c r="C17" s="1"/>
      <c r="D17" s="1"/>
      <c r="E17" s="1"/>
      <c r="F17" s="1"/>
      <c r="G17" s="1"/>
      <c r="H17" s="1"/>
      <c r="I17" s="1"/>
    </row>
    <row r="18" spans="1:10" s="28" customFormat="1" ht="21" customHeight="1" x14ac:dyDescent="0.4">
      <c r="A18" s="1"/>
      <c r="B18" s="1"/>
      <c r="C18" s="1"/>
      <c r="D18" s="1"/>
      <c r="E18" s="1"/>
      <c r="F18" s="1"/>
      <c r="G18" s="1"/>
      <c r="H18" s="1"/>
      <c r="I18" s="1"/>
    </row>
    <row r="19" spans="1:10" s="28" customFormat="1" ht="21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10" s="28" customFormat="1" ht="21" customHeight="1" x14ac:dyDescent="0.4">
      <c r="A20" s="1"/>
      <c r="B20" s="1"/>
      <c r="C20" s="1"/>
      <c r="D20" s="1"/>
      <c r="E20" s="1"/>
      <c r="F20" s="1"/>
      <c r="G20" s="1"/>
      <c r="H20" s="1"/>
      <c r="I20" s="1"/>
    </row>
    <row r="21" spans="1:10" s="28" customFormat="1" ht="21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10" s="28" customFormat="1" ht="21" customHeight="1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10" s="28" customFormat="1" ht="21" customHeight="1" x14ac:dyDescent="0.4">
      <c r="A23" s="1"/>
      <c r="B23" s="1"/>
      <c r="C23" s="1"/>
      <c r="D23" s="1"/>
      <c r="E23" s="1"/>
      <c r="F23" s="1"/>
      <c r="G23" s="1"/>
      <c r="H23" s="1"/>
      <c r="I23" s="1"/>
    </row>
    <row r="24" spans="1:10" s="28" customFormat="1" ht="21" customHeight="1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10" s="28" customFormat="1" ht="21" customHeight="1" x14ac:dyDescent="0.4">
      <c r="A25" s="1"/>
      <c r="B25" s="1"/>
      <c r="C25" s="1"/>
      <c r="D25" s="1"/>
      <c r="E25" s="1"/>
      <c r="F25" s="1"/>
      <c r="G25" s="1"/>
      <c r="H25" s="1"/>
      <c r="I25" s="1"/>
    </row>
    <row r="26" spans="1:10" s="28" customFormat="1" ht="21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28" customFormat="1" ht="21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4">
      <c r="J28" s="31"/>
    </row>
    <row r="30" spans="1:10" ht="21" customHeight="1" x14ac:dyDescent="0.4"/>
  </sheetData>
  <mergeCells count="12">
    <mergeCell ref="H5:H6"/>
    <mergeCell ref="I5:I6"/>
    <mergeCell ref="A1:J1"/>
    <mergeCell ref="A3:J3"/>
    <mergeCell ref="A4:A6"/>
    <mergeCell ref="B4:B6"/>
    <mergeCell ref="C4:I4"/>
    <mergeCell ref="J4:J6"/>
    <mergeCell ref="C5:C6"/>
    <mergeCell ref="D5:D6"/>
    <mergeCell ref="F5:F6"/>
    <mergeCell ref="G5:G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workbookViewId="0">
      <selection activeCell="M11" sqref="A11:M11"/>
    </sheetView>
  </sheetViews>
  <sheetFormatPr defaultRowHeight="14.4" x14ac:dyDescent="0.4"/>
  <cols>
    <col min="1" max="1" width="9" style="2"/>
    <col min="2" max="12" width="6.5" style="2" customWidth="1"/>
    <col min="13" max="22" width="7.59765625" style="2" customWidth="1"/>
    <col min="23" max="257" width="9" style="2"/>
    <col min="258" max="268" width="6.5" style="2" customWidth="1"/>
    <col min="269" max="278" width="7.59765625" style="2" customWidth="1"/>
    <col min="279" max="513" width="9" style="2"/>
    <col min="514" max="524" width="6.5" style="2" customWidth="1"/>
    <col min="525" max="534" width="7.59765625" style="2" customWidth="1"/>
    <col min="535" max="769" width="9" style="2"/>
    <col min="770" max="780" width="6.5" style="2" customWidth="1"/>
    <col min="781" max="790" width="7.59765625" style="2" customWidth="1"/>
    <col min="791" max="1025" width="9" style="2"/>
    <col min="1026" max="1036" width="6.5" style="2" customWidth="1"/>
    <col min="1037" max="1046" width="7.59765625" style="2" customWidth="1"/>
    <col min="1047" max="1281" width="9" style="2"/>
    <col min="1282" max="1292" width="6.5" style="2" customWidth="1"/>
    <col min="1293" max="1302" width="7.59765625" style="2" customWidth="1"/>
    <col min="1303" max="1537" width="9" style="2"/>
    <col min="1538" max="1548" width="6.5" style="2" customWidth="1"/>
    <col min="1549" max="1558" width="7.59765625" style="2" customWidth="1"/>
    <col min="1559" max="1793" width="9" style="2"/>
    <col min="1794" max="1804" width="6.5" style="2" customWidth="1"/>
    <col min="1805" max="1814" width="7.59765625" style="2" customWidth="1"/>
    <col min="1815" max="2049" width="9" style="2"/>
    <col min="2050" max="2060" width="6.5" style="2" customWidth="1"/>
    <col min="2061" max="2070" width="7.59765625" style="2" customWidth="1"/>
    <col min="2071" max="2305" width="9" style="2"/>
    <col min="2306" max="2316" width="6.5" style="2" customWidth="1"/>
    <col min="2317" max="2326" width="7.59765625" style="2" customWidth="1"/>
    <col min="2327" max="2561" width="9" style="2"/>
    <col min="2562" max="2572" width="6.5" style="2" customWidth="1"/>
    <col min="2573" max="2582" width="7.59765625" style="2" customWidth="1"/>
    <col min="2583" max="2817" width="9" style="2"/>
    <col min="2818" max="2828" width="6.5" style="2" customWidth="1"/>
    <col min="2829" max="2838" width="7.59765625" style="2" customWidth="1"/>
    <col min="2839" max="3073" width="9" style="2"/>
    <col min="3074" max="3084" width="6.5" style="2" customWidth="1"/>
    <col min="3085" max="3094" width="7.59765625" style="2" customWidth="1"/>
    <col min="3095" max="3329" width="9" style="2"/>
    <col min="3330" max="3340" width="6.5" style="2" customWidth="1"/>
    <col min="3341" max="3350" width="7.59765625" style="2" customWidth="1"/>
    <col min="3351" max="3585" width="9" style="2"/>
    <col min="3586" max="3596" width="6.5" style="2" customWidth="1"/>
    <col min="3597" max="3606" width="7.59765625" style="2" customWidth="1"/>
    <col min="3607" max="3841" width="9" style="2"/>
    <col min="3842" max="3852" width="6.5" style="2" customWidth="1"/>
    <col min="3853" max="3862" width="7.59765625" style="2" customWidth="1"/>
    <col min="3863" max="4097" width="9" style="2"/>
    <col min="4098" max="4108" width="6.5" style="2" customWidth="1"/>
    <col min="4109" max="4118" width="7.59765625" style="2" customWidth="1"/>
    <col min="4119" max="4353" width="9" style="2"/>
    <col min="4354" max="4364" width="6.5" style="2" customWidth="1"/>
    <col min="4365" max="4374" width="7.59765625" style="2" customWidth="1"/>
    <col min="4375" max="4609" width="9" style="2"/>
    <col min="4610" max="4620" width="6.5" style="2" customWidth="1"/>
    <col min="4621" max="4630" width="7.59765625" style="2" customWidth="1"/>
    <col min="4631" max="4865" width="9" style="2"/>
    <col min="4866" max="4876" width="6.5" style="2" customWidth="1"/>
    <col min="4877" max="4886" width="7.59765625" style="2" customWidth="1"/>
    <col min="4887" max="5121" width="9" style="2"/>
    <col min="5122" max="5132" width="6.5" style="2" customWidth="1"/>
    <col min="5133" max="5142" width="7.59765625" style="2" customWidth="1"/>
    <col min="5143" max="5377" width="9" style="2"/>
    <col min="5378" max="5388" width="6.5" style="2" customWidth="1"/>
    <col min="5389" max="5398" width="7.59765625" style="2" customWidth="1"/>
    <col min="5399" max="5633" width="9" style="2"/>
    <col min="5634" max="5644" width="6.5" style="2" customWidth="1"/>
    <col min="5645" max="5654" width="7.59765625" style="2" customWidth="1"/>
    <col min="5655" max="5889" width="9" style="2"/>
    <col min="5890" max="5900" width="6.5" style="2" customWidth="1"/>
    <col min="5901" max="5910" width="7.59765625" style="2" customWidth="1"/>
    <col min="5911" max="6145" width="9" style="2"/>
    <col min="6146" max="6156" width="6.5" style="2" customWidth="1"/>
    <col min="6157" max="6166" width="7.59765625" style="2" customWidth="1"/>
    <col min="6167" max="6401" width="9" style="2"/>
    <col min="6402" max="6412" width="6.5" style="2" customWidth="1"/>
    <col min="6413" max="6422" width="7.59765625" style="2" customWidth="1"/>
    <col min="6423" max="6657" width="9" style="2"/>
    <col min="6658" max="6668" width="6.5" style="2" customWidth="1"/>
    <col min="6669" max="6678" width="7.59765625" style="2" customWidth="1"/>
    <col min="6679" max="6913" width="9" style="2"/>
    <col min="6914" max="6924" width="6.5" style="2" customWidth="1"/>
    <col min="6925" max="6934" width="7.59765625" style="2" customWidth="1"/>
    <col min="6935" max="7169" width="9" style="2"/>
    <col min="7170" max="7180" width="6.5" style="2" customWidth="1"/>
    <col min="7181" max="7190" width="7.59765625" style="2" customWidth="1"/>
    <col min="7191" max="7425" width="9" style="2"/>
    <col min="7426" max="7436" width="6.5" style="2" customWidth="1"/>
    <col min="7437" max="7446" width="7.59765625" style="2" customWidth="1"/>
    <col min="7447" max="7681" width="9" style="2"/>
    <col min="7682" max="7692" width="6.5" style="2" customWidth="1"/>
    <col min="7693" max="7702" width="7.59765625" style="2" customWidth="1"/>
    <col min="7703" max="7937" width="9" style="2"/>
    <col min="7938" max="7948" width="6.5" style="2" customWidth="1"/>
    <col min="7949" max="7958" width="7.59765625" style="2" customWidth="1"/>
    <col min="7959" max="8193" width="9" style="2"/>
    <col min="8194" max="8204" width="6.5" style="2" customWidth="1"/>
    <col min="8205" max="8214" width="7.59765625" style="2" customWidth="1"/>
    <col min="8215" max="8449" width="9" style="2"/>
    <col min="8450" max="8460" width="6.5" style="2" customWidth="1"/>
    <col min="8461" max="8470" width="7.59765625" style="2" customWidth="1"/>
    <col min="8471" max="8705" width="9" style="2"/>
    <col min="8706" max="8716" width="6.5" style="2" customWidth="1"/>
    <col min="8717" max="8726" width="7.59765625" style="2" customWidth="1"/>
    <col min="8727" max="8961" width="9" style="2"/>
    <col min="8962" max="8972" width="6.5" style="2" customWidth="1"/>
    <col min="8973" max="8982" width="7.59765625" style="2" customWidth="1"/>
    <col min="8983" max="9217" width="9" style="2"/>
    <col min="9218" max="9228" width="6.5" style="2" customWidth="1"/>
    <col min="9229" max="9238" width="7.59765625" style="2" customWidth="1"/>
    <col min="9239" max="9473" width="9" style="2"/>
    <col min="9474" max="9484" width="6.5" style="2" customWidth="1"/>
    <col min="9485" max="9494" width="7.59765625" style="2" customWidth="1"/>
    <col min="9495" max="9729" width="9" style="2"/>
    <col min="9730" max="9740" width="6.5" style="2" customWidth="1"/>
    <col min="9741" max="9750" width="7.59765625" style="2" customWidth="1"/>
    <col min="9751" max="9985" width="9" style="2"/>
    <col min="9986" max="9996" width="6.5" style="2" customWidth="1"/>
    <col min="9997" max="10006" width="7.59765625" style="2" customWidth="1"/>
    <col min="10007" max="10241" width="9" style="2"/>
    <col min="10242" max="10252" width="6.5" style="2" customWidth="1"/>
    <col min="10253" max="10262" width="7.59765625" style="2" customWidth="1"/>
    <col min="10263" max="10497" width="9" style="2"/>
    <col min="10498" max="10508" width="6.5" style="2" customWidth="1"/>
    <col min="10509" max="10518" width="7.59765625" style="2" customWidth="1"/>
    <col min="10519" max="10753" width="9" style="2"/>
    <col min="10754" max="10764" width="6.5" style="2" customWidth="1"/>
    <col min="10765" max="10774" width="7.59765625" style="2" customWidth="1"/>
    <col min="10775" max="11009" width="9" style="2"/>
    <col min="11010" max="11020" width="6.5" style="2" customWidth="1"/>
    <col min="11021" max="11030" width="7.59765625" style="2" customWidth="1"/>
    <col min="11031" max="11265" width="9" style="2"/>
    <col min="11266" max="11276" width="6.5" style="2" customWidth="1"/>
    <col min="11277" max="11286" width="7.59765625" style="2" customWidth="1"/>
    <col min="11287" max="11521" width="9" style="2"/>
    <col min="11522" max="11532" width="6.5" style="2" customWidth="1"/>
    <col min="11533" max="11542" width="7.59765625" style="2" customWidth="1"/>
    <col min="11543" max="11777" width="9" style="2"/>
    <col min="11778" max="11788" width="6.5" style="2" customWidth="1"/>
    <col min="11789" max="11798" width="7.59765625" style="2" customWidth="1"/>
    <col min="11799" max="12033" width="9" style="2"/>
    <col min="12034" max="12044" width="6.5" style="2" customWidth="1"/>
    <col min="12045" max="12054" width="7.59765625" style="2" customWidth="1"/>
    <col min="12055" max="12289" width="9" style="2"/>
    <col min="12290" max="12300" width="6.5" style="2" customWidth="1"/>
    <col min="12301" max="12310" width="7.59765625" style="2" customWidth="1"/>
    <col min="12311" max="12545" width="9" style="2"/>
    <col min="12546" max="12556" width="6.5" style="2" customWidth="1"/>
    <col min="12557" max="12566" width="7.59765625" style="2" customWidth="1"/>
    <col min="12567" max="12801" width="9" style="2"/>
    <col min="12802" max="12812" width="6.5" style="2" customWidth="1"/>
    <col min="12813" max="12822" width="7.59765625" style="2" customWidth="1"/>
    <col min="12823" max="13057" width="9" style="2"/>
    <col min="13058" max="13068" width="6.5" style="2" customWidth="1"/>
    <col min="13069" max="13078" width="7.59765625" style="2" customWidth="1"/>
    <col min="13079" max="13313" width="9" style="2"/>
    <col min="13314" max="13324" width="6.5" style="2" customWidth="1"/>
    <col min="13325" max="13334" width="7.59765625" style="2" customWidth="1"/>
    <col min="13335" max="13569" width="9" style="2"/>
    <col min="13570" max="13580" width="6.5" style="2" customWidth="1"/>
    <col min="13581" max="13590" width="7.59765625" style="2" customWidth="1"/>
    <col min="13591" max="13825" width="9" style="2"/>
    <col min="13826" max="13836" width="6.5" style="2" customWidth="1"/>
    <col min="13837" max="13846" width="7.59765625" style="2" customWidth="1"/>
    <col min="13847" max="14081" width="9" style="2"/>
    <col min="14082" max="14092" width="6.5" style="2" customWidth="1"/>
    <col min="14093" max="14102" width="7.59765625" style="2" customWidth="1"/>
    <col min="14103" max="14337" width="9" style="2"/>
    <col min="14338" max="14348" width="6.5" style="2" customWidth="1"/>
    <col min="14349" max="14358" width="7.59765625" style="2" customWidth="1"/>
    <col min="14359" max="14593" width="9" style="2"/>
    <col min="14594" max="14604" width="6.5" style="2" customWidth="1"/>
    <col min="14605" max="14614" width="7.59765625" style="2" customWidth="1"/>
    <col min="14615" max="14849" width="9" style="2"/>
    <col min="14850" max="14860" width="6.5" style="2" customWidth="1"/>
    <col min="14861" max="14870" width="7.59765625" style="2" customWidth="1"/>
    <col min="14871" max="15105" width="9" style="2"/>
    <col min="15106" max="15116" width="6.5" style="2" customWidth="1"/>
    <col min="15117" max="15126" width="7.59765625" style="2" customWidth="1"/>
    <col min="15127" max="15361" width="9" style="2"/>
    <col min="15362" max="15372" width="6.5" style="2" customWidth="1"/>
    <col min="15373" max="15382" width="7.59765625" style="2" customWidth="1"/>
    <col min="15383" max="15617" width="9" style="2"/>
    <col min="15618" max="15628" width="6.5" style="2" customWidth="1"/>
    <col min="15629" max="15638" width="7.59765625" style="2" customWidth="1"/>
    <col min="15639" max="15873" width="9" style="2"/>
    <col min="15874" max="15884" width="6.5" style="2" customWidth="1"/>
    <col min="15885" max="15894" width="7.59765625" style="2" customWidth="1"/>
    <col min="15895" max="16129" width="9" style="2"/>
    <col min="16130" max="16140" width="6.5" style="2" customWidth="1"/>
    <col min="16141" max="16150" width="7.59765625" style="2" customWidth="1"/>
    <col min="16151" max="16384" width="9" style="2"/>
  </cols>
  <sheetData>
    <row r="1" spans="1:22" ht="20.25" customHeight="1" x14ac:dyDescent="0.4">
      <c r="A1" s="307" t="s">
        <v>127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4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.9" customHeight="1" x14ac:dyDescent="0.4">
      <c r="A3" s="380" t="s">
        <v>128</v>
      </c>
      <c r="B3" s="322" t="s">
        <v>129</v>
      </c>
      <c r="C3" s="323"/>
      <c r="D3" s="323"/>
      <c r="E3" s="323"/>
      <c r="F3" s="323"/>
      <c r="G3" s="356" t="s">
        <v>130</v>
      </c>
      <c r="H3" s="283"/>
      <c r="I3" s="283"/>
      <c r="J3" s="283"/>
      <c r="K3" s="283"/>
      <c r="L3" s="283"/>
      <c r="M3" s="383" t="s">
        <v>131</v>
      </c>
      <c r="N3" s="380"/>
      <c r="O3" s="380"/>
      <c r="P3" s="380"/>
      <c r="Q3" s="380"/>
      <c r="R3" s="380"/>
      <c r="S3" s="380"/>
      <c r="T3" s="380"/>
      <c r="U3" s="380"/>
      <c r="V3" s="380"/>
    </row>
    <row r="4" spans="1:22" ht="32.25" customHeight="1" x14ac:dyDescent="0.4">
      <c r="A4" s="381"/>
      <c r="B4" s="319" t="s">
        <v>46</v>
      </c>
      <c r="C4" s="319" t="s">
        <v>132</v>
      </c>
      <c r="D4" s="295" t="s">
        <v>133</v>
      </c>
      <c r="E4" s="380"/>
      <c r="F4" s="380"/>
      <c r="G4" s="368" t="s">
        <v>45</v>
      </c>
      <c r="H4" s="356" t="s">
        <v>134</v>
      </c>
      <c r="I4" s="356" t="s">
        <v>135</v>
      </c>
      <c r="J4" s="356" t="s">
        <v>136</v>
      </c>
      <c r="K4" s="356" t="s">
        <v>137</v>
      </c>
      <c r="L4" s="356" t="s">
        <v>138</v>
      </c>
      <c r="M4" s="377" t="s">
        <v>139</v>
      </c>
      <c r="N4" s="375" t="s">
        <v>140</v>
      </c>
      <c r="O4" s="375" t="s">
        <v>141</v>
      </c>
      <c r="P4" s="375" t="s">
        <v>142</v>
      </c>
      <c r="Q4" s="375" t="s">
        <v>143</v>
      </c>
      <c r="R4" s="375" t="s">
        <v>144</v>
      </c>
      <c r="S4" s="375" t="s">
        <v>145</v>
      </c>
      <c r="T4" s="375" t="s">
        <v>146</v>
      </c>
      <c r="U4" s="375" t="s">
        <v>147</v>
      </c>
      <c r="V4" s="375" t="s">
        <v>148</v>
      </c>
    </row>
    <row r="5" spans="1:22" ht="24.75" customHeight="1" x14ac:dyDescent="0.4">
      <c r="A5" s="382"/>
      <c r="B5" s="384"/>
      <c r="C5" s="384"/>
      <c r="D5" s="76"/>
      <c r="E5" s="77" t="s">
        <v>149</v>
      </c>
      <c r="F5" s="77" t="s">
        <v>150</v>
      </c>
      <c r="G5" s="367"/>
      <c r="H5" s="367"/>
      <c r="I5" s="367"/>
      <c r="J5" s="367"/>
      <c r="K5" s="367"/>
      <c r="L5" s="367"/>
      <c r="M5" s="378"/>
      <c r="N5" s="376"/>
      <c r="O5" s="376"/>
      <c r="P5" s="376"/>
      <c r="Q5" s="376"/>
      <c r="R5" s="376"/>
      <c r="S5" s="376"/>
      <c r="T5" s="376"/>
      <c r="U5" s="376"/>
      <c r="V5" s="376"/>
    </row>
    <row r="6" spans="1:22" ht="24.9" customHeight="1" x14ac:dyDescent="0.4">
      <c r="A6" s="6" t="s">
        <v>10</v>
      </c>
      <c r="B6" s="23" t="s">
        <v>151</v>
      </c>
      <c r="C6" s="78">
        <v>0</v>
      </c>
      <c r="D6" s="78"/>
      <c r="E6" s="78">
        <v>0</v>
      </c>
      <c r="F6" s="78">
        <v>0</v>
      </c>
      <c r="G6" s="79">
        <v>0.8</v>
      </c>
      <c r="H6" s="79">
        <v>0.1</v>
      </c>
      <c r="I6" s="79">
        <v>0.7</v>
      </c>
      <c r="J6" s="80" t="s">
        <v>9</v>
      </c>
      <c r="K6" s="80" t="s">
        <v>9</v>
      </c>
      <c r="L6" s="80" t="s">
        <v>9</v>
      </c>
      <c r="M6" s="51">
        <f>SUM(N6:U6)</f>
        <v>11</v>
      </c>
      <c r="N6" s="78">
        <v>0</v>
      </c>
      <c r="O6" s="78">
        <v>0</v>
      </c>
      <c r="P6" s="78">
        <v>0</v>
      </c>
      <c r="Q6" s="78">
        <v>0</v>
      </c>
      <c r="R6" s="51">
        <v>7</v>
      </c>
      <c r="S6" s="51">
        <v>1</v>
      </c>
      <c r="T6" s="78">
        <v>0</v>
      </c>
      <c r="U6" s="51">
        <v>3</v>
      </c>
      <c r="V6" s="81">
        <v>0</v>
      </c>
    </row>
    <row r="7" spans="1:22" ht="24.9" customHeight="1" x14ac:dyDescent="0.4">
      <c r="A7" s="6" t="s">
        <v>11</v>
      </c>
      <c r="B7" s="23" t="s">
        <v>151</v>
      </c>
      <c r="C7" s="78">
        <v>0</v>
      </c>
      <c r="D7" s="78"/>
      <c r="E7" s="78">
        <v>0</v>
      </c>
      <c r="F7" s="78">
        <v>0</v>
      </c>
      <c r="G7" s="79">
        <v>0.95</v>
      </c>
      <c r="H7" s="79">
        <v>0.1</v>
      </c>
      <c r="I7" s="79">
        <v>0.76</v>
      </c>
      <c r="J7" s="80">
        <v>1.4E-2</v>
      </c>
      <c r="K7" s="80">
        <v>8.0000000000000002E-3</v>
      </c>
      <c r="L7" s="80">
        <v>7.3999999999999996E-2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81">
        <v>0</v>
      </c>
    </row>
    <row r="8" spans="1:22" ht="24.9" customHeight="1" x14ac:dyDescent="0.4">
      <c r="A8" s="6" t="s">
        <v>12</v>
      </c>
      <c r="B8" s="23" t="s">
        <v>151</v>
      </c>
      <c r="C8" s="78">
        <v>0</v>
      </c>
      <c r="D8" s="78"/>
      <c r="E8" s="78">
        <v>0</v>
      </c>
      <c r="F8" s="78">
        <v>0</v>
      </c>
      <c r="G8" s="79">
        <f>SUM(H8:L8)</f>
        <v>0.86199999999999999</v>
      </c>
      <c r="H8" s="82">
        <v>0</v>
      </c>
      <c r="I8" s="79">
        <v>0.76</v>
      </c>
      <c r="J8" s="80">
        <v>1.4E-2</v>
      </c>
      <c r="K8" s="80">
        <v>8.0000000000000002E-3</v>
      </c>
      <c r="L8" s="80">
        <v>0.08</v>
      </c>
      <c r="M8" s="83">
        <f>SUM(N8:V8)</f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81">
        <v>0</v>
      </c>
    </row>
    <row r="9" spans="1:22" ht="24.9" customHeight="1" x14ac:dyDescent="0.4">
      <c r="A9" s="6" t="s">
        <v>13</v>
      </c>
      <c r="B9" s="23" t="s">
        <v>151</v>
      </c>
      <c r="C9" s="78">
        <v>0</v>
      </c>
      <c r="D9" s="78"/>
      <c r="E9" s="78">
        <v>0</v>
      </c>
      <c r="F9" s="78"/>
      <c r="G9" s="79">
        <v>0.86199999999999999</v>
      </c>
      <c r="H9" s="82">
        <v>0</v>
      </c>
      <c r="I9" s="79">
        <v>0.76</v>
      </c>
      <c r="J9" s="80">
        <v>1.4E-2</v>
      </c>
      <c r="K9" s="80">
        <v>8.0000000000000002E-3</v>
      </c>
      <c r="L9" s="80">
        <v>0.08</v>
      </c>
      <c r="M9" s="83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81">
        <v>0</v>
      </c>
    </row>
    <row r="10" spans="1:22" s="101" customFormat="1" ht="24.9" customHeight="1" x14ac:dyDescent="0.4">
      <c r="A10" s="6" t="s">
        <v>14</v>
      </c>
      <c r="B10" s="23" t="s">
        <v>151</v>
      </c>
      <c r="C10" s="78" t="s">
        <v>325</v>
      </c>
      <c r="D10" s="78"/>
      <c r="E10" s="78"/>
      <c r="F10" s="78"/>
      <c r="G10" s="79">
        <f>SUM(H10:L10)</f>
        <v>0.86</v>
      </c>
      <c r="H10" s="82">
        <v>0</v>
      </c>
      <c r="I10" s="79">
        <v>0.76</v>
      </c>
      <c r="J10" s="80">
        <v>0.01</v>
      </c>
      <c r="K10" s="80">
        <v>0.01</v>
      </c>
      <c r="L10" s="80">
        <v>0.08</v>
      </c>
      <c r="M10" s="83">
        <f>SUM(N10:V10)</f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81">
        <v>0</v>
      </c>
    </row>
    <row r="11" spans="1:22" ht="24.9" customHeight="1" x14ac:dyDescent="0.4">
      <c r="A11" s="6" t="s">
        <v>294</v>
      </c>
      <c r="B11" s="23" t="s">
        <v>152</v>
      </c>
      <c r="C11" s="78" t="s">
        <v>325</v>
      </c>
      <c r="D11" s="78" t="s">
        <v>325</v>
      </c>
      <c r="E11" s="78" t="s">
        <v>325</v>
      </c>
      <c r="F11" s="78" t="s">
        <v>325</v>
      </c>
      <c r="G11" s="79">
        <v>0.86</v>
      </c>
      <c r="H11" s="82" t="s">
        <v>325</v>
      </c>
      <c r="I11" s="79">
        <v>0.76</v>
      </c>
      <c r="J11" s="80">
        <v>0.01</v>
      </c>
      <c r="K11" s="80">
        <v>0.01</v>
      </c>
      <c r="L11" s="80">
        <v>0.08</v>
      </c>
      <c r="M11" s="83">
        <f>SUM(N11:V11)</f>
        <v>0</v>
      </c>
      <c r="N11" s="78"/>
      <c r="O11" s="78"/>
      <c r="P11" s="78"/>
      <c r="Q11" s="78"/>
      <c r="R11" s="78"/>
      <c r="S11" s="78"/>
      <c r="T11" s="78"/>
      <c r="U11" s="78"/>
      <c r="V11" s="81"/>
    </row>
    <row r="12" spans="1:22" ht="13.5" customHeight="1" x14ac:dyDescent="0.4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4.9" customHeight="1" x14ac:dyDescent="0.4">
      <c r="A13" s="11" t="s">
        <v>295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4.9" customHeight="1" x14ac:dyDescent="0.4">
      <c r="A14" s="374" t="s">
        <v>153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4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</sheetData>
  <mergeCells count="26">
    <mergeCell ref="M3:V3"/>
    <mergeCell ref="B4:B5"/>
    <mergeCell ref="C4:C5"/>
    <mergeCell ref="D4:F4"/>
    <mergeCell ref="G4:G5"/>
    <mergeCell ref="T4:T5"/>
    <mergeCell ref="U4:U5"/>
    <mergeCell ref="V4:V5"/>
    <mergeCell ref="R4:R5"/>
    <mergeCell ref="S4:S5"/>
    <mergeCell ref="A1:L1"/>
    <mergeCell ref="A2:L2"/>
    <mergeCell ref="A3:A5"/>
    <mergeCell ref="B3:F3"/>
    <mergeCell ref="G3:L3"/>
    <mergeCell ref="A14:L14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opLeftCell="D1" workbookViewId="0">
      <selection activeCell="D12" sqref="A12:XFD12"/>
    </sheetView>
  </sheetViews>
  <sheetFormatPr defaultRowHeight="14.4" x14ac:dyDescent="0.4"/>
  <cols>
    <col min="1" max="1" width="8.5" style="2" customWidth="1"/>
    <col min="2" max="11" width="5.8984375" style="2" customWidth="1"/>
    <col min="12" max="12" width="8.09765625" style="2" customWidth="1"/>
    <col min="13" max="26" width="5.8984375" style="2" customWidth="1"/>
    <col min="27" max="27" width="8" style="2" customWidth="1"/>
    <col min="28" max="256" width="9" style="2"/>
    <col min="257" max="257" width="8.5" style="2" customWidth="1"/>
    <col min="258" max="282" width="5.8984375" style="2" customWidth="1"/>
    <col min="283" max="283" width="8" style="2" customWidth="1"/>
    <col min="284" max="512" width="9" style="2"/>
    <col min="513" max="513" width="8.5" style="2" customWidth="1"/>
    <col min="514" max="538" width="5.8984375" style="2" customWidth="1"/>
    <col min="539" max="539" width="8" style="2" customWidth="1"/>
    <col min="540" max="768" width="9" style="2"/>
    <col min="769" max="769" width="8.5" style="2" customWidth="1"/>
    <col min="770" max="794" width="5.8984375" style="2" customWidth="1"/>
    <col min="795" max="795" width="8" style="2" customWidth="1"/>
    <col min="796" max="1024" width="9" style="2"/>
    <col min="1025" max="1025" width="8.5" style="2" customWidth="1"/>
    <col min="1026" max="1050" width="5.8984375" style="2" customWidth="1"/>
    <col min="1051" max="1051" width="8" style="2" customWidth="1"/>
    <col min="1052" max="1280" width="9" style="2"/>
    <col min="1281" max="1281" width="8.5" style="2" customWidth="1"/>
    <col min="1282" max="1306" width="5.8984375" style="2" customWidth="1"/>
    <col min="1307" max="1307" width="8" style="2" customWidth="1"/>
    <col min="1308" max="1536" width="9" style="2"/>
    <col min="1537" max="1537" width="8.5" style="2" customWidth="1"/>
    <col min="1538" max="1562" width="5.8984375" style="2" customWidth="1"/>
    <col min="1563" max="1563" width="8" style="2" customWidth="1"/>
    <col min="1564" max="1792" width="9" style="2"/>
    <col min="1793" max="1793" width="8.5" style="2" customWidth="1"/>
    <col min="1794" max="1818" width="5.8984375" style="2" customWidth="1"/>
    <col min="1819" max="1819" width="8" style="2" customWidth="1"/>
    <col min="1820" max="2048" width="9" style="2"/>
    <col min="2049" max="2049" width="8.5" style="2" customWidth="1"/>
    <col min="2050" max="2074" width="5.8984375" style="2" customWidth="1"/>
    <col min="2075" max="2075" width="8" style="2" customWidth="1"/>
    <col min="2076" max="2304" width="9" style="2"/>
    <col min="2305" max="2305" width="8.5" style="2" customWidth="1"/>
    <col min="2306" max="2330" width="5.8984375" style="2" customWidth="1"/>
    <col min="2331" max="2331" width="8" style="2" customWidth="1"/>
    <col min="2332" max="2560" width="9" style="2"/>
    <col min="2561" max="2561" width="8.5" style="2" customWidth="1"/>
    <col min="2562" max="2586" width="5.8984375" style="2" customWidth="1"/>
    <col min="2587" max="2587" width="8" style="2" customWidth="1"/>
    <col min="2588" max="2816" width="9" style="2"/>
    <col min="2817" max="2817" width="8.5" style="2" customWidth="1"/>
    <col min="2818" max="2842" width="5.8984375" style="2" customWidth="1"/>
    <col min="2843" max="2843" width="8" style="2" customWidth="1"/>
    <col min="2844" max="3072" width="9" style="2"/>
    <col min="3073" max="3073" width="8.5" style="2" customWidth="1"/>
    <col min="3074" max="3098" width="5.8984375" style="2" customWidth="1"/>
    <col min="3099" max="3099" width="8" style="2" customWidth="1"/>
    <col min="3100" max="3328" width="9" style="2"/>
    <col min="3329" max="3329" width="8.5" style="2" customWidth="1"/>
    <col min="3330" max="3354" width="5.8984375" style="2" customWidth="1"/>
    <col min="3355" max="3355" width="8" style="2" customWidth="1"/>
    <col min="3356" max="3584" width="9" style="2"/>
    <col min="3585" max="3585" width="8.5" style="2" customWidth="1"/>
    <col min="3586" max="3610" width="5.8984375" style="2" customWidth="1"/>
    <col min="3611" max="3611" width="8" style="2" customWidth="1"/>
    <col min="3612" max="3840" width="9" style="2"/>
    <col min="3841" max="3841" width="8.5" style="2" customWidth="1"/>
    <col min="3842" max="3866" width="5.8984375" style="2" customWidth="1"/>
    <col min="3867" max="3867" width="8" style="2" customWidth="1"/>
    <col min="3868" max="4096" width="9" style="2"/>
    <col min="4097" max="4097" width="8.5" style="2" customWidth="1"/>
    <col min="4098" max="4122" width="5.8984375" style="2" customWidth="1"/>
    <col min="4123" max="4123" width="8" style="2" customWidth="1"/>
    <col min="4124" max="4352" width="9" style="2"/>
    <col min="4353" max="4353" width="8.5" style="2" customWidth="1"/>
    <col min="4354" max="4378" width="5.8984375" style="2" customWidth="1"/>
    <col min="4379" max="4379" width="8" style="2" customWidth="1"/>
    <col min="4380" max="4608" width="9" style="2"/>
    <col min="4609" max="4609" width="8.5" style="2" customWidth="1"/>
    <col min="4610" max="4634" width="5.8984375" style="2" customWidth="1"/>
    <col min="4635" max="4635" width="8" style="2" customWidth="1"/>
    <col min="4636" max="4864" width="9" style="2"/>
    <col min="4865" max="4865" width="8.5" style="2" customWidth="1"/>
    <col min="4866" max="4890" width="5.8984375" style="2" customWidth="1"/>
    <col min="4891" max="4891" width="8" style="2" customWidth="1"/>
    <col min="4892" max="5120" width="9" style="2"/>
    <col min="5121" max="5121" width="8.5" style="2" customWidth="1"/>
    <col min="5122" max="5146" width="5.8984375" style="2" customWidth="1"/>
    <col min="5147" max="5147" width="8" style="2" customWidth="1"/>
    <col min="5148" max="5376" width="9" style="2"/>
    <col min="5377" max="5377" width="8.5" style="2" customWidth="1"/>
    <col min="5378" max="5402" width="5.8984375" style="2" customWidth="1"/>
    <col min="5403" max="5403" width="8" style="2" customWidth="1"/>
    <col min="5404" max="5632" width="9" style="2"/>
    <col min="5633" max="5633" width="8.5" style="2" customWidth="1"/>
    <col min="5634" max="5658" width="5.8984375" style="2" customWidth="1"/>
    <col min="5659" max="5659" width="8" style="2" customWidth="1"/>
    <col min="5660" max="5888" width="9" style="2"/>
    <col min="5889" max="5889" width="8.5" style="2" customWidth="1"/>
    <col min="5890" max="5914" width="5.8984375" style="2" customWidth="1"/>
    <col min="5915" max="5915" width="8" style="2" customWidth="1"/>
    <col min="5916" max="6144" width="9" style="2"/>
    <col min="6145" max="6145" width="8.5" style="2" customWidth="1"/>
    <col min="6146" max="6170" width="5.8984375" style="2" customWidth="1"/>
    <col min="6171" max="6171" width="8" style="2" customWidth="1"/>
    <col min="6172" max="6400" width="9" style="2"/>
    <col min="6401" max="6401" width="8.5" style="2" customWidth="1"/>
    <col min="6402" max="6426" width="5.8984375" style="2" customWidth="1"/>
    <col min="6427" max="6427" width="8" style="2" customWidth="1"/>
    <col min="6428" max="6656" width="9" style="2"/>
    <col min="6657" max="6657" width="8.5" style="2" customWidth="1"/>
    <col min="6658" max="6682" width="5.8984375" style="2" customWidth="1"/>
    <col min="6683" max="6683" width="8" style="2" customWidth="1"/>
    <col min="6684" max="6912" width="9" style="2"/>
    <col min="6913" max="6913" width="8.5" style="2" customWidth="1"/>
    <col min="6914" max="6938" width="5.8984375" style="2" customWidth="1"/>
    <col min="6939" max="6939" width="8" style="2" customWidth="1"/>
    <col min="6940" max="7168" width="9" style="2"/>
    <col min="7169" max="7169" width="8.5" style="2" customWidth="1"/>
    <col min="7170" max="7194" width="5.8984375" style="2" customWidth="1"/>
    <col min="7195" max="7195" width="8" style="2" customWidth="1"/>
    <col min="7196" max="7424" width="9" style="2"/>
    <col min="7425" max="7425" width="8.5" style="2" customWidth="1"/>
    <col min="7426" max="7450" width="5.8984375" style="2" customWidth="1"/>
    <col min="7451" max="7451" width="8" style="2" customWidth="1"/>
    <col min="7452" max="7680" width="9" style="2"/>
    <col min="7681" max="7681" width="8.5" style="2" customWidth="1"/>
    <col min="7682" max="7706" width="5.8984375" style="2" customWidth="1"/>
    <col min="7707" max="7707" width="8" style="2" customWidth="1"/>
    <col min="7708" max="7936" width="9" style="2"/>
    <col min="7937" max="7937" width="8.5" style="2" customWidth="1"/>
    <col min="7938" max="7962" width="5.8984375" style="2" customWidth="1"/>
    <col min="7963" max="7963" width="8" style="2" customWidth="1"/>
    <col min="7964" max="8192" width="9" style="2"/>
    <col min="8193" max="8193" width="8.5" style="2" customWidth="1"/>
    <col min="8194" max="8218" width="5.8984375" style="2" customWidth="1"/>
    <col min="8219" max="8219" width="8" style="2" customWidth="1"/>
    <col min="8220" max="8448" width="9" style="2"/>
    <col min="8449" max="8449" width="8.5" style="2" customWidth="1"/>
    <col min="8450" max="8474" width="5.8984375" style="2" customWidth="1"/>
    <col min="8475" max="8475" width="8" style="2" customWidth="1"/>
    <col min="8476" max="8704" width="9" style="2"/>
    <col min="8705" max="8705" width="8.5" style="2" customWidth="1"/>
    <col min="8706" max="8730" width="5.8984375" style="2" customWidth="1"/>
    <col min="8731" max="8731" width="8" style="2" customWidth="1"/>
    <col min="8732" max="8960" width="9" style="2"/>
    <col min="8961" max="8961" width="8.5" style="2" customWidth="1"/>
    <col min="8962" max="8986" width="5.8984375" style="2" customWidth="1"/>
    <col min="8987" max="8987" width="8" style="2" customWidth="1"/>
    <col min="8988" max="9216" width="9" style="2"/>
    <col min="9217" max="9217" width="8.5" style="2" customWidth="1"/>
    <col min="9218" max="9242" width="5.8984375" style="2" customWidth="1"/>
    <col min="9243" max="9243" width="8" style="2" customWidth="1"/>
    <col min="9244" max="9472" width="9" style="2"/>
    <col min="9473" max="9473" width="8.5" style="2" customWidth="1"/>
    <col min="9474" max="9498" width="5.8984375" style="2" customWidth="1"/>
    <col min="9499" max="9499" width="8" style="2" customWidth="1"/>
    <col min="9500" max="9728" width="9" style="2"/>
    <col min="9729" max="9729" width="8.5" style="2" customWidth="1"/>
    <col min="9730" max="9754" width="5.8984375" style="2" customWidth="1"/>
    <col min="9755" max="9755" width="8" style="2" customWidth="1"/>
    <col min="9756" max="9984" width="9" style="2"/>
    <col min="9985" max="9985" width="8.5" style="2" customWidth="1"/>
    <col min="9986" max="10010" width="5.8984375" style="2" customWidth="1"/>
    <col min="10011" max="10011" width="8" style="2" customWidth="1"/>
    <col min="10012" max="10240" width="9" style="2"/>
    <col min="10241" max="10241" width="8.5" style="2" customWidth="1"/>
    <col min="10242" max="10266" width="5.8984375" style="2" customWidth="1"/>
    <col min="10267" max="10267" width="8" style="2" customWidth="1"/>
    <col min="10268" max="10496" width="9" style="2"/>
    <col min="10497" max="10497" width="8.5" style="2" customWidth="1"/>
    <col min="10498" max="10522" width="5.8984375" style="2" customWidth="1"/>
    <col min="10523" max="10523" width="8" style="2" customWidth="1"/>
    <col min="10524" max="10752" width="9" style="2"/>
    <col min="10753" max="10753" width="8.5" style="2" customWidth="1"/>
    <col min="10754" max="10778" width="5.8984375" style="2" customWidth="1"/>
    <col min="10779" max="10779" width="8" style="2" customWidth="1"/>
    <col min="10780" max="11008" width="9" style="2"/>
    <col min="11009" max="11009" width="8.5" style="2" customWidth="1"/>
    <col min="11010" max="11034" width="5.8984375" style="2" customWidth="1"/>
    <col min="11035" max="11035" width="8" style="2" customWidth="1"/>
    <col min="11036" max="11264" width="9" style="2"/>
    <col min="11265" max="11265" width="8.5" style="2" customWidth="1"/>
    <col min="11266" max="11290" width="5.8984375" style="2" customWidth="1"/>
    <col min="11291" max="11291" width="8" style="2" customWidth="1"/>
    <col min="11292" max="11520" width="9" style="2"/>
    <col min="11521" max="11521" width="8.5" style="2" customWidth="1"/>
    <col min="11522" max="11546" width="5.8984375" style="2" customWidth="1"/>
    <col min="11547" max="11547" width="8" style="2" customWidth="1"/>
    <col min="11548" max="11776" width="9" style="2"/>
    <col min="11777" max="11777" width="8.5" style="2" customWidth="1"/>
    <col min="11778" max="11802" width="5.8984375" style="2" customWidth="1"/>
    <col min="11803" max="11803" width="8" style="2" customWidth="1"/>
    <col min="11804" max="12032" width="9" style="2"/>
    <col min="12033" max="12033" width="8.5" style="2" customWidth="1"/>
    <col min="12034" max="12058" width="5.8984375" style="2" customWidth="1"/>
    <col min="12059" max="12059" width="8" style="2" customWidth="1"/>
    <col min="12060" max="12288" width="9" style="2"/>
    <col min="12289" max="12289" width="8.5" style="2" customWidth="1"/>
    <col min="12290" max="12314" width="5.8984375" style="2" customWidth="1"/>
    <col min="12315" max="12315" width="8" style="2" customWidth="1"/>
    <col min="12316" max="12544" width="9" style="2"/>
    <col min="12545" max="12545" width="8.5" style="2" customWidth="1"/>
    <col min="12546" max="12570" width="5.8984375" style="2" customWidth="1"/>
    <col min="12571" max="12571" width="8" style="2" customWidth="1"/>
    <col min="12572" max="12800" width="9" style="2"/>
    <col min="12801" max="12801" width="8.5" style="2" customWidth="1"/>
    <col min="12802" max="12826" width="5.8984375" style="2" customWidth="1"/>
    <col min="12827" max="12827" width="8" style="2" customWidth="1"/>
    <col min="12828" max="13056" width="9" style="2"/>
    <col min="13057" max="13057" width="8.5" style="2" customWidth="1"/>
    <col min="13058" max="13082" width="5.8984375" style="2" customWidth="1"/>
    <col min="13083" max="13083" width="8" style="2" customWidth="1"/>
    <col min="13084" max="13312" width="9" style="2"/>
    <col min="13313" max="13313" width="8.5" style="2" customWidth="1"/>
    <col min="13314" max="13338" width="5.8984375" style="2" customWidth="1"/>
    <col min="13339" max="13339" width="8" style="2" customWidth="1"/>
    <col min="13340" max="13568" width="9" style="2"/>
    <col min="13569" max="13569" width="8.5" style="2" customWidth="1"/>
    <col min="13570" max="13594" width="5.8984375" style="2" customWidth="1"/>
    <col min="13595" max="13595" width="8" style="2" customWidth="1"/>
    <col min="13596" max="13824" width="9" style="2"/>
    <col min="13825" max="13825" width="8.5" style="2" customWidth="1"/>
    <col min="13826" max="13850" width="5.8984375" style="2" customWidth="1"/>
    <col min="13851" max="13851" width="8" style="2" customWidth="1"/>
    <col min="13852" max="14080" width="9" style="2"/>
    <col min="14081" max="14081" width="8.5" style="2" customWidth="1"/>
    <col min="14082" max="14106" width="5.8984375" style="2" customWidth="1"/>
    <col min="14107" max="14107" width="8" style="2" customWidth="1"/>
    <col min="14108" max="14336" width="9" style="2"/>
    <col min="14337" max="14337" width="8.5" style="2" customWidth="1"/>
    <col min="14338" max="14362" width="5.8984375" style="2" customWidth="1"/>
    <col min="14363" max="14363" width="8" style="2" customWidth="1"/>
    <col min="14364" max="14592" width="9" style="2"/>
    <col min="14593" max="14593" width="8.5" style="2" customWidth="1"/>
    <col min="14594" max="14618" width="5.8984375" style="2" customWidth="1"/>
    <col min="14619" max="14619" width="8" style="2" customWidth="1"/>
    <col min="14620" max="14848" width="9" style="2"/>
    <col min="14849" max="14849" width="8.5" style="2" customWidth="1"/>
    <col min="14850" max="14874" width="5.8984375" style="2" customWidth="1"/>
    <col min="14875" max="14875" width="8" style="2" customWidth="1"/>
    <col min="14876" max="15104" width="9" style="2"/>
    <col min="15105" max="15105" width="8.5" style="2" customWidth="1"/>
    <col min="15106" max="15130" width="5.8984375" style="2" customWidth="1"/>
    <col min="15131" max="15131" width="8" style="2" customWidth="1"/>
    <col min="15132" max="15360" width="9" style="2"/>
    <col min="15361" max="15361" width="8.5" style="2" customWidth="1"/>
    <col min="15362" max="15386" width="5.8984375" style="2" customWidth="1"/>
    <col min="15387" max="15387" width="8" style="2" customWidth="1"/>
    <col min="15388" max="15616" width="9" style="2"/>
    <col min="15617" max="15617" width="8.5" style="2" customWidth="1"/>
    <col min="15618" max="15642" width="5.8984375" style="2" customWidth="1"/>
    <col min="15643" max="15643" width="8" style="2" customWidth="1"/>
    <col min="15644" max="15872" width="9" style="2"/>
    <col min="15873" max="15873" width="8.5" style="2" customWidth="1"/>
    <col min="15874" max="15898" width="5.8984375" style="2" customWidth="1"/>
    <col min="15899" max="15899" width="8" style="2" customWidth="1"/>
    <col min="15900" max="16128" width="9" style="2"/>
    <col min="16129" max="16129" width="8.5" style="2" customWidth="1"/>
    <col min="16130" max="16154" width="5.8984375" style="2" customWidth="1"/>
    <col min="16155" max="16155" width="8" style="2" customWidth="1"/>
    <col min="16156" max="16384" width="9" style="2"/>
  </cols>
  <sheetData>
    <row r="1" spans="1:27" ht="20.25" customHeight="1" x14ac:dyDescent="0.4">
      <c r="A1" s="307" t="s">
        <v>154</v>
      </c>
      <c r="B1" s="307"/>
      <c r="C1" s="307"/>
      <c r="D1" s="307"/>
      <c r="E1" s="307"/>
      <c r="F1" s="307"/>
      <c r="G1" s="307"/>
      <c r="H1" s="307"/>
      <c r="I1" s="30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5" customHeight="1" x14ac:dyDescent="0.4">
      <c r="A2" s="33"/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7" ht="20.25" customHeight="1" x14ac:dyDescent="0.4">
      <c r="A3" s="285" t="s">
        <v>155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27" ht="24.9" customHeight="1" x14ac:dyDescent="0.4">
      <c r="A4" s="286" t="s">
        <v>156</v>
      </c>
      <c r="B4" s="283" t="s">
        <v>157</v>
      </c>
      <c r="C4" s="283"/>
      <c r="D4" s="283"/>
      <c r="E4" s="283"/>
      <c r="F4" s="283"/>
      <c r="G4" s="283"/>
      <c r="H4" s="283"/>
      <c r="I4" s="283"/>
      <c r="J4" s="387" t="s">
        <v>158</v>
      </c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9"/>
      <c r="Z4" s="290" t="s">
        <v>159</v>
      </c>
      <c r="AA4" s="364"/>
    </row>
    <row r="5" spans="1:27" ht="24.9" customHeight="1" x14ac:dyDescent="0.4">
      <c r="A5" s="287"/>
      <c r="B5" s="391" t="s">
        <v>45</v>
      </c>
      <c r="C5" s="386"/>
      <c r="D5" s="391" t="s">
        <v>160</v>
      </c>
      <c r="E5" s="386"/>
      <c r="F5" s="391" t="s">
        <v>161</v>
      </c>
      <c r="G5" s="392"/>
      <c r="H5" s="372" t="s">
        <v>162</v>
      </c>
      <c r="I5" s="333"/>
      <c r="J5" s="323" t="s">
        <v>45</v>
      </c>
      <c r="K5" s="324"/>
      <c r="L5" s="322" t="s">
        <v>163</v>
      </c>
      <c r="M5" s="324"/>
      <c r="N5" s="322" t="s">
        <v>164</v>
      </c>
      <c r="O5" s="324"/>
      <c r="P5" s="322" t="s">
        <v>165</v>
      </c>
      <c r="Q5" s="324"/>
      <c r="R5" s="322" t="s">
        <v>166</v>
      </c>
      <c r="S5" s="324"/>
      <c r="T5" s="322" t="s">
        <v>167</v>
      </c>
      <c r="U5" s="324"/>
      <c r="V5" s="322" t="s">
        <v>168</v>
      </c>
      <c r="W5" s="324"/>
      <c r="X5" s="322" t="s">
        <v>169</v>
      </c>
      <c r="Y5" s="324"/>
      <c r="Z5" s="390"/>
      <c r="AA5" s="390"/>
    </row>
    <row r="6" spans="1:27" ht="24.9" customHeight="1" x14ac:dyDescent="0.4">
      <c r="A6" s="386"/>
      <c r="B6" s="85" t="s">
        <v>170</v>
      </c>
      <c r="C6" s="85" t="s">
        <v>171</v>
      </c>
      <c r="D6" s="85" t="s">
        <v>170</v>
      </c>
      <c r="E6" s="85" t="s">
        <v>171</v>
      </c>
      <c r="F6" s="85" t="s">
        <v>170</v>
      </c>
      <c r="G6" s="41" t="s">
        <v>171</v>
      </c>
      <c r="H6" s="77" t="s">
        <v>170</v>
      </c>
      <c r="I6" s="34" t="s">
        <v>171</v>
      </c>
      <c r="J6" s="86" t="s">
        <v>170</v>
      </c>
      <c r="K6" s="87" t="s">
        <v>171</v>
      </c>
      <c r="L6" s="87" t="s">
        <v>170</v>
      </c>
      <c r="M6" s="87" t="s">
        <v>171</v>
      </c>
      <c r="N6" s="87" t="s">
        <v>172</v>
      </c>
      <c r="O6" s="87" t="s">
        <v>173</v>
      </c>
      <c r="P6" s="87" t="s">
        <v>170</v>
      </c>
      <c r="Q6" s="87" t="s">
        <v>171</v>
      </c>
      <c r="R6" s="87" t="s">
        <v>170</v>
      </c>
      <c r="S6" s="87" t="s">
        <v>171</v>
      </c>
      <c r="T6" s="87" t="s">
        <v>174</v>
      </c>
      <c r="U6" s="87" t="s">
        <v>175</v>
      </c>
      <c r="V6" s="87" t="s">
        <v>170</v>
      </c>
      <c r="W6" s="87" t="s">
        <v>171</v>
      </c>
      <c r="X6" s="87" t="s">
        <v>170</v>
      </c>
      <c r="Y6" s="87" t="s">
        <v>171</v>
      </c>
      <c r="Z6" s="87" t="s">
        <v>170</v>
      </c>
      <c r="AA6" s="18" t="s">
        <v>171</v>
      </c>
    </row>
    <row r="7" spans="1:27" ht="24.9" customHeight="1" x14ac:dyDescent="0.4">
      <c r="A7" s="6" t="s">
        <v>10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54">
        <v>27</v>
      </c>
      <c r="K7" s="54">
        <v>435</v>
      </c>
      <c r="L7" s="54">
        <v>19</v>
      </c>
      <c r="M7" s="54">
        <v>44</v>
      </c>
      <c r="N7" s="54">
        <v>4</v>
      </c>
      <c r="O7" s="54">
        <v>3</v>
      </c>
      <c r="P7" s="54">
        <v>4</v>
      </c>
      <c r="Q7" s="54">
        <v>388</v>
      </c>
      <c r="R7" s="78">
        <v>0</v>
      </c>
      <c r="S7" s="78">
        <v>0</v>
      </c>
      <c r="T7" s="78"/>
      <c r="U7" s="78"/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81">
        <v>0</v>
      </c>
    </row>
    <row r="8" spans="1:27" ht="24.9" customHeight="1" x14ac:dyDescent="0.4">
      <c r="A8" s="88" t="s">
        <v>11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36">
        <v>29</v>
      </c>
      <c r="K8" s="36">
        <v>441</v>
      </c>
      <c r="L8" s="36">
        <v>20</v>
      </c>
      <c r="M8" s="36">
        <v>48</v>
      </c>
      <c r="N8" s="36">
        <v>4</v>
      </c>
      <c r="O8" s="36">
        <v>3</v>
      </c>
      <c r="P8" s="36">
        <v>4</v>
      </c>
      <c r="Q8" s="36">
        <v>388</v>
      </c>
      <c r="R8" s="78">
        <v>0</v>
      </c>
      <c r="S8" s="78">
        <v>0</v>
      </c>
      <c r="T8" s="78"/>
      <c r="U8" s="78"/>
      <c r="V8" s="78">
        <v>0</v>
      </c>
      <c r="W8" s="78">
        <v>0</v>
      </c>
      <c r="X8" s="89">
        <v>1</v>
      </c>
      <c r="Y8" s="89">
        <v>2</v>
      </c>
      <c r="Z8" s="78">
        <v>0</v>
      </c>
      <c r="AA8" s="81">
        <v>0</v>
      </c>
    </row>
    <row r="9" spans="1:27" ht="24.9" customHeight="1" x14ac:dyDescent="0.4">
      <c r="A9" s="6" t="s">
        <v>12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26">
        <f>SUM(L9,N9,P9,R9,V9,X9)</f>
        <v>25</v>
      </c>
      <c r="K9" s="90">
        <f>SUM(M9,O9,Q9,S9,W9,Y9)</f>
        <v>551</v>
      </c>
      <c r="L9" s="51">
        <v>19</v>
      </c>
      <c r="M9" s="51">
        <v>45</v>
      </c>
      <c r="N9" s="51">
        <v>1</v>
      </c>
      <c r="O9" s="51">
        <v>1</v>
      </c>
      <c r="P9" s="51">
        <v>5</v>
      </c>
      <c r="Q9" s="51">
        <v>505</v>
      </c>
      <c r="R9" s="78">
        <v>0</v>
      </c>
      <c r="S9" s="78">
        <v>0</v>
      </c>
      <c r="T9" s="78"/>
      <c r="U9" s="78"/>
      <c r="V9" s="78">
        <v>0</v>
      </c>
      <c r="W9" s="78">
        <v>0</v>
      </c>
      <c r="X9" s="78">
        <v>0</v>
      </c>
      <c r="Y9" s="78">
        <v>0</v>
      </c>
      <c r="Z9" s="78">
        <v>0</v>
      </c>
      <c r="AA9" s="81">
        <v>0</v>
      </c>
    </row>
    <row r="10" spans="1:27" ht="24.9" customHeight="1" x14ac:dyDescent="0.4">
      <c r="A10" s="6" t="s">
        <v>13</v>
      </c>
      <c r="B10" s="91">
        <v>0</v>
      </c>
      <c r="C10" s="91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26">
        <v>30</v>
      </c>
      <c r="K10" s="90">
        <v>557</v>
      </c>
      <c r="L10" s="51">
        <v>20</v>
      </c>
      <c r="M10" s="51">
        <v>47</v>
      </c>
      <c r="N10" s="51">
        <v>4</v>
      </c>
      <c r="O10" s="51">
        <v>3</v>
      </c>
      <c r="P10" s="51">
        <v>5</v>
      </c>
      <c r="Q10" s="51">
        <v>505</v>
      </c>
      <c r="R10" s="78">
        <v>0</v>
      </c>
      <c r="S10" s="78">
        <v>0</v>
      </c>
      <c r="T10" s="78"/>
      <c r="U10" s="78"/>
      <c r="V10" s="78">
        <v>0</v>
      </c>
      <c r="W10" s="78">
        <v>0</v>
      </c>
      <c r="X10" s="78">
        <v>1</v>
      </c>
      <c r="Y10" s="78">
        <v>2</v>
      </c>
      <c r="Z10" s="78">
        <v>0</v>
      </c>
      <c r="AA10" s="81">
        <v>0</v>
      </c>
    </row>
    <row r="11" spans="1:27" s="101" customFormat="1" ht="24.9" customHeight="1" x14ac:dyDescent="0.4">
      <c r="A11" s="6" t="s">
        <v>14</v>
      </c>
      <c r="B11" s="91">
        <f>SUM(D11+F11+H11)</f>
        <v>0</v>
      </c>
      <c r="C11" s="91">
        <f>SUM(E11+G11+I11)</f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26">
        <f>SUM(L11,N11,P11,R11,V11,X11)</f>
        <v>38</v>
      </c>
      <c r="K11" s="90">
        <v>573</v>
      </c>
      <c r="L11" s="51">
        <v>18</v>
      </c>
      <c r="M11" s="51">
        <v>44</v>
      </c>
      <c r="N11" s="51">
        <v>13</v>
      </c>
      <c r="O11" s="51">
        <v>23</v>
      </c>
      <c r="P11" s="51">
        <v>6</v>
      </c>
      <c r="Q11" s="51">
        <v>504</v>
      </c>
      <c r="R11" s="78"/>
      <c r="S11" s="78"/>
      <c r="T11" s="78"/>
      <c r="U11" s="78"/>
      <c r="V11" s="78"/>
      <c r="W11" s="78"/>
      <c r="X11" s="78">
        <v>1</v>
      </c>
      <c r="Y11" s="78">
        <v>2</v>
      </c>
      <c r="Z11" s="78"/>
      <c r="AA11" s="81"/>
    </row>
    <row r="12" spans="1:27" s="237" customFormat="1" ht="24.9" customHeight="1" x14ac:dyDescent="0.4">
      <c r="A12" s="250" t="s">
        <v>290</v>
      </c>
      <c r="B12" s="251">
        <f>SUM(D12+F12+H12)</f>
        <v>0</v>
      </c>
      <c r="C12" s="251">
        <f>SUM(E12+G12+I12)</f>
        <v>0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3">
        <f>SUM(L12,N12,P12,X12)</f>
        <v>38</v>
      </c>
      <c r="K12" s="254">
        <f>SUM(O12,Q12,Y12,M12)</f>
        <v>583</v>
      </c>
      <c r="L12" s="223">
        <v>18</v>
      </c>
      <c r="M12" s="223">
        <v>44</v>
      </c>
      <c r="N12" s="223">
        <v>13</v>
      </c>
      <c r="O12" s="223">
        <v>23</v>
      </c>
      <c r="P12" s="223">
        <v>6</v>
      </c>
      <c r="Q12" s="223">
        <v>514</v>
      </c>
      <c r="R12" s="252" t="s">
        <v>284</v>
      </c>
      <c r="S12" s="252" t="s">
        <v>284</v>
      </c>
      <c r="T12" s="252" t="s">
        <v>284</v>
      </c>
      <c r="U12" s="252" t="s">
        <v>284</v>
      </c>
      <c r="V12" s="252" t="s">
        <v>284</v>
      </c>
      <c r="W12" s="252" t="s">
        <v>284</v>
      </c>
      <c r="X12" s="252">
        <v>1</v>
      </c>
      <c r="Y12" s="252">
        <v>2</v>
      </c>
      <c r="Z12" s="252" t="s">
        <v>284</v>
      </c>
      <c r="AA12" s="255" t="s">
        <v>284</v>
      </c>
    </row>
    <row r="13" spans="1:27" ht="15" customHeight="1" x14ac:dyDescent="0.4">
      <c r="A13" s="385"/>
      <c r="B13" s="385"/>
      <c r="C13" s="385"/>
      <c r="D13" s="385"/>
      <c r="E13" s="385"/>
      <c r="F13" s="385"/>
      <c r="G13" s="385"/>
      <c r="H13" s="385"/>
      <c r="I13" s="38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7" ht="20.25" customHeight="1" x14ac:dyDescent="0.4">
      <c r="A14" s="11" t="s">
        <v>295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7" ht="40.5" customHeight="1" x14ac:dyDescent="0.4">
      <c r="A15" s="374" t="s">
        <v>176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1"/>
      <c r="O15" s="1"/>
      <c r="P15" s="1"/>
      <c r="Q15" s="1"/>
      <c r="R15" s="1"/>
      <c r="S15" s="1"/>
      <c r="T15" s="1"/>
      <c r="U15" s="1"/>
      <c r="V15" s="1"/>
      <c r="W15" s="1"/>
    </row>
  </sheetData>
  <mergeCells count="20">
    <mergeCell ref="Z4:AA5"/>
    <mergeCell ref="B5:C5"/>
    <mergeCell ref="D5:E5"/>
    <mergeCell ref="F5:G5"/>
    <mergeCell ref="H5:I5"/>
    <mergeCell ref="A1:I1"/>
    <mergeCell ref="A3:W3"/>
    <mergeCell ref="A4:A6"/>
    <mergeCell ref="B4:I4"/>
    <mergeCell ref="J4:Y4"/>
    <mergeCell ref="V5:W5"/>
    <mergeCell ref="X5:Y5"/>
    <mergeCell ref="P5:Q5"/>
    <mergeCell ref="R5:S5"/>
    <mergeCell ref="T5:U5"/>
    <mergeCell ref="A13:I13"/>
    <mergeCell ref="A15:M15"/>
    <mergeCell ref="J5:K5"/>
    <mergeCell ref="L5:M5"/>
    <mergeCell ref="N5:O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defaultColWidth="9" defaultRowHeight="14.4" x14ac:dyDescent="0.4"/>
  <cols>
    <col min="1" max="1" width="8.8984375" style="2" customWidth="1"/>
    <col min="2" max="2" width="8.19921875" style="2" customWidth="1"/>
    <col min="3" max="3" width="11.09765625" style="2" bestFit="1" customWidth="1"/>
    <col min="4" max="6" width="8.19921875" style="2" customWidth="1"/>
    <col min="7" max="16384" width="9" style="2"/>
  </cols>
  <sheetData>
    <row r="1" spans="1:6" ht="20.25" customHeight="1" x14ac:dyDescent="0.4">
      <c r="A1" s="307" t="s">
        <v>0</v>
      </c>
      <c r="B1" s="307"/>
      <c r="C1" s="307"/>
      <c r="D1" s="1"/>
      <c r="E1" s="1"/>
      <c r="F1" s="1"/>
    </row>
    <row r="2" spans="1:6" ht="15" customHeight="1" x14ac:dyDescent="0.4">
      <c r="A2" s="3"/>
      <c r="B2" s="3"/>
      <c r="C2" s="3"/>
      <c r="D2" s="1"/>
      <c r="E2" s="1"/>
      <c r="F2" s="1"/>
    </row>
    <row r="3" spans="1:6" ht="20.25" customHeight="1" x14ac:dyDescent="0.4">
      <c r="A3" s="393" t="s">
        <v>1</v>
      </c>
      <c r="B3" s="393"/>
      <c r="C3" s="393"/>
      <c r="D3" s="393"/>
      <c r="E3" s="393"/>
      <c r="F3" s="393"/>
    </row>
    <row r="4" spans="1:6" ht="24.9" customHeight="1" x14ac:dyDescent="0.4">
      <c r="A4" s="365" t="s">
        <v>2</v>
      </c>
      <c r="B4" s="356" t="s">
        <v>3</v>
      </c>
      <c r="C4" s="366" t="s">
        <v>4</v>
      </c>
      <c r="D4" s="356" t="s">
        <v>5</v>
      </c>
      <c r="E4" s="288" t="s">
        <v>6</v>
      </c>
      <c r="F4" s="334"/>
    </row>
    <row r="5" spans="1:6" ht="24.9" customHeight="1" x14ac:dyDescent="0.4">
      <c r="A5" s="394"/>
      <c r="B5" s="358"/>
      <c r="C5" s="358"/>
      <c r="D5" s="358"/>
      <c r="E5" s="4" t="s">
        <v>7</v>
      </c>
      <c r="F5" s="5" t="s">
        <v>8</v>
      </c>
    </row>
    <row r="6" spans="1:6" ht="24.9" customHeight="1" x14ac:dyDescent="0.4">
      <c r="A6" s="6" t="s">
        <v>10</v>
      </c>
      <c r="B6" s="7">
        <v>53</v>
      </c>
      <c r="C6" s="7">
        <v>263760</v>
      </c>
      <c r="D6" s="260" t="s">
        <v>9</v>
      </c>
      <c r="E6" s="7">
        <v>27389</v>
      </c>
      <c r="F6" s="8">
        <v>27389</v>
      </c>
    </row>
    <row r="7" spans="1:6" ht="24.9" customHeight="1" x14ac:dyDescent="0.4">
      <c r="A7" s="6" t="s">
        <v>11</v>
      </c>
      <c r="B7" s="7">
        <v>44</v>
      </c>
      <c r="C7" s="7">
        <v>263430</v>
      </c>
      <c r="D7" s="260" t="s">
        <v>9</v>
      </c>
      <c r="E7" s="7">
        <v>26234</v>
      </c>
      <c r="F7" s="8">
        <v>26234</v>
      </c>
    </row>
    <row r="8" spans="1:6" ht="24.9" customHeight="1" x14ac:dyDescent="0.4">
      <c r="A8" s="6" t="s">
        <v>12</v>
      </c>
      <c r="B8" s="7">
        <v>44</v>
      </c>
      <c r="C8" s="7">
        <v>263481</v>
      </c>
      <c r="D8" s="10">
        <v>0</v>
      </c>
      <c r="E8" s="7">
        <v>26267</v>
      </c>
      <c r="F8" s="8">
        <v>26267</v>
      </c>
    </row>
    <row r="9" spans="1:6" ht="24.9" customHeight="1" x14ac:dyDescent="0.4">
      <c r="A9" s="6" t="s">
        <v>13</v>
      </c>
      <c r="B9" s="7">
        <v>43</v>
      </c>
      <c r="C9" s="7">
        <v>250004</v>
      </c>
      <c r="D9" s="10">
        <v>0</v>
      </c>
      <c r="E9" s="7">
        <v>24076</v>
      </c>
      <c r="F9" s="8">
        <v>24076</v>
      </c>
    </row>
    <row r="10" spans="1:6" ht="24.9" customHeight="1" x14ac:dyDescent="0.4">
      <c r="A10" s="6" t="s">
        <v>14</v>
      </c>
      <c r="B10" s="7">
        <v>43</v>
      </c>
      <c r="C10" s="7">
        <v>250008</v>
      </c>
      <c r="D10" s="10" t="s">
        <v>9</v>
      </c>
      <c r="E10" s="7">
        <v>24551</v>
      </c>
      <c r="F10" s="8">
        <v>24551</v>
      </c>
    </row>
    <row r="11" spans="1:6" ht="24.9" customHeight="1" x14ac:dyDescent="0.4">
      <c r="A11" s="6" t="s">
        <v>296</v>
      </c>
      <c r="B11" s="7">
        <v>43</v>
      </c>
      <c r="C11" s="7">
        <v>250004</v>
      </c>
      <c r="D11" s="10" t="s">
        <v>297</v>
      </c>
      <c r="E11" s="7">
        <v>25917</v>
      </c>
      <c r="F11" s="8">
        <v>25917</v>
      </c>
    </row>
    <row r="12" spans="1:6" ht="20.25" customHeight="1" x14ac:dyDescent="0.4">
      <c r="A12" s="11" t="s">
        <v>291</v>
      </c>
      <c r="B12" s="1"/>
      <c r="C12" s="1"/>
      <c r="D12" s="1"/>
      <c r="E12" s="1"/>
      <c r="F12" s="1"/>
    </row>
    <row r="13" spans="1:6" x14ac:dyDescent="0.4">
      <c r="A13" s="2" t="s">
        <v>330</v>
      </c>
      <c r="B13" s="2">
        <v>17</v>
      </c>
      <c r="C13" s="2">
        <v>5590</v>
      </c>
    </row>
  </sheetData>
  <protectedRanges>
    <protectedRange sqref="B12:F12" name="범위1_1"/>
  </protectedRanges>
  <mergeCells count="7">
    <mergeCell ref="A1:C1"/>
    <mergeCell ref="A3:F3"/>
    <mergeCell ref="A4:A5"/>
    <mergeCell ref="B4:B5"/>
    <mergeCell ref="C4:C5"/>
    <mergeCell ref="D4:D5"/>
    <mergeCell ref="E4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A7" workbookViewId="0">
      <selection activeCell="A22" sqref="A22:XFD22"/>
    </sheetView>
  </sheetViews>
  <sheetFormatPr defaultRowHeight="14.4" x14ac:dyDescent="0.4"/>
  <cols>
    <col min="1" max="1" width="9" style="2"/>
    <col min="2" max="3" width="10.59765625" style="2" bestFit="1" customWidth="1"/>
    <col min="4" max="257" width="9" style="2"/>
    <col min="258" max="259" width="10.59765625" style="2" bestFit="1" customWidth="1"/>
    <col min="260" max="513" width="9" style="2"/>
    <col min="514" max="515" width="10.59765625" style="2" bestFit="1" customWidth="1"/>
    <col min="516" max="769" width="9" style="2"/>
    <col min="770" max="771" width="10.59765625" style="2" bestFit="1" customWidth="1"/>
    <col min="772" max="1025" width="9" style="2"/>
    <col min="1026" max="1027" width="10.59765625" style="2" bestFit="1" customWidth="1"/>
    <col min="1028" max="1281" width="9" style="2"/>
    <col min="1282" max="1283" width="10.59765625" style="2" bestFit="1" customWidth="1"/>
    <col min="1284" max="1537" width="9" style="2"/>
    <col min="1538" max="1539" width="10.59765625" style="2" bestFit="1" customWidth="1"/>
    <col min="1540" max="1793" width="9" style="2"/>
    <col min="1794" max="1795" width="10.59765625" style="2" bestFit="1" customWidth="1"/>
    <col min="1796" max="2049" width="9" style="2"/>
    <col min="2050" max="2051" width="10.59765625" style="2" bestFit="1" customWidth="1"/>
    <col min="2052" max="2305" width="9" style="2"/>
    <col min="2306" max="2307" width="10.59765625" style="2" bestFit="1" customWidth="1"/>
    <col min="2308" max="2561" width="9" style="2"/>
    <col min="2562" max="2563" width="10.59765625" style="2" bestFit="1" customWidth="1"/>
    <col min="2564" max="2817" width="9" style="2"/>
    <col min="2818" max="2819" width="10.59765625" style="2" bestFit="1" customWidth="1"/>
    <col min="2820" max="3073" width="9" style="2"/>
    <col min="3074" max="3075" width="10.59765625" style="2" bestFit="1" customWidth="1"/>
    <col min="3076" max="3329" width="9" style="2"/>
    <col min="3330" max="3331" width="10.59765625" style="2" bestFit="1" customWidth="1"/>
    <col min="3332" max="3585" width="9" style="2"/>
    <col min="3586" max="3587" width="10.59765625" style="2" bestFit="1" customWidth="1"/>
    <col min="3588" max="3841" width="9" style="2"/>
    <col min="3842" max="3843" width="10.59765625" style="2" bestFit="1" customWidth="1"/>
    <col min="3844" max="4097" width="9" style="2"/>
    <col min="4098" max="4099" width="10.59765625" style="2" bestFit="1" customWidth="1"/>
    <col min="4100" max="4353" width="9" style="2"/>
    <col min="4354" max="4355" width="10.59765625" style="2" bestFit="1" customWidth="1"/>
    <col min="4356" max="4609" width="9" style="2"/>
    <col min="4610" max="4611" width="10.59765625" style="2" bestFit="1" customWidth="1"/>
    <col min="4612" max="4865" width="9" style="2"/>
    <col min="4866" max="4867" width="10.59765625" style="2" bestFit="1" customWidth="1"/>
    <col min="4868" max="5121" width="9" style="2"/>
    <col min="5122" max="5123" width="10.59765625" style="2" bestFit="1" customWidth="1"/>
    <col min="5124" max="5377" width="9" style="2"/>
    <col min="5378" max="5379" width="10.59765625" style="2" bestFit="1" customWidth="1"/>
    <col min="5380" max="5633" width="9" style="2"/>
    <col min="5634" max="5635" width="10.59765625" style="2" bestFit="1" customWidth="1"/>
    <col min="5636" max="5889" width="9" style="2"/>
    <col min="5890" max="5891" width="10.59765625" style="2" bestFit="1" customWidth="1"/>
    <col min="5892" max="6145" width="9" style="2"/>
    <col min="6146" max="6147" width="10.59765625" style="2" bestFit="1" customWidth="1"/>
    <col min="6148" max="6401" width="9" style="2"/>
    <col min="6402" max="6403" width="10.59765625" style="2" bestFit="1" customWidth="1"/>
    <col min="6404" max="6657" width="9" style="2"/>
    <col min="6658" max="6659" width="10.59765625" style="2" bestFit="1" customWidth="1"/>
    <col min="6660" max="6913" width="9" style="2"/>
    <col min="6914" max="6915" width="10.59765625" style="2" bestFit="1" customWidth="1"/>
    <col min="6916" max="7169" width="9" style="2"/>
    <col min="7170" max="7171" width="10.59765625" style="2" bestFit="1" customWidth="1"/>
    <col min="7172" max="7425" width="9" style="2"/>
    <col min="7426" max="7427" width="10.59765625" style="2" bestFit="1" customWidth="1"/>
    <col min="7428" max="7681" width="9" style="2"/>
    <col min="7682" max="7683" width="10.59765625" style="2" bestFit="1" customWidth="1"/>
    <col min="7684" max="7937" width="9" style="2"/>
    <col min="7938" max="7939" width="10.59765625" style="2" bestFit="1" customWidth="1"/>
    <col min="7940" max="8193" width="9" style="2"/>
    <col min="8194" max="8195" width="10.59765625" style="2" bestFit="1" customWidth="1"/>
    <col min="8196" max="8449" width="9" style="2"/>
    <col min="8450" max="8451" width="10.59765625" style="2" bestFit="1" customWidth="1"/>
    <col min="8452" max="8705" width="9" style="2"/>
    <col min="8706" max="8707" width="10.59765625" style="2" bestFit="1" customWidth="1"/>
    <col min="8708" max="8961" width="9" style="2"/>
    <col min="8962" max="8963" width="10.59765625" style="2" bestFit="1" customWidth="1"/>
    <col min="8964" max="9217" width="9" style="2"/>
    <col min="9218" max="9219" width="10.59765625" style="2" bestFit="1" customWidth="1"/>
    <col min="9220" max="9473" width="9" style="2"/>
    <col min="9474" max="9475" width="10.59765625" style="2" bestFit="1" customWidth="1"/>
    <col min="9476" max="9729" width="9" style="2"/>
    <col min="9730" max="9731" width="10.59765625" style="2" bestFit="1" customWidth="1"/>
    <col min="9732" max="9985" width="9" style="2"/>
    <col min="9986" max="9987" width="10.59765625" style="2" bestFit="1" customWidth="1"/>
    <col min="9988" max="10241" width="9" style="2"/>
    <col min="10242" max="10243" width="10.59765625" style="2" bestFit="1" customWidth="1"/>
    <col min="10244" max="10497" width="9" style="2"/>
    <col min="10498" max="10499" width="10.59765625" style="2" bestFit="1" customWidth="1"/>
    <col min="10500" max="10753" width="9" style="2"/>
    <col min="10754" max="10755" width="10.59765625" style="2" bestFit="1" customWidth="1"/>
    <col min="10756" max="11009" width="9" style="2"/>
    <col min="11010" max="11011" width="10.59765625" style="2" bestFit="1" customWidth="1"/>
    <col min="11012" max="11265" width="9" style="2"/>
    <col min="11266" max="11267" width="10.59765625" style="2" bestFit="1" customWidth="1"/>
    <col min="11268" max="11521" width="9" style="2"/>
    <col min="11522" max="11523" width="10.59765625" style="2" bestFit="1" customWidth="1"/>
    <col min="11524" max="11777" width="9" style="2"/>
    <col min="11778" max="11779" width="10.59765625" style="2" bestFit="1" customWidth="1"/>
    <col min="11780" max="12033" width="9" style="2"/>
    <col min="12034" max="12035" width="10.59765625" style="2" bestFit="1" customWidth="1"/>
    <col min="12036" max="12289" width="9" style="2"/>
    <col min="12290" max="12291" width="10.59765625" style="2" bestFit="1" customWidth="1"/>
    <col min="12292" max="12545" width="9" style="2"/>
    <col min="12546" max="12547" width="10.59765625" style="2" bestFit="1" customWidth="1"/>
    <col min="12548" max="12801" width="9" style="2"/>
    <col min="12802" max="12803" width="10.59765625" style="2" bestFit="1" customWidth="1"/>
    <col min="12804" max="13057" width="9" style="2"/>
    <col min="13058" max="13059" width="10.59765625" style="2" bestFit="1" customWidth="1"/>
    <col min="13060" max="13313" width="9" style="2"/>
    <col min="13314" max="13315" width="10.59765625" style="2" bestFit="1" customWidth="1"/>
    <col min="13316" max="13569" width="9" style="2"/>
    <col min="13570" max="13571" width="10.59765625" style="2" bestFit="1" customWidth="1"/>
    <col min="13572" max="13825" width="9" style="2"/>
    <col min="13826" max="13827" width="10.59765625" style="2" bestFit="1" customWidth="1"/>
    <col min="13828" max="14081" width="9" style="2"/>
    <col min="14082" max="14083" width="10.59765625" style="2" bestFit="1" customWidth="1"/>
    <col min="14084" max="14337" width="9" style="2"/>
    <col min="14338" max="14339" width="10.59765625" style="2" bestFit="1" customWidth="1"/>
    <col min="14340" max="14593" width="9" style="2"/>
    <col min="14594" max="14595" width="10.59765625" style="2" bestFit="1" customWidth="1"/>
    <col min="14596" max="14849" width="9" style="2"/>
    <col min="14850" max="14851" width="10.59765625" style="2" bestFit="1" customWidth="1"/>
    <col min="14852" max="15105" width="9" style="2"/>
    <col min="15106" max="15107" width="10.59765625" style="2" bestFit="1" customWidth="1"/>
    <col min="15108" max="15361" width="9" style="2"/>
    <col min="15362" max="15363" width="10.59765625" style="2" bestFit="1" customWidth="1"/>
    <col min="15364" max="15617" width="9" style="2"/>
    <col min="15618" max="15619" width="10.59765625" style="2" bestFit="1" customWidth="1"/>
    <col min="15620" max="15873" width="9" style="2"/>
    <col min="15874" max="15875" width="10.59765625" style="2" bestFit="1" customWidth="1"/>
    <col min="15876" max="16129" width="9" style="2"/>
    <col min="16130" max="16131" width="10.59765625" style="2" bestFit="1" customWidth="1"/>
    <col min="16132" max="16384" width="9" style="2"/>
  </cols>
  <sheetData>
    <row r="1" spans="1:17" ht="20.25" customHeight="1" x14ac:dyDescent="0.4">
      <c r="A1" s="307" t="s">
        <v>257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7" ht="15" customHeight="1" x14ac:dyDescent="0.4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7" ht="20.25" customHeight="1" x14ac:dyDescent="0.4">
      <c r="A3" s="393" t="s">
        <v>258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"/>
    </row>
    <row r="4" spans="1:17" ht="24.9" customHeight="1" x14ac:dyDescent="0.4">
      <c r="A4" s="397" t="s">
        <v>259</v>
      </c>
      <c r="B4" s="397" t="s">
        <v>192</v>
      </c>
      <c r="C4" s="397"/>
      <c r="D4" s="397"/>
      <c r="E4" s="397"/>
      <c r="F4" s="397"/>
      <c r="G4" s="398" t="s">
        <v>260</v>
      </c>
      <c r="H4" s="397" t="s">
        <v>261</v>
      </c>
      <c r="I4" s="397"/>
      <c r="J4" s="397"/>
      <c r="K4" s="397"/>
      <c r="L4" s="397"/>
      <c r="M4" s="38"/>
    </row>
    <row r="5" spans="1:17" ht="17.25" customHeight="1" x14ac:dyDescent="0.4">
      <c r="A5" s="397"/>
      <c r="B5" s="397" t="s">
        <v>262</v>
      </c>
      <c r="C5" s="397" t="s">
        <v>263</v>
      </c>
      <c r="D5" s="274"/>
      <c r="E5" s="398" t="s">
        <v>264</v>
      </c>
      <c r="F5" s="398" t="s">
        <v>265</v>
      </c>
      <c r="G5" s="398"/>
      <c r="H5" s="397" t="s">
        <v>262</v>
      </c>
      <c r="I5" s="397" t="s">
        <v>266</v>
      </c>
      <c r="J5" s="274"/>
      <c r="K5" s="397" t="s">
        <v>264</v>
      </c>
      <c r="L5" s="397" t="s">
        <v>265</v>
      </c>
      <c r="M5" s="11"/>
    </row>
    <row r="6" spans="1:17" ht="24.9" customHeight="1" x14ac:dyDescent="0.4">
      <c r="A6" s="397"/>
      <c r="B6" s="397"/>
      <c r="C6" s="397"/>
      <c r="D6" s="275" t="s">
        <v>267</v>
      </c>
      <c r="E6" s="398"/>
      <c r="F6" s="398"/>
      <c r="G6" s="398"/>
      <c r="H6" s="397"/>
      <c r="I6" s="397"/>
      <c r="J6" s="274" t="s">
        <v>267</v>
      </c>
      <c r="K6" s="397"/>
      <c r="L6" s="397"/>
      <c r="M6" s="11"/>
    </row>
    <row r="7" spans="1:17" ht="24.9" customHeight="1" x14ac:dyDescent="0.4">
      <c r="A7" s="67" t="s">
        <v>10</v>
      </c>
      <c r="B7" s="138">
        <v>195105</v>
      </c>
      <c r="C7" s="138">
        <v>195105</v>
      </c>
      <c r="D7" s="139">
        <v>100</v>
      </c>
      <c r="E7" s="135">
        <v>0</v>
      </c>
      <c r="F7" s="135">
        <v>0</v>
      </c>
      <c r="G7" s="140">
        <v>2750</v>
      </c>
      <c r="H7" s="9">
        <v>4870</v>
      </c>
      <c r="I7" s="9">
        <v>4870</v>
      </c>
      <c r="J7" s="9">
        <v>100</v>
      </c>
      <c r="K7" s="9">
        <v>0</v>
      </c>
      <c r="L7" s="9">
        <v>0</v>
      </c>
      <c r="M7" s="137"/>
    </row>
    <row r="8" spans="1:17" ht="24.9" customHeight="1" x14ac:dyDescent="0.4">
      <c r="A8" s="67" t="s">
        <v>11</v>
      </c>
      <c r="B8" s="139">
        <v>191451</v>
      </c>
      <c r="C8" s="139">
        <v>191451</v>
      </c>
      <c r="D8" s="139">
        <v>100</v>
      </c>
      <c r="E8" s="135">
        <v>0</v>
      </c>
      <c r="F8" s="135">
        <v>0</v>
      </c>
      <c r="G8" s="140">
        <v>2750</v>
      </c>
      <c r="H8" s="9">
        <v>4870</v>
      </c>
      <c r="I8" s="9">
        <v>4870</v>
      </c>
      <c r="J8" s="9">
        <v>100</v>
      </c>
      <c r="K8" s="9">
        <v>0</v>
      </c>
      <c r="L8" s="9">
        <v>0</v>
      </c>
      <c r="M8" s="137"/>
    </row>
    <row r="9" spans="1:17" s="84" customFormat="1" ht="24.9" customHeight="1" x14ac:dyDescent="0.4">
      <c r="A9" s="67" t="s">
        <v>12</v>
      </c>
      <c r="B9" s="51">
        <f>SUM(C9,E9,F9)</f>
        <v>191803</v>
      </c>
      <c r="C9" s="51">
        <f>SUM(G9,I9,C19,H19,M19)</f>
        <v>191803</v>
      </c>
      <c r="D9" s="51">
        <f>C9/B9*100</f>
        <v>100</v>
      </c>
      <c r="E9" s="135">
        <f t="shared" ref="E9:E11" si="0">SUM(K9,E19,J19,O19)</f>
        <v>0</v>
      </c>
      <c r="F9" s="135">
        <f t="shared" ref="F9:F11" si="1">SUM(L9,F19,K19,P19)</f>
        <v>0</v>
      </c>
      <c r="G9" s="140">
        <v>2750</v>
      </c>
      <c r="H9" s="9">
        <v>4870</v>
      </c>
      <c r="I9" s="9">
        <v>4870</v>
      </c>
      <c r="J9" s="9">
        <v>100</v>
      </c>
      <c r="K9" s="9">
        <v>0</v>
      </c>
      <c r="L9" s="9">
        <v>0</v>
      </c>
      <c r="M9" s="137"/>
    </row>
    <row r="10" spans="1:17" s="84" customFormat="1" ht="24.9" customHeight="1" x14ac:dyDescent="0.4">
      <c r="A10" s="67" t="s">
        <v>285</v>
      </c>
      <c r="B10" s="51">
        <v>191803</v>
      </c>
      <c r="C10" s="51">
        <v>191803</v>
      </c>
      <c r="D10" s="51">
        <f>C10/B10*100</f>
        <v>100</v>
      </c>
      <c r="E10" s="135">
        <f t="shared" si="0"/>
        <v>0</v>
      </c>
      <c r="F10" s="135">
        <f t="shared" si="1"/>
        <v>0</v>
      </c>
      <c r="G10" s="140">
        <v>2750</v>
      </c>
      <c r="H10" s="9">
        <v>4870</v>
      </c>
      <c r="I10" s="9">
        <v>4870</v>
      </c>
      <c r="J10" s="9">
        <v>100</v>
      </c>
      <c r="K10" s="9">
        <v>0</v>
      </c>
      <c r="L10" s="9">
        <v>0</v>
      </c>
      <c r="M10" s="137"/>
    </row>
    <row r="11" spans="1:17" s="84" customFormat="1" ht="24.9" customHeight="1" x14ac:dyDescent="0.4">
      <c r="A11" s="67" t="s">
        <v>14</v>
      </c>
      <c r="B11" s="51">
        <v>222571</v>
      </c>
      <c r="C11" s="51">
        <v>222571</v>
      </c>
      <c r="D11" s="51">
        <f>C11/B11*100</f>
        <v>100</v>
      </c>
      <c r="E11" s="135">
        <f t="shared" si="0"/>
        <v>0</v>
      </c>
      <c r="F11" s="135">
        <f t="shared" si="1"/>
        <v>0</v>
      </c>
      <c r="G11" s="140">
        <v>2730</v>
      </c>
      <c r="H11" s="9">
        <v>4870</v>
      </c>
      <c r="I11" s="9">
        <v>4870</v>
      </c>
      <c r="J11" s="9">
        <v>100</v>
      </c>
      <c r="K11" s="141">
        <v>0</v>
      </c>
      <c r="L11" s="141">
        <v>0</v>
      </c>
      <c r="M11" s="137"/>
    </row>
    <row r="12" spans="1:17" s="237" customFormat="1" ht="24.9" customHeight="1" x14ac:dyDescent="0.4">
      <c r="A12" s="239" t="s">
        <v>317</v>
      </c>
      <c r="B12" s="223">
        <v>227571</v>
      </c>
      <c r="C12" s="223">
        <v>227571</v>
      </c>
      <c r="D12" s="223">
        <v>100</v>
      </c>
      <c r="E12" s="261">
        <f t="shared" ref="E12" si="2">SUM(K12,E22,J22,O22)</f>
        <v>0</v>
      </c>
      <c r="F12" s="261">
        <f t="shared" ref="F12" si="3">SUM(L12,F22,K22,P22)</f>
        <v>0</v>
      </c>
      <c r="G12" s="262">
        <v>2730</v>
      </c>
      <c r="H12" s="263">
        <v>4870</v>
      </c>
      <c r="I12" s="263">
        <v>4870</v>
      </c>
      <c r="J12" s="263">
        <v>100</v>
      </c>
      <c r="K12" s="264">
        <v>0</v>
      </c>
      <c r="L12" s="264">
        <v>0</v>
      </c>
      <c r="M12" s="265"/>
    </row>
    <row r="13" spans="1:17" s="142" customFormat="1" ht="24.9" customHeight="1" x14ac:dyDescent="0.4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137"/>
    </row>
    <row r="14" spans="1:17" ht="24.9" customHeight="1" x14ac:dyDescent="0.4">
      <c r="A14" s="397" t="s">
        <v>156</v>
      </c>
      <c r="B14" s="397" t="s">
        <v>268</v>
      </c>
      <c r="C14" s="397"/>
      <c r="D14" s="397"/>
      <c r="E14" s="397"/>
      <c r="F14" s="397"/>
      <c r="G14" s="397" t="s">
        <v>269</v>
      </c>
      <c r="H14" s="397"/>
      <c r="I14" s="397"/>
      <c r="J14" s="397"/>
      <c r="K14" s="397"/>
      <c r="L14" s="397" t="s">
        <v>270</v>
      </c>
      <c r="M14" s="397"/>
      <c r="N14" s="397"/>
      <c r="O14" s="397"/>
      <c r="P14" s="397"/>
      <c r="Q14" s="11"/>
    </row>
    <row r="15" spans="1:17" ht="15.75" customHeight="1" x14ac:dyDescent="0.4">
      <c r="A15" s="397"/>
      <c r="B15" s="397" t="s">
        <v>262</v>
      </c>
      <c r="C15" s="397" t="s">
        <v>263</v>
      </c>
      <c r="D15" s="274"/>
      <c r="E15" s="397" t="s">
        <v>264</v>
      </c>
      <c r="F15" s="398" t="s">
        <v>265</v>
      </c>
      <c r="G15" s="397" t="s">
        <v>262</v>
      </c>
      <c r="H15" s="397" t="s">
        <v>263</v>
      </c>
      <c r="I15" s="274"/>
      <c r="J15" s="397" t="s">
        <v>264</v>
      </c>
      <c r="K15" s="275" t="s">
        <v>265</v>
      </c>
      <c r="L15" s="397" t="s">
        <v>262</v>
      </c>
      <c r="M15" s="397" t="s">
        <v>263</v>
      </c>
      <c r="N15" s="274"/>
      <c r="O15" s="274" t="s">
        <v>264</v>
      </c>
      <c r="P15" s="275" t="s">
        <v>265</v>
      </c>
      <c r="Q15" s="11"/>
    </row>
    <row r="16" spans="1:17" ht="24.9" customHeight="1" x14ac:dyDescent="0.4">
      <c r="A16" s="397"/>
      <c r="B16" s="397"/>
      <c r="C16" s="397"/>
      <c r="D16" s="275" t="s">
        <v>267</v>
      </c>
      <c r="E16" s="397"/>
      <c r="F16" s="397"/>
      <c r="G16" s="397"/>
      <c r="H16" s="397"/>
      <c r="I16" s="275" t="s">
        <v>267</v>
      </c>
      <c r="J16" s="397"/>
      <c r="K16" s="143"/>
      <c r="L16" s="397"/>
      <c r="M16" s="397"/>
      <c r="N16" s="275" t="s">
        <v>267</v>
      </c>
      <c r="O16" s="274"/>
      <c r="P16" s="275"/>
      <c r="Q16" s="11"/>
    </row>
    <row r="17" spans="1:18" ht="23.25" customHeight="1" x14ac:dyDescent="0.4">
      <c r="A17" s="67" t="s">
        <v>10</v>
      </c>
      <c r="B17" s="9">
        <v>187485</v>
      </c>
      <c r="C17" s="9">
        <v>187485</v>
      </c>
      <c r="D17" s="9">
        <v>100</v>
      </c>
      <c r="E17" s="9">
        <v>0</v>
      </c>
      <c r="F17" s="9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137"/>
    </row>
    <row r="18" spans="1:18" ht="23.25" customHeight="1" x14ac:dyDescent="0.4">
      <c r="A18" s="67" t="s">
        <v>11</v>
      </c>
      <c r="B18" s="9">
        <v>183831</v>
      </c>
      <c r="C18" s="9">
        <v>183831</v>
      </c>
      <c r="D18" s="10">
        <v>100</v>
      </c>
      <c r="E18" s="9">
        <v>0</v>
      </c>
      <c r="F18" s="9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137"/>
    </row>
    <row r="19" spans="1:18" ht="23.25" customHeight="1" x14ac:dyDescent="0.4">
      <c r="A19" s="67" t="s">
        <v>12</v>
      </c>
      <c r="B19" s="9">
        <v>184183</v>
      </c>
      <c r="C19" s="9">
        <v>184183</v>
      </c>
      <c r="D19" s="10">
        <v>100</v>
      </c>
      <c r="E19" s="9">
        <v>0</v>
      </c>
      <c r="F19" s="9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137"/>
    </row>
    <row r="20" spans="1:18" ht="23.25" customHeight="1" x14ac:dyDescent="0.4">
      <c r="A20" s="67" t="s">
        <v>13</v>
      </c>
      <c r="B20" s="9">
        <v>184183</v>
      </c>
      <c r="C20" s="9">
        <v>184183</v>
      </c>
      <c r="D20" s="10">
        <v>100</v>
      </c>
      <c r="E20" s="144"/>
      <c r="F20" s="145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137"/>
      <c r="R20" s="101"/>
    </row>
    <row r="21" spans="1:18" s="101" customFormat="1" ht="23.25" customHeight="1" x14ac:dyDescent="0.4">
      <c r="A21" s="67" t="s">
        <v>14</v>
      </c>
      <c r="B21" s="9">
        <v>219971</v>
      </c>
      <c r="C21" s="9">
        <v>219971</v>
      </c>
      <c r="D21" s="10">
        <v>100</v>
      </c>
      <c r="E21" s="144"/>
      <c r="F21" s="145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137"/>
    </row>
    <row r="22" spans="1:18" s="237" customFormat="1" ht="23.25" customHeight="1" x14ac:dyDescent="0.4">
      <c r="A22" s="239" t="s">
        <v>317</v>
      </c>
      <c r="B22" s="263">
        <v>219971</v>
      </c>
      <c r="C22" s="263">
        <v>219971</v>
      </c>
      <c r="D22" s="266">
        <v>100</v>
      </c>
      <c r="E22" s="263">
        <v>0</v>
      </c>
      <c r="F22" s="263">
        <v>0</v>
      </c>
      <c r="G22" s="223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23">
        <v>0</v>
      </c>
      <c r="Q22" s="265"/>
    </row>
    <row r="23" spans="1:18" ht="20.25" customHeight="1" x14ac:dyDescent="0.4">
      <c r="A23" s="11" t="s">
        <v>291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8" x14ac:dyDescent="0.4">
      <c r="B24" s="1"/>
      <c r="H24" s="1"/>
      <c r="I24" s="1"/>
      <c r="J24" s="1"/>
      <c r="K24" s="1"/>
      <c r="L24" s="1"/>
      <c r="M24" s="1"/>
    </row>
  </sheetData>
  <mergeCells count="28">
    <mergeCell ref="A1:M1"/>
    <mergeCell ref="A3:L3"/>
    <mergeCell ref="A4:A6"/>
    <mergeCell ref="B4:F4"/>
    <mergeCell ref="G4:G6"/>
    <mergeCell ref="H4:L4"/>
    <mergeCell ref="B5:B6"/>
    <mergeCell ref="C5:C6"/>
    <mergeCell ref="E5:E6"/>
    <mergeCell ref="F5:F6"/>
    <mergeCell ref="H5:H6"/>
    <mergeCell ref="I5:I6"/>
    <mergeCell ref="K5:K6"/>
    <mergeCell ref="L5:L6"/>
    <mergeCell ref="A13:L13"/>
    <mergeCell ref="A14:A16"/>
    <mergeCell ref="B14:F14"/>
    <mergeCell ref="G14:K14"/>
    <mergeCell ref="L14:P14"/>
    <mergeCell ref="B15:B16"/>
    <mergeCell ref="C15:C16"/>
    <mergeCell ref="M15:M16"/>
    <mergeCell ref="E15:E16"/>
    <mergeCell ref="F15:F16"/>
    <mergeCell ref="G15:G16"/>
    <mergeCell ref="H15:H16"/>
    <mergeCell ref="J15:J16"/>
    <mergeCell ref="L15:L1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workbookViewId="0">
      <selection activeCell="K15" sqref="K15"/>
    </sheetView>
  </sheetViews>
  <sheetFormatPr defaultRowHeight="14.4" x14ac:dyDescent="0.4"/>
  <cols>
    <col min="1" max="1" width="8.5" style="2" customWidth="1"/>
    <col min="2" max="2" width="6.5" style="156" customWidth="1"/>
    <col min="3" max="3" width="6.5" style="2" customWidth="1"/>
    <col min="4" max="4" width="9.19921875" style="2" customWidth="1"/>
    <col min="5" max="8" width="6.5" style="2" customWidth="1"/>
    <col min="9" max="9" width="7.69921875" style="157" bestFit="1" customWidth="1"/>
    <col min="10" max="10" width="8.5" style="157" bestFit="1" customWidth="1"/>
    <col min="11" max="12" width="6.5" style="2" customWidth="1"/>
    <col min="13" max="13" width="7.69921875" style="2" bestFit="1" customWidth="1"/>
    <col min="14" max="15" width="6.8984375" style="2" customWidth="1"/>
    <col min="16" max="16" width="9.3984375" style="2" bestFit="1" customWidth="1"/>
    <col min="17" max="19" width="7.8984375" style="2" customWidth="1"/>
    <col min="20" max="256" width="9" style="2"/>
    <col min="257" max="257" width="8.5" style="2" customWidth="1"/>
    <col min="258" max="264" width="6.5" style="2" customWidth="1"/>
    <col min="265" max="265" width="7.69921875" style="2" bestFit="1" customWidth="1"/>
    <col min="266" max="266" width="8.5" style="2" bestFit="1" customWidth="1"/>
    <col min="267" max="268" width="6.5" style="2" customWidth="1"/>
    <col min="269" max="269" width="7.69921875" style="2" bestFit="1" customWidth="1"/>
    <col min="270" max="272" width="6.8984375" style="2" customWidth="1"/>
    <col min="273" max="275" width="7.8984375" style="2" customWidth="1"/>
    <col min="276" max="512" width="9" style="2"/>
    <col min="513" max="513" width="8.5" style="2" customWidth="1"/>
    <col min="514" max="520" width="6.5" style="2" customWidth="1"/>
    <col min="521" max="521" width="7.69921875" style="2" bestFit="1" customWidth="1"/>
    <col min="522" max="522" width="8.5" style="2" bestFit="1" customWidth="1"/>
    <col min="523" max="524" width="6.5" style="2" customWidth="1"/>
    <col min="525" max="525" width="7.69921875" style="2" bestFit="1" customWidth="1"/>
    <col min="526" max="528" width="6.8984375" style="2" customWidth="1"/>
    <col min="529" max="531" width="7.8984375" style="2" customWidth="1"/>
    <col min="532" max="768" width="9" style="2"/>
    <col min="769" max="769" width="8.5" style="2" customWidth="1"/>
    <col min="770" max="776" width="6.5" style="2" customWidth="1"/>
    <col min="777" max="777" width="7.69921875" style="2" bestFit="1" customWidth="1"/>
    <col min="778" max="778" width="8.5" style="2" bestFit="1" customWidth="1"/>
    <col min="779" max="780" width="6.5" style="2" customWidth="1"/>
    <col min="781" max="781" width="7.69921875" style="2" bestFit="1" customWidth="1"/>
    <col min="782" max="784" width="6.8984375" style="2" customWidth="1"/>
    <col min="785" max="787" width="7.8984375" style="2" customWidth="1"/>
    <col min="788" max="1024" width="9" style="2"/>
    <col min="1025" max="1025" width="8.5" style="2" customWidth="1"/>
    <col min="1026" max="1032" width="6.5" style="2" customWidth="1"/>
    <col min="1033" max="1033" width="7.69921875" style="2" bestFit="1" customWidth="1"/>
    <col min="1034" max="1034" width="8.5" style="2" bestFit="1" customWidth="1"/>
    <col min="1035" max="1036" width="6.5" style="2" customWidth="1"/>
    <col min="1037" max="1037" width="7.69921875" style="2" bestFit="1" customWidth="1"/>
    <col min="1038" max="1040" width="6.8984375" style="2" customWidth="1"/>
    <col min="1041" max="1043" width="7.8984375" style="2" customWidth="1"/>
    <col min="1044" max="1280" width="9" style="2"/>
    <col min="1281" max="1281" width="8.5" style="2" customWidth="1"/>
    <col min="1282" max="1288" width="6.5" style="2" customWidth="1"/>
    <col min="1289" max="1289" width="7.69921875" style="2" bestFit="1" customWidth="1"/>
    <col min="1290" max="1290" width="8.5" style="2" bestFit="1" customWidth="1"/>
    <col min="1291" max="1292" width="6.5" style="2" customWidth="1"/>
    <col min="1293" max="1293" width="7.69921875" style="2" bestFit="1" customWidth="1"/>
    <col min="1294" max="1296" width="6.8984375" style="2" customWidth="1"/>
    <col min="1297" max="1299" width="7.8984375" style="2" customWidth="1"/>
    <col min="1300" max="1536" width="9" style="2"/>
    <col min="1537" max="1537" width="8.5" style="2" customWidth="1"/>
    <col min="1538" max="1544" width="6.5" style="2" customWidth="1"/>
    <col min="1545" max="1545" width="7.69921875" style="2" bestFit="1" customWidth="1"/>
    <col min="1546" max="1546" width="8.5" style="2" bestFit="1" customWidth="1"/>
    <col min="1547" max="1548" width="6.5" style="2" customWidth="1"/>
    <col min="1549" max="1549" width="7.69921875" style="2" bestFit="1" customWidth="1"/>
    <col min="1550" max="1552" width="6.8984375" style="2" customWidth="1"/>
    <col min="1553" max="1555" width="7.8984375" style="2" customWidth="1"/>
    <col min="1556" max="1792" width="9" style="2"/>
    <col min="1793" max="1793" width="8.5" style="2" customWidth="1"/>
    <col min="1794" max="1800" width="6.5" style="2" customWidth="1"/>
    <col min="1801" max="1801" width="7.69921875" style="2" bestFit="1" customWidth="1"/>
    <col min="1802" max="1802" width="8.5" style="2" bestFit="1" customWidth="1"/>
    <col min="1803" max="1804" width="6.5" style="2" customWidth="1"/>
    <col min="1805" max="1805" width="7.69921875" style="2" bestFit="1" customWidth="1"/>
    <col min="1806" max="1808" width="6.8984375" style="2" customWidth="1"/>
    <col min="1809" max="1811" width="7.8984375" style="2" customWidth="1"/>
    <col min="1812" max="2048" width="9" style="2"/>
    <col min="2049" max="2049" width="8.5" style="2" customWidth="1"/>
    <col min="2050" max="2056" width="6.5" style="2" customWidth="1"/>
    <col min="2057" max="2057" width="7.69921875" style="2" bestFit="1" customWidth="1"/>
    <col min="2058" max="2058" width="8.5" style="2" bestFit="1" customWidth="1"/>
    <col min="2059" max="2060" width="6.5" style="2" customWidth="1"/>
    <col min="2061" max="2061" width="7.69921875" style="2" bestFit="1" customWidth="1"/>
    <col min="2062" max="2064" width="6.8984375" style="2" customWidth="1"/>
    <col min="2065" max="2067" width="7.8984375" style="2" customWidth="1"/>
    <col min="2068" max="2304" width="9" style="2"/>
    <col min="2305" max="2305" width="8.5" style="2" customWidth="1"/>
    <col min="2306" max="2312" width="6.5" style="2" customWidth="1"/>
    <col min="2313" max="2313" width="7.69921875" style="2" bestFit="1" customWidth="1"/>
    <col min="2314" max="2314" width="8.5" style="2" bestFit="1" customWidth="1"/>
    <col min="2315" max="2316" width="6.5" style="2" customWidth="1"/>
    <col min="2317" max="2317" width="7.69921875" style="2" bestFit="1" customWidth="1"/>
    <col min="2318" max="2320" width="6.8984375" style="2" customWidth="1"/>
    <col min="2321" max="2323" width="7.8984375" style="2" customWidth="1"/>
    <col min="2324" max="2560" width="9" style="2"/>
    <col min="2561" max="2561" width="8.5" style="2" customWidth="1"/>
    <col min="2562" max="2568" width="6.5" style="2" customWidth="1"/>
    <col min="2569" max="2569" width="7.69921875" style="2" bestFit="1" customWidth="1"/>
    <col min="2570" max="2570" width="8.5" style="2" bestFit="1" customWidth="1"/>
    <col min="2571" max="2572" width="6.5" style="2" customWidth="1"/>
    <col min="2573" max="2573" width="7.69921875" style="2" bestFit="1" customWidth="1"/>
    <col min="2574" max="2576" width="6.8984375" style="2" customWidth="1"/>
    <col min="2577" max="2579" width="7.8984375" style="2" customWidth="1"/>
    <col min="2580" max="2816" width="9" style="2"/>
    <col min="2817" max="2817" width="8.5" style="2" customWidth="1"/>
    <col min="2818" max="2824" width="6.5" style="2" customWidth="1"/>
    <col min="2825" max="2825" width="7.69921875" style="2" bestFit="1" customWidth="1"/>
    <col min="2826" max="2826" width="8.5" style="2" bestFit="1" customWidth="1"/>
    <col min="2827" max="2828" width="6.5" style="2" customWidth="1"/>
    <col min="2829" max="2829" width="7.69921875" style="2" bestFit="1" customWidth="1"/>
    <col min="2830" max="2832" width="6.8984375" style="2" customWidth="1"/>
    <col min="2833" max="2835" width="7.8984375" style="2" customWidth="1"/>
    <col min="2836" max="3072" width="9" style="2"/>
    <col min="3073" max="3073" width="8.5" style="2" customWidth="1"/>
    <col min="3074" max="3080" width="6.5" style="2" customWidth="1"/>
    <col min="3081" max="3081" width="7.69921875" style="2" bestFit="1" customWidth="1"/>
    <col min="3082" max="3082" width="8.5" style="2" bestFit="1" customWidth="1"/>
    <col min="3083" max="3084" width="6.5" style="2" customWidth="1"/>
    <col min="3085" max="3085" width="7.69921875" style="2" bestFit="1" customWidth="1"/>
    <col min="3086" max="3088" width="6.8984375" style="2" customWidth="1"/>
    <col min="3089" max="3091" width="7.8984375" style="2" customWidth="1"/>
    <col min="3092" max="3328" width="9" style="2"/>
    <col min="3329" max="3329" width="8.5" style="2" customWidth="1"/>
    <col min="3330" max="3336" width="6.5" style="2" customWidth="1"/>
    <col min="3337" max="3337" width="7.69921875" style="2" bestFit="1" customWidth="1"/>
    <col min="3338" max="3338" width="8.5" style="2" bestFit="1" customWidth="1"/>
    <col min="3339" max="3340" width="6.5" style="2" customWidth="1"/>
    <col min="3341" max="3341" width="7.69921875" style="2" bestFit="1" customWidth="1"/>
    <col min="3342" max="3344" width="6.8984375" style="2" customWidth="1"/>
    <col min="3345" max="3347" width="7.8984375" style="2" customWidth="1"/>
    <col min="3348" max="3584" width="9" style="2"/>
    <col min="3585" max="3585" width="8.5" style="2" customWidth="1"/>
    <col min="3586" max="3592" width="6.5" style="2" customWidth="1"/>
    <col min="3593" max="3593" width="7.69921875" style="2" bestFit="1" customWidth="1"/>
    <col min="3594" max="3594" width="8.5" style="2" bestFit="1" customWidth="1"/>
    <col min="3595" max="3596" width="6.5" style="2" customWidth="1"/>
    <col min="3597" max="3597" width="7.69921875" style="2" bestFit="1" customWidth="1"/>
    <col min="3598" max="3600" width="6.8984375" style="2" customWidth="1"/>
    <col min="3601" max="3603" width="7.8984375" style="2" customWidth="1"/>
    <col min="3604" max="3840" width="9" style="2"/>
    <col min="3841" max="3841" width="8.5" style="2" customWidth="1"/>
    <col min="3842" max="3848" width="6.5" style="2" customWidth="1"/>
    <col min="3849" max="3849" width="7.69921875" style="2" bestFit="1" customWidth="1"/>
    <col min="3850" max="3850" width="8.5" style="2" bestFit="1" customWidth="1"/>
    <col min="3851" max="3852" width="6.5" style="2" customWidth="1"/>
    <col min="3853" max="3853" width="7.69921875" style="2" bestFit="1" customWidth="1"/>
    <col min="3854" max="3856" width="6.8984375" style="2" customWidth="1"/>
    <col min="3857" max="3859" width="7.8984375" style="2" customWidth="1"/>
    <col min="3860" max="4096" width="9" style="2"/>
    <col min="4097" max="4097" width="8.5" style="2" customWidth="1"/>
    <col min="4098" max="4104" width="6.5" style="2" customWidth="1"/>
    <col min="4105" max="4105" width="7.69921875" style="2" bestFit="1" customWidth="1"/>
    <col min="4106" max="4106" width="8.5" style="2" bestFit="1" customWidth="1"/>
    <col min="4107" max="4108" width="6.5" style="2" customWidth="1"/>
    <col min="4109" max="4109" width="7.69921875" style="2" bestFit="1" customWidth="1"/>
    <col min="4110" max="4112" width="6.8984375" style="2" customWidth="1"/>
    <col min="4113" max="4115" width="7.8984375" style="2" customWidth="1"/>
    <col min="4116" max="4352" width="9" style="2"/>
    <col min="4353" max="4353" width="8.5" style="2" customWidth="1"/>
    <col min="4354" max="4360" width="6.5" style="2" customWidth="1"/>
    <col min="4361" max="4361" width="7.69921875" style="2" bestFit="1" customWidth="1"/>
    <col min="4362" max="4362" width="8.5" style="2" bestFit="1" customWidth="1"/>
    <col min="4363" max="4364" width="6.5" style="2" customWidth="1"/>
    <col min="4365" max="4365" width="7.69921875" style="2" bestFit="1" customWidth="1"/>
    <col min="4366" max="4368" width="6.8984375" style="2" customWidth="1"/>
    <col min="4369" max="4371" width="7.8984375" style="2" customWidth="1"/>
    <col min="4372" max="4608" width="9" style="2"/>
    <col min="4609" max="4609" width="8.5" style="2" customWidth="1"/>
    <col min="4610" max="4616" width="6.5" style="2" customWidth="1"/>
    <col min="4617" max="4617" width="7.69921875" style="2" bestFit="1" customWidth="1"/>
    <col min="4618" max="4618" width="8.5" style="2" bestFit="1" customWidth="1"/>
    <col min="4619" max="4620" width="6.5" style="2" customWidth="1"/>
    <col min="4621" max="4621" width="7.69921875" style="2" bestFit="1" customWidth="1"/>
    <col min="4622" max="4624" width="6.8984375" style="2" customWidth="1"/>
    <col min="4625" max="4627" width="7.8984375" style="2" customWidth="1"/>
    <col min="4628" max="4864" width="9" style="2"/>
    <col min="4865" max="4865" width="8.5" style="2" customWidth="1"/>
    <col min="4866" max="4872" width="6.5" style="2" customWidth="1"/>
    <col min="4873" max="4873" width="7.69921875" style="2" bestFit="1" customWidth="1"/>
    <col min="4874" max="4874" width="8.5" style="2" bestFit="1" customWidth="1"/>
    <col min="4875" max="4876" width="6.5" style="2" customWidth="1"/>
    <col min="4877" max="4877" width="7.69921875" style="2" bestFit="1" customWidth="1"/>
    <col min="4878" max="4880" width="6.8984375" style="2" customWidth="1"/>
    <col min="4881" max="4883" width="7.8984375" style="2" customWidth="1"/>
    <col min="4884" max="5120" width="9" style="2"/>
    <col min="5121" max="5121" width="8.5" style="2" customWidth="1"/>
    <col min="5122" max="5128" width="6.5" style="2" customWidth="1"/>
    <col min="5129" max="5129" width="7.69921875" style="2" bestFit="1" customWidth="1"/>
    <col min="5130" max="5130" width="8.5" style="2" bestFit="1" customWidth="1"/>
    <col min="5131" max="5132" width="6.5" style="2" customWidth="1"/>
    <col min="5133" max="5133" width="7.69921875" style="2" bestFit="1" customWidth="1"/>
    <col min="5134" max="5136" width="6.8984375" style="2" customWidth="1"/>
    <col min="5137" max="5139" width="7.8984375" style="2" customWidth="1"/>
    <col min="5140" max="5376" width="9" style="2"/>
    <col min="5377" max="5377" width="8.5" style="2" customWidth="1"/>
    <col min="5378" max="5384" width="6.5" style="2" customWidth="1"/>
    <col min="5385" max="5385" width="7.69921875" style="2" bestFit="1" customWidth="1"/>
    <col min="5386" max="5386" width="8.5" style="2" bestFit="1" customWidth="1"/>
    <col min="5387" max="5388" width="6.5" style="2" customWidth="1"/>
    <col min="5389" max="5389" width="7.69921875" style="2" bestFit="1" customWidth="1"/>
    <col min="5390" max="5392" width="6.8984375" style="2" customWidth="1"/>
    <col min="5393" max="5395" width="7.8984375" style="2" customWidth="1"/>
    <col min="5396" max="5632" width="9" style="2"/>
    <col min="5633" max="5633" width="8.5" style="2" customWidth="1"/>
    <col min="5634" max="5640" width="6.5" style="2" customWidth="1"/>
    <col min="5641" max="5641" width="7.69921875" style="2" bestFit="1" customWidth="1"/>
    <col min="5642" max="5642" width="8.5" style="2" bestFit="1" customWidth="1"/>
    <col min="5643" max="5644" width="6.5" style="2" customWidth="1"/>
    <col min="5645" max="5645" width="7.69921875" style="2" bestFit="1" customWidth="1"/>
    <col min="5646" max="5648" width="6.8984375" style="2" customWidth="1"/>
    <col min="5649" max="5651" width="7.8984375" style="2" customWidth="1"/>
    <col min="5652" max="5888" width="9" style="2"/>
    <col min="5889" max="5889" width="8.5" style="2" customWidth="1"/>
    <col min="5890" max="5896" width="6.5" style="2" customWidth="1"/>
    <col min="5897" max="5897" width="7.69921875" style="2" bestFit="1" customWidth="1"/>
    <col min="5898" max="5898" width="8.5" style="2" bestFit="1" customWidth="1"/>
    <col min="5899" max="5900" width="6.5" style="2" customWidth="1"/>
    <col min="5901" max="5901" width="7.69921875" style="2" bestFit="1" customWidth="1"/>
    <col min="5902" max="5904" width="6.8984375" style="2" customWidth="1"/>
    <col min="5905" max="5907" width="7.8984375" style="2" customWidth="1"/>
    <col min="5908" max="6144" width="9" style="2"/>
    <col min="6145" max="6145" width="8.5" style="2" customWidth="1"/>
    <col min="6146" max="6152" width="6.5" style="2" customWidth="1"/>
    <col min="6153" max="6153" width="7.69921875" style="2" bestFit="1" customWidth="1"/>
    <col min="6154" max="6154" width="8.5" style="2" bestFit="1" customWidth="1"/>
    <col min="6155" max="6156" width="6.5" style="2" customWidth="1"/>
    <col min="6157" max="6157" width="7.69921875" style="2" bestFit="1" customWidth="1"/>
    <col min="6158" max="6160" width="6.8984375" style="2" customWidth="1"/>
    <col min="6161" max="6163" width="7.8984375" style="2" customWidth="1"/>
    <col min="6164" max="6400" width="9" style="2"/>
    <col min="6401" max="6401" width="8.5" style="2" customWidth="1"/>
    <col min="6402" max="6408" width="6.5" style="2" customWidth="1"/>
    <col min="6409" max="6409" width="7.69921875" style="2" bestFit="1" customWidth="1"/>
    <col min="6410" max="6410" width="8.5" style="2" bestFit="1" customWidth="1"/>
    <col min="6411" max="6412" width="6.5" style="2" customWidth="1"/>
    <col min="6413" max="6413" width="7.69921875" style="2" bestFit="1" customWidth="1"/>
    <col min="6414" max="6416" width="6.8984375" style="2" customWidth="1"/>
    <col min="6417" max="6419" width="7.8984375" style="2" customWidth="1"/>
    <col min="6420" max="6656" width="9" style="2"/>
    <col min="6657" max="6657" width="8.5" style="2" customWidth="1"/>
    <col min="6658" max="6664" width="6.5" style="2" customWidth="1"/>
    <col min="6665" max="6665" width="7.69921875" style="2" bestFit="1" customWidth="1"/>
    <col min="6666" max="6666" width="8.5" style="2" bestFit="1" customWidth="1"/>
    <col min="6667" max="6668" width="6.5" style="2" customWidth="1"/>
    <col min="6669" max="6669" width="7.69921875" style="2" bestFit="1" customWidth="1"/>
    <col min="6670" max="6672" width="6.8984375" style="2" customWidth="1"/>
    <col min="6673" max="6675" width="7.8984375" style="2" customWidth="1"/>
    <col min="6676" max="6912" width="9" style="2"/>
    <col min="6913" max="6913" width="8.5" style="2" customWidth="1"/>
    <col min="6914" max="6920" width="6.5" style="2" customWidth="1"/>
    <col min="6921" max="6921" width="7.69921875" style="2" bestFit="1" customWidth="1"/>
    <col min="6922" max="6922" width="8.5" style="2" bestFit="1" customWidth="1"/>
    <col min="6923" max="6924" width="6.5" style="2" customWidth="1"/>
    <col min="6925" max="6925" width="7.69921875" style="2" bestFit="1" customWidth="1"/>
    <col min="6926" max="6928" width="6.8984375" style="2" customWidth="1"/>
    <col min="6929" max="6931" width="7.8984375" style="2" customWidth="1"/>
    <col min="6932" max="7168" width="9" style="2"/>
    <col min="7169" max="7169" width="8.5" style="2" customWidth="1"/>
    <col min="7170" max="7176" width="6.5" style="2" customWidth="1"/>
    <col min="7177" max="7177" width="7.69921875" style="2" bestFit="1" customWidth="1"/>
    <col min="7178" max="7178" width="8.5" style="2" bestFit="1" customWidth="1"/>
    <col min="7179" max="7180" width="6.5" style="2" customWidth="1"/>
    <col min="7181" max="7181" width="7.69921875" style="2" bestFit="1" customWidth="1"/>
    <col min="7182" max="7184" width="6.8984375" style="2" customWidth="1"/>
    <col min="7185" max="7187" width="7.8984375" style="2" customWidth="1"/>
    <col min="7188" max="7424" width="9" style="2"/>
    <col min="7425" max="7425" width="8.5" style="2" customWidth="1"/>
    <col min="7426" max="7432" width="6.5" style="2" customWidth="1"/>
    <col min="7433" max="7433" width="7.69921875" style="2" bestFit="1" customWidth="1"/>
    <col min="7434" max="7434" width="8.5" style="2" bestFit="1" customWidth="1"/>
    <col min="7435" max="7436" width="6.5" style="2" customWidth="1"/>
    <col min="7437" max="7437" width="7.69921875" style="2" bestFit="1" customWidth="1"/>
    <col min="7438" max="7440" width="6.8984375" style="2" customWidth="1"/>
    <col min="7441" max="7443" width="7.8984375" style="2" customWidth="1"/>
    <col min="7444" max="7680" width="9" style="2"/>
    <col min="7681" max="7681" width="8.5" style="2" customWidth="1"/>
    <col min="7682" max="7688" width="6.5" style="2" customWidth="1"/>
    <col min="7689" max="7689" width="7.69921875" style="2" bestFit="1" customWidth="1"/>
    <col min="7690" max="7690" width="8.5" style="2" bestFit="1" customWidth="1"/>
    <col min="7691" max="7692" width="6.5" style="2" customWidth="1"/>
    <col min="7693" max="7693" width="7.69921875" style="2" bestFit="1" customWidth="1"/>
    <col min="7694" max="7696" width="6.8984375" style="2" customWidth="1"/>
    <col min="7697" max="7699" width="7.8984375" style="2" customWidth="1"/>
    <col min="7700" max="7936" width="9" style="2"/>
    <col min="7937" max="7937" width="8.5" style="2" customWidth="1"/>
    <col min="7938" max="7944" width="6.5" style="2" customWidth="1"/>
    <col min="7945" max="7945" width="7.69921875" style="2" bestFit="1" customWidth="1"/>
    <col min="7946" max="7946" width="8.5" style="2" bestFit="1" customWidth="1"/>
    <col min="7947" max="7948" width="6.5" style="2" customWidth="1"/>
    <col min="7949" max="7949" width="7.69921875" style="2" bestFit="1" customWidth="1"/>
    <col min="7950" max="7952" width="6.8984375" style="2" customWidth="1"/>
    <col min="7953" max="7955" width="7.8984375" style="2" customWidth="1"/>
    <col min="7956" max="8192" width="9" style="2"/>
    <col min="8193" max="8193" width="8.5" style="2" customWidth="1"/>
    <col min="8194" max="8200" width="6.5" style="2" customWidth="1"/>
    <col min="8201" max="8201" width="7.69921875" style="2" bestFit="1" customWidth="1"/>
    <col min="8202" max="8202" width="8.5" style="2" bestFit="1" customWidth="1"/>
    <col min="8203" max="8204" width="6.5" style="2" customWidth="1"/>
    <col min="8205" max="8205" width="7.69921875" style="2" bestFit="1" customWidth="1"/>
    <col min="8206" max="8208" width="6.8984375" style="2" customWidth="1"/>
    <col min="8209" max="8211" width="7.8984375" style="2" customWidth="1"/>
    <col min="8212" max="8448" width="9" style="2"/>
    <col min="8449" max="8449" width="8.5" style="2" customWidth="1"/>
    <col min="8450" max="8456" width="6.5" style="2" customWidth="1"/>
    <col min="8457" max="8457" width="7.69921875" style="2" bestFit="1" customWidth="1"/>
    <col min="8458" max="8458" width="8.5" style="2" bestFit="1" customWidth="1"/>
    <col min="8459" max="8460" width="6.5" style="2" customWidth="1"/>
    <col min="8461" max="8461" width="7.69921875" style="2" bestFit="1" customWidth="1"/>
    <col min="8462" max="8464" width="6.8984375" style="2" customWidth="1"/>
    <col min="8465" max="8467" width="7.8984375" style="2" customWidth="1"/>
    <col min="8468" max="8704" width="9" style="2"/>
    <col min="8705" max="8705" width="8.5" style="2" customWidth="1"/>
    <col min="8706" max="8712" width="6.5" style="2" customWidth="1"/>
    <col min="8713" max="8713" width="7.69921875" style="2" bestFit="1" customWidth="1"/>
    <col min="8714" max="8714" width="8.5" style="2" bestFit="1" customWidth="1"/>
    <col min="8715" max="8716" width="6.5" style="2" customWidth="1"/>
    <col min="8717" max="8717" width="7.69921875" style="2" bestFit="1" customWidth="1"/>
    <col min="8718" max="8720" width="6.8984375" style="2" customWidth="1"/>
    <col min="8721" max="8723" width="7.8984375" style="2" customWidth="1"/>
    <col min="8724" max="8960" width="9" style="2"/>
    <col min="8961" max="8961" width="8.5" style="2" customWidth="1"/>
    <col min="8962" max="8968" width="6.5" style="2" customWidth="1"/>
    <col min="8969" max="8969" width="7.69921875" style="2" bestFit="1" customWidth="1"/>
    <col min="8970" max="8970" width="8.5" style="2" bestFit="1" customWidth="1"/>
    <col min="8971" max="8972" width="6.5" style="2" customWidth="1"/>
    <col min="8973" max="8973" width="7.69921875" style="2" bestFit="1" customWidth="1"/>
    <col min="8974" max="8976" width="6.8984375" style="2" customWidth="1"/>
    <col min="8977" max="8979" width="7.8984375" style="2" customWidth="1"/>
    <col min="8980" max="9216" width="9" style="2"/>
    <col min="9217" max="9217" width="8.5" style="2" customWidth="1"/>
    <col min="9218" max="9224" width="6.5" style="2" customWidth="1"/>
    <col min="9225" max="9225" width="7.69921875" style="2" bestFit="1" customWidth="1"/>
    <col min="9226" max="9226" width="8.5" style="2" bestFit="1" customWidth="1"/>
    <col min="9227" max="9228" width="6.5" style="2" customWidth="1"/>
    <col min="9229" max="9229" width="7.69921875" style="2" bestFit="1" customWidth="1"/>
    <col min="9230" max="9232" width="6.8984375" style="2" customWidth="1"/>
    <col min="9233" max="9235" width="7.8984375" style="2" customWidth="1"/>
    <col min="9236" max="9472" width="9" style="2"/>
    <col min="9473" max="9473" width="8.5" style="2" customWidth="1"/>
    <col min="9474" max="9480" width="6.5" style="2" customWidth="1"/>
    <col min="9481" max="9481" width="7.69921875" style="2" bestFit="1" customWidth="1"/>
    <col min="9482" max="9482" width="8.5" style="2" bestFit="1" customWidth="1"/>
    <col min="9483" max="9484" width="6.5" style="2" customWidth="1"/>
    <col min="9485" max="9485" width="7.69921875" style="2" bestFit="1" customWidth="1"/>
    <col min="9486" max="9488" width="6.8984375" style="2" customWidth="1"/>
    <col min="9489" max="9491" width="7.8984375" style="2" customWidth="1"/>
    <col min="9492" max="9728" width="9" style="2"/>
    <col min="9729" max="9729" width="8.5" style="2" customWidth="1"/>
    <col min="9730" max="9736" width="6.5" style="2" customWidth="1"/>
    <col min="9737" max="9737" width="7.69921875" style="2" bestFit="1" customWidth="1"/>
    <col min="9738" max="9738" width="8.5" style="2" bestFit="1" customWidth="1"/>
    <col min="9739" max="9740" width="6.5" style="2" customWidth="1"/>
    <col min="9741" max="9741" width="7.69921875" style="2" bestFit="1" customWidth="1"/>
    <col min="9742" max="9744" width="6.8984375" style="2" customWidth="1"/>
    <col min="9745" max="9747" width="7.8984375" style="2" customWidth="1"/>
    <col min="9748" max="9984" width="9" style="2"/>
    <col min="9985" max="9985" width="8.5" style="2" customWidth="1"/>
    <col min="9986" max="9992" width="6.5" style="2" customWidth="1"/>
    <col min="9993" max="9993" width="7.69921875" style="2" bestFit="1" customWidth="1"/>
    <col min="9994" max="9994" width="8.5" style="2" bestFit="1" customWidth="1"/>
    <col min="9995" max="9996" width="6.5" style="2" customWidth="1"/>
    <col min="9997" max="9997" width="7.69921875" style="2" bestFit="1" customWidth="1"/>
    <col min="9998" max="10000" width="6.8984375" style="2" customWidth="1"/>
    <col min="10001" max="10003" width="7.8984375" style="2" customWidth="1"/>
    <col min="10004" max="10240" width="9" style="2"/>
    <col min="10241" max="10241" width="8.5" style="2" customWidth="1"/>
    <col min="10242" max="10248" width="6.5" style="2" customWidth="1"/>
    <col min="10249" max="10249" width="7.69921875" style="2" bestFit="1" customWidth="1"/>
    <col min="10250" max="10250" width="8.5" style="2" bestFit="1" customWidth="1"/>
    <col min="10251" max="10252" width="6.5" style="2" customWidth="1"/>
    <col min="10253" max="10253" width="7.69921875" style="2" bestFit="1" customWidth="1"/>
    <col min="10254" max="10256" width="6.8984375" style="2" customWidth="1"/>
    <col min="10257" max="10259" width="7.8984375" style="2" customWidth="1"/>
    <col min="10260" max="10496" width="9" style="2"/>
    <col min="10497" max="10497" width="8.5" style="2" customWidth="1"/>
    <col min="10498" max="10504" width="6.5" style="2" customWidth="1"/>
    <col min="10505" max="10505" width="7.69921875" style="2" bestFit="1" customWidth="1"/>
    <col min="10506" max="10506" width="8.5" style="2" bestFit="1" customWidth="1"/>
    <col min="10507" max="10508" width="6.5" style="2" customWidth="1"/>
    <col min="10509" max="10509" width="7.69921875" style="2" bestFit="1" customWidth="1"/>
    <col min="10510" max="10512" width="6.8984375" style="2" customWidth="1"/>
    <col min="10513" max="10515" width="7.8984375" style="2" customWidth="1"/>
    <col min="10516" max="10752" width="9" style="2"/>
    <col min="10753" max="10753" width="8.5" style="2" customWidth="1"/>
    <col min="10754" max="10760" width="6.5" style="2" customWidth="1"/>
    <col min="10761" max="10761" width="7.69921875" style="2" bestFit="1" customWidth="1"/>
    <col min="10762" max="10762" width="8.5" style="2" bestFit="1" customWidth="1"/>
    <col min="10763" max="10764" width="6.5" style="2" customWidth="1"/>
    <col min="10765" max="10765" width="7.69921875" style="2" bestFit="1" customWidth="1"/>
    <col min="10766" max="10768" width="6.8984375" style="2" customWidth="1"/>
    <col min="10769" max="10771" width="7.8984375" style="2" customWidth="1"/>
    <col min="10772" max="11008" width="9" style="2"/>
    <col min="11009" max="11009" width="8.5" style="2" customWidth="1"/>
    <col min="11010" max="11016" width="6.5" style="2" customWidth="1"/>
    <col min="11017" max="11017" width="7.69921875" style="2" bestFit="1" customWidth="1"/>
    <col min="11018" max="11018" width="8.5" style="2" bestFit="1" customWidth="1"/>
    <col min="11019" max="11020" width="6.5" style="2" customWidth="1"/>
    <col min="11021" max="11021" width="7.69921875" style="2" bestFit="1" customWidth="1"/>
    <col min="11022" max="11024" width="6.8984375" style="2" customWidth="1"/>
    <col min="11025" max="11027" width="7.8984375" style="2" customWidth="1"/>
    <col min="11028" max="11264" width="9" style="2"/>
    <col min="11265" max="11265" width="8.5" style="2" customWidth="1"/>
    <col min="11266" max="11272" width="6.5" style="2" customWidth="1"/>
    <col min="11273" max="11273" width="7.69921875" style="2" bestFit="1" customWidth="1"/>
    <col min="11274" max="11274" width="8.5" style="2" bestFit="1" customWidth="1"/>
    <col min="11275" max="11276" width="6.5" style="2" customWidth="1"/>
    <col min="11277" max="11277" width="7.69921875" style="2" bestFit="1" customWidth="1"/>
    <col min="11278" max="11280" width="6.8984375" style="2" customWidth="1"/>
    <col min="11281" max="11283" width="7.8984375" style="2" customWidth="1"/>
    <col min="11284" max="11520" width="9" style="2"/>
    <col min="11521" max="11521" width="8.5" style="2" customWidth="1"/>
    <col min="11522" max="11528" width="6.5" style="2" customWidth="1"/>
    <col min="11529" max="11529" width="7.69921875" style="2" bestFit="1" customWidth="1"/>
    <col min="11530" max="11530" width="8.5" style="2" bestFit="1" customWidth="1"/>
    <col min="11531" max="11532" width="6.5" style="2" customWidth="1"/>
    <col min="11533" max="11533" width="7.69921875" style="2" bestFit="1" customWidth="1"/>
    <col min="11534" max="11536" width="6.8984375" style="2" customWidth="1"/>
    <col min="11537" max="11539" width="7.8984375" style="2" customWidth="1"/>
    <col min="11540" max="11776" width="9" style="2"/>
    <col min="11777" max="11777" width="8.5" style="2" customWidth="1"/>
    <col min="11778" max="11784" width="6.5" style="2" customWidth="1"/>
    <col min="11785" max="11785" width="7.69921875" style="2" bestFit="1" customWidth="1"/>
    <col min="11786" max="11786" width="8.5" style="2" bestFit="1" customWidth="1"/>
    <col min="11787" max="11788" width="6.5" style="2" customWidth="1"/>
    <col min="11789" max="11789" width="7.69921875" style="2" bestFit="1" customWidth="1"/>
    <col min="11790" max="11792" width="6.8984375" style="2" customWidth="1"/>
    <col min="11793" max="11795" width="7.8984375" style="2" customWidth="1"/>
    <col min="11796" max="12032" width="9" style="2"/>
    <col min="12033" max="12033" width="8.5" style="2" customWidth="1"/>
    <col min="12034" max="12040" width="6.5" style="2" customWidth="1"/>
    <col min="12041" max="12041" width="7.69921875" style="2" bestFit="1" customWidth="1"/>
    <col min="12042" max="12042" width="8.5" style="2" bestFit="1" customWidth="1"/>
    <col min="12043" max="12044" width="6.5" style="2" customWidth="1"/>
    <col min="12045" max="12045" width="7.69921875" style="2" bestFit="1" customWidth="1"/>
    <col min="12046" max="12048" width="6.8984375" style="2" customWidth="1"/>
    <col min="12049" max="12051" width="7.8984375" style="2" customWidth="1"/>
    <col min="12052" max="12288" width="9" style="2"/>
    <col min="12289" max="12289" width="8.5" style="2" customWidth="1"/>
    <col min="12290" max="12296" width="6.5" style="2" customWidth="1"/>
    <col min="12297" max="12297" width="7.69921875" style="2" bestFit="1" customWidth="1"/>
    <col min="12298" max="12298" width="8.5" style="2" bestFit="1" customWidth="1"/>
    <col min="12299" max="12300" width="6.5" style="2" customWidth="1"/>
    <col min="12301" max="12301" width="7.69921875" style="2" bestFit="1" customWidth="1"/>
    <col min="12302" max="12304" width="6.8984375" style="2" customWidth="1"/>
    <col min="12305" max="12307" width="7.8984375" style="2" customWidth="1"/>
    <col min="12308" max="12544" width="9" style="2"/>
    <col min="12545" max="12545" width="8.5" style="2" customWidth="1"/>
    <col min="12546" max="12552" width="6.5" style="2" customWidth="1"/>
    <col min="12553" max="12553" width="7.69921875" style="2" bestFit="1" customWidth="1"/>
    <col min="12554" max="12554" width="8.5" style="2" bestFit="1" customWidth="1"/>
    <col min="12555" max="12556" width="6.5" style="2" customWidth="1"/>
    <col min="12557" max="12557" width="7.69921875" style="2" bestFit="1" customWidth="1"/>
    <col min="12558" max="12560" width="6.8984375" style="2" customWidth="1"/>
    <col min="12561" max="12563" width="7.8984375" style="2" customWidth="1"/>
    <col min="12564" max="12800" width="9" style="2"/>
    <col min="12801" max="12801" width="8.5" style="2" customWidth="1"/>
    <col min="12802" max="12808" width="6.5" style="2" customWidth="1"/>
    <col min="12809" max="12809" width="7.69921875" style="2" bestFit="1" customWidth="1"/>
    <col min="12810" max="12810" width="8.5" style="2" bestFit="1" customWidth="1"/>
    <col min="12811" max="12812" width="6.5" style="2" customWidth="1"/>
    <col min="12813" max="12813" width="7.69921875" style="2" bestFit="1" customWidth="1"/>
    <col min="12814" max="12816" width="6.8984375" style="2" customWidth="1"/>
    <col min="12817" max="12819" width="7.8984375" style="2" customWidth="1"/>
    <col min="12820" max="13056" width="9" style="2"/>
    <col min="13057" max="13057" width="8.5" style="2" customWidth="1"/>
    <col min="13058" max="13064" width="6.5" style="2" customWidth="1"/>
    <col min="13065" max="13065" width="7.69921875" style="2" bestFit="1" customWidth="1"/>
    <col min="13066" max="13066" width="8.5" style="2" bestFit="1" customWidth="1"/>
    <col min="13067" max="13068" width="6.5" style="2" customWidth="1"/>
    <col min="13069" max="13069" width="7.69921875" style="2" bestFit="1" customWidth="1"/>
    <col min="13070" max="13072" width="6.8984375" style="2" customWidth="1"/>
    <col min="13073" max="13075" width="7.8984375" style="2" customWidth="1"/>
    <col min="13076" max="13312" width="9" style="2"/>
    <col min="13313" max="13313" width="8.5" style="2" customWidth="1"/>
    <col min="13314" max="13320" width="6.5" style="2" customWidth="1"/>
    <col min="13321" max="13321" width="7.69921875" style="2" bestFit="1" customWidth="1"/>
    <col min="13322" max="13322" width="8.5" style="2" bestFit="1" customWidth="1"/>
    <col min="13323" max="13324" width="6.5" style="2" customWidth="1"/>
    <col min="13325" max="13325" width="7.69921875" style="2" bestFit="1" customWidth="1"/>
    <col min="13326" max="13328" width="6.8984375" style="2" customWidth="1"/>
    <col min="13329" max="13331" width="7.8984375" style="2" customWidth="1"/>
    <col min="13332" max="13568" width="9" style="2"/>
    <col min="13569" max="13569" width="8.5" style="2" customWidth="1"/>
    <col min="13570" max="13576" width="6.5" style="2" customWidth="1"/>
    <col min="13577" max="13577" width="7.69921875" style="2" bestFit="1" customWidth="1"/>
    <col min="13578" max="13578" width="8.5" style="2" bestFit="1" customWidth="1"/>
    <col min="13579" max="13580" width="6.5" style="2" customWidth="1"/>
    <col min="13581" max="13581" width="7.69921875" style="2" bestFit="1" customWidth="1"/>
    <col min="13582" max="13584" width="6.8984375" style="2" customWidth="1"/>
    <col min="13585" max="13587" width="7.8984375" style="2" customWidth="1"/>
    <col min="13588" max="13824" width="9" style="2"/>
    <col min="13825" max="13825" width="8.5" style="2" customWidth="1"/>
    <col min="13826" max="13832" width="6.5" style="2" customWidth="1"/>
    <col min="13833" max="13833" width="7.69921875" style="2" bestFit="1" customWidth="1"/>
    <col min="13834" max="13834" width="8.5" style="2" bestFit="1" customWidth="1"/>
    <col min="13835" max="13836" width="6.5" style="2" customWidth="1"/>
    <col min="13837" max="13837" width="7.69921875" style="2" bestFit="1" customWidth="1"/>
    <col min="13838" max="13840" width="6.8984375" style="2" customWidth="1"/>
    <col min="13841" max="13843" width="7.8984375" style="2" customWidth="1"/>
    <col min="13844" max="14080" width="9" style="2"/>
    <col min="14081" max="14081" width="8.5" style="2" customWidth="1"/>
    <col min="14082" max="14088" width="6.5" style="2" customWidth="1"/>
    <col min="14089" max="14089" width="7.69921875" style="2" bestFit="1" customWidth="1"/>
    <col min="14090" max="14090" width="8.5" style="2" bestFit="1" customWidth="1"/>
    <col min="14091" max="14092" width="6.5" style="2" customWidth="1"/>
    <col min="14093" max="14093" width="7.69921875" style="2" bestFit="1" customWidth="1"/>
    <col min="14094" max="14096" width="6.8984375" style="2" customWidth="1"/>
    <col min="14097" max="14099" width="7.8984375" style="2" customWidth="1"/>
    <col min="14100" max="14336" width="9" style="2"/>
    <col min="14337" max="14337" width="8.5" style="2" customWidth="1"/>
    <col min="14338" max="14344" width="6.5" style="2" customWidth="1"/>
    <col min="14345" max="14345" width="7.69921875" style="2" bestFit="1" customWidth="1"/>
    <col min="14346" max="14346" width="8.5" style="2" bestFit="1" customWidth="1"/>
    <col min="14347" max="14348" width="6.5" style="2" customWidth="1"/>
    <col min="14349" max="14349" width="7.69921875" style="2" bestFit="1" customWidth="1"/>
    <col min="14350" max="14352" width="6.8984375" style="2" customWidth="1"/>
    <col min="14353" max="14355" width="7.8984375" style="2" customWidth="1"/>
    <col min="14356" max="14592" width="9" style="2"/>
    <col min="14593" max="14593" width="8.5" style="2" customWidth="1"/>
    <col min="14594" max="14600" width="6.5" style="2" customWidth="1"/>
    <col min="14601" max="14601" width="7.69921875" style="2" bestFit="1" customWidth="1"/>
    <col min="14602" max="14602" width="8.5" style="2" bestFit="1" customWidth="1"/>
    <col min="14603" max="14604" width="6.5" style="2" customWidth="1"/>
    <col min="14605" max="14605" width="7.69921875" style="2" bestFit="1" customWidth="1"/>
    <col min="14606" max="14608" width="6.8984375" style="2" customWidth="1"/>
    <col min="14609" max="14611" width="7.8984375" style="2" customWidth="1"/>
    <col min="14612" max="14848" width="9" style="2"/>
    <col min="14849" max="14849" width="8.5" style="2" customWidth="1"/>
    <col min="14850" max="14856" width="6.5" style="2" customWidth="1"/>
    <col min="14857" max="14857" width="7.69921875" style="2" bestFit="1" customWidth="1"/>
    <col min="14858" max="14858" width="8.5" style="2" bestFit="1" customWidth="1"/>
    <col min="14859" max="14860" width="6.5" style="2" customWidth="1"/>
    <col min="14861" max="14861" width="7.69921875" style="2" bestFit="1" customWidth="1"/>
    <col min="14862" max="14864" width="6.8984375" style="2" customWidth="1"/>
    <col min="14865" max="14867" width="7.8984375" style="2" customWidth="1"/>
    <col min="14868" max="15104" width="9" style="2"/>
    <col min="15105" max="15105" width="8.5" style="2" customWidth="1"/>
    <col min="15106" max="15112" width="6.5" style="2" customWidth="1"/>
    <col min="15113" max="15113" width="7.69921875" style="2" bestFit="1" customWidth="1"/>
    <col min="15114" max="15114" width="8.5" style="2" bestFit="1" customWidth="1"/>
    <col min="15115" max="15116" width="6.5" style="2" customWidth="1"/>
    <col min="15117" max="15117" width="7.69921875" style="2" bestFit="1" customWidth="1"/>
    <col min="15118" max="15120" width="6.8984375" style="2" customWidth="1"/>
    <col min="15121" max="15123" width="7.8984375" style="2" customWidth="1"/>
    <col min="15124" max="15360" width="9" style="2"/>
    <col min="15361" max="15361" width="8.5" style="2" customWidth="1"/>
    <col min="15362" max="15368" width="6.5" style="2" customWidth="1"/>
    <col min="15369" max="15369" width="7.69921875" style="2" bestFit="1" customWidth="1"/>
    <col min="15370" max="15370" width="8.5" style="2" bestFit="1" customWidth="1"/>
    <col min="15371" max="15372" width="6.5" style="2" customWidth="1"/>
    <col min="15373" max="15373" width="7.69921875" style="2" bestFit="1" customWidth="1"/>
    <col min="15374" max="15376" width="6.8984375" style="2" customWidth="1"/>
    <col min="15377" max="15379" width="7.8984375" style="2" customWidth="1"/>
    <col min="15380" max="15616" width="9" style="2"/>
    <col min="15617" max="15617" width="8.5" style="2" customWidth="1"/>
    <col min="15618" max="15624" width="6.5" style="2" customWidth="1"/>
    <col min="15625" max="15625" width="7.69921875" style="2" bestFit="1" customWidth="1"/>
    <col min="15626" max="15626" width="8.5" style="2" bestFit="1" customWidth="1"/>
    <col min="15627" max="15628" width="6.5" style="2" customWidth="1"/>
    <col min="15629" max="15629" width="7.69921875" style="2" bestFit="1" customWidth="1"/>
    <col min="15630" max="15632" width="6.8984375" style="2" customWidth="1"/>
    <col min="15633" max="15635" width="7.8984375" style="2" customWidth="1"/>
    <col min="15636" max="15872" width="9" style="2"/>
    <col min="15873" max="15873" width="8.5" style="2" customWidth="1"/>
    <col min="15874" max="15880" width="6.5" style="2" customWidth="1"/>
    <col min="15881" max="15881" width="7.69921875" style="2" bestFit="1" customWidth="1"/>
    <col min="15882" max="15882" width="8.5" style="2" bestFit="1" customWidth="1"/>
    <col min="15883" max="15884" width="6.5" style="2" customWidth="1"/>
    <col min="15885" max="15885" width="7.69921875" style="2" bestFit="1" customWidth="1"/>
    <col min="15886" max="15888" width="6.8984375" style="2" customWidth="1"/>
    <col min="15889" max="15891" width="7.8984375" style="2" customWidth="1"/>
    <col min="15892" max="16128" width="9" style="2"/>
    <col min="16129" max="16129" width="8.5" style="2" customWidth="1"/>
    <col min="16130" max="16136" width="6.5" style="2" customWidth="1"/>
    <col min="16137" max="16137" width="7.69921875" style="2" bestFit="1" customWidth="1"/>
    <col min="16138" max="16138" width="8.5" style="2" bestFit="1" customWidth="1"/>
    <col min="16139" max="16140" width="6.5" style="2" customWidth="1"/>
    <col min="16141" max="16141" width="7.69921875" style="2" bestFit="1" customWidth="1"/>
    <col min="16142" max="16144" width="6.8984375" style="2" customWidth="1"/>
    <col min="16145" max="16147" width="7.8984375" style="2" customWidth="1"/>
    <col min="16148" max="16384" width="9" style="2"/>
  </cols>
  <sheetData>
    <row r="1" spans="1:20" ht="20.25" customHeight="1" x14ac:dyDescent="0.4">
      <c r="A1" s="307" t="s">
        <v>271</v>
      </c>
      <c r="B1" s="307"/>
      <c r="C1" s="307"/>
      <c r="D1" s="307"/>
      <c r="E1" s="307"/>
      <c r="F1" s="307"/>
      <c r="G1" s="307"/>
      <c r="H1" s="307"/>
      <c r="I1" s="307"/>
      <c r="J1" s="399"/>
      <c r="K1" s="399"/>
      <c r="L1" s="399"/>
      <c r="M1" s="399"/>
    </row>
    <row r="2" spans="1:20" ht="15" customHeight="1" x14ac:dyDescent="0.4">
      <c r="A2" s="93"/>
      <c r="B2" s="93"/>
      <c r="C2" s="93"/>
      <c r="D2" s="93"/>
      <c r="E2" s="93"/>
      <c r="F2" s="93"/>
      <c r="G2" s="93"/>
      <c r="H2" s="93"/>
      <c r="I2" s="93"/>
      <c r="J2" s="96"/>
      <c r="K2" s="96"/>
      <c r="L2" s="96"/>
      <c r="M2" s="96"/>
    </row>
    <row r="3" spans="1:20" ht="20.25" customHeight="1" x14ac:dyDescent="0.4">
      <c r="A3" s="285" t="s">
        <v>272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20" ht="24.9" customHeight="1" x14ac:dyDescent="0.4">
      <c r="A4" s="398" t="s">
        <v>273</v>
      </c>
      <c r="B4" s="398" t="s">
        <v>274</v>
      </c>
      <c r="C4" s="398"/>
      <c r="D4" s="398"/>
      <c r="E4" s="398" t="s">
        <v>275</v>
      </c>
      <c r="F4" s="398"/>
      <c r="G4" s="398"/>
      <c r="H4" s="398" t="s">
        <v>276</v>
      </c>
      <c r="I4" s="398"/>
      <c r="J4" s="398"/>
      <c r="K4" s="398" t="s">
        <v>277</v>
      </c>
      <c r="L4" s="398"/>
      <c r="M4" s="398"/>
      <c r="N4" s="398" t="s">
        <v>281</v>
      </c>
      <c r="O4" s="398"/>
      <c r="P4" s="398"/>
      <c r="Q4" s="398" t="s">
        <v>282</v>
      </c>
      <c r="R4" s="398"/>
      <c r="S4" s="398"/>
      <c r="T4" s="398" t="s">
        <v>283</v>
      </c>
    </row>
    <row r="5" spans="1:20" ht="24.9" customHeight="1" x14ac:dyDescent="0.4">
      <c r="A5" s="398"/>
      <c r="B5" s="275" t="s">
        <v>278</v>
      </c>
      <c r="C5" s="275" t="s">
        <v>279</v>
      </c>
      <c r="D5" s="275" t="s">
        <v>280</v>
      </c>
      <c r="E5" s="275" t="s">
        <v>278</v>
      </c>
      <c r="F5" s="275" t="s">
        <v>279</v>
      </c>
      <c r="G5" s="275" t="s">
        <v>280</v>
      </c>
      <c r="H5" s="275" t="s">
        <v>278</v>
      </c>
      <c r="I5" s="276" t="s">
        <v>279</v>
      </c>
      <c r="J5" s="276" t="s">
        <v>280</v>
      </c>
      <c r="K5" s="275" t="s">
        <v>278</v>
      </c>
      <c r="L5" s="275" t="s">
        <v>279</v>
      </c>
      <c r="M5" s="275" t="s">
        <v>280</v>
      </c>
      <c r="N5" s="275" t="s">
        <v>278</v>
      </c>
      <c r="O5" s="275" t="s">
        <v>279</v>
      </c>
      <c r="P5" s="275" t="s">
        <v>280</v>
      </c>
      <c r="Q5" s="275" t="s">
        <v>278</v>
      </c>
      <c r="R5" s="275" t="s">
        <v>279</v>
      </c>
      <c r="S5" s="275" t="s">
        <v>280</v>
      </c>
      <c r="T5" s="398"/>
    </row>
    <row r="6" spans="1:20" ht="24.9" customHeight="1" x14ac:dyDescent="0.4">
      <c r="A6" s="67" t="s">
        <v>10</v>
      </c>
      <c r="B6" s="6">
        <v>5</v>
      </c>
      <c r="C6" s="6">
        <v>170.1</v>
      </c>
      <c r="D6" s="146">
        <v>641.9</v>
      </c>
      <c r="E6" s="6" t="s">
        <v>26</v>
      </c>
      <c r="F6" s="6" t="s">
        <v>26</v>
      </c>
      <c r="G6" s="6" t="s">
        <v>26</v>
      </c>
      <c r="H6" s="147">
        <v>6</v>
      </c>
      <c r="I6" s="148">
        <v>1908</v>
      </c>
      <c r="J6" s="148">
        <v>44725</v>
      </c>
      <c r="K6" s="148">
        <v>1</v>
      </c>
      <c r="L6" s="148">
        <v>320</v>
      </c>
      <c r="M6" s="148">
        <v>5120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24">
        <v>3173</v>
      </c>
    </row>
    <row r="7" spans="1:20" ht="24.9" customHeight="1" x14ac:dyDescent="0.4">
      <c r="A7" s="67" t="s">
        <v>11</v>
      </c>
      <c r="B7" s="149">
        <v>5</v>
      </c>
      <c r="C7" s="6">
        <v>170.1</v>
      </c>
      <c r="D7" s="146">
        <v>641.9</v>
      </c>
      <c r="E7" s="6" t="s">
        <v>26</v>
      </c>
      <c r="F7" s="6" t="s">
        <v>26</v>
      </c>
      <c r="G7" s="6" t="s">
        <v>26</v>
      </c>
      <c r="H7" s="149">
        <v>6</v>
      </c>
      <c r="I7" s="150">
        <v>1908</v>
      </c>
      <c r="J7" s="150">
        <v>44725</v>
      </c>
      <c r="K7" s="150">
        <v>1</v>
      </c>
      <c r="L7" s="150">
        <v>320</v>
      </c>
      <c r="M7" s="150">
        <v>5120</v>
      </c>
      <c r="N7" s="6" t="s">
        <v>26</v>
      </c>
      <c r="O7" s="6" t="s">
        <v>26</v>
      </c>
      <c r="P7" s="6" t="s">
        <v>26</v>
      </c>
      <c r="Q7" s="6" t="s">
        <v>26</v>
      </c>
      <c r="R7" s="6" t="s">
        <v>26</v>
      </c>
      <c r="S7" s="6" t="s">
        <v>26</v>
      </c>
      <c r="T7" s="24">
        <v>3204</v>
      </c>
    </row>
    <row r="8" spans="1:20" ht="24.9" customHeight="1" x14ac:dyDescent="0.4">
      <c r="A8" s="67" t="s">
        <v>12</v>
      </c>
      <c r="B8" s="149">
        <v>5</v>
      </c>
      <c r="C8" s="6">
        <v>170.1</v>
      </c>
      <c r="D8" s="146">
        <v>641.9</v>
      </c>
      <c r="E8" s="6" t="s">
        <v>26</v>
      </c>
      <c r="F8" s="154" t="s">
        <v>284</v>
      </c>
      <c r="G8" s="154" t="s">
        <v>284</v>
      </c>
      <c r="H8" s="149">
        <v>6</v>
      </c>
      <c r="I8" s="151">
        <v>1739</v>
      </c>
      <c r="J8" s="151">
        <v>38892</v>
      </c>
      <c r="K8" s="150">
        <v>1</v>
      </c>
      <c r="L8" s="152">
        <v>320</v>
      </c>
      <c r="M8" s="152">
        <v>5120</v>
      </c>
      <c r="N8" s="153">
        <v>0</v>
      </c>
      <c r="O8" s="154">
        <v>0</v>
      </c>
      <c r="P8" s="154">
        <v>0</v>
      </c>
      <c r="Q8" s="153">
        <v>0</v>
      </c>
      <c r="R8" s="154">
        <v>0</v>
      </c>
      <c r="S8" s="154">
        <v>0</v>
      </c>
      <c r="T8" s="278">
        <v>3376</v>
      </c>
    </row>
    <row r="9" spans="1:20" ht="24.9" customHeight="1" x14ac:dyDescent="0.4">
      <c r="A9" s="67" t="s">
        <v>13</v>
      </c>
      <c r="B9" s="149">
        <v>5</v>
      </c>
      <c r="C9" s="6">
        <v>170.1</v>
      </c>
      <c r="D9" s="146">
        <v>641.9</v>
      </c>
      <c r="E9" s="6" t="s">
        <v>26</v>
      </c>
      <c r="F9" s="154" t="s">
        <v>284</v>
      </c>
      <c r="G9" s="154" t="s">
        <v>284</v>
      </c>
      <c r="H9" s="149">
        <v>6</v>
      </c>
      <c r="I9" s="151">
        <v>1739</v>
      </c>
      <c r="J9" s="151">
        <v>38892</v>
      </c>
      <c r="K9" s="150">
        <v>1</v>
      </c>
      <c r="L9" s="152">
        <v>320</v>
      </c>
      <c r="M9" s="152">
        <v>5120</v>
      </c>
      <c r="N9" s="153">
        <v>0</v>
      </c>
      <c r="O9" s="154">
        <v>0</v>
      </c>
      <c r="P9" s="154">
        <v>0</v>
      </c>
      <c r="Q9" s="153">
        <v>0</v>
      </c>
      <c r="R9" s="154">
        <v>0</v>
      </c>
      <c r="S9" s="154">
        <v>0</v>
      </c>
      <c r="T9" s="278">
        <v>3434</v>
      </c>
    </row>
    <row r="10" spans="1:20" s="237" customFormat="1" ht="24.9" customHeight="1" x14ac:dyDescent="0.4">
      <c r="A10" s="239" t="s">
        <v>326</v>
      </c>
      <c r="B10" s="270">
        <v>5</v>
      </c>
      <c r="C10" s="250">
        <v>182.5</v>
      </c>
      <c r="D10" s="271">
        <v>693.5</v>
      </c>
      <c r="E10" s="252" t="s">
        <v>327</v>
      </c>
      <c r="F10" s="269" t="s">
        <v>327</v>
      </c>
      <c r="G10" s="269" t="s">
        <v>327</v>
      </c>
      <c r="H10" s="270">
        <v>6</v>
      </c>
      <c r="I10" s="272">
        <v>1739</v>
      </c>
      <c r="J10" s="272">
        <v>77946</v>
      </c>
      <c r="K10" s="273">
        <v>1</v>
      </c>
      <c r="L10" s="266">
        <v>320</v>
      </c>
      <c r="M10" s="266">
        <v>5120</v>
      </c>
      <c r="N10" s="268">
        <v>1</v>
      </c>
      <c r="O10" s="269">
        <v>431</v>
      </c>
      <c r="P10" s="269">
        <v>26097</v>
      </c>
      <c r="Q10" s="268">
        <v>0</v>
      </c>
      <c r="R10" s="269">
        <v>0</v>
      </c>
      <c r="S10" s="269">
        <v>0</v>
      </c>
      <c r="T10" s="279">
        <v>3434</v>
      </c>
    </row>
    <row r="11" spans="1:20" s="237" customFormat="1" ht="24.9" customHeight="1" x14ac:dyDescent="0.4">
      <c r="A11" s="239" t="s">
        <v>317</v>
      </c>
      <c r="B11" s="270">
        <v>5</v>
      </c>
      <c r="C11" s="250">
        <v>182.5</v>
      </c>
      <c r="D11" s="271">
        <v>693.5</v>
      </c>
      <c r="E11" s="252" t="s">
        <v>327</v>
      </c>
      <c r="F11" s="252" t="s">
        <v>327</v>
      </c>
      <c r="G11" s="252" t="s">
        <v>327</v>
      </c>
      <c r="H11" s="270">
        <v>6</v>
      </c>
      <c r="I11" s="272">
        <v>1739</v>
      </c>
      <c r="J11" s="272">
        <v>77946</v>
      </c>
      <c r="K11" s="273">
        <v>1</v>
      </c>
      <c r="L11" s="266">
        <v>320</v>
      </c>
      <c r="M11" s="266">
        <v>5120</v>
      </c>
      <c r="N11" s="268">
        <v>1</v>
      </c>
      <c r="O11" s="269">
        <v>431</v>
      </c>
      <c r="P11" s="269">
        <v>26097</v>
      </c>
      <c r="Q11" s="252" t="s">
        <v>327</v>
      </c>
      <c r="R11" s="252" t="s">
        <v>327</v>
      </c>
      <c r="S11" s="252" t="s">
        <v>327</v>
      </c>
      <c r="T11" s="279">
        <v>3626</v>
      </c>
    </row>
    <row r="12" spans="1:20" ht="24.9" customHeight="1" x14ac:dyDescent="0.4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</row>
    <row r="13" spans="1:20" ht="24.9" customHeight="1" x14ac:dyDescent="0.4">
      <c r="A13" s="11" t="s">
        <v>291</v>
      </c>
      <c r="I13" s="2"/>
      <c r="J13" s="2"/>
    </row>
    <row r="14" spans="1:20" ht="24.9" customHeight="1" x14ac:dyDescent="0.4">
      <c r="I14" s="2"/>
      <c r="J14" s="2"/>
    </row>
    <row r="15" spans="1:20" ht="24.9" customHeight="1" x14ac:dyDescent="0.4">
      <c r="I15" s="2"/>
      <c r="J15" s="2"/>
    </row>
    <row r="16" spans="1:20" ht="24.9" customHeight="1" x14ac:dyDescent="0.4">
      <c r="I16" s="2"/>
      <c r="J16" s="2"/>
    </row>
    <row r="17" spans="1:20" ht="24.9" customHeight="1" x14ac:dyDescent="0.4">
      <c r="I17" s="2"/>
      <c r="J17" s="2"/>
    </row>
    <row r="18" spans="1:20" ht="24.9" customHeight="1" x14ac:dyDescent="0.4">
      <c r="I18" s="2"/>
      <c r="J18" s="2"/>
    </row>
    <row r="19" spans="1:20" s="237" customFormat="1" ht="24.9" customHeight="1" x14ac:dyDescent="0.4">
      <c r="A19" s="2"/>
    </row>
    <row r="20" spans="1:20" s="237" customFormat="1" ht="24.9" customHeight="1" x14ac:dyDescent="0.4">
      <c r="A20" s="2"/>
    </row>
    <row r="21" spans="1:20" ht="20.25" customHeight="1" x14ac:dyDescent="0.4">
      <c r="B21" s="39"/>
      <c r="C21" s="11"/>
      <c r="D21" s="11"/>
      <c r="E21" s="11"/>
      <c r="F21" s="11"/>
      <c r="G21" s="11"/>
      <c r="H21" s="11"/>
      <c r="I21" s="155"/>
      <c r="J21" s="155"/>
      <c r="K21" s="11"/>
      <c r="L21" s="11"/>
      <c r="M21" s="11"/>
    </row>
    <row r="24" spans="1:20" x14ac:dyDescent="0.4">
      <c r="B24" s="195"/>
      <c r="C24" s="196"/>
      <c r="D24" s="196"/>
      <c r="E24" s="197"/>
      <c r="F24" s="196"/>
      <c r="G24" s="196"/>
      <c r="H24" s="195"/>
      <c r="I24" s="196"/>
      <c r="J24" s="196"/>
      <c r="K24" s="198"/>
      <c r="L24" s="199"/>
      <c r="M24" s="199"/>
      <c r="N24" s="197"/>
      <c r="O24" s="200"/>
      <c r="P24" s="200"/>
      <c r="Q24" s="197"/>
      <c r="R24" s="196"/>
      <c r="S24" s="196"/>
      <c r="T24" s="201"/>
    </row>
  </sheetData>
  <mergeCells count="10">
    <mergeCell ref="T4:T5"/>
    <mergeCell ref="N4:P4"/>
    <mergeCell ref="Q4:S4"/>
    <mergeCell ref="A1:M1"/>
    <mergeCell ref="A3:M3"/>
    <mergeCell ref="A4:A5"/>
    <mergeCell ref="B4:D4"/>
    <mergeCell ref="E4:G4"/>
    <mergeCell ref="H4:J4"/>
    <mergeCell ref="K4:M4"/>
  </mergeCells>
  <phoneticPr fontId="1" type="noConversion"/>
  <pageMargins left="0.74803149606299213" right="0.3937007874015748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I15" sqref="I15"/>
    </sheetView>
  </sheetViews>
  <sheetFormatPr defaultColWidth="9" defaultRowHeight="14.4" x14ac:dyDescent="0.4"/>
  <cols>
    <col min="1" max="1" width="9" style="179"/>
    <col min="2" max="2" width="6.5" style="179" customWidth="1"/>
    <col min="3" max="3" width="7.59765625" style="179" bestFit="1" customWidth="1"/>
    <col min="4" max="13" width="6.5" style="179" customWidth="1"/>
    <col min="14" max="16384" width="9" style="179"/>
  </cols>
  <sheetData>
    <row r="1" spans="1:15" ht="20.25" customHeight="1" x14ac:dyDescent="0.4">
      <c r="A1" s="402" t="s">
        <v>288</v>
      </c>
      <c r="B1" s="402"/>
      <c r="C1" s="402"/>
      <c r="D1" s="402"/>
      <c r="E1" s="402"/>
      <c r="F1" s="403"/>
      <c r="G1" s="403"/>
      <c r="H1" s="403"/>
      <c r="I1" s="403"/>
      <c r="J1" s="403"/>
      <c r="K1" s="403"/>
    </row>
    <row r="2" spans="1:15" ht="15" customHeight="1" x14ac:dyDescent="0.4">
      <c r="A2" s="180"/>
      <c r="B2" s="180"/>
      <c r="C2" s="180"/>
      <c r="D2" s="180"/>
      <c r="E2" s="180"/>
      <c r="F2" s="181"/>
      <c r="G2" s="181"/>
      <c r="H2" s="181"/>
      <c r="I2" s="181"/>
      <c r="J2" s="181"/>
      <c r="K2" s="181"/>
    </row>
    <row r="3" spans="1:15" ht="20.25" customHeight="1" x14ac:dyDescent="0.4">
      <c r="A3" s="404" t="s">
        <v>15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5" ht="24.9" customHeight="1" x14ac:dyDescent="0.4">
      <c r="A4" s="400" t="s">
        <v>16</v>
      </c>
      <c r="B4" s="400" t="s">
        <v>17</v>
      </c>
      <c r="C4" s="400"/>
      <c r="D4" s="400" t="s">
        <v>18</v>
      </c>
      <c r="E4" s="400"/>
      <c r="F4" s="400" t="s">
        <v>19</v>
      </c>
      <c r="G4" s="400"/>
      <c r="H4" s="400" t="s">
        <v>20</v>
      </c>
      <c r="I4" s="400"/>
      <c r="J4" s="400" t="s">
        <v>21</v>
      </c>
      <c r="K4" s="400"/>
      <c r="L4" s="400" t="s">
        <v>22</v>
      </c>
      <c r="M4" s="401"/>
      <c r="N4" s="400" t="s">
        <v>23</v>
      </c>
      <c r="O4" s="401"/>
    </row>
    <row r="5" spans="1:15" ht="24.9" customHeight="1" x14ac:dyDescent="0.4">
      <c r="A5" s="400"/>
      <c r="B5" s="167" t="s">
        <v>24</v>
      </c>
      <c r="C5" s="167" t="s">
        <v>25</v>
      </c>
      <c r="D5" s="167" t="s">
        <v>24</v>
      </c>
      <c r="E5" s="167" t="s">
        <v>25</v>
      </c>
      <c r="F5" s="167" t="s">
        <v>24</v>
      </c>
      <c r="G5" s="167" t="s">
        <v>25</v>
      </c>
      <c r="H5" s="167" t="s">
        <v>24</v>
      </c>
      <c r="I5" s="167" t="s">
        <v>25</v>
      </c>
      <c r="J5" s="167" t="s">
        <v>24</v>
      </c>
      <c r="K5" s="167" t="s">
        <v>25</v>
      </c>
      <c r="L5" s="167" t="s">
        <v>24</v>
      </c>
      <c r="M5" s="174" t="s">
        <v>25</v>
      </c>
      <c r="N5" s="167" t="s">
        <v>24</v>
      </c>
      <c r="O5" s="174" t="s">
        <v>25</v>
      </c>
    </row>
    <row r="6" spans="1:15" ht="24.9" customHeight="1" x14ac:dyDescent="0.4">
      <c r="A6" s="78" t="s">
        <v>10</v>
      </c>
      <c r="B6" s="9">
        <f t="shared" ref="B6:B9" si="0">D6+H6+L6</f>
        <v>15</v>
      </c>
      <c r="C6" s="9">
        <f t="shared" ref="C6:C9" si="1">E6+I6+M6</f>
        <v>1752</v>
      </c>
      <c r="D6" s="9">
        <v>6</v>
      </c>
      <c r="E6" s="9">
        <v>224</v>
      </c>
      <c r="F6" s="12">
        <v>0</v>
      </c>
      <c r="G6" s="12">
        <v>0</v>
      </c>
      <c r="H6" s="9">
        <v>7</v>
      </c>
      <c r="I6" s="9">
        <v>1469</v>
      </c>
      <c r="J6" s="12">
        <v>0</v>
      </c>
      <c r="K6" s="12">
        <v>0</v>
      </c>
      <c r="L6" s="9">
        <v>2</v>
      </c>
      <c r="M6" s="136">
        <v>59</v>
      </c>
      <c r="N6" s="12">
        <v>0</v>
      </c>
      <c r="O6" s="14">
        <v>0</v>
      </c>
    </row>
    <row r="7" spans="1:15" ht="24.9" customHeight="1" x14ac:dyDescent="0.4">
      <c r="A7" s="78" t="s">
        <v>11</v>
      </c>
      <c r="B7" s="9">
        <f t="shared" si="0"/>
        <v>15</v>
      </c>
      <c r="C7" s="9">
        <f t="shared" si="1"/>
        <v>1752</v>
      </c>
      <c r="D7" s="9">
        <v>6</v>
      </c>
      <c r="E7" s="9">
        <v>224</v>
      </c>
      <c r="F7" s="12">
        <v>0</v>
      </c>
      <c r="G7" s="12">
        <v>0</v>
      </c>
      <c r="H7" s="9">
        <v>7</v>
      </c>
      <c r="I7" s="9">
        <v>1469</v>
      </c>
      <c r="J7" s="12">
        <v>0</v>
      </c>
      <c r="K7" s="12">
        <v>0</v>
      </c>
      <c r="L7" s="9">
        <v>2</v>
      </c>
      <c r="M7" s="136">
        <v>59</v>
      </c>
      <c r="N7" s="12">
        <v>0</v>
      </c>
      <c r="O7" s="14">
        <v>0</v>
      </c>
    </row>
    <row r="8" spans="1:15" ht="24.9" customHeight="1" x14ac:dyDescent="0.4">
      <c r="A8" s="78" t="s">
        <v>12</v>
      </c>
      <c r="B8" s="9">
        <f t="shared" si="0"/>
        <v>15</v>
      </c>
      <c r="C8" s="9">
        <f t="shared" si="1"/>
        <v>1751.6</v>
      </c>
      <c r="D8" s="9">
        <v>6</v>
      </c>
      <c r="E8" s="9">
        <v>223.6</v>
      </c>
      <c r="F8" s="12">
        <v>0</v>
      </c>
      <c r="G8" s="12">
        <v>0</v>
      </c>
      <c r="H8" s="9">
        <v>7</v>
      </c>
      <c r="I8" s="9">
        <v>1469</v>
      </c>
      <c r="J8" s="12">
        <v>0</v>
      </c>
      <c r="K8" s="12">
        <v>0</v>
      </c>
      <c r="L8" s="9">
        <v>2</v>
      </c>
      <c r="M8" s="136">
        <v>59</v>
      </c>
      <c r="N8" s="12">
        <v>0</v>
      </c>
      <c r="O8" s="14">
        <v>0</v>
      </c>
    </row>
    <row r="9" spans="1:15" ht="24.9" customHeight="1" x14ac:dyDescent="0.4">
      <c r="A9" s="78" t="s">
        <v>13</v>
      </c>
      <c r="B9" s="9">
        <f t="shared" si="0"/>
        <v>14</v>
      </c>
      <c r="C9" s="9">
        <f t="shared" si="1"/>
        <v>1716.6</v>
      </c>
      <c r="D9" s="9">
        <v>6</v>
      </c>
      <c r="E9" s="9">
        <v>223.6</v>
      </c>
      <c r="F9" s="12">
        <v>0</v>
      </c>
      <c r="G9" s="12">
        <v>0</v>
      </c>
      <c r="H9" s="9">
        <v>7</v>
      </c>
      <c r="I9" s="9">
        <v>1469</v>
      </c>
      <c r="J9" s="12">
        <v>0</v>
      </c>
      <c r="K9" s="12">
        <v>0</v>
      </c>
      <c r="L9" s="9">
        <v>1</v>
      </c>
      <c r="M9" s="136">
        <v>24</v>
      </c>
      <c r="N9" s="12">
        <v>0</v>
      </c>
      <c r="O9" s="14">
        <v>0</v>
      </c>
    </row>
    <row r="10" spans="1:15" ht="24.9" customHeight="1" x14ac:dyDescent="0.4">
      <c r="A10" s="78" t="s">
        <v>289</v>
      </c>
      <c r="B10" s="12">
        <v>15</v>
      </c>
      <c r="C10" s="12">
        <v>1982.4</v>
      </c>
      <c r="D10" s="12">
        <v>6</v>
      </c>
      <c r="E10" s="12">
        <v>224</v>
      </c>
      <c r="F10" s="12">
        <v>0</v>
      </c>
      <c r="G10" s="12">
        <v>0</v>
      </c>
      <c r="H10" s="13">
        <v>8</v>
      </c>
      <c r="I10" s="13">
        <v>1734.4</v>
      </c>
      <c r="J10" s="12">
        <v>0</v>
      </c>
      <c r="K10" s="12">
        <v>0</v>
      </c>
      <c r="L10" s="12">
        <v>1</v>
      </c>
      <c r="M10" s="12">
        <v>24</v>
      </c>
      <c r="N10" s="12">
        <v>0</v>
      </c>
      <c r="O10" s="14">
        <v>0</v>
      </c>
    </row>
    <row r="11" spans="1:15" s="267" customFormat="1" ht="24.9" customHeight="1" x14ac:dyDescent="0.4">
      <c r="A11" s="78" t="s">
        <v>296</v>
      </c>
      <c r="B11" s="12">
        <v>14</v>
      </c>
      <c r="C11" s="12">
        <v>1958</v>
      </c>
      <c r="D11" s="12">
        <v>6</v>
      </c>
      <c r="E11" s="12">
        <v>224</v>
      </c>
      <c r="F11" s="12">
        <v>0</v>
      </c>
      <c r="G11" s="12">
        <v>0</v>
      </c>
      <c r="H11" s="13">
        <v>8</v>
      </c>
      <c r="I11" s="13">
        <v>1734.4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4">
        <v>0</v>
      </c>
    </row>
    <row r="12" spans="1:15" ht="13.5" customHeight="1" x14ac:dyDescent="0.4"/>
    <row r="13" spans="1:15" ht="21.75" customHeight="1" x14ac:dyDescent="0.4">
      <c r="A13" s="37" t="s">
        <v>291</v>
      </c>
    </row>
    <row r="14" spans="1:15" ht="24.9" customHeight="1" x14ac:dyDescent="0.4"/>
    <row r="15" spans="1:15" ht="24.9" customHeight="1" x14ac:dyDescent="0.4"/>
    <row r="16" spans="1:15" ht="24.9" customHeight="1" x14ac:dyDescent="0.4"/>
    <row r="17" ht="24.9" customHeight="1" x14ac:dyDescent="0.4"/>
    <row r="18" ht="24.9" customHeight="1" x14ac:dyDescent="0.4"/>
    <row r="19" ht="24.9" customHeight="1" x14ac:dyDescent="0.4"/>
    <row r="20" ht="24.9" customHeight="1" x14ac:dyDescent="0.4"/>
  </sheetData>
  <mergeCells count="10">
    <mergeCell ref="L4:M4"/>
    <mergeCell ref="N4:O4"/>
    <mergeCell ref="A1:K1"/>
    <mergeCell ref="A3:K3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4" sqref="J14"/>
    </sheetView>
  </sheetViews>
  <sheetFormatPr defaultColWidth="9" defaultRowHeight="14.4" x14ac:dyDescent="0.4"/>
  <cols>
    <col min="1" max="16384" width="9" style="2"/>
  </cols>
  <sheetData>
    <row r="1" spans="1:11" x14ac:dyDescent="0.4">
      <c r="A1" s="115" t="s">
        <v>218</v>
      </c>
      <c r="B1" s="115"/>
      <c r="C1" s="35"/>
      <c r="D1" s="35"/>
      <c r="E1" s="30"/>
      <c r="F1" s="30"/>
      <c r="G1" s="30"/>
      <c r="H1" s="30"/>
      <c r="I1" s="30"/>
      <c r="J1" s="30"/>
    </row>
    <row r="2" spans="1:11" x14ac:dyDescent="0.4">
      <c r="A2" s="115"/>
      <c r="B2" s="115"/>
      <c r="C2" s="35"/>
      <c r="D2" s="35"/>
      <c r="E2" s="30"/>
      <c r="F2" s="30"/>
      <c r="G2" s="30"/>
      <c r="H2" s="30"/>
      <c r="I2" s="30"/>
      <c r="J2" s="30"/>
    </row>
    <row r="3" spans="1:11" x14ac:dyDescent="0.4">
      <c r="A3" s="116" t="s">
        <v>219</v>
      </c>
      <c r="B3" s="116"/>
      <c r="C3" s="61" t="s">
        <v>88</v>
      </c>
      <c r="D3" s="61"/>
      <c r="E3" s="30"/>
      <c r="F3" s="30"/>
      <c r="G3" s="30"/>
      <c r="H3" s="30"/>
      <c r="I3" s="30"/>
      <c r="J3" s="30"/>
    </row>
    <row r="4" spans="1:11" x14ac:dyDescent="0.4">
      <c r="A4" s="300"/>
      <c r="B4" s="305" t="s">
        <v>298</v>
      </c>
      <c r="C4" s="302" t="s">
        <v>220</v>
      </c>
      <c r="D4" s="304" t="s">
        <v>221</v>
      </c>
      <c r="E4" s="305" t="s">
        <v>222</v>
      </c>
      <c r="F4" s="297" t="s">
        <v>223</v>
      </c>
      <c r="G4" s="297" t="s">
        <v>224</v>
      </c>
      <c r="H4" s="297" t="s">
        <v>225</v>
      </c>
      <c r="I4" s="297" t="s">
        <v>226</v>
      </c>
      <c r="J4" s="297" t="s">
        <v>227</v>
      </c>
      <c r="K4" s="299"/>
    </row>
    <row r="5" spans="1:11" x14ac:dyDescent="0.4">
      <c r="A5" s="301"/>
      <c r="B5" s="306"/>
      <c r="C5" s="303"/>
      <c r="D5" s="303"/>
      <c r="E5" s="306"/>
      <c r="F5" s="298"/>
      <c r="G5" s="298"/>
      <c r="H5" s="298"/>
      <c r="I5" s="298"/>
      <c r="J5" s="298"/>
      <c r="K5" s="299"/>
    </row>
    <row r="6" spans="1:11" ht="24.9" customHeight="1" x14ac:dyDescent="0.4">
      <c r="A6" s="202" t="s">
        <v>316</v>
      </c>
      <c r="B6" s="280">
        <f>SUM(C6:J6)</f>
        <v>48953</v>
      </c>
      <c r="C6" s="51">
        <v>6234</v>
      </c>
      <c r="D6" s="51">
        <v>37966</v>
      </c>
      <c r="E6" s="51">
        <v>852</v>
      </c>
      <c r="F6" s="51">
        <v>445</v>
      </c>
      <c r="G6" s="51">
        <v>409</v>
      </c>
      <c r="H6" s="51">
        <v>355</v>
      </c>
      <c r="I6" s="51">
        <v>2639</v>
      </c>
      <c r="J6" s="52">
        <v>53</v>
      </c>
    </row>
    <row r="7" spans="1:11" ht="24.9" customHeight="1" x14ac:dyDescent="0.4">
      <c r="A7" s="94" t="s">
        <v>228</v>
      </c>
      <c r="B7" s="281">
        <f>SUM(C7:J7)</f>
        <v>160011</v>
      </c>
      <c r="C7" s="281">
        <v>42662</v>
      </c>
      <c r="D7" s="51">
        <v>110432</v>
      </c>
      <c r="E7" s="51">
        <v>1570</v>
      </c>
      <c r="F7" s="51">
        <v>1177</v>
      </c>
      <c r="G7" s="51">
        <v>1305</v>
      </c>
      <c r="H7" s="51">
        <v>1248</v>
      </c>
      <c r="I7" s="51">
        <v>900</v>
      </c>
      <c r="J7" s="51">
        <v>717</v>
      </c>
    </row>
    <row r="8" spans="1:11" ht="24.9" customHeight="1" x14ac:dyDescent="0.4">
      <c r="A8" s="94" t="s">
        <v>229</v>
      </c>
      <c r="B8" s="281">
        <f t="shared" ref="B8:B11" si="0">SUM(C8:J8)</f>
        <v>443751</v>
      </c>
      <c r="C8" s="281">
        <v>8426</v>
      </c>
      <c r="D8" s="51">
        <v>336925</v>
      </c>
      <c r="E8" s="51">
        <v>12241</v>
      </c>
      <c r="F8" s="51">
        <v>18984</v>
      </c>
      <c r="G8" s="51">
        <v>18650</v>
      </c>
      <c r="H8" s="51">
        <v>25066</v>
      </c>
      <c r="I8" s="51">
        <v>18240</v>
      </c>
      <c r="J8" s="51">
        <v>5219</v>
      </c>
    </row>
    <row r="9" spans="1:11" ht="24.9" customHeight="1" x14ac:dyDescent="0.4">
      <c r="A9" s="94" t="s">
        <v>230</v>
      </c>
      <c r="B9" s="281">
        <f t="shared" si="0"/>
        <v>4885</v>
      </c>
      <c r="C9" s="281">
        <v>379</v>
      </c>
      <c r="D9" s="51">
        <v>4366</v>
      </c>
      <c r="E9" s="51">
        <v>63</v>
      </c>
      <c r="F9" s="51">
        <v>44</v>
      </c>
      <c r="G9" s="51" t="s">
        <v>284</v>
      </c>
      <c r="H9" s="51">
        <v>33</v>
      </c>
      <c r="I9" s="51" t="s">
        <v>284</v>
      </c>
      <c r="J9" s="51" t="s">
        <v>284</v>
      </c>
    </row>
    <row r="10" spans="1:11" ht="24.9" customHeight="1" x14ac:dyDescent="0.4">
      <c r="A10" s="94" t="s">
        <v>231</v>
      </c>
      <c r="B10" s="281">
        <f t="shared" si="0"/>
        <v>45676</v>
      </c>
      <c r="C10" s="281">
        <v>214</v>
      </c>
      <c r="D10" s="51">
        <v>42838</v>
      </c>
      <c r="E10" s="51">
        <v>867</v>
      </c>
      <c r="F10" s="51">
        <v>759</v>
      </c>
      <c r="G10" s="51">
        <v>515</v>
      </c>
      <c r="H10" s="51">
        <v>342</v>
      </c>
      <c r="I10" s="51">
        <v>67</v>
      </c>
      <c r="J10" s="51">
        <v>74</v>
      </c>
    </row>
    <row r="11" spans="1:11" ht="24.9" customHeight="1" x14ac:dyDescent="0.4">
      <c r="A11" s="95" t="s">
        <v>38</v>
      </c>
      <c r="B11" s="281">
        <f t="shared" si="0"/>
        <v>7613</v>
      </c>
      <c r="C11" s="282">
        <v>1504</v>
      </c>
      <c r="D11" s="51">
        <v>5743</v>
      </c>
      <c r="E11" s="51">
        <v>109</v>
      </c>
      <c r="F11" s="51">
        <v>60</v>
      </c>
      <c r="G11" s="51">
        <v>67</v>
      </c>
      <c r="H11" s="51">
        <v>57</v>
      </c>
      <c r="I11" s="51">
        <v>40</v>
      </c>
      <c r="J11" s="51">
        <v>33</v>
      </c>
    </row>
    <row r="12" spans="1:11" ht="18.75" customHeight="1" x14ac:dyDescent="0.15">
      <c r="A12" s="60" t="s">
        <v>232</v>
      </c>
      <c r="B12" s="60"/>
      <c r="C12" s="30"/>
      <c r="D12" s="30"/>
      <c r="E12" s="30"/>
      <c r="F12" s="117"/>
      <c r="G12" s="118"/>
      <c r="H12" s="118"/>
      <c r="I12" s="118"/>
      <c r="J12" s="118"/>
    </row>
    <row r="14" spans="1:11" x14ac:dyDescent="0.4">
      <c r="A14" s="188"/>
      <c r="B14" s="188"/>
      <c r="C14" s="188"/>
      <c r="D14" s="188"/>
      <c r="E14" s="188"/>
      <c r="F14" s="188"/>
      <c r="G14" s="188"/>
      <c r="H14" s="189"/>
      <c r="I14" s="189"/>
      <c r="J14" s="189"/>
    </row>
  </sheetData>
  <mergeCells count="11">
    <mergeCell ref="H4:H5"/>
    <mergeCell ref="I4:I5"/>
    <mergeCell ref="J4:J5"/>
    <mergeCell ref="K4:K5"/>
    <mergeCell ref="A4:A5"/>
    <mergeCell ref="C4:C5"/>
    <mergeCell ref="D4:D5"/>
    <mergeCell ref="E4:E5"/>
    <mergeCell ref="F4:F5"/>
    <mergeCell ref="G4:G5"/>
    <mergeCell ref="B4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4"/>
  <sheetViews>
    <sheetView workbookViewId="0">
      <selection activeCell="I10" sqref="A10:I10"/>
    </sheetView>
  </sheetViews>
  <sheetFormatPr defaultRowHeight="14.4" x14ac:dyDescent="0.25"/>
  <cols>
    <col min="1" max="1" width="10.19921875" style="204" customWidth="1"/>
    <col min="2" max="2" width="7.5" style="204" bestFit="1" customWidth="1"/>
    <col min="3" max="3" width="10.5" style="204" bestFit="1" customWidth="1"/>
    <col min="4" max="4" width="7.5" style="204" bestFit="1" customWidth="1"/>
    <col min="5" max="5" width="10.5" style="204" bestFit="1" customWidth="1"/>
    <col min="6" max="6" width="11.59765625" style="204" bestFit="1" customWidth="1"/>
    <col min="7" max="7" width="10.5" style="204" bestFit="1" customWidth="1"/>
    <col min="8" max="8" width="7.5" style="204" bestFit="1" customWidth="1"/>
    <col min="9" max="9" width="9.5" style="204" bestFit="1" customWidth="1"/>
    <col min="10" max="10" width="7.5" style="204" bestFit="1" customWidth="1"/>
    <col min="11" max="11" width="9.5" style="204" bestFit="1" customWidth="1"/>
    <col min="12" max="12" width="7.5" style="204" bestFit="1" customWidth="1"/>
    <col min="13" max="13" width="9.5" style="204" bestFit="1" customWidth="1"/>
    <col min="14" max="14" width="6.5" style="204" bestFit="1" customWidth="1"/>
    <col min="15" max="15" width="9.5" style="204" bestFit="1" customWidth="1"/>
    <col min="16" max="16" width="7.5" style="204" bestFit="1" customWidth="1"/>
    <col min="17" max="17" width="9.5" style="204" bestFit="1" customWidth="1"/>
    <col min="18" max="233" width="9" style="204"/>
    <col min="234" max="234" width="7.59765625" style="204" customWidth="1"/>
    <col min="235" max="235" width="6.69921875" style="204" customWidth="1"/>
    <col min="236" max="240" width="8.69921875" style="204" customWidth="1"/>
    <col min="241" max="242" width="6.5" style="204" customWidth="1"/>
    <col min="243" max="245" width="8.69921875" style="204" customWidth="1"/>
    <col min="246" max="246" width="6.8984375" style="204" customWidth="1"/>
    <col min="247" max="247" width="8.69921875" style="204" customWidth="1"/>
    <col min="248" max="249" width="6.5" style="204" customWidth="1"/>
    <col min="250" max="489" width="9" style="204"/>
    <col min="490" max="490" width="7.59765625" style="204" customWidth="1"/>
    <col min="491" max="491" width="6.69921875" style="204" customWidth="1"/>
    <col min="492" max="496" width="8.69921875" style="204" customWidth="1"/>
    <col min="497" max="498" width="6.5" style="204" customWidth="1"/>
    <col min="499" max="501" width="8.69921875" style="204" customWidth="1"/>
    <col min="502" max="502" width="6.8984375" style="204" customWidth="1"/>
    <col min="503" max="503" width="8.69921875" style="204" customWidth="1"/>
    <col min="504" max="505" width="6.5" style="204" customWidth="1"/>
    <col min="506" max="745" width="9" style="204"/>
    <col min="746" max="746" width="7.59765625" style="204" customWidth="1"/>
    <col min="747" max="747" width="6.69921875" style="204" customWidth="1"/>
    <col min="748" max="752" width="8.69921875" style="204" customWidth="1"/>
    <col min="753" max="754" width="6.5" style="204" customWidth="1"/>
    <col min="755" max="757" width="8.69921875" style="204" customWidth="1"/>
    <col min="758" max="758" width="6.8984375" style="204" customWidth="1"/>
    <col min="759" max="759" width="8.69921875" style="204" customWidth="1"/>
    <col min="760" max="761" width="6.5" style="204" customWidth="1"/>
    <col min="762" max="1001" width="9" style="204"/>
    <col min="1002" max="1002" width="7.59765625" style="204" customWidth="1"/>
    <col min="1003" max="1003" width="6.69921875" style="204" customWidth="1"/>
    <col min="1004" max="1008" width="8.69921875" style="204" customWidth="1"/>
    <col min="1009" max="1010" width="6.5" style="204" customWidth="1"/>
    <col min="1011" max="1013" width="8.69921875" style="204" customWidth="1"/>
    <col min="1014" max="1014" width="6.8984375" style="204" customWidth="1"/>
    <col min="1015" max="1015" width="8.69921875" style="204" customWidth="1"/>
    <col min="1016" max="1017" width="6.5" style="204" customWidth="1"/>
    <col min="1018" max="1257" width="9" style="204"/>
    <col min="1258" max="1258" width="7.59765625" style="204" customWidth="1"/>
    <col min="1259" max="1259" width="6.69921875" style="204" customWidth="1"/>
    <col min="1260" max="1264" width="8.69921875" style="204" customWidth="1"/>
    <col min="1265" max="1266" width="6.5" style="204" customWidth="1"/>
    <col min="1267" max="1269" width="8.69921875" style="204" customWidth="1"/>
    <col min="1270" max="1270" width="6.8984375" style="204" customWidth="1"/>
    <col min="1271" max="1271" width="8.69921875" style="204" customWidth="1"/>
    <col min="1272" max="1273" width="6.5" style="204" customWidth="1"/>
    <col min="1274" max="1513" width="9" style="204"/>
    <col min="1514" max="1514" width="7.59765625" style="204" customWidth="1"/>
    <col min="1515" max="1515" width="6.69921875" style="204" customWidth="1"/>
    <col min="1516" max="1520" width="8.69921875" style="204" customWidth="1"/>
    <col min="1521" max="1522" width="6.5" style="204" customWidth="1"/>
    <col min="1523" max="1525" width="8.69921875" style="204" customWidth="1"/>
    <col min="1526" max="1526" width="6.8984375" style="204" customWidth="1"/>
    <col min="1527" max="1527" width="8.69921875" style="204" customWidth="1"/>
    <col min="1528" max="1529" width="6.5" style="204" customWidth="1"/>
    <col min="1530" max="1769" width="9" style="204"/>
    <col min="1770" max="1770" width="7.59765625" style="204" customWidth="1"/>
    <col min="1771" max="1771" width="6.69921875" style="204" customWidth="1"/>
    <col min="1772" max="1776" width="8.69921875" style="204" customWidth="1"/>
    <col min="1777" max="1778" width="6.5" style="204" customWidth="1"/>
    <col min="1779" max="1781" width="8.69921875" style="204" customWidth="1"/>
    <col min="1782" max="1782" width="6.8984375" style="204" customWidth="1"/>
    <col min="1783" max="1783" width="8.69921875" style="204" customWidth="1"/>
    <col min="1784" max="1785" width="6.5" style="204" customWidth="1"/>
    <col min="1786" max="2025" width="9" style="204"/>
    <col min="2026" max="2026" width="7.59765625" style="204" customWidth="1"/>
    <col min="2027" max="2027" width="6.69921875" style="204" customWidth="1"/>
    <col min="2028" max="2032" width="8.69921875" style="204" customWidth="1"/>
    <col min="2033" max="2034" width="6.5" style="204" customWidth="1"/>
    <col min="2035" max="2037" width="8.69921875" style="204" customWidth="1"/>
    <col min="2038" max="2038" width="6.8984375" style="204" customWidth="1"/>
    <col min="2039" max="2039" width="8.69921875" style="204" customWidth="1"/>
    <col min="2040" max="2041" width="6.5" style="204" customWidth="1"/>
    <col min="2042" max="2281" width="9" style="204"/>
    <col min="2282" max="2282" width="7.59765625" style="204" customWidth="1"/>
    <col min="2283" max="2283" width="6.69921875" style="204" customWidth="1"/>
    <col min="2284" max="2288" width="8.69921875" style="204" customWidth="1"/>
    <col min="2289" max="2290" width="6.5" style="204" customWidth="1"/>
    <col min="2291" max="2293" width="8.69921875" style="204" customWidth="1"/>
    <col min="2294" max="2294" width="6.8984375" style="204" customWidth="1"/>
    <col min="2295" max="2295" width="8.69921875" style="204" customWidth="1"/>
    <col min="2296" max="2297" width="6.5" style="204" customWidth="1"/>
    <col min="2298" max="2537" width="9" style="204"/>
    <col min="2538" max="2538" width="7.59765625" style="204" customWidth="1"/>
    <col min="2539" max="2539" width="6.69921875" style="204" customWidth="1"/>
    <col min="2540" max="2544" width="8.69921875" style="204" customWidth="1"/>
    <col min="2545" max="2546" width="6.5" style="204" customWidth="1"/>
    <col min="2547" max="2549" width="8.69921875" style="204" customWidth="1"/>
    <col min="2550" max="2550" width="6.8984375" style="204" customWidth="1"/>
    <col min="2551" max="2551" width="8.69921875" style="204" customWidth="1"/>
    <col min="2552" max="2553" width="6.5" style="204" customWidth="1"/>
    <col min="2554" max="2793" width="9" style="204"/>
    <col min="2794" max="2794" width="7.59765625" style="204" customWidth="1"/>
    <col min="2795" max="2795" width="6.69921875" style="204" customWidth="1"/>
    <col min="2796" max="2800" width="8.69921875" style="204" customWidth="1"/>
    <col min="2801" max="2802" width="6.5" style="204" customWidth="1"/>
    <col min="2803" max="2805" width="8.69921875" style="204" customWidth="1"/>
    <col min="2806" max="2806" width="6.8984375" style="204" customWidth="1"/>
    <col min="2807" max="2807" width="8.69921875" style="204" customWidth="1"/>
    <col min="2808" max="2809" width="6.5" style="204" customWidth="1"/>
    <col min="2810" max="3049" width="9" style="204"/>
    <col min="3050" max="3050" width="7.59765625" style="204" customWidth="1"/>
    <col min="3051" max="3051" width="6.69921875" style="204" customWidth="1"/>
    <col min="3052" max="3056" width="8.69921875" style="204" customWidth="1"/>
    <col min="3057" max="3058" width="6.5" style="204" customWidth="1"/>
    <col min="3059" max="3061" width="8.69921875" style="204" customWidth="1"/>
    <col min="3062" max="3062" width="6.8984375" style="204" customWidth="1"/>
    <col min="3063" max="3063" width="8.69921875" style="204" customWidth="1"/>
    <col min="3064" max="3065" width="6.5" style="204" customWidth="1"/>
    <col min="3066" max="3305" width="9" style="204"/>
    <col min="3306" max="3306" width="7.59765625" style="204" customWidth="1"/>
    <col min="3307" max="3307" width="6.69921875" style="204" customWidth="1"/>
    <col min="3308" max="3312" width="8.69921875" style="204" customWidth="1"/>
    <col min="3313" max="3314" width="6.5" style="204" customWidth="1"/>
    <col min="3315" max="3317" width="8.69921875" style="204" customWidth="1"/>
    <col min="3318" max="3318" width="6.8984375" style="204" customWidth="1"/>
    <col min="3319" max="3319" width="8.69921875" style="204" customWidth="1"/>
    <col min="3320" max="3321" width="6.5" style="204" customWidth="1"/>
    <col min="3322" max="3561" width="9" style="204"/>
    <col min="3562" max="3562" width="7.59765625" style="204" customWidth="1"/>
    <col min="3563" max="3563" width="6.69921875" style="204" customWidth="1"/>
    <col min="3564" max="3568" width="8.69921875" style="204" customWidth="1"/>
    <col min="3569" max="3570" width="6.5" style="204" customWidth="1"/>
    <col min="3571" max="3573" width="8.69921875" style="204" customWidth="1"/>
    <col min="3574" max="3574" width="6.8984375" style="204" customWidth="1"/>
    <col min="3575" max="3575" width="8.69921875" style="204" customWidth="1"/>
    <col min="3576" max="3577" width="6.5" style="204" customWidth="1"/>
    <col min="3578" max="3817" width="9" style="204"/>
    <col min="3818" max="3818" width="7.59765625" style="204" customWidth="1"/>
    <col min="3819" max="3819" width="6.69921875" style="204" customWidth="1"/>
    <col min="3820" max="3824" width="8.69921875" style="204" customWidth="1"/>
    <col min="3825" max="3826" width="6.5" style="204" customWidth="1"/>
    <col min="3827" max="3829" width="8.69921875" style="204" customWidth="1"/>
    <col min="3830" max="3830" width="6.8984375" style="204" customWidth="1"/>
    <col min="3831" max="3831" width="8.69921875" style="204" customWidth="1"/>
    <col min="3832" max="3833" width="6.5" style="204" customWidth="1"/>
    <col min="3834" max="4073" width="9" style="204"/>
    <col min="4074" max="4074" width="7.59765625" style="204" customWidth="1"/>
    <col min="4075" max="4075" width="6.69921875" style="204" customWidth="1"/>
    <col min="4076" max="4080" width="8.69921875" style="204" customWidth="1"/>
    <col min="4081" max="4082" width="6.5" style="204" customWidth="1"/>
    <col min="4083" max="4085" width="8.69921875" style="204" customWidth="1"/>
    <col min="4086" max="4086" width="6.8984375" style="204" customWidth="1"/>
    <col min="4087" max="4087" width="8.69921875" style="204" customWidth="1"/>
    <col min="4088" max="4089" width="6.5" style="204" customWidth="1"/>
    <col min="4090" max="4329" width="9" style="204"/>
    <col min="4330" max="4330" width="7.59765625" style="204" customWidth="1"/>
    <col min="4331" max="4331" width="6.69921875" style="204" customWidth="1"/>
    <col min="4332" max="4336" width="8.69921875" style="204" customWidth="1"/>
    <col min="4337" max="4338" width="6.5" style="204" customWidth="1"/>
    <col min="4339" max="4341" width="8.69921875" style="204" customWidth="1"/>
    <col min="4342" max="4342" width="6.8984375" style="204" customWidth="1"/>
    <col min="4343" max="4343" width="8.69921875" style="204" customWidth="1"/>
    <col min="4344" max="4345" width="6.5" style="204" customWidth="1"/>
    <col min="4346" max="4585" width="9" style="204"/>
    <col min="4586" max="4586" width="7.59765625" style="204" customWidth="1"/>
    <col min="4587" max="4587" width="6.69921875" style="204" customWidth="1"/>
    <col min="4588" max="4592" width="8.69921875" style="204" customWidth="1"/>
    <col min="4593" max="4594" width="6.5" style="204" customWidth="1"/>
    <col min="4595" max="4597" width="8.69921875" style="204" customWidth="1"/>
    <col min="4598" max="4598" width="6.8984375" style="204" customWidth="1"/>
    <col min="4599" max="4599" width="8.69921875" style="204" customWidth="1"/>
    <col min="4600" max="4601" width="6.5" style="204" customWidth="1"/>
    <col min="4602" max="4841" width="9" style="204"/>
    <col min="4842" max="4842" width="7.59765625" style="204" customWidth="1"/>
    <col min="4843" max="4843" width="6.69921875" style="204" customWidth="1"/>
    <col min="4844" max="4848" width="8.69921875" style="204" customWidth="1"/>
    <col min="4849" max="4850" width="6.5" style="204" customWidth="1"/>
    <col min="4851" max="4853" width="8.69921875" style="204" customWidth="1"/>
    <col min="4854" max="4854" width="6.8984375" style="204" customWidth="1"/>
    <col min="4855" max="4855" width="8.69921875" style="204" customWidth="1"/>
    <col min="4856" max="4857" width="6.5" style="204" customWidth="1"/>
    <col min="4858" max="5097" width="9" style="204"/>
    <col min="5098" max="5098" width="7.59765625" style="204" customWidth="1"/>
    <col min="5099" max="5099" width="6.69921875" style="204" customWidth="1"/>
    <col min="5100" max="5104" width="8.69921875" style="204" customWidth="1"/>
    <col min="5105" max="5106" width="6.5" style="204" customWidth="1"/>
    <col min="5107" max="5109" width="8.69921875" style="204" customWidth="1"/>
    <col min="5110" max="5110" width="6.8984375" style="204" customWidth="1"/>
    <col min="5111" max="5111" width="8.69921875" style="204" customWidth="1"/>
    <col min="5112" max="5113" width="6.5" style="204" customWidth="1"/>
    <col min="5114" max="5353" width="9" style="204"/>
    <col min="5354" max="5354" width="7.59765625" style="204" customWidth="1"/>
    <col min="5355" max="5355" width="6.69921875" style="204" customWidth="1"/>
    <col min="5356" max="5360" width="8.69921875" style="204" customWidth="1"/>
    <col min="5361" max="5362" width="6.5" style="204" customWidth="1"/>
    <col min="5363" max="5365" width="8.69921875" style="204" customWidth="1"/>
    <col min="5366" max="5366" width="6.8984375" style="204" customWidth="1"/>
    <col min="5367" max="5367" width="8.69921875" style="204" customWidth="1"/>
    <col min="5368" max="5369" width="6.5" style="204" customWidth="1"/>
    <col min="5370" max="5609" width="9" style="204"/>
    <col min="5610" max="5610" width="7.59765625" style="204" customWidth="1"/>
    <col min="5611" max="5611" width="6.69921875" style="204" customWidth="1"/>
    <col min="5612" max="5616" width="8.69921875" style="204" customWidth="1"/>
    <col min="5617" max="5618" width="6.5" style="204" customWidth="1"/>
    <col min="5619" max="5621" width="8.69921875" style="204" customWidth="1"/>
    <col min="5622" max="5622" width="6.8984375" style="204" customWidth="1"/>
    <col min="5623" max="5623" width="8.69921875" style="204" customWidth="1"/>
    <col min="5624" max="5625" width="6.5" style="204" customWidth="1"/>
    <col min="5626" max="5865" width="9" style="204"/>
    <col min="5866" max="5866" width="7.59765625" style="204" customWidth="1"/>
    <col min="5867" max="5867" width="6.69921875" style="204" customWidth="1"/>
    <col min="5868" max="5872" width="8.69921875" style="204" customWidth="1"/>
    <col min="5873" max="5874" width="6.5" style="204" customWidth="1"/>
    <col min="5875" max="5877" width="8.69921875" style="204" customWidth="1"/>
    <col min="5878" max="5878" width="6.8984375" style="204" customWidth="1"/>
    <col min="5879" max="5879" width="8.69921875" style="204" customWidth="1"/>
    <col min="5880" max="5881" width="6.5" style="204" customWidth="1"/>
    <col min="5882" max="6121" width="9" style="204"/>
    <col min="6122" max="6122" width="7.59765625" style="204" customWidth="1"/>
    <col min="6123" max="6123" width="6.69921875" style="204" customWidth="1"/>
    <col min="6124" max="6128" width="8.69921875" style="204" customWidth="1"/>
    <col min="6129" max="6130" width="6.5" style="204" customWidth="1"/>
    <col min="6131" max="6133" width="8.69921875" style="204" customWidth="1"/>
    <col min="6134" max="6134" width="6.8984375" style="204" customWidth="1"/>
    <col min="6135" max="6135" width="8.69921875" style="204" customWidth="1"/>
    <col min="6136" max="6137" width="6.5" style="204" customWidth="1"/>
    <col min="6138" max="6377" width="9" style="204"/>
    <col min="6378" max="6378" width="7.59765625" style="204" customWidth="1"/>
    <col min="6379" max="6379" width="6.69921875" style="204" customWidth="1"/>
    <col min="6380" max="6384" width="8.69921875" style="204" customWidth="1"/>
    <col min="6385" max="6386" width="6.5" style="204" customWidth="1"/>
    <col min="6387" max="6389" width="8.69921875" style="204" customWidth="1"/>
    <col min="6390" max="6390" width="6.8984375" style="204" customWidth="1"/>
    <col min="6391" max="6391" width="8.69921875" style="204" customWidth="1"/>
    <col min="6392" max="6393" width="6.5" style="204" customWidth="1"/>
    <col min="6394" max="6633" width="9" style="204"/>
    <col min="6634" max="6634" width="7.59765625" style="204" customWidth="1"/>
    <col min="6635" max="6635" width="6.69921875" style="204" customWidth="1"/>
    <col min="6636" max="6640" width="8.69921875" style="204" customWidth="1"/>
    <col min="6641" max="6642" width="6.5" style="204" customWidth="1"/>
    <col min="6643" max="6645" width="8.69921875" style="204" customWidth="1"/>
    <col min="6646" max="6646" width="6.8984375" style="204" customWidth="1"/>
    <col min="6647" max="6647" width="8.69921875" style="204" customWidth="1"/>
    <col min="6648" max="6649" width="6.5" style="204" customWidth="1"/>
    <col min="6650" max="6889" width="9" style="204"/>
    <col min="6890" max="6890" width="7.59765625" style="204" customWidth="1"/>
    <col min="6891" max="6891" width="6.69921875" style="204" customWidth="1"/>
    <col min="6892" max="6896" width="8.69921875" style="204" customWidth="1"/>
    <col min="6897" max="6898" width="6.5" style="204" customWidth="1"/>
    <col min="6899" max="6901" width="8.69921875" style="204" customWidth="1"/>
    <col min="6902" max="6902" width="6.8984375" style="204" customWidth="1"/>
    <col min="6903" max="6903" width="8.69921875" style="204" customWidth="1"/>
    <col min="6904" max="6905" width="6.5" style="204" customWidth="1"/>
    <col min="6906" max="7145" width="9" style="204"/>
    <col min="7146" max="7146" width="7.59765625" style="204" customWidth="1"/>
    <col min="7147" max="7147" width="6.69921875" style="204" customWidth="1"/>
    <col min="7148" max="7152" width="8.69921875" style="204" customWidth="1"/>
    <col min="7153" max="7154" width="6.5" style="204" customWidth="1"/>
    <col min="7155" max="7157" width="8.69921875" style="204" customWidth="1"/>
    <col min="7158" max="7158" width="6.8984375" style="204" customWidth="1"/>
    <col min="7159" max="7159" width="8.69921875" style="204" customWidth="1"/>
    <col min="7160" max="7161" width="6.5" style="204" customWidth="1"/>
    <col min="7162" max="7401" width="9" style="204"/>
    <col min="7402" max="7402" width="7.59765625" style="204" customWidth="1"/>
    <col min="7403" max="7403" width="6.69921875" style="204" customWidth="1"/>
    <col min="7404" max="7408" width="8.69921875" style="204" customWidth="1"/>
    <col min="7409" max="7410" width="6.5" style="204" customWidth="1"/>
    <col min="7411" max="7413" width="8.69921875" style="204" customWidth="1"/>
    <col min="7414" max="7414" width="6.8984375" style="204" customWidth="1"/>
    <col min="7415" max="7415" width="8.69921875" style="204" customWidth="1"/>
    <col min="7416" max="7417" width="6.5" style="204" customWidth="1"/>
    <col min="7418" max="7657" width="9" style="204"/>
    <col min="7658" max="7658" width="7.59765625" style="204" customWidth="1"/>
    <col min="7659" max="7659" width="6.69921875" style="204" customWidth="1"/>
    <col min="7660" max="7664" width="8.69921875" style="204" customWidth="1"/>
    <col min="7665" max="7666" width="6.5" style="204" customWidth="1"/>
    <col min="7667" max="7669" width="8.69921875" style="204" customWidth="1"/>
    <col min="7670" max="7670" width="6.8984375" style="204" customWidth="1"/>
    <col min="7671" max="7671" width="8.69921875" style="204" customWidth="1"/>
    <col min="7672" max="7673" width="6.5" style="204" customWidth="1"/>
    <col min="7674" max="7913" width="9" style="204"/>
    <col min="7914" max="7914" width="7.59765625" style="204" customWidth="1"/>
    <col min="7915" max="7915" width="6.69921875" style="204" customWidth="1"/>
    <col min="7916" max="7920" width="8.69921875" style="204" customWidth="1"/>
    <col min="7921" max="7922" width="6.5" style="204" customWidth="1"/>
    <col min="7923" max="7925" width="8.69921875" style="204" customWidth="1"/>
    <col min="7926" max="7926" width="6.8984375" style="204" customWidth="1"/>
    <col min="7927" max="7927" width="8.69921875" style="204" customWidth="1"/>
    <col min="7928" max="7929" width="6.5" style="204" customWidth="1"/>
    <col min="7930" max="8169" width="9" style="204"/>
    <col min="8170" max="8170" width="7.59765625" style="204" customWidth="1"/>
    <col min="8171" max="8171" width="6.69921875" style="204" customWidth="1"/>
    <col min="8172" max="8176" width="8.69921875" style="204" customWidth="1"/>
    <col min="8177" max="8178" width="6.5" style="204" customWidth="1"/>
    <col min="8179" max="8181" width="8.69921875" style="204" customWidth="1"/>
    <col min="8182" max="8182" width="6.8984375" style="204" customWidth="1"/>
    <col min="8183" max="8183" width="8.69921875" style="204" customWidth="1"/>
    <col min="8184" max="8185" width="6.5" style="204" customWidth="1"/>
    <col min="8186" max="8425" width="9" style="204"/>
    <col min="8426" max="8426" width="7.59765625" style="204" customWidth="1"/>
    <col min="8427" max="8427" width="6.69921875" style="204" customWidth="1"/>
    <col min="8428" max="8432" width="8.69921875" style="204" customWidth="1"/>
    <col min="8433" max="8434" width="6.5" style="204" customWidth="1"/>
    <col min="8435" max="8437" width="8.69921875" style="204" customWidth="1"/>
    <col min="8438" max="8438" width="6.8984375" style="204" customWidth="1"/>
    <col min="8439" max="8439" width="8.69921875" style="204" customWidth="1"/>
    <col min="8440" max="8441" width="6.5" style="204" customWidth="1"/>
    <col min="8442" max="8681" width="9" style="204"/>
    <col min="8682" max="8682" width="7.59765625" style="204" customWidth="1"/>
    <col min="8683" max="8683" width="6.69921875" style="204" customWidth="1"/>
    <col min="8684" max="8688" width="8.69921875" style="204" customWidth="1"/>
    <col min="8689" max="8690" width="6.5" style="204" customWidth="1"/>
    <col min="8691" max="8693" width="8.69921875" style="204" customWidth="1"/>
    <col min="8694" max="8694" width="6.8984375" style="204" customWidth="1"/>
    <col min="8695" max="8695" width="8.69921875" style="204" customWidth="1"/>
    <col min="8696" max="8697" width="6.5" style="204" customWidth="1"/>
    <col min="8698" max="8937" width="9" style="204"/>
    <col min="8938" max="8938" width="7.59765625" style="204" customWidth="1"/>
    <col min="8939" max="8939" width="6.69921875" style="204" customWidth="1"/>
    <col min="8940" max="8944" width="8.69921875" style="204" customWidth="1"/>
    <col min="8945" max="8946" width="6.5" style="204" customWidth="1"/>
    <col min="8947" max="8949" width="8.69921875" style="204" customWidth="1"/>
    <col min="8950" max="8950" width="6.8984375" style="204" customWidth="1"/>
    <col min="8951" max="8951" width="8.69921875" style="204" customWidth="1"/>
    <col min="8952" max="8953" width="6.5" style="204" customWidth="1"/>
    <col min="8954" max="9193" width="9" style="204"/>
    <col min="9194" max="9194" width="7.59765625" style="204" customWidth="1"/>
    <col min="9195" max="9195" width="6.69921875" style="204" customWidth="1"/>
    <col min="9196" max="9200" width="8.69921875" style="204" customWidth="1"/>
    <col min="9201" max="9202" width="6.5" style="204" customWidth="1"/>
    <col min="9203" max="9205" width="8.69921875" style="204" customWidth="1"/>
    <col min="9206" max="9206" width="6.8984375" style="204" customWidth="1"/>
    <col min="9207" max="9207" width="8.69921875" style="204" customWidth="1"/>
    <col min="9208" max="9209" width="6.5" style="204" customWidth="1"/>
    <col min="9210" max="9449" width="9" style="204"/>
    <col min="9450" max="9450" width="7.59765625" style="204" customWidth="1"/>
    <col min="9451" max="9451" width="6.69921875" style="204" customWidth="1"/>
    <col min="9452" max="9456" width="8.69921875" style="204" customWidth="1"/>
    <col min="9457" max="9458" width="6.5" style="204" customWidth="1"/>
    <col min="9459" max="9461" width="8.69921875" style="204" customWidth="1"/>
    <col min="9462" max="9462" width="6.8984375" style="204" customWidth="1"/>
    <col min="9463" max="9463" width="8.69921875" style="204" customWidth="1"/>
    <col min="9464" max="9465" width="6.5" style="204" customWidth="1"/>
    <col min="9466" max="9705" width="9" style="204"/>
    <col min="9706" max="9706" width="7.59765625" style="204" customWidth="1"/>
    <col min="9707" max="9707" width="6.69921875" style="204" customWidth="1"/>
    <col min="9708" max="9712" width="8.69921875" style="204" customWidth="1"/>
    <col min="9713" max="9714" width="6.5" style="204" customWidth="1"/>
    <col min="9715" max="9717" width="8.69921875" style="204" customWidth="1"/>
    <col min="9718" max="9718" width="6.8984375" style="204" customWidth="1"/>
    <col min="9719" max="9719" width="8.69921875" style="204" customWidth="1"/>
    <col min="9720" max="9721" width="6.5" style="204" customWidth="1"/>
    <col min="9722" max="9961" width="9" style="204"/>
    <col min="9962" max="9962" width="7.59765625" style="204" customWidth="1"/>
    <col min="9963" max="9963" width="6.69921875" style="204" customWidth="1"/>
    <col min="9964" max="9968" width="8.69921875" style="204" customWidth="1"/>
    <col min="9969" max="9970" width="6.5" style="204" customWidth="1"/>
    <col min="9971" max="9973" width="8.69921875" style="204" customWidth="1"/>
    <col min="9974" max="9974" width="6.8984375" style="204" customWidth="1"/>
    <col min="9975" max="9975" width="8.69921875" style="204" customWidth="1"/>
    <col min="9976" max="9977" width="6.5" style="204" customWidth="1"/>
    <col min="9978" max="10217" width="9" style="204"/>
    <col min="10218" max="10218" width="7.59765625" style="204" customWidth="1"/>
    <col min="10219" max="10219" width="6.69921875" style="204" customWidth="1"/>
    <col min="10220" max="10224" width="8.69921875" style="204" customWidth="1"/>
    <col min="10225" max="10226" width="6.5" style="204" customWidth="1"/>
    <col min="10227" max="10229" width="8.69921875" style="204" customWidth="1"/>
    <col min="10230" max="10230" width="6.8984375" style="204" customWidth="1"/>
    <col min="10231" max="10231" width="8.69921875" style="204" customWidth="1"/>
    <col min="10232" max="10233" width="6.5" style="204" customWidth="1"/>
    <col min="10234" max="10473" width="9" style="204"/>
    <col min="10474" max="10474" width="7.59765625" style="204" customWidth="1"/>
    <col min="10475" max="10475" width="6.69921875" style="204" customWidth="1"/>
    <col min="10476" max="10480" width="8.69921875" style="204" customWidth="1"/>
    <col min="10481" max="10482" width="6.5" style="204" customWidth="1"/>
    <col min="10483" max="10485" width="8.69921875" style="204" customWidth="1"/>
    <col min="10486" max="10486" width="6.8984375" style="204" customWidth="1"/>
    <col min="10487" max="10487" width="8.69921875" style="204" customWidth="1"/>
    <col min="10488" max="10489" width="6.5" style="204" customWidth="1"/>
    <col min="10490" max="10729" width="9" style="204"/>
    <col min="10730" max="10730" width="7.59765625" style="204" customWidth="1"/>
    <col min="10731" max="10731" width="6.69921875" style="204" customWidth="1"/>
    <col min="10732" max="10736" width="8.69921875" style="204" customWidth="1"/>
    <col min="10737" max="10738" width="6.5" style="204" customWidth="1"/>
    <col min="10739" max="10741" width="8.69921875" style="204" customWidth="1"/>
    <col min="10742" max="10742" width="6.8984375" style="204" customWidth="1"/>
    <col min="10743" max="10743" width="8.69921875" style="204" customWidth="1"/>
    <col min="10744" max="10745" width="6.5" style="204" customWidth="1"/>
    <col min="10746" max="10985" width="9" style="204"/>
    <col min="10986" max="10986" width="7.59765625" style="204" customWidth="1"/>
    <col min="10987" max="10987" width="6.69921875" style="204" customWidth="1"/>
    <col min="10988" max="10992" width="8.69921875" style="204" customWidth="1"/>
    <col min="10993" max="10994" width="6.5" style="204" customWidth="1"/>
    <col min="10995" max="10997" width="8.69921875" style="204" customWidth="1"/>
    <col min="10998" max="10998" width="6.8984375" style="204" customWidth="1"/>
    <col min="10999" max="10999" width="8.69921875" style="204" customWidth="1"/>
    <col min="11000" max="11001" width="6.5" style="204" customWidth="1"/>
    <col min="11002" max="11241" width="9" style="204"/>
    <col min="11242" max="11242" width="7.59765625" style="204" customWidth="1"/>
    <col min="11243" max="11243" width="6.69921875" style="204" customWidth="1"/>
    <col min="11244" max="11248" width="8.69921875" style="204" customWidth="1"/>
    <col min="11249" max="11250" width="6.5" style="204" customWidth="1"/>
    <col min="11251" max="11253" width="8.69921875" style="204" customWidth="1"/>
    <col min="11254" max="11254" width="6.8984375" style="204" customWidth="1"/>
    <col min="11255" max="11255" width="8.69921875" style="204" customWidth="1"/>
    <col min="11256" max="11257" width="6.5" style="204" customWidth="1"/>
    <col min="11258" max="11497" width="9" style="204"/>
    <col min="11498" max="11498" width="7.59765625" style="204" customWidth="1"/>
    <col min="11499" max="11499" width="6.69921875" style="204" customWidth="1"/>
    <col min="11500" max="11504" width="8.69921875" style="204" customWidth="1"/>
    <col min="11505" max="11506" width="6.5" style="204" customWidth="1"/>
    <col min="11507" max="11509" width="8.69921875" style="204" customWidth="1"/>
    <col min="11510" max="11510" width="6.8984375" style="204" customWidth="1"/>
    <col min="11511" max="11511" width="8.69921875" style="204" customWidth="1"/>
    <col min="11512" max="11513" width="6.5" style="204" customWidth="1"/>
    <col min="11514" max="11753" width="9" style="204"/>
    <col min="11754" max="11754" width="7.59765625" style="204" customWidth="1"/>
    <col min="11755" max="11755" width="6.69921875" style="204" customWidth="1"/>
    <col min="11756" max="11760" width="8.69921875" style="204" customWidth="1"/>
    <col min="11761" max="11762" width="6.5" style="204" customWidth="1"/>
    <col min="11763" max="11765" width="8.69921875" style="204" customWidth="1"/>
    <col min="11766" max="11766" width="6.8984375" style="204" customWidth="1"/>
    <col min="11767" max="11767" width="8.69921875" style="204" customWidth="1"/>
    <col min="11768" max="11769" width="6.5" style="204" customWidth="1"/>
    <col min="11770" max="12009" width="9" style="204"/>
    <col min="12010" max="12010" width="7.59765625" style="204" customWidth="1"/>
    <col min="12011" max="12011" width="6.69921875" style="204" customWidth="1"/>
    <col min="12012" max="12016" width="8.69921875" style="204" customWidth="1"/>
    <col min="12017" max="12018" width="6.5" style="204" customWidth="1"/>
    <col min="12019" max="12021" width="8.69921875" style="204" customWidth="1"/>
    <col min="12022" max="12022" width="6.8984375" style="204" customWidth="1"/>
    <col min="12023" max="12023" width="8.69921875" style="204" customWidth="1"/>
    <col min="12024" max="12025" width="6.5" style="204" customWidth="1"/>
    <col min="12026" max="12265" width="9" style="204"/>
    <col min="12266" max="12266" width="7.59765625" style="204" customWidth="1"/>
    <col min="12267" max="12267" width="6.69921875" style="204" customWidth="1"/>
    <col min="12268" max="12272" width="8.69921875" style="204" customWidth="1"/>
    <col min="12273" max="12274" width="6.5" style="204" customWidth="1"/>
    <col min="12275" max="12277" width="8.69921875" style="204" customWidth="1"/>
    <col min="12278" max="12278" width="6.8984375" style="204" customWidth="1"/>
    <col min="12279" max="12279" width="8.69921875" style="204" customWidth="1"/>
    <col min="12280" max="12281" width="6.5" style="204" customWidth="1"/>
    <col min="12282" max="12521" width="9" style="204"/>
    <col min="12522" max="12522" width="7.59765625" style="204" customWidth="1"/>
    <col min="12523" max="12523" width="6.69921875" style="204" customWidth="1"/>
    <col min="12524" max="12528" width="8.69921875" style="204" customWidth="1"/>
    <col min="12529" max="12530" width="6.5" style="204" customWidth="1"/>
    <col min="12531" max="12533" width="8.69921875" style="204" customWidth="1"/>
    <col min="12534" max="12534" width="6.8984375" style="204" customWidth="1"/>
    <col min="12535" max="12535" width="8.69921875" style="204" customWidth="1"/>
    <col min="12536" max="12537" width="6.5" style="204" customWidth="1"/>
    <col min="12538" max="12777" width="9" style="204"/>
    <col min="12778" max="12778" width="7.59765625" style="204" customWidth="1"/>
    <col min="12779" max="12779" width="6.69921875" style="204" customWidth="1"/>
    <col min="12780" max="12784" width="8.69921875" style="204" customWidth="1"/>
    <col min="12785" max="12786" width="6.5" style="204" customWidth="1"/>
    <col min="12787" max="12789" width="8.69921875" style="204" customWidth="1"/>
    <col min="12790" max="12790" width="6.8984375" style="204" customWidth="1"/>
    <col min="12791" max="12791" width="8.69921875" style="204" customWidth="1"/>
    <col min="12792" max="12793" width="6.5" style="204" customWidth="1"/>
    <col min="12794" max="13033" width="9" style="204"/>
    <col min="13034" max="13034" width="7.59765625" style="204" customWidth="1"/>
    <col min="13035" max="13035" width="6.69921875" style="204" customWidth="1"/>
    <col min="13036" max="13040" width="8.69921875" style="204" customWidth="1"/>
    <col min="13041" max="13042" width="6.5" style="204" customWidth="1"/>
    <col min="13043" max="13045" width="8.69921875" style="204" customWidth="1"/>
    <col min="13046" max="13046" width="6.8984375" style="204" customWidth="1"/>
    <col min="13047" max="13047" width="8.69921875" style="204" customWidth="1"/>
    <col min="13048" max="13049" width="6.5" style="204" customWidth="1"/>
    <col min="13050" max="13289" width="9" style="204"/>
    <col min="13290" max="13290" width="7.59765625" style="204" customWidth="1"/>
    <col min="13291" max="13291" width="6.69921875" style="204" customWidth="1"/>
    <col min="13292" max="13296" width="8.69921875" style="204" customWidth="1"/>
    <col min="13297" max="13298" width="6.5" style="204" customWidth="1"/>
    <col min="13299" max="13301" width="8.69921875" style="204" customWidth="1"/>
    <col min="13302" max="13302" width="6.8984375" style="204" customWidth="1"/>
    <col min="13303" max="13303" width="8.69921875" style="204" customWidth="1"/>
    <col min="13304" max="13305" width="6.5" style="204" customWidth="1"/>
    <col min="13306" max="13545" width="9" style="204"/>
    <col min="13546" max="13546" width="7.59765625" style="204" customWidth="1"/>
    <col min="13547" max="13547" width="6.69921875" style="204" customWidth="1"/>
    <col min="13548" max="13552" width="8.69921875" style="204" customWidth="1"/>
    <col min="13553" max="13554" width="6.5" style="204" customWidth="1"/>
    <col min="13555" max="13557" width="8.69921875" style="204" customWidth="1"/>
    <col min="13558" max="13558" width="6.8984375" style="204" customWidth="1"/>
    <col min="13559" max="13559" width="8.69921875" style="204" customWidth="1"/>
    <col min="13560" max="13561" width="6.5" style="204" customWidth="1"/>
    <col min="13562" max="13801" width="9" style="204"/>
    <col min="13802" max="13802" width="7.59765625" style="204" customWidth="1"/>
    <col min="13803" max="13803" width="6.69921875" style="204" customWidth="1"/>
    <col min="13804" max="13808" width="8.69921875" style="204" customWidth="1"/>
    <col min="13809" max="13810" width="6.5" style="204" customWidth="1"/>
    <col min="13811" max="13813" width="8.69921875" style="204" customWidth="1"/>
    <col min="13814" max="13814" width="6.8984375" style="204" customWidth="1"/>
    <col min="13815" max="13815" width="8.69921875" style="204" customWidth="1"/>
    <col min="13816" max="13817" width="6.5" style="204" customWidth="1"/>
    <col min="13818" max="14057" width="9" style="204"/>
    <col min="14058" max="14058" width="7.59765625" style="204" customWidth="1"/>
    <col min="14059" max="14059" width="6.69921875" style="204" customWidth="1"/>
    <col min="14060" max="14064" width="8.69921875" style="204" customWidth="1"/>
    <col min="14065" max="14066" width="6.5" style="204" customWidth="1"/>
    <col min="14067" max="14069" width="8.69921875" style="204" customWidth="1"/>
    <col min="14070" max="14070" width="6.8984375" style="204" customWidth="1"/>
    <col min="14071" max="14071" width="8.69921875" style="204" customWidth="1"/>
    <col min="14072" max="14073" width="6.5" style="204" customWidth="1"/>
    <col min="14074" max="14313" width="9" style="204"/>
    <col min="14314" max="14314" width="7.59765625" style="204" customWidth="1"/>
    <col min="14315" max="14315" width="6.69921875" style="204" customWidth="1"/>
    <col min="14316" max="14320" width="8.69921875" style="204" customWidth="1"/>
    <col min="14321" max="14322" width="6.5" style="204" customWidth="1"/>
    <col min="14323" max="14325" width="8.69921875" style="204" customWidth="1"/>
    <col min="14326" max="14326" width="6.8984375" style="204" customWidth="1"/>
    <col min="14327" max="14327" width="8.69921875" style="204" customWidth="1"/>
    <col min="14328" max="14329" width="6.5" style="204" customWidth="1"/>
    <col min="14330" max="14569" width="9" style="204"/>
    <col min="14570" max="14570" width="7.59765625" style="204" customWidth="1"/>
    <col min="14571" max="14571" width="6.69921875" style="204" customWidth="1"/>
    <col min="14572" max="14576" width="8.69921875" style="204" customWidth="1"/>
    <col min="14577" max="14578" width="6.5" style="204" customWidth="1"/>
    <col min="14579" max="14581" width="8.69921875" style="204" customWidth="1"/>
    <col min="14582" max="14582" width="6.8984375" style="204" customWidth="1"/>
    <col min="14583" max="14583" width="8.69921875" style="204" customWidth="1"/>
    <col min="14584" max="14585" width="6.5" style="204" customWidth="1"/>
    <col min="14586" max="14825" width="9" style="204"/>
    <col min="14826" max="14826" width="7.59765625" style="204" customWidth="1"/>
    <col min="14827" max="14827" width="6.69921875" style="204" customWidth="1"/>
    <col min="14828" max="14832" width="8.69921875" style="204" customWidth="1"/>
    <col min="14833" max="14834" width="6.5" style="204" customWidth="1"/>
    <col min="14835" max="14837" width="8.69921875" style="204" customWidth="1"/>
    <col min="14838" max="14838" width="6.8984375" style="204" customWidth="1"/>
    <col min="14839" max="14839" width="8.69921875" style="204" customWidth="1"/>
    <col min="14840" max="14841" width="6.5" style="204" customWidth="1"/>
    <col min="14842" max="15081" width="9" style="204"/>
    <col min="15082" max="15082" width="7.59765625" style="204" customWidth="1"/>
    <col min="15083" max="15083" width="6.69921875" style="204" customWidth="1"/>
    <col min="15084" max="15088" width="8.69921875" style="204" customWidth="1"/>
    <col min="15089" max="15090" width="6.5" style="204" customWidth="1"/>
    <col min="15091" max="15093" width="8.69921875" style="204" customWidth="1"/>
    <col min="15094" max="15094" width="6.8984375" style="204" customWidth="1"/>
    <col min="15095" max="15095" width="8.69921875" style="204" customWidth="1"/>
    <col min="15096" max="15097" width="6.5" style="204" customWidth="1"/>
    <col min="15098" max="15337" width="9" style="204"/>
    <col min="15338" max="15338" width="7.59765625" style="204" customWidth="1"/>
    <col min="15339" max="15339" width="6.69921875" style="204" customWidth="1"/>
    <col min="15340" max="15344" width="8.69921875" style="204" customWidth="1"/>
    <col min="15345" max="15346" width="6.5" style="204" customWidth="1"/>
    <col min="15347" max="15349" width="8.69921875" style="204" customWidth="1"/>
    <col min="15350" max="15350" width="6.8984375" style="204" customWidth="1"/>
    <col min="15351" max="15351" width="8.69921875" style="204" customWidth="1"/>
    <col min="15352" max="15353" width="6.5" style="204" customWidth="1"/>
    <col min="15354" max="15593" width="9" style="204"/>
    <col min="15594" max="15594" width="7.59765625" style="204" customWidth="1"/>
    <col min="15595" max="15595" width="6.69921875" style="204" customWidth="1"/>
    <col min="15596" max="15600" width="8.69921875" style="204" customWidth="1"/>
    <col min="15601" max="15602" width="6.5" style="204" customWidth="1"/>
    <col min="15603" max="15605" width="8.69921875" style="204" customWidth="1"/>
    <col min="15606" max="15606" width="6.8984375" style="204" customWidth="1"/>
    <col min="15607" max="15607" width="8.69921875" style="204" customWidth="1"/>
    <col min="15608" max="15609" width="6.5" style="204" customWidth="1"/>
    <col min="15610" max="15849" width="9" style="204"/>
    <col min="15850" max="15850" width="7.59765625" style="204" customWidth="1"/>
    <col min="15851" max="15851" width="6.69921875" style="204" customWidth="1"/>
    <col min="15852" max="15856" width="8.69921875" style="204" customWidth="1"/>
    <col min="15857" max="15858" width="6.5" style="204" customWidth="1"/>
    <col min="15859" max="15861" width="8.69921875" style="204" customWidth="1"/>
    <col min="15862" max="15862" width="6.8984375" style="204" customWidth="1"/>
    <col min="15863" max="15863" width="8.69921875" style="204" customWidth="1"/>
    <col min="15864" max="15865" width="6.5" style="204" customWidth="1"/>
    <col min="15866" max="16105" width="9" style="204"/>
    <col min="16106" max="16106" width="7.59765625" style="204" customWidth="1"/>
    <col min="16107" max="16107" width="6.69921875" style="204" customWidth="1"/>
    <col min="16108" max="16112" width="8.69921875" style="204" customWidth="1"/>
    <col min="16113" max="16114" width="6.5" style="204" customWidth="1"/>
    <col min="16115" max="16117" width="8.69921875" style="204" customWidth="1"/>
    <col min="16118" max="16118" width="6.8984375" style="204" customWidth="1"/>
    <col min="16119" max="16119" width="8.69921875" style="204" customWidth="1"/>
    <col min="16120" max="16121" width="6.5" style="204" customWidth="1"/>
    <col min="16122" max="16361" width="9" style="204"/>
    <col min="16362" max="16384" width="9" style="204" customWidth="1"/>
  </cols>
  <sheetData>
    <row r="1" spans="1:103" ht="20.25" customHeight="1" x14ac:dyDescent="0.3">
      <c r="A1" s="307" t="s">
        <v>44</v>
      </c>
      <c r="B1" s="307"/>
      <c r="C1" s="307"/>
      <c r="D1" s="307"/>
      <c r="E1" s="307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03" ht="15" customHeight="1" x14ac:dyDescent="0.25"/>
    <row r="3" spans="1:103" ht="20.25" customHeight="1" x14ac:dyDescent="0.25">
      <c r="A3" s="205" t="s">
        <v>299</v>
      </c>
    </row>
    <row r="4" spans="1:103" s="206" customFormat="1" ht="27" customHeight="1" x14ac:dyDescent="0.4">
      <c r="A4" s="308"/>
      <c r="B4" s="310" t="s">
        <v>300</v>
      </c>
      <c r="C4" s="311"/>
      <c r="D4" s="310" t="s">
        <v>301</v>
      </c>
      <c r="E4" s="311"/>
      <c r="F4" s="310" t="s">
        <v>302</v>
      </c>
      <c r="G4" s="311"/>
      <c r="H4" s="310" t="s">
        <v>303</v>
      </c>
      <c r="I4" s="311"/>
      <c r="J4" s="310" t="s">
        <v>304</v>
      </c>
      <c r="K4" s="311"/>
      <c r="L4" s="310" t="s">
        <v>305</v>
      </c>
      <c r="M4" s="311"/>
      <c r="N4" s="310" t="s">
        <v>306</v>
      </c>
      <c r="O4" s="311"/>
      <c r="P4" s="310" t="s">
        <v>307</v>
      </c>
      <c r="Q4" s="312"/>
    </row>
    <row r="5" spans="1:103" s="206" customFormat="1" ht="20.100000000000001" customHeight="1" x14ac:dyDescent="0.4">
      <c r="A5" s="309"/>
      <c r="B5" s="207" t="s">
        <v>308</v>
      </c>
      <c r="C5" s="207" t="s">
        <v>309</v>
      </c>
      <c r="D5" s="207" t="s">
        <v>308</v>
      </c>
      <c r="E5" s="207" t="s">
        <v>309</v>
      </c>
      <c r="F5" s="207" t="s">
        <v>308</v>
      </c>
      <c r="G5" s="207" t="s">
        <v>309</v>
      </c>
      <c r="H5" s="207" t="s">
        <v>308</v>
      </c>
      <c r="I5" s="207" t="s">
        <v>309</v>
      </c>
      <c r="J5" s="207" t="s">
        <v>308</v>
      </c>
      <c r="K5" s="207" t="s">
        <v>309</v>
      </c>
      <c r="L5" s="207" t="s">
        <v>308</v>
      </c>
      <c r="M5" s="207" t="s">
        <v>309</v>
      </c>
      <c r="N5" s="207" t="s">
        <v>310</v>
      </c>
      <c r="O5" s="207" t="s">
        <v>309</v>
      </c>
      <c r="P5" s="207" t="s">
        <v>308</v>
      </c>
      <c r="Q5" s="208" t="s">
        <v>309</v>
      </c>
    </row>
    <row r="6" spans="1:103" s="206" customFormat="1" ht="20.100000000000001" customHeight="1" x14ac:dyDescent="0.4">
      <c r="A6" s="220" t="s">
        <v>40</v>
      </c>
      <c r="B6" s="221">
        <v>353</v>
      </c>
      <c r="C6" s="210">
        <v>105044</v>
      </c>
      <c r="D6" s="210">
        <v>145</v>
      </c>
      <c r="E6" s="210">
        <v>68834</v>
      </c>
      <c r="F6" s="210">
        <v>122</v>
      </c>
      <c r="G6" s="210">
        <v>29036</v>
      </c>
      <c r="H6" s="210">
        <v>76</v>
      </c>
      <c r="I6" s="210">
        <v>6338</v>
      </c>
      <c r="J6" s="210">
        <v>2</v>
      </c>
      <c r="K6" s="210">
        <v>626</v>
      </c>
      <c r="L6" s="210">
        <v>5</v>
      </c>
      <c r="M6" s="210">
        <v>175</v>
      </c>
      <c r="N6" s="210">
        <v>3</v>
      </c>
      <c r="O6" s="210">
        <v>35</v>
      </c>
      <c r="P6" s="210">
        <v>87</v>
      </c>
      <c r="Q6" s="210">
        <v>33409</v>
      </c>
    </row>
    <row r="7" spans="1:103" s="206" customFormat="1" ht="20.100000000000001" customHeight="1" x14ac:dyDescent="0.4">
      <c r="A7" s="209" t="s">
        <v>311</v>
      </c>
      <c r="B7" s="222">
        <v>371</v>
      </c>
      <c r="C7" s="211">
        <v>172617</v>
      </c>
      <c r="D7" s="211">
        <v>149</v>
      </c>
      <c r="E7" s="211">
        <v>106800</v>
      </c>
      <c r="F7" s="211">
        <v>140</v>
      </c>
      <c r="G7" s="211">
        <v>54593</v>
      </c>
      <c r="H7" s="211">
        <v>65</v>
      </c>
      <c r="I7" s="211">
        <v>10077</v>
      </c>
      <c r="J7" s="211">
        <v>3</v>
      </c>
      <c r="K7" s="211">
        <v>412</v>
      </c>
      <c r="L7" s="211">
        <v>4</v>
      </c>
      <c r="M7" s="211">
        <v>210</v>
      </c>
      <c r="N7" s="211">
        <v>10</v>
      </c>
      <c r="O7" s="211">
        <v>525</v>
      </c>
      <c r="P7" s="211">
        <v>123</v>
      </c>
      <c r="Q7" s="211">
        <v>59580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</row>
    <row r="8" spans="1:103" s="206" customFormat="1" ht="20.100000000000001" customHeight="1" x14ac:dyDescent="0.4">
      <c r="A8" s="209" t="s">
        <v>312</v>
      </c>
      <c r="B8" s="222">
        <v>486</v>
      </c>
      <c r="C8" s="211">
        <v>263167</v>
      </c>
      <c r="D8" s="211">
        <v>217</v>
      </c>
      <c r="E8" s="211">
        <v>157994</v>
      </c>
      <c r="F8" s="211">
        <v>194</v>
      </c>
      <c r="G8" s="211">
        <v>76861</v>
      </c>
      <c r="H8" s="211">
        <v>64</v>
      </c>
      <c r="I8" s="211">
        <v>7703</v>
      </c>
      <c r="J8" s="211">
        <v>5</v>
      </c>
      <c r="K8" s="211">
        <v>19997</v>
      </c>
      <c r="L8" s="211">
        <v>6</v>
      </c>
      <c r="M8" s="211">
        <v>612</v>
      </c>
      <c r="N8" s="211" t="s">
        <v>284</v>
      </c>
      <c r="O8" s="211" t="s">
        <v>284</v>
      </c>
      <c r="P8" s="211">
        <v>188</v>
      </c>
      <c r="Q8" s="211">
        <v>93031</v>
      </c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103" s="206" customFormat="1" ht="20.100000000000001" customHeight="1" x14ac:dyDescent="0.4">
      <c r="A9" s="209" t="s">
        <v>313</v>
      </c>
      <c r="B9" s="222">
        <v>449</v>
      </c>
      <c r="C9" s="211">
        <v>187980</v>
      </c>
      <c r="D9" s="211">
        <v>165</v>
      </c>
      <c r="E9" s="211">
        <v>83526</v>
      </c>
      <c r="F9" s="211">
        <v>212</v>
      </c>
      <c r="G9" s="211">
        <v>87094</v>
      </c>
      <c r="H9" s="211">
        <v>68</v>
      </c>
      <c r="I9" s="211">
        <v>8441</v>
      </c>
      <c r="J9" s="211">
        <v>3</v>
      </c>
      <c r="K9" s="211">
        <v>8793</v>
      </c>
      <c r="L9" s="211">
        <v>1</v>
      </c>
      <c r="M9" s="211">
        <v>126</v>
      </c>
      <c r="N9" s="211" t="s">
        <v>284</v>
      </c>
      <c r="O9" s="211" t="s">
        <v>284</v>
      </c>
      <c r="P9" s="211">
        <v>199</v>
      </c>
      <c r="Q9" s="211">
        <v>93296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103" s="206" customFormat="1" ht="20.100000000000001" customHeight="1" x14ac:dyDescent="0.4">
      <c r="A10" s="209" t="s">
        <v>314</v>
      </c>
      <c r="B10" s="211">
        <v>507</v>
      </c>
      <c r="C10" s="211">
        <v>208142</v>
      </c>
      <c r="D10" s="211">
        <v>190</v>
      </c>
      <c r="E10" s="211">
        <v>98932</v>
      </c>
      <c r="F10" s="211">
        <v>220</v>
      </c>
      <c r="G10" s="211">
        <v>74910</v>
      </c>
      <c r="H10" s="211">
        <v>80</v>
      </c>
      <c r="I10" s="211">
        <v>2</v>
      </c>
      <c r="J10" s="211">
        <v>10</v>
      </c>
      <c r="K10" s="211">
        <v>34212</v>
      </c>
      <c r="L10" s="211">
        <v>6</v>
      </c>
      <c r="M10" s="211">
        <v>65</v>
      </c>
      <c r="N10" s="211">
        <v>1</v>
      </c>
      <c r="O10" s="211">
        <v>21</v>
      </c>
      <c r="P10" s="211">
        <v>213</v>
      </c>
      <c r="Q10" s="211">
        <v>128359</v>
      </c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</row>
    <row r="11" spans="1:103" s="206" customFormat="1" ht="20.100000000000001" customHeight="1" x14ac:dyDescent="0.4">
      <c r="A11" s="209" t="s">
        <v>290</v>
      </c>
      <c r="B11" s="214">
        <f t="shared" ref="B11" si="0">SUM(D11+J11+F11+N11+H11+L11+P11)</f>
        <v>539</v>
      </c>
      <c r="C11" s="214">
        <f t="shared" ref="C11" si="1">SUM(E11+K11+G11+O11+I11+M11+Q11)</f>
        <v>206679</v>
      </c>
      <c r="D11" s="213">
        <v>202</v>
      </c>
      <c r="E11" s="213">
        <v>52963</v>
      </c>
      <c r="F11" s="213">
        <v>171</v>
      </c>
      <c r="G11" s="213">
        <v>78314</v>
      </c>
      <c r="H11" s="213">
        <v>0</v>
      </c>
      <c r="I11" s="213">
        <v>0</v>
      </c>
      <c r="J11" s="213">
        <v>105</v>
      </c>
      <c r="K11" s="215">
        <v>49840</v>
      </c>
      <c r="L11" s="213">
        <v>16</v>
      </c>
      <c r="M11" s="213">
        <v>14150</v>
      </c>
      <c r="N11" s="213">
        <v>4</v>
      </c>
      <c r="O11" s="213">
        <v>1504</v>
      </c>
      <c r="P11" s="213">
        <v>41</v>
      </c>
      <c r="Q11" s="213">
        <v>9908</v>
      </c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</row>
    <row r="12" spans="1:103" s="206" customFormat="1" ht="20.25" customHeight="1" x14ac:dyDescent="0.4">
      <c r="A12" s="209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</row>
    <row r="13" spans="1:103" x14ac:dyDescent="0.2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</row>
    <row r="14" spans="1:103" x14ac:dyDescent="0.25">
      <c r="A14" s="313" t="s">
        <v>315</v>
      </c>
      <c r="B14" s="313"/>
    </row>
  </sheetData>
  <mergeCells count="11">
    <mergeCell ref="J4:K4"/>
    <mergeCell ref="L4:M4"/>
    <mergeCell ref="N4:O4"/>
    <mergeCell ref="P4:Q4"/>
    <mergeCell ref="A14:B14"/>
    <mergeCell ref="H4:I4"/>
    <mergeCell ref="A1:E1"/>
    <mergeCell ref="A4:A5"/>
    <mergeCell ref="B4:C4"/>
    <mergeCell ref="D4:E4"/>
    <mergeCell ref="F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>
      <selection activeCell="J10" sqref="J10"/>
    </sheetView>
  </sheetViews>
  <sheetFormatPr defaultRowHeight="10.8" x14ac:dyDescent="0.4"/>
  <cols>
    <col min="1" max="1" width="8" style="30" customWidth="1"/>
    <col min="2" max="2" width="5.5" style="1" customWidth="1"/>
    <col min="3" max="3" width="6.5" style="1" bestFit="1" customWidth="1"/>
    <col min="4" max="5" width="4.8984375" style="1" customWidth="1"/>
    <col min="6" max="6" width="6.5" style="1" bestFit="1" customWidth="1"/>
    <col min="7" max="9" width="4.8984375" style="1" customWidth="1"/>
    <col min="10" max="10" width="5.3984375" style="1" customWidth="1"/>
    <col min="11" max="11" width="4.8984375" style="1" customWidth="1"/>
    <col min="12" max="12" width="5.3984375" style="1" customWidth="1"/>
    <col min="13" max="13" width="4.8984375" style="1" customWidth="1"/>
    <col min="14" max="14" width="5.3984375" style="1" customWidth="1"/>
    <col min="15" max="15" width="4.8984375" style="1" customWidth="1"/>
    <col min="16" max="16" width="6.5" style="1" bestFit="1" customWidth="1"/>
    <col min="17" max="256" width="9" style="1"/>
    <col min="257" max="257" width="8" style="1" customWidth="1"/>
    <col min="258" max="258" width="5.5" style="1" customWidth="1"/>
    <col min="259" max="259" width="6.5" style="1" bestFit="1" customWidth="1"/>
    <col min="260" max="261" width="4.8984375" style="1" customWidth="1"/>
    <col min="262" max="262" width="6.5" style="1" bestFit="1" customWidth="1"/>
    <col min="263" max="265" width="4.8984375" style="1" customWidth="1"/>
    <col min="266" max="266" width="5.3984375" style="1" customWidth="1"/>
    <col min="267" max="267" width="4.8984375" style="1" customWidth="1"/>
    <col min="268" max="268" width="5.3984375" style="1" customWidth="1"/>
    <col min="269" max="269" width="4.8984375" style="1" customWidth="1"/>
    <col min="270" max="270" width="5.3984375" style="1" customWidth="1"/>
    <col min="271" max="271" width="4.8984375" style="1" customWidth="1"/>
    <col min="272" max="272" width="6.5" style="1" bestFit="1" customWidth="1"/>
    <col min="273" max="512" width="9" style="1"/>
    <col min="513" max="513" width="8" style="1" customWidth="1"/>
    <col min="514" max="514" width="5.5" style="1" customWidth="1"/>
    <col min="515" max="515" width="6.5" style="1" bestFit="1" customWidth="1"/>
    <col min="516" max="517" width="4.8984375" style="1" customWidth="1"/>
    <col min="518" max="518" width="6.5" style="1" bestFit="1" customWidth="1"/>
    <col min="519" max="521" width="4.8984375" style="1" customWidth="1"/>
    <col min="522" max="522" width="5.3984375" style="1" customWidth="1"/>
    <col min="523" max="523" width="4.8984375" style="1" customWidth="1"/>
    <col min="524" max="524" width="5.3984375" style="1" customWidth="1"/>
    <col min="525" max="525" width="4.8984375" style="1" customWidth="1"/>
    <col min="526" max="526" width="5.3984375" style="1" customWidth="1"/>
    <col min="527" max="527" width="4.8984375" style="1" customWidth="1"/>
    <col min="528" max="528" width="6.5" style="1" bestFit="1" customWidth="1"/>
    <col min="529" max="768" width="9" style="1"/>
    <col min="769" max="769" width="8" style="1" customWidth="1"/>
    <col min="770" max="770" width="5.5" style="1" customWidth="1"/>
    <col min="771" max="771" width="6.5" style="1" bestFit="1" customWidth="1"/>
    <col min="772" max="773" width="4.8984375" style="1" customWidth="1"/>
    <col min="774" max="774" width="6.5" style="1" bestFit="1" customWidth="1"/>
    <col min="775" max="777" width="4.8984375" style="1" customWidth="1"/>
    <col min="778" max="778" width="5.3984375" style="1" customWidth="1"/>
    <col min="779" max="779" width="4.8984375" style="1" customWidth="1"/>
    <col min="780" max="780" width="5.3984375" style="1" customWidth="1"/>
    <col min="781" max="781" width="4.8984375" style="1" customWidth="1"/>
    <col min="782" max="782" width="5.3984375" style="1" customWidth="1"/>
    <col min="783" max="783" width="4.8984375" style="1" customWidth="1"/>
    <col min="784" max="784" width="6.5" style="1" bestFit="1" customWidth="1"/>
    <col min="785" max="1024" width="9" style="1"/>
    <col min="1025" max="1025" width="8" style="1" customWidth="1"/>
    <col min="1026" max="1026" width="5.5" style="1" customWidth="1"/>
    <col min="1027" max="1027" width="6.5" style="1" bestFit="1" customWidth="1"/>
    <col min="1028" max="1029" width="4.8984375" style="1" customWidth="1"/>
    <col min="1030" max="1030" width="6.5" style="1" bestFit="1" customWidth="1"/>
    <col min="1031" max="1033" width="4.8984375" style="1" customWidth="1"/>
    <col min="1034" max="1034" width="5.3984375" style="1" customWidth="1"/>
    <col min="1035" max="1035" width="4.8984375" style="1" customWidth="1"/>
    <col min="1036" max="1036" width="5.3984375" style="1" customWidth="1"/>
    <col min="1037" max="1037" width="4.8984375" style="1" customWidth="1"/>
    <col min="1038" max="1038" width="5.3984375" style="1" customWidth="1"/>
    <col min="1039" max="1039" width="4.8984375" style="1" customWidth="1"/>
    <col min="1040" max="1040" width="6.5" style="1" bestFit="1" customWidth="1"/>
    <col min="1041" max="1280" width="9" style="1"/>
    <col min="1281" max="1281" width="8" style="1" customWidth="1"/>
    <col min="1282" max="1282" width="5.5" style="1" customWidth="1"/>
    <col min="1283" max="1283" width="6.5" style="1" bestFit="1" customWidth="1"/>
    <col min="1284" max="1285" width="4.8984375" style="1" customWidth="1"/>
    <col min="1286" max="1286" width="6.5" style="1" bestFit="1" customWidth="1"/>
    <col min="1287" max="1289" width="4.8984375" style="1" customWidth="1"/>
    <col min="1290" max="1290" width="5.3984375" style="1" customWidth="1"/>
    <col min="1291" max="1291" width="4.8984375" style="1" customWidth="1"/>
    <col min="1292" max="1292" width="5.3984375" style="1" customWidth="1"/>
    <col min="1293" max="1293" width="4.8984375" style="1" customWidth="1"/>
    <col min="1294" max="1294" width="5.3984375" style="1" customWidth="1"/>
    <col min="1295" max="1295" width="4.8984375" style="1" customWidth="1"/>
    <col min="1296" max="1296" width="6.5" style="1" bestFit="1" customWidth="1"/>
    <col min="1297" max="1536" width="9" style="1"/>
    <col min="1537" max="1537" width="8" style="1" customWidth="1"/>
    <col min="1538" max="1538" width="5.5" style="1" customWidth="1"/>
    <col min="1539" max="1539" width="6.5" style="1" bestFit="1" customWidth="1"/>
    <col min="1540" max="1541" width="4.8984375" style="1" customWidth="1"/>
    <col min="1542" max="1542" width="6.5" style="1" bestFit="1" customWidth="1"/>
    <col min="1543" max="1545" width="4.8984375" style="1" customWidth="1"/>
    <col min="1546" max="1546" width="5.3984375" style="1" customWidth="1"/>
    <col min="1547" max="1547" width="4.8984375" style="1" customWidth="1"/>
    <col min="1548" max="1548" width="5.3984375" style="1" customWidth="1"/>
    <col min="1549" max="1549" width="4.8984375" style="1" customWidth="1"/>
    <col min="1550" max="1550" width="5.3984375" style="1" customWidth="1"/>
    <col min="1551" max="1551" width="4.8984375" style="1" customWidth="1"/>
    <col min="1552" max="1552" width="6.5" style="1" bestFit="1" customWidth="1"/>
    <col min="1553" max="1792" width="9" style="1"/>
    <col min="1793" max="1793" width="8" style="1" customWidth="1"/>
    <col min="1794" max="1794" width="5.5" style="1" customWidth="1"/>
    <col min="1795" max="1795" width="6.5" style="1" bestFit="1" customWidth="1"/>
    <col min="1796" max="1797" width="4.8984375" style="1" customWidth="1"/>
    <col min="1798" max="1798" width="6.5" style="1" bestFit="1" customWidth="1"/>
    <col min="1799" max="1801" width="4.8984375" style="1" customWidth="1"/>
    <col min="1802" max="1802" width="5.3984375" style="1" customWidth="1"/>
    <col min="1803" max="1803" width="4.8984375" style="1" customWidth="1"/>
    <col min="1804" max="1804" width="5.3984375" style="1" customWidth="1"/>
    <col min="1805" max="1805" width="4.8984375" style="1" customWidth="1"/>
    <col min="1806" max="1806" width="5.3984375" style="1" customWidth="1"/>
    <col min="1807" max="1807" width="4.8984375" style="1" customWidth="1"/>
    <col min="1808" max="1808" width="6.5" style="1" bestFit="1" customWidth="1"/>
    <col min="1809" max="2048" width="9" style="1"/>
    <col min="2049" max="2049" width="8" style="1" customWidth="1"/>
    <col min="2050" max="2050" width="5.5" style="1" customWidth="1"/>
    <col min="2051" max="2051" width="6.5" style="1" bestFit="1" customWidth="1"/>
    <col min="2052" max="2053" width="4.8984375" style="1" customWidth="1"/>
    <col min="2054" max="2054" width="6.5" style="1" bestFit="1" customWidth="1"/>
    <col min="2055" max="2057" width="4.8984375" style="1" customWidth="1"/>
    <col min="2058" max="2058" width="5.3984375" style="1" customWidth="1"/>
    <col min="2059" max="2059" width="4.8984375" style="1" customWidth="1"/>
    <col min="2060" max="2060" width="5.3984375" style="1" customWidth="1"/>
    <col min="2061" max="2061" width="4.8984375" style="1" customWidth="1"/>
    <col min="2062" max="2062" width="5.3984375" style="1" customWidth="1"/>
    <col min="2063" max="2063" width="4.8984375" style="1" customWidth="1"/>
    <col min="2064" max="2064" width="6.5" style="1" bestFit="1" customWidth="1"/>
    <col min="2065" max="2304" width="9" style="1"/>
    <col min="2305" max="2305" width="8" style="1" customWidth="1"/>
    <col min="2306" max="2306" width="5.5" style="1" customWidth="1"/>
    <col min="2307" max="2307" width="6.5" style="1" bestFit="1" customWidth="1"/>
    <col min="2308" max="2309" width="4.8984375" style="1" customWidth="1"/>
    <col min="2310" max="2310" width="6.5" style="1" bestFit="1" customWidth="1"/>
    <col min="2311" max="2313" width="4.8984375" style="1" customWidth="1"/>
    <col min="2314" max="2314" width="5.3984375" style="1" customWidth="1"/>
    <col min="2315" max="2315" width="4.8984375" style="1" customWidth="1"/>
    <col min="2316" max="2316" width="5.3984375" style="1" customWidth="1"/>
    <col min="2317" max="2317" width="4.8984375" style="1" customWidth="1"/>
    <col min="2318" max="2318" width="5.3984375" style="1" customWidth="1"/>
    <col min="2319" max="2319" width="4.8984375" style="1" customWidth="1"/>
    <col min="2320" max="2320" width="6.5" style="1" bestFit="1" customWidth="1"/>
    <col min="2321" max="2560" width="9" style="1"/>
    <col min="2561" max="2561" width="8" style="1" customWidth="1"/>
    <col min="2562" max="2562" width="5.5" style="1" customWidth="1"/>
    <col min="2563" max="2563" width="6.5" style="1" bestFit="1" customWidth="1"/>
    <col min="2564" max="2565" width="4.8984375" style="1" customWidth="1"/>
    <col min="2566" max="2566" width="6.5" style="1" bestFit="1" customWidth="1"/>
    <col min="2567" max="2569" width="4.8984375" style="1" customWidth="1"/>
    <col min="2570" max="2570" width="5.3984375" style="1" customWidth="1"/>
    <col min="2571" max="2571" width="4.8984375" style="1" customWidth="1"/>
    <col min="2572" max="2572" width="5.3984375" style="1" customWidth="1"/>
    <col min="2573" max="2573" width="4.8984375" style="1" customWidth="1"/>
    <col min="2574" max="2574" width="5.3984375" style="1" customWidth="1"/>
    <col min="2575" max="2575" width="4.8984375" style="1" customWidth="1"/>
    <col min="2576" max="2576" width="6.5" style="1" bestFit="1" customWidth="1"/>
    <col min="2577" max="2816" width="9" style="1"/>
    <col min="2817" max="2817" width="8" style="1" customWidth="1"/>
    <col min="2818" max="2818" width="5.5" style="1" customWidth="1"/>
    <col min="2819" max="2819" width="6.5" style="1" bestFit="1" customWidth="1"/>
    <col min="2820" max="2821" width="4.8984375" style="1" customWidth="1"/>
    <col min="2822" max="2822" width="6.5" style="1" bestFit="1" customWidth="1"/>
    <col min="2823" max="2825" width="4.8984375" style="1" customWidth="1"/>
    <col min="2826" max="2826" width="5.3984375" style="1" customWidth="1"/>
    <col min="2827" max="2827" width="4.8984375" style="1" customWidth="1"/>
    <col min="2828" max="2828" width="5.3984375" style="1" customWidth="1"/>
    <col min="2829" max="2829" width="4.8984375" style="1" customWidth="1"/>
    <col min="2830" max="2830" width="5.3984375" style="1" customWidth="1"/>
    <col min="2831" max="2831" width="4.8984375" style="1" customWidth="1"/>
    <col min="2832" max="2832" width="6.5" style="1" bestFit="1" customWidth="1"/>
    <col min="2833" max="3072" width="9" style="1"/>
    <col min="3073" max="3073" width="8" style="1" customWidth="1"/>
    <col min="3074" max="3074" width="5.5" style="1" customWidth="1"/>
    <col min="3075" max="3075" width="6.5" style="1" bestFit="1" customWidth="1"/>
    <col min="3076" max="3077" width="4.8984375" style="1" customWidth="1"/>
    <col min="3078" max="3078" width="6.5" style="1" bestFit="1" customWidth="1"/>
    <col min="3079" max="3081" width="4.8984375" style="1" customWidth="1"/>
    <col min="3082" max="3082" width="5.3984375" style="1" customWidth="1"/>
    <col min="3083" max="3083" width="4.8984375" style="1" customWidth="1"/>
    <col min="3084" max="3084" width="5.3984375" style="1" customWidth="1"/>
    <col min="3085" max="3085" width="4.8984375" style="1" customWidth="1"/>
    <col min="3086" max="3086" width="5.3984375" style="1" customWidth="1"/>
    <col min="3087" max="3087" width="4.8984375" style="1" customWidth="1"/>
    <col min="3088" max="3088" width="6.5" style="1" bestFit="1" customWidth="1"/>
    <col min="3089" max="3328" width="9" style="1"/>
    <col min="3329" max="3329" width="8" style="1" customWidth="1"/>
    <col min="3330" max="3330" width="5.5" style="1" customWidth="1"/>
    <col min="3331" max="3331" width="6.5" style="1" bestFit="1" customWidth="1"/>
    <col min="3332" max="3333" width="4.8984375" style="1" customWidth="1"/>
    <col min="3334" max="3334" width="6.5" style="1" bestFit="1" customWidth="1"/>
    <col min="3335" max="3337" width="4.8984375" style="1" customWidth="1"/>
    <col min="3338" max="3338" width="5.3984375" style="1" customWidth="1"/>
    <col min="3339" max="3339" width="4.8984375" style="1" customWidth="1"/>
    <col min="3340" max="3340" width="5.3984375" style="1" customWidth="1"/>
    <col min="3341" max="3341" width="4.8984375" style="1" customWidth="1"/>
    <col min="3342" max="3342" width="5.3984375" style="1" customWidth="1"/>
    <col min="3343" max="3343" width="4.8984375" style="1" customWidth="1"/>
    <col min="3344" max="3344" width="6.5" style="1" bestFit="1" customWidth="1"/>
    <col min="3345" max="3584" width="9" style="1"/>
    <col min="3585" max="3585" width="8" style="1" customWidth="1"/>
    <col min="3586" max="3586" width="5.5" style="1" customWidth="1"/>
    <col min="3587" max="3587" width="6.5" style="1" bestFit="1" customWidth="1"/>
    <col min="3588" max="3589" width="4.8984375" style="1" customWidth="1"/>
    <col min="3590" max="3590" width="6.5" style="1" bestFit="1" customWidth="1"/>
    <col min="3591" max="3593" width="4.8984375" style="1" customWidth="1"/>
    <col min="3594" max="3594" width="5.3984375" style="1" customWidth="1"/>
    <col min="3595" max="3595" width="4.8984375" style="1" customWidth="1"/>
    <col min="3596" max="3596" width="5.3984375" style="1" customWidth="1"/>
    <col min="3597" max="3597" width="4.8984375" style="1" customWidth="1"/>
    <col min="3598" max="3598" width="5.3984375" style="1" customWidth="1"/>
    <col min="3599" max="3599" width="4.8984375" style="1" customWidth="1"/>
    <col min="3600" max="3600" width="6.5" style="1" bestFit="1" customWidth="1"/>
    <col min="3601" max="3840" width="9" style="1"/>
    <col min="3841" max="3841" width="8" style="1" customWidth="1"/>
    <col min="3842" max="3842" width="5.5" style="1" customWidth="1"/>
    <col min="3843" max="3843" width="6.5" style="1" bestFit="1" customWidth="1"/>
    <col min="3844" max="3845" width="4.8984375" style="1" customWidth="1"/>
    <col min="3846" max="3846" width="6.5" style="1" bestFit="1" customWidth="1"/>
    <col min="3847" max="3849" width="4.8984375" style="1" customWidth="1"/>
    <col min="3850" max="3850" width="5.3984375" style="1" customWidth="1"/>
    <col min="3851" max="3851" width="4.8984375" style="1" customWidth="1"/>
    <col min="3852" max="3852" width="5.3984375" style="1" customWidth="1"/>
    <col min="3853" max="3853" width="4.8984375" style="1" customWidth="1"/>
    <col min="3854" max="3854" width="5.3984375" style="1" customWidth="1"/>
    <col min="3855" max="3855" width="4.8984375" style="1" customWidth="1"/>
    <col min="3856" max="3856" width="6.5" style="1" bestFit="1" customWidth="1"/>
    <col min="3857" max="4096" width="9" style="1"/>
    <col min="4097" max="4097" width="8" style="1" customWidth="1"/>
    <col min="4098" max="4098" width="5.5" style="1" customWidth="1"/>
    <col min="4099" max="4099" width="6.5" style="1" bestFit="1" customWidth="1"/>
    <col min="4100" max="4101" width="4.8984375" style="1" customWidth="1"/>
    <col min="4102" max="4102" width="6.5" style="1" bestFit="1" customWidth="1"/>
    <col min="4103" max="4105" width="4.8984375" style="1" customWidth="1"/>
    <col min="4106" max="4106" width="5.3984375" style="1" customWidth="1"/>
    <col min="4107" max="4107" width="4.8984375" style="1" customWidth="1"/>
    <col min="4108" max="4108" width="5.3984375" style="1" customWidth="1"/>
    <col min="4109" max="4109" width="4.8984375" style="1" customWidth="1"/>
    <col min="4110" max="4110" width="5.3984375" style="1" customWidth="1"/>
    <col min="4111" max="4111" width="4.8984375" style="1" customWidth="1"/>
    <col min="4112" max="4112" width="6.5" style="1" bestFit="1" customWidth="1"/>
    <col min="4113" max="4352" width="9" style="1"/>
    <col min="4353" max="4353" width="8" style="1" customWidth="1"/>
    <col min="4354" max="4354" width="5.5" style="1" customWidth="1"/>
    <col min="4355" max="4355" width="6.5" style="1" bestFit="1" customWidth="1"/>
    <col min="4356" max="4357" width="4.8984375" style="1" customWidth="1"/>
    <col min="4358" max="4358" width="6.5" style="1" bestFit="1" customWidth="1"/>
    <col min="4359" max="4361" width="4.8984375" style="1" customWidth="1"/>
    <col min="4362" max="4362" width="5.3984375" style="1" customWidth="1"/>
    <col min="4363" max="4363" width="4.8984375" style="1" customWidth="1"/>
    <col min="4364" max="4364" width="5.3984375" style="1" customWidth="1"/>
    <col min="4365" max="4365" width="4.8984375" style="1" customWidth="1"/>
    <col min="4366" max="4366" width="5.3984375" style="1" customWidth="1"/>
    <col min="4367" max="4367" width="4.8984375" style="1" customWidth="1"/>
    <col min="4368" max="4368" width="6.5" style="1" bestFit="1" customWidth="1"/>
    <col min="4369" max="4608" width="9" style="1"/>
    <col min="4609" max="4609" width="8" style="1" customWidth="1"/>
    <col min="4610" max="4610" width="5.5" style="1" customWidth="1"/>
    <col min="4611" max="4611" width="6.5" style="1" bestFit="1" customWidth="1"/>
    <col min="4612" max="4613" width="4.8984375" style="1" customWidth="1"/>
    <col min="4614" max="4614" width="6.5" style="1" bestFit="1" customWidth="1"/>
    <col min="4615" max="4617" width="4.8984375" style="1" customWidth="1"/>
    <col min="4618" max="4618" width="5.3984375" style="1" customWidth="1"/>
    <col min="4619" max="4619" width="4.8984375" style="1" customWidth="1"/>
    <col min="4620" max="4620" width="5.3984375" style="1" customWidth="1"/>
    <col min="4621" max="4621" width="4.8984375" style="1" customWidth="1"/>
    <col min="4622" max="4622" width="5.3984375" style="1" customWidth="1"/>
    <col min="4623" max="4623" width="4.8984375" style="1" customWidth="1"/>
    <col min="4624" max="4624" width="6.5" style="1" bestFit="1" customWidth="1"/>
    <col min="4625" max="4864" width="9" style="1"/>
    <col min="4865" max="4865" width="8" style="1" customWidth="1"/>
    <col min="4866" max="4866" width="5.5" style="1" customWidth="1"/>
    <col min="4867" max="4867" width="6.5" style="1" bestFit="1" customWidth="1"/>
    <col min="4868" max="4869" width="4.8984375" style="1" customWidth="1"/>
    <col min="4870" max="4870" width="6.5" style="1" bestFit="1" customWidth="1"/>
    <col min="4871" max="4873" width="4.8984375" style="1" customWidth="1"/>
    <col min="4874" max="4874" width="5.3984375" style="1" customWidth="1"/>
    <col min="4875" max="4875" width="4.8984375" style="1" customWidth="1"/>
    <col min="4876" max="4876" width="5.3984375" style="1" customWidth="1"/>
    <col min="4877" max="4877" width="4.8984375" style="1" customWidth="1"/>
    <col min="4878" max="4878" width="5.3984375" style="1" customWidth="1"/>
    <col min="4879" max="4879" width="4.8984375" style="1" customWidth="1"/>
    <col min="4880" max="4880" width="6.5" style="1" bestFit="1" customWidth="1"/>
    <col min="4881" max="5120" width="9" style="1"/>
    <col min="5121" max="5121" width="8" style="1" customWidth="1"/>
    <col min="5122" max="5122" width="5.5" style="1" customWidth="1"/>
    <col min="5123" max="5123" width="6.5" style="1" bestFit="1" customWidth="1"/>
    <col min="5124" max="5125" width="4.8984375" style="1" customWidth="1"/>
    <col min="5126" max="5126" width="6.5" style="1" bestFit="1" customWidth="1"/>
    <col min="5127" max="5129" width="4.8984375" style="1" customWidth="1"/>
    <col min="5130" max="5130" width="5.3984375" style="1" customWidth="1"/>
    <col min="5131" max="5131" width="4.8984375" style="1" customWidth="1"/>
    <col min="5132" max="5132" width="5.3984375" style="1" customWidth="1"/>
    <col min="5133" max="5133" width="4.8984375" style="1" customWidth="1"/>
    <col min="5134" max="5134" width="5.3984375" style="1" customWidth="1"/>
    <col min="5135" max="5135" width="4.8984375" style="1" customWidth="1"/>
    <col min="5136" max="5136" width="6.5" style="1" bestFit="1" customWidth="1"/>
    <col min="5137" max="5376" width="9" style="1"/>
    <col min="5377" max="5377" width="8" style="1" customWidth="1"/>
    <col min="5378" max="5378" width="5.5" style="1" customWidth="1"/>
    <col min="5379" max="5379" width="6.5" style="1" bestFit="1" customWidth="1"/>
    <col min="5380" max="5381" width="4.8984375" style="1" customWidth="1"/>
    <col min="5382" max="5382" width="6.5" style="1" bestFit="1" customWidth="1"/>
    <col min="5383" max="5385" width="4.8984375" style="1" customWidth="1"/>
    <col min="5386" max="5386" width="5.3984375" style="1" customWidth="1"/>
    <col min="5387" max="5387" width="4.8984375" style="1" customWidth="1"/>
    <col min="5388" max="5388" width="5.3984375" style="1" customWidth="1"/>
    <col min="5389" max="5389" width="4.8984375" style="1" customWidth="1"/>
    <col min="5390" max="5390" width="5.3984375" style="1" customWidth="1"/>
    <col min="5391" max="5391" width="4.8984375" style="1" customWidth="1"/>
    <col min="5392" max="5392" width="6.5" style="1" bestFit="1" customWidth="1"/>
    <col min="5393" max="5632" width="9" style="1"/>
    <col min="5633" max="5633" width="8" style="1" customWidth="1"/>
    <col min="5634" max="5634" width="5.5" style="1" customWidth="1"/>
    <col min="5635" max="5635" width="6.5" style="1" bestFit="1" customWidth="1"/>
    <col min="5636" max="5637" width="4.8984375" style="1" customWidth="1"/>
    <col min="5638" max="5638" width="6.5" style="1" bestFit="1" customWidth="1"/>
    <col min="5639" max="5641" width="4.8984375" style="1" customWidth="1"/>
    <col min="5642" max="5642" width="5.3984375" style="1" customWidth="1"/>
    <col min="5643" max="5643" width="4.8984375" style="1" customWidth="1"/>
    <col min="5644" max="5644" width="5.3984375" style="1" customWidth="1"/>
    <col min="5645" max="5645" width="4.8984375" style="1" customWidth="1"/>
    <col min="5646" max="5646" width="5.3984375" style="1" customWidth="1"/>
    <col min="5647" max="5647" width="4.8984375" style="1" customWidth="1"/>
    <col min="5648" max="5648" width="6.5" style="1" bestFit="1" customWidth="1"/>
    <col min="5649" max="5888" width="9" style="1"/>
    <col min="5889" max="5889" width="8" style="1" customWidth="1"/>
    <col min="5890" max="5890" width="5.5" style="1" customWidth="1"/>
    <col min="5891" max="5891" width="6.5" style="1" bestFit="1" customWidth="1"/>
    <col min="5892" max="5893" width="4.8984375" style="1" customWidth="1"/>
    <col min="5894" max="5894" width="6.5" style="1" bestFit="1" customWidth="1"/>
    <col min="5895" max="5897" width="4.8984375" style="1" customWidth="1"/>
    <col min="5898" max="5898" width="5.3984375" style="1" customWidth="1"/>
    <col min="5899" max="5899" width="4.8984375" style="1" customWidth="1"/>
    <col min="5900" max="5900" width="5.3984375" style="1" customWidth="1"/>
    <col min="5901" max="5901" width="4.8984375" style="1" customWidth="1"/>
    <col min="5902" max="5902" width="5.3984375" style="1" customWidth="1"/>
    <col min="5903" max="5903" width="4.8984375" style="1" customWidth="1"/>
    <col min="5904" max="5904" width="6.5" style="1" bestFit="1" customWidth="1"/>
    <col min="5905" max="6144" width="9" style="1"/>
    <col min="6145" max="6145" width="8" style="1" customWidth="1"/>
    <col min="6146" max="6146" width="5.5" style="1" customWidth="1"/>
    <col min="6147" max="6147" width="6.5" style="1" bestFit="1" customWidth="1"/>
    <col min="6148" max="6149" width="4.8984375" style="1" customWidth="1"/>
    <col min="6150" max="6150" width="6.5" style="1" bestFit="1" customWidth="1"/>
    <col min="6151" max="6153" width="4.8984375" style="1" customWidth="1"/>
    <col min="6154" max="6154" width="5.3984375" style="1" customWidth="1"/>
    <col min="6155" max="6155" width="4.8984375" style="1" customWidth="1"/>
    <col min="6156" max="6156" width="5.3984375" style="1" customWidth="1"/>
    <col min="6157" max="6157" width="4.8984375" style="1" customWidth="1"/>
    <col min="6158" max="6158" width="5.3984375" style="1" customWidth="1"/>
    <col min="6159" max="6159" width="4.8984375" style="1" customWidth="1"/>
    <col min="6160" max="6160" width="6.5" style="1" bestFit="1" customWidth="1"/>
    <col min="6161" max="6400" width="9" style="1"/>
    <col min="6401" max="6401" width="8" style="1" customWidth="1"/>
    <col min="6402" max="6402" width="5.5" style="1" customWidth="1"/>
    <col min="6403" max="6403" width="6.5" style="1" bestFit="1" customWidth="1"/>
    <col min="6404" max="6405" width="4.8984375" style="1" customWidth="1"/>
    <col min="6406" max="6406" width="6.5" style="1" bestFit="1" customWidth="1"/>
    <col min="6407" max="6409" width="4.8984375" style="1" customWidth="1"/>
    <col min="6410" max="6410" width="5.3984375" style="1" customWidth="1"/>
    <col min="6411" max="6411" width="4.8984375" style="1" customWidth="1"/>
    <col min="6412" max="6412" width="5.3984375" style="1" customWidth="1"/>
    <col min="6413" max="6413" width="4.8984375" style="1" customWidth="1"/>
    <col min="6414" max="6414" width="5.3984375" style="1" customWidth="1"/>
    <col min="6415" max="6415" width="4.8984375" style="1" customWidth="1"/>
    <col min="6416" max="6416" width="6.5" style="1" bestFit="1" customWidth="1"/>
    <col min="6417" max="6656" width="9" style="1"/>
    <col min="6657" max="6657" width="8" style="1" customWidth="1"/>
    <col min="6658" max="6658" width="5.5" style="1" customWidth="1"/>
    <col min="6659" max="6659" width="6.5" style="1" bestFit="1" customWidth="1"/>
    <col min="6660" max="6661" width="4.8984375" style="1" customWidth="1"/>
    <col min="6662" max="6662" width="6.5" style="1" bestFit="1" customWidth="1"/>
    <col min="6663" max="6665" width="4.8984375" style="1" customWidth="1"/>
    <col min="6666" max="6666" width="5.3984375" style="1" customWidth="1"/>
    <col min="6667" max="6667" width="4.8984375" style="1" customWidth="1"/>
    <col min="6668" max="6668" width="5.3984375" style="1" customWidth="1"/>
    <col min="6669" max="6669" width="4.8984375" style="1" customWidth="1"/>
    <col min="6670" max="6670" width="5.3984375" style="1" customWidth="1"/>
    <col min="6671" max="6671" width="4.8984375" style="1" customWidth="1"/>
    <col min="6672" max="6672" width="6.5" style="1" bestFit="1" customWidth="1"/>
    <col min="6673" max="6912" width="9" style="1"/>
    <col min="6913" max="6913" width="8" style="1" customWidth="1"/>
    <col min="6914" max="6914" width="5.5" style="1" customWidth="1"/>
    <col min="6915" max="6915" width="6.5" style="1" bestFit="1" customWidth="1"/>
    <col min="6916" max="6917" width="4.8984375" style="1" customWidth="1"/>
    <col min="6918" max="6918" width="6.5" style="1" bestFit="1" customWidth="1"/>
    <col min="6919" max="6921" width="4.8984375" style="1" customWidth="1"/>
    <col min="6922" max="6922" width="5.3984375" style="1" customWidth="1"/>
    <col min="6923" max="6923" width="4.8984375" style="1" customWidth="1"/>
    <col min="6924" max="6924" width="5.3984375" style="1" customWidth="1"/>
    <col min="6925" max="6925" width="4.8984375" style="1" customWidth="1"/>
    <col min="6926" max="6926" width="5.3984375" style="1" customWidth="1"/>
    <col min="6927" max="6927" width="4.8984375" style="1" customWidth="1"/>
    <col min="6928" max="6928" width="6.5" style="1" bestFit="1" customWidth="1"/>
    <col min="6929" max="7168" width="9" style="1"/>
    <col min="7169" max="7169" width="8" style="1" customWidth="1"/>
    <col min="7170" max="7170" width="5.5" style="1" customWidth="1"/>
    <col min="7171" max="7171" width="6.5" style="1" bestFit="1" customWidth="1"/>
    <col min="7172" max="7173" width="4.8984375" style="1" customWidth="1"/>
    <col min="7174" max="7174" width="6.5" style="1" bestFit="1" customWidth="1"/>
    <col min="7175" max="7177" width="4.8984375" style="1" customWidth="1"/>
    <col min="7178" max="7178" width="5.3984375" style="1" customWidth="1"/>
    <col min="7179" max="7179" width="4.8984375" style="1" customWidth="1"/>
    <col min="7180" max="7180" width="5.3984375" style="1" customWidth="1"/>
    <col min="7181" max="7181" width="4.8984375" style="1" customWidth="1"/>
    <col min="7182" max="7182" width="5.3984375" style="1" customWidth="1"/>
    <col min="7183" max="7183" width="4.8984375" style="1" customWidth="1"/>
    <col min="7184" max="7184" width="6.5" style="1" bestFit="1" customWidth="1"/>
    <col min="7185" max="7424" width="9" style="1"/>
    <col min="7425" max="7425" width="8" style="1" customWidth="1"/>
    <col min="7426" max="7426" width="5.5" style="1" customWidth="1"/>
    <col min="7427" max="7427" width="6.5" style="1" bestFit="1" customWidth="1"/>
    <col min="7428" max="7429" width="4.8984375" style="1" customWidth="1"/>
    <col min="7430" max="7430" width="6.5" style="1" bestFit="1" customWidth="1"/>
    <col min="7431" max="7433" width="4.8984375" style="1" customWidth="1"/>
    <col min="7434" max="7434" width="5.3984375" style="1" customWidth="1"/>
    <col min="7435" max="7435" width="4.8984375" style="1" customWidth="1"/>
    <col min="7436" max="7436" width="5.3984375" style="1" customWidth="1"/>
    <col min="7437" max="7437" width="4.8984375" style="1" customWidth="1"/>
    <col min="7438" max="7438" width="5.3984375" style="1" customWidth="1"/>
    <col min="7439" max="7439" width="4.8984375" style="1" customWidth="1"/>
    <col min="7440" max="7440" width="6.5" style="1" bestFit="1" customWidth="1"/>
    <col min="7441" max="7680" width="9" style="1"/>
    <col min="7681" max="7681" width="8" style="1" customWidth="1"/>
    <col min="7682" max="7682" width="5.5" style="1" customWidth="1"/>
    <col min="7683" max="7683" width="6.5" style="1" bestFit="1" customWidth="1"/>
    <col min="7684" max="7685" width="4.8984375" style="1" customWidth="1"/>
    <col min="7686" max="7686" width="6.5" style="1" bestFit="1" customWidth="1"/>
    <col min="7687" max="7689" width="4.8984375" style="1" customWidth="1"/>
    <col min="7690" max="7690" width="5.3984375" style="1" customWidth="1"/>
    <col min="7691" max="7691" width="4.8984375" style="1" customWidth="1"/>
    <col min="7692" max="7692" width="5.3984375" style="1" customWidth="1"/>
    <col min="7693" max="7693" width="4.8984375" style="1" customWidth="1"/>
    <col min="7694" max="7694" width="5.3984375" style="1" customWidth="1"/>
    <col min="7695" max="7695" width="4.8984375" style="1" customWidth="1"/>
    <col min="7696" max="7696" width="6.5" style="1" bestFit="1" customWidth="1"/>
    <col min="7697" max="7936" width="9" style="1"/>
    <col min="7937" max="7937" width="8" style="1" customWidth="1"/>
    <col min="7938" max="7938" width="5.5" style="1" customWidth="1"/>
    <col min="7939" max="7939" width="6.5" style="1" bestFit="1" customWidth="1"/>
    <col min="7940" max="7941" width="4.8984375" style="1" customWidth="1"/>
    <col min="7942" max="7942" width="6.5" style="1" bestFit="1" customWidth="1"/>
    <col min="7943" max="7945" width="4.8984375" style="1" customWidth="1"/>
    <col min="7946" max="7946" width="5.3984375" style="1" customWidth="1"/>
    <col min="7947" max="7947" width="4.8984375" style="1" customWidth="1"/>
    <col min="7948" max="7948" width="5.3984375" style="1" customWidth="1"/>
    <col min="7949" max="7949" width="4.8984375" style="1" customWidth="1"/>
    <col min="7950" max="7950" width="5.3984375" style="1" customWidth="1"/>
    <col min="7951" max="7951" width="4.8984375" style="1" customWidth="1"/>
    <col min="7952" max="7952" width="6.5" style="1" bestFit="1" customWidth="1"/>
    <col min="7953" max="8192" width="9" style="1"/>
    <col min="8193" max="8193" width="8" style="1" customWidth="1"/>
    <col min="8194" max="8194" width="5.5" style="1" customWidth="1"/>
    <col min="8195" max="8195" width="6.5" style="1" bestFit="1" customWidth="1"/>
    <col min="8196" max="8197" width="4.8984375" style="1" customWidth="1"/>
    <col min="8198" max="8198" width="6.5" style="1" bestFit="1" customWidth="1"/>
    <col min="8199" max="8201" width="4.8984375" style="1" customWidth="1"/>
    <col min="8202" max="8202" width="5.3984375" style="1" customWidth="1"/>
    <col min="8203" max="8203" width="4.8984375" style="1" customWidth="1"/>
    <col min="8204" max="8204" width="5.3984375" style="1" customWidth="1"/>
    <col min="8205" max="8205" width="4.8984375" style="1" customWidth="1"/>
    <col min="8206" max="8206" width="5.3984375" style="1" customWidth="1"/>
    <col min="8207" max="8207" width="4.8984375" style="1" customWidth="1"/>
    <col min="8208" max="8208" width="6.5" style="1" bestFit="1" customWidth="1"/>
    <col min="8209" max="8448" width="9" style="1"/>
    <col min="8449" max="8449" width="8" style="1" customWidth="1"/>
    <col min="8450" max="8450" width="5.5" style="1" customWidth="1"/>
    <col min="8451" max="8451" width="6.5" style="1" bestFit="1" customWidth="1"/>
    <col min="8452" max="8453" width="4.8984375" style="1" customWidth="1"/>
    <col min="8454" max="8454" width="6.5" style="1" bestFit="1" customWidth="1"/>
    <col min="8455" max="8457" width="4.8984375" style="1" customWidth="1"/>
    <col min="8458" max="8458" width="5.3984375" style="1" customWidth="1"/>
    <col min="8459" max="8459" width="4.8984375" style="1" customWidth="1"/>
    <col min="8460" max="8460" width="5.3984375" style="1" customWidth="1"/>
    <col min="8461" max="8461" width="4.8984375" style="1" customWidth="1"/>
    <col min="8462" max="8462" width="5.3984375" style="1" customWidth="1"/>
    <col min="8463" max="8463" width="4.8984375" style="1" customWidth="1"/>
    <col min="8464" max="8464" width="6.5" style="1" bestFit="1" customWidth="1"/>
    <col min="8465" max="8704" width="9" style="1"/>
    <col min="8705" max="8705" width="8" style="1" customWidth="1"/>
    <col min="8706" max="8706" width="5.5" style="1" customWidth="1"/>
    <col min="8707" max="8707" width="6.5" style="1" bestFit="1" customWidth="1"/>
    <col min="8708" max="8709" width="4.8984375" style="1" customWidth="1"/>
    <col min="8710" max="8710" width="6.5" style="1" bestFit="1" customWidth="1"/>
    <col min="8711" max="8713" width="4.8984375" style="1" customWidth="1"/>
    <col min="8714" max="8714" width="5.3984375" style="1" customWidth="1"/>
    <col min="8715" max="8715" width="4.8984375" style="1" customWidth="1"/>
    <col min="8716" max="8716" width="5.3984375" style="1" customWidth="1"/>
    <col min="8717" max="8717" width="4.8984375" style="1" customWidth="1"/>
    <col min="8718" max="8718" width="5.3984375" style="1" customWidth="1"/>
    <col min="8719" max="8719" width="4.8984375" style="1" customWidth="1"/>
    <col min="8720" max="8720" width="6.5" style="1" bestFit="1" customWidth="1"/>
    <col min="8721" max="8960" width="9" style="1"/>
    <col min="8961" max="8961" width="8" style="1" customWidth="1"/>
    <col min="8962" max="8962" width="5.5" style="1" customWidth="1"/>
    <col min="8963" max="8963" width="6.5" style="1" bestFit="1" customWidth="1"/>
    <col min="8964" max="8965" width="4.8984375" style="1" customWidth="1"/>
    <col min="8966" max="8966" width="6.5" style="1" bestFit="1" customWidth="1"/>
    <col min="8967" max="8969" width="4.8984375" style="1" customWidth="1"/>
    <col min="8970" max="8970" width="5.3984375" style="1" customWidth="1"/>
    <col min="8971" max="8971" width="4.8984375" style="1" customWidth="1"/>
    <col min="8972" max="8972" width="5.3984375" style="1" customWidth="1"/>
    <col min="8973" max="8973" width="4.8984375" style="1" customWidth="1"/>
    <col min="8974" max="8974" width="5.3984375" style="1" customWidth="1"/>
    <col min="8975" max="8975" width="4.8984375" style="1" customWidth="1"/>
    <col min="8976" max="8976" width="6.5" style="1" bestFit="1" customWidth="1"/>
    <col min="8977" max="9216" width="9" style="1"/>
    <col min="9217" max="9217" width="8" style="1" customWidth="1"/>
    <col min="9218" max="9218" width="5.5" style="1" customWidth="1"/>
    <col min="9219" max="9219" width="6.5" style="1" bestFit="1" customWidth="1"/>
    <col min="9220" max="9221" width="4.8984375" style="1" customWidth="1"/>
    <col min="9222" max="9222" width="6.5" style="1" bestFit="1" customWidth="1"/>
    <col min="9223" max="9225" width="4.8984375" style="1" customWidth="1"/>
    <col min="9226" max="9226" width="5.3984375" style="1" customWidth="1"/>
    <col min="9227" max="9227" width="4.8984375" style="1" customWidth="1"/>
    <col min="9228" max="9228" width="5.3984375" style="1" customWidth="1"/>
    <col min="9229" max="9229" width="4.8984375" style="1" customWidth="1"/>
    <col min="9230" max="9230" width="5.3984375" style="1" customWidth="1"/>
    <col min="9231" max="9231" width="4.8984375" style="1" customWidth="1"/>
    <col min="9232" max="9232" width="6.5" style="1" bestFit="1" customWidth="1"/>
    <col min="9233" max="9472" width="9" style="1"/>
    <col min="9473" max="9473" width="8" style="1" customWidth="1"/>
    <col min="9474" max="9474" width="5.5" style="1" customWidth="1"/>
    <col min="9475" max="9475" width="6.5" style="1" bestFit="1" customWidth="1"/>
    <col min="9476" max="9477" width="4.8984375" style="1" customWidth="1"/>
    <col min="9478" max="9478" width="6.5" style="1" bestFit="1" customWidth="1"/>
    <col min="9479" max="9481" width="4.8984375" style="1" customWidth="1"/>
    <col min="9482" max="9482" width="5.3984375" style="1" customWidth="1"/>
    <col min="9483" max="9483" width="4.8984375" style="1" customWidth="1"/>
    <col min="9484" max="9484" width="5.3984375" style="1" customWidth="1"/>
    <col min="9485" max="9485" width="4.8984375" style="1" customWidth="1"/>
    <col min="9486" max="9486" width="5.3984375" style="1" customWidth="1"/>
    <col min="9487" max="9487" width="4.8984375" style="1" customWidth="1"/>
    <col min="9488" max="9488" width="6.5" style="1" bestFit="1" customWidth="1"/>
    <col min="9489" max="9728" width="9" style="1"/>
    <col min="9729" max="9729" width="8" style="1" customWidth="1"/>
    <col min="9730" max="9730" width="5.5" style="1" customWidth="1"/>
    <col min="9731" max="9731" width="6.5" style="1" bestFit="1" customWidth="1"/>
    <col min="9732" max="9733" width="4.8984375" style="1" customWidth="1"/>
    <col min="9734" max="9734" width="6.5" style="1" bestFit="1" customWidth="1"/>
    <col min="9735" max="9737" width="4.8984375" style="1" customWidth="1"/>
    <col min="9738" max="9738" width="5.3984375" style="1" customWidth="1"/>
    <col min="9739" max="9739" width="4.8984375" style="1" customWidth="1"/>
    <col min="9740" max="9740" width="5.3984375" style="1" customWidth="1"/>
    <col min="9741" max="9741" width="4.8984375" style="1" customWidth="1"/>
    <col min="9742" max="9742" width="5.3984375" style="1" customWidth="1"/>
    <col min="9743" max="9743" width="4.8984375" style="1" customWidth="1"/>
    <col min="9744" max="9744" width="6.5" style="1" bestFit="1" customWidth="1"/>
    <col min="9745" max="9984" width="9" style="1"/>
    <col min="9985" max="9985" width="8" style="1" customWidth="1"/>
    <col min="9986" max="9986" width="5.5" style="1" customWidth="1"/>
    <col min="9987" max="9987" width="6.5" style="1" bestFit="1" customWidth="1"/>
    <col min="9988" max="9989" width="4.8984375" style="1" customWidth="1"/>
    <col min="9990" max="9990" width="6.5" style="1" bestFit="1" customWidth="1"/>
    <col min="9991" max="9993" width="4.8984375" style="1" customWidth="1"/>
    <col min="9994" max="9994" width="5.3984375" style="1" customWidth="1"/>
    <col min="9995" max="9995" width="4.8984375" style="1" customWidth="1"/>
    <col min="9996" max="9996" width="5.3984375" style="1" customWidth="1"/>
    <col min="9997" max="9997" width="4.8984375" style="1" customWidth="1"/>
    <col min="9998" max="9998" width="5.3984375" style="1" customWidth="1"/>
    <col min="9999" max="9999" width="4.8984375" style="1" customWidth="1"/>
    <col min="10000" max="10000" width="6.5" style="1" bestFit="1" customWidth="1"/>
    <col min="10001" max="10240" width="9" style="1"/>
    <col min="10241" max="10241" width="8" style="1" customWidth="1"/>
    <col min="10242" max="10242" width="5.5" style="1" customWidth="1"/>
    <col min="10243" max="10243" width="6.5" style="1" bestFit="1" customWidth="1"/>
    <col min="10244" max="10245" width="4.8984375" style="1" customWidth="1"/>
    <col min="10246" max="10246" width="6.5" style="1" bestFit="1" customWidth="1"/>
    <col min="10247" max="10249" width="4.8984375" style="1" customWidth="1"/>
    <col min="10250" max="10250" width="5.3984375" style="1" customWidth="1"/>
    <col min="10251" max="10251" width="4.8984375" style="1" customWidth="1"/>
    <col min="10252" max="10252" width="5.3984375" style="1" customWidth="1"/>
    <col min="10253" max="10253" width="4.8984375" style="1" customWidth="1"/>
    <col min="10254" max="10254" width="5.3984375" style="1" customWidth="1"/>
    <col min="10255" max="10255" width="4.8984375" style="1" customWidth="1"/>
    <col min="10256" max="10256" width="6.5" style="1" bestFit="1" customWidth="1"/>
    <col min="10257" max="10496" width="9" style="1"/>
    <col min="10497" max="10497" width="8" style="1" customWidth="1"/>
    <col min="10498" max="10498" width="5.5" style="1" customWidth="1"/>
    <col min="10499" max="10499" width="6.5" style="1" bestFit="1" customWidth="1"/>
    <col min="10500" max="10501" width="4.8984375" style="1" customWidth="1"/>
    <col min="10502" max="10502" width="6.5" style="1" bestFit="1" customWidth="1"/>
    <col min="10503" max="10505" width="4.8984375" style="1" customWidth="1"/>
    <col min="10506" max="10506" width="5.3984375" style="1" customWidth="1"/>
    <col min="10507" max="10507" width="4.8984375" style="1" customWidth="1"/>
    <col min="10508" max="10508" width="5.3984375" style="1" customWidth="1"/>
    <col min="10509" max="10509" width="4.8984375" style="1" customWidth="1"/>
    <col min="10510" max="10510" width="5.3984375" style="1" customWidth="1"/>
    <col min="10511" max="10511" width="4.8984375" style="1" customWidth="1"/>
    <col min="10512" max="10512" width="6.5" style="1" bestFit="1" customWidth="1"/>
    <col min="10513" max="10752" width="9" style="1"/>
    <col min="10753" max="10753" width="8" style="1" customWidth="1"/>
    <col min="10754" max="10754" width="5.5" style="1" customWidth="1"/>
    <col min="10755" max="10755" width="6.5" style="1" bestFit="1" customWidth="1"/>
    <col min="10756" max="10757" width="4.8984375" style="1" customWidth="1"/>
    <col min="10758" max="10758" width="6.5" style="1" bestFit="1" customWidth="1"/>
    <col min="10759" max="10761" width="4.8984375" style="1" customWidth="1"/>
    <col min="10762" max="10762" width="5.3984375" style="1" customWidth="1"/>
    <col min="10763" max="10763" width="4.8984375" style="1" customWidth="1"/>
    <col min="10764" max="10764" width="5.3984375" style="1" customWidth="1"/>
    <col min="10765" max="10765" width="4.8984375" style="1" customWidth="1"/>
    <col min="10766" max="10766" width="5.3984375" style="1" customWidth="1"/>
    <col min="10767" max="10767" width="4.8984375" style="1" customWidth="1"/>
    <col min="10768" max="10768" width="6.5" style="1" bestFit="1" customWidth="1"/>
    <col min="10769" max="11008" width="9" style="1"/>
    <col min="11009" max="11009" width="8" style="1" customWidth="1"/>
    <col min="11010" max="11010" width="5.5" style="1" customWidth="1"/>
    <col min="11011" max="11011" width="6.5" style="1" bestFit="1" customWidth="1"/>
    <col min="11012" max="11013" width="4.8984375" style="1" customWidth="1"/>
    <col min="11014" max="11014" width="6.5" style="1" bestFit="1" customWidth="1"/>
    <col min="11015" max="11017" width="4.8984375" style="1" customWidth="1"/>
    <col min="11018" max="11018" width="5.3984375" style="1" customWidth="1"/>
    <col min="11019" max="11019" width="4.8984375" style="1" customWidth="1"/>
    <col min="11020" max="11020" width="5.3984375" style="1" customWidth="1"/>
    <col min="11021" max="11021" width="4.8984375" style="1" customWidth="1"/>
    <col min="11022" max="11022" width="5.3984375" style="1" customWidth="1"/>
    <col min="11023" max="11023" width="4.8984375" style="1" customWidth="1"/>
    <col min="11024" max="11024" width="6.5" style="1" bestFit="1" customWidth="1"/>
    <col min="11025" max="11264" width="9" style="1"/>
    <col min="11265" max="11265" width="8" style="1" customWidth="1"/>
    <col min="11266" max="11266" width="5.5" style="1" customWidth="1"/>
    <col min="11267" max="11267" width="6.5" style="1" bestFit="1" customWidth="1"/>
    <col min="11268" max="11269" width="4.8984375" style="1" customWidth="1"/>
    <col min="11270" max="11270" width="6.5" style="1" bestFit="1" customWidth="1"/>
    <col min="11271" max="11273" width="4.8984375" style="1" customWidth="1"/>
    <col min="11274" max="11274" width="5.3984375" style="1" customWidth="1"/>
    <col min="11275" max="11275" width="4.8984375" style="1" customWidth="1"/>
    <col min="11276" max="11276" width="5.3984375" style="1" customWidth="1"/>
    <col min="11277" max="11277" width="4.8984375" style="1" customWidth="1"/>
    <col min="11278" max="11278" width="5.3984375" style="1" customWidth="1"/>
    <col min="11279" max="11279" width="4.8984375" style="1" customWidth="1"/>
    <col min="11280" max="11280" width="6.5" style="1" bestFit="1" customWidth="1"/>
    <col min="11281" max="11520" width="9" style="1"/>
    <col min="11521" max="11521" width="8" style="1" customWidth="1"/>
    <col min="11522" max="11522" width="5.5" style="1" customWidth="1"/>
    <col min="11523" max="11523" width="6.5" style="1" bestFit="1" customWidth="1"/>
    <col min="11524" max="11525" width="4.8984375" style="1" customWidth="1"/>
    <col min="11526" max="11526" width="6.5" style="1" bestFit="1" customWidth="1"/>
    <col min="11527" max="11529" width="4.8984375" style="1" customWidth="1"/>
    <col min="11530" max="11530" width="5.3984375" style="1" customWidth="1"/>
    <col min="11531" max="11531" width="4.8984375" style="1" customWidth="1"/>
    <col min="11532" max="11532" width="5.3984375" style="1" customWidth="1"/>
    <col min="11533" max="11533" width="4.8984375" style="1" customWidth="1"/>
    <col min="11534" max="11534" width="5.3984375" style="1" customWidth="1"/>
    <col min="11535" max="11535" width="4.8984375" style="1" customWidth="1"/>
    <col min="11536" max="11536" width="6.5" style="1" bestFit="1" customWidth="1"/>
    <col min="11537" max="11776" width="9" style="1"/>
    <col min="11777" max="11777" width="8" style="1" customWidth="1"/>
    <col min="11778" max="11778" width="5.5" style="1" customWidth="1"/>
    <col min="11779" max="11779" width="6.5" style="1" bestFit="1" customWidth="1"/>
    <col min="11780" max="11781" width="4.8984375" style="1" customWidth="1"/>
    <col min="11782" max="11782" width="6.5" style="1" bestFit="1" customWidth="1"/>
    <col min="11783" max="11785" width="4.8984375" style="1" customWidth="1"/>
    <col min="11786" max="11786" width="5.3984375" style="1" customWidth="1"/>
    <col min="11787" max="11787" width="4.8984375" style="1" customWidth="1"/>
    <col min="11788" max="11788" width="5.3984375" style="1" customWidth="1"/>
    <col min="11789" max="11789" width="4.8984375" style="1" customWidth="1"/>
    <col min="11790" max="11790" width="5.3984375" style="1" customWidth="1"/>
    <col min="11791" max="11791" width="4.8984375" style="1" customWidth="1"/>
    <col min="11792" max="11792" width="6.5" style="1" bestFit="1" customWidth="1"/>
    <col min="11793" max="12032" width="9" style="1"/>
    <col min="12033" max="12033" width="8" style="1" customWidth="1"/>
    <col min="12034" max="12034" width="5.5" style="1" customWidth="1"/>
    <col min="12035" max="12035" width="6.5" style="1" bestFit="1" customWidth="1"/>
    <col min="12036" max="12037" width="4.8984375" style="1" customWidth="1"/>
    <col min="12038" max="12038" width="6.5" style="1" bestFit="1" customWidth="1"/>
    <col min="12039" max="12041" width="4.8984375" style="1" customWidth="1"/>
    <col min="12042" max="12042" width="5.3984375" style="1" customWidth="1"/>
    <col min="12043" max="12043" width="4.8984375" style="1" customWidth="1"/>
    <col min="12044" max="12044" width="5.3984375" style="1" customWidth="1"/>
    <col min="12045" max="12045" width="4.8984375" style="1" customWidth="1"/>
    <col min="12046" max="12046" width="5.3984375" style="1" customWidth="1"/>
    <col min="12047" max="12047" width="4.8984375" style="1" customWidth="1"/>
    <col min="12048" max="12048" width="6.5" style="1" bestFit="1" customWidth="1"/>
    <col min="12049" max="12288" width="9" style="1"/>
    <col min="12289" max="12289" width="8" style="1" customWidth="1"/>
    <col min="12290" max="12290" width="5.5" style="1" customWidth="1"/>
    <col min="12291" max="12291" width="6.5" style="1" bestFit="1" customWidth="1"/>
    <col min="12292" max="12293" width="4.8984375" style="1" customWidth="1"/>
    <col min="12294" max="12294" width="6.5" style="1" bestFit="1" customWidth="1"/>
    <col min="12295" max="12297" width="4.8984375" style="1" customWidth="1"/>
    <col min="12298" max="12298" width="5.3984375" style="1" customWidth="1"/>
    <col min="12299" max="12299" width="4.8984375" style="1" customWidth="1"/>
    <col min="12300" max="12300" width="5.3984375" style="1" customWidth="1"/>
    <col min="12301" max="12301" width="4.8984375" style="1" customWidth="1"/>
    <col min="12302" max="12302" width="5.3984375" style="1" customWidth="1"/>
    <col min="12303" max="12303" width="4.8984375" style="1" customWidth="1"/>
    <col min="12304" max="12304" width="6.5" style="1" bestFit="1" customWidth="1"/>
    <col min="12305" max="12544" width="9" style="1"/>
    <col min="12545" max="12545" width="8" style="1" customWidth="1"/>
    <col min="12546" max="12546" width="5.5" style="1" customWidth="1"/>
    <col min="12547" max="12547" width="6.5" style="1" bestFit="1" customWidth="1"/>
    <col min="12548" max="12549" width="4.8984375" style="1" customWidth="1"/>
    <col min="12550" max="12550" width="6.5" style="1" bestFit="1" customWidth="1"/>
    <col min="12551" max="12553" width="4.8984375" style="1" customWidth="1"/>
    <col min="12554" max="12554" width="5.3984375" style="1" customWidth="1"/>
    <col min="12555" max="12555" width="4.8984375" style="1" customWidth="1"/>
    <col min="12556" max="12556" width="5.3984375" style="1" customWidth="1"/>
    <col min="12557" max="12557" width="4.8984375" style="1" customWidth="1"/>
    <col min="12558" max="12558" width="5.3984375" style="1" customWidth="1"/>
    <col min="12559" max="12559" width="4.8984375" style="1" customWidth="1"/>
    <col min="12560" max="12560" width="6.5" style="1" bestFit="1" customWidth="1"/>
    <col min="12561" max="12800" width="9" style="1"/>
    <col min="12801" max="12801" width="8" style="1" customWidth="1"/>
    <col min="12802" max="12802" width="5.5" style="1" customWidth="1"/>
    <col min="12803" max="12803" width="6.5" style="1" bestFit="1" customWidth="1"/>
    <col min="12804" max="12805" width="4.8984375" style="1" customWidth="1"/>
    <col min="12806" max="12806" width="6.5" style="1" bestFit="1" customWidth="1"/>
    <col min="12807" max="12809" width="4.8984375" style="1" customWidth="1"/>
    <col min="12810" max="12810" width="5.3984375" style="1" customWidth="1"/>
    <col min="12811" max="12811" width="4.8984375" style="1" customWidth="1"/>
    <col min="12812" max="12812" width="5.3984375" style="1" customWidth="1"/>
    <col min="12813" max="12813" width="4.8984375" style="1" customWidth="1"/>
    <col min="12814" max="12814" width="5.3984375" style="1" customWidth="1"/>
    <col min="12815" max="12815" width="4.8984375" style="1" customWidth="1"/>
    <col min="12816" max="12816" width="6.5" style="1" bestFit="1" customWidth="1"/>
    <col min="12817" max="13056" width="9" style="1"/>
    <col min="13057" max="13057" width="8" style="1" customWidth="1"/>
    <col min="13058" max="13058" width="5.5" style="1" customWidth="1"/>
    <col min="13059" max="13059" width="6.5" style="1" bestFit="1" customWidth="1"/>
    <col min="13060" max="13061" width="4.8984375" style="1" customWidth="1"/>
    <col min="13062" max="13062" width="6.5" style="1" bestFit="1" customWidth="1"/>
    <col min="13063" max="13065" width="4.8984375" style="1" customWidth="1"/>
    <col min="13066" max="13066" width="5.3984375" style="1" customWidth="1"/>
    <col min="13067" max="13067" width="4.8984375" style="1" customWidth="1"/>
    <col min="13068" max="13068" width="5.3984375" style="1" customWidth="1"/>
    <col min="13069" max="13069" width="4.8984375" style="1" customWidth="1"/>
    <col min="13070" max="13070" width="5.3984375" style="1" customWidth="1"/>
    <col min="13071" max="13071" width="4.8984375" style="1" customWidth="1"/>
    <col min="13072" max="13072" width="6.5" style="1" bestFit="1" customWidth="1"/>
    <col min="13073" max="13312" width="9" style="1"/>
    <col min="13313" max="13313" width="8" style="1" customWidth="1"/>
    <col min="13314" max="13314" width="5.5" style="1" customWidth="1"/>
    <col min="13315" max="13315" width="6.5" style="1" bestFit="1" customWidth="1"/>
    <col min="13316" max="13317" width="4.8984375" style="1" customWidth="1"/>
    <col min="13318" max="13318" width="6.5" style="1" bestFit="1" customWidth="1"/>
    <col min="13319" max="13321" width="4.8984375" style="1" customWidth="1"/>
    <col min="13322" max="13322" width="5.3984375" style="1" customWidth="1"/>
    <col min="13323" max="13323" width="4.8984375" style="1" customWidth="1"/>
    <col min="13324" max="13324" width="5.3984375" style="1" customWidth="1"/>
    <col min="13325" max="13325" width="4.8984375" style="1" customWidth="1"/>
    <col min="13326" max="13326" width="5.3984375" style="1" customWidth="1"/>
    <col min="13327" max="13327" width="4.8984375" style="1" customWidth="1"/>
    <col min="13328" max="13328" width="6.5" style="1" bestFit="1" customWidth="1"/>
    <col min="13329" max="13568" width="9" style="1"/>
    <col min="13569" max="13569" width="8" style="1" customWidth="1"/>
    <col min="13570" max="13570" width="5.5" style="1" customWidth="1"/>
    <col min="13571" max="13571" width="6.5" style="1" bestFit="1" customWidth="1"/>
    <col min="13572" max="13573" width="4.8984375" style="1" customWidth="1"/>
    <col min="13574" max="13574" width="6.5" style="1" bestFit="1" customWidth="1"/>
    <col min="13575" max="13577" width="4.8984375" style="1" customWidth="1"/>
    <col min="13578" max="13578" width="5.3984375" style="1" customWidth="1"/>
    <col min="13579" max="13579" width="4.8984375" style="1" customWidth="1"/>
    <col min="13580" max="13580" width="5.3984375" style="1" customWidth="1"/>
    <col min="13581" max="13581" width="4.8984375" style="1" customWidth="1"/>
    <col min="13582" max="13582" width="5.3984375" style="1" customWidth="1"/>
    <col min="13583" max="13583" width="4.8984375" style="1" customWidth="1"/>
    <col min="13584" max="13584" width="6.5" style="1" bestFit="1" customWidth="1"/>
    <col min="13585" max="13824" width="9" style="1"/>
    <col min="13825" max="13825" width="8" style="1" customWidth="1"/>
    <col min="13826" max="13826" width="5.5" style="1" customWidth="1"/>
    <col min="13827" max="13827" width="6.5" style="1" bestFit="1" customWidth="1"/>
    <col min="13828" max="13829" width="4.8984375" style="1" customWidth="1"/>
    <col min="13830" max="13830" width="6.5" style="1" bestFit="1" customWidth="1"/>
    <col min="13831" max="13833" width="4.8984375" style="1" customWidth="1"/>
    <col min="13834" max="13834" width="5.3984375" style="1" customWidth="1"/>
    <col min="13835" max="13835" width="4.8984375" style="1" customWidth="1"/>
    <col min="13836" max="13836" width="5.3984375" style="1" customWidth="1"/>
    <col min="13837" max="13837" width="4.8984375" style="1" customWidth="1"/>
    <col min="13838" max="13838" width="5.3984375" style="1" customWidth="1"/>
    <col min="13839" max="13839" width="4.8984375" style="1" customWidth="1"/>
    <col min="13840" max="13840" width="6.5" style="1" bestFit="1" customWidth="1"/>
    <col min="13841" max="14080" width="9" style="1"/>
    <col min="14081" max="14081" width="8" style="1" customWidth="1"/>
    <col min="14082" max="14082" width="5.5" style="1" customWidth="1"/>
    <col min="14083" max="14083" width="6.5" style="1" bestFit="1" customWidth="1"/>
    <col min="14084" max="14085" width="4.8984375" style="1" customWidth="1"/>
    <col min="14086" max="14086" width="6.5" style="1" bestFit="1" customWidth="1"/>
    <col min="14087" max="14089" width="4.8984375" style="1" customWidth="1"/>
    <col min="14090" max="14090" width="5.3984375" style="1" customWidth="1"/>
    <col min="14091" max="14091" width="4.8984375" style="1" customWidth="1"/>
    <col min="14092" max="14092" width="5.3984375" style="1" customWidth="1"/>
    <col min="14093" max="14093" width="4.8984375" style="1" customWidth="1"/>
    <col min="14094" max="14094" width="5.3984375" style="1" customWidth="1"/>
    <col min="14095" max="14095" width="4.8984375" style="1" customWidth="1"/>
    <col min="14096" max="14096" width="6.5" style="1" bestFit="1" customWidth="1"/>
    <col min="14097" max="14336" width="9" style="1"/>
    <col min="14337" max="14337" width="8" style="1" customWidth="1"/>
    <col min="14338" max="14338" width="5.5" style="1" customWidth="1"/>
    <col min="14339" max="14339" width="6.5" style="1" bestFit="1" customWidth="1"/>
    <col min="14340" max="14341" width="4.8984375" style="1" customWidth="1"/>
    <col min="14342" max="14342" width="6.5" style="1" bestFit="1" customWidth="1"/>
    <col min="14343" max="14345" width="4.8984375" style="1" customWidth="1"/>
    <col min="14346" max="14346" width="5.3984375" style="1" customWidth="1"/>
    <col min="14347" max="14347" width="4.8984375" style="1" customWidth="1"/>
    <col min="14348" max="14348" width="5.3984375" style="1" customWidth="1"/>
    <col min="14349" max="14349" width="4.8984375" style="1" customWidth="1"/>
    <col min="14350" max="14350" width="5.3984375" style="1" customWidth="1"/>
    <col min="14351" max="14351" width="4.8984375" style="1" customWidth="1"/>
    <col min="14352" max="14352" width="6.5" style="1" bestFit="1" customWidth="1"/>
    <col min="14353" max="14592" width="9" style="1"/>
    <col min="14593" max="14593" width="8" style="1" customWidth="1"/>
    <col min="14594" max="14594" width="5.5" style="1" customWidth="1"/>
    <col min="14595" max="14595" width="6.5" style="1" bestFit="1" customWidth="1"/>
    <col min="14596" max="14597" width="4.8984375" style="1" customWidth="1"/>
    <col min="14598" max="14598" width="6.5" style="1" bestFit="1" customWidth="1"/>
    <col min="14599" max="14601" width="4.8984375" style="1" customWidth="1"/>
    <col min="14602" max="14602" width="5.3984375" style="1" customWidth="1"/>
    <col min="14603" max="14603" width="4.8984375" style="1" customWidth="1"/>
    <col min="14604" max="14604" width="5.3984375" style="1" customWidth="1"/>
    <col min="14605" max="14605" width="4.8984375" style="1" customWidth="1"/>
    <col min="14606" max="14606" width="5.3984375" style="1" customWidth="1"/>
    <col min="14607" max="14607" width="4.8984375" style="1" customWidth="1"/>
    <col min="14608" max="14608" width="6.5" style="1" bestFit="1" customWidth="1"/>
    <col min="14609" max="14848" width="9" style="1"/>
    <col min="14849" max="14849" width="8" style="1" customWidth="1"/>
    <col min="14850" max="14850" width="5.5" style="1" customWidth="1"/>
    <col min="14851" max="14851" width="6.5" style="1" bestFit="1" customWidth="1"/>
    <col min="14852" max="14853" width="4.8984375" style="1" customWidth="1"/>
    <col min="14854" max="14854" width="6.5" style="1" bestFit="1" customWidth="1"/>
    <col min="14855" max="14857" width="4.8984375" style="1" customWidth="1"/>
    <col min="14858" max="14858" width="5.3984375" style="1" customWidth="1"/>
    <col min="14859" max="14859" width="4.8984375" style="1" customWidth="1"/>
    <col min="14860" max="14860" width="5.3984375" style="1" customWidth="1"/>
    <col min="14861" max="14861" width="4.8984375" style="1" customWidth="1"/>
    <col min="14862" max="14862" width="5.3984375" style="1" customWidth="1"/>
    <col min="14863" max="14863" width="4.8984375" style="1" customWidth="1"/>
    <col min="14864" max="14864" width="6.5" style="1" bestFit="1" customWidth="1"/>
    <col min="14865" max="15104" width="9" style="1"/>
    <col min="15105" max="15105" width="8" style="1" customWidth="1"/>
    <col min="15106" max="15106" width="5.5" style="1" customWidth="1"/>
    <col min="15107" max="15107" width="6.5" style="1" bestFit="1" customWidth="1"/>
    <col min="15108" max="15109" width="4.8984375" style="1" customWidth="1"/>
    <col min="15110" max="15110" width="6.5" style="1" bestFit="1" customWidth="1"/>
    <col min="15111" max="15113" width="4.8984375" style="1" customWidth="1"/>
    <col min="15114" max="15114" width="5.3984375" style="1" customWidth="1"/>
    <col min="15115" max="15115" width="4.8984375" style="1" customWidth="1"/>
    <col min="15116" max="15116" width="5.3984375" style="1" customWidth="1"/>
    <col min="15117" max="15117" width="4.8984375" style="1" customWidth="1"/>
    <col min="15118" max="15118" width="5.3984375" style="1" customWidth="1"/>
    <col min="15119" max="15119" width="4.8984375" style="1" customWidth="1"/>
    <col min="15120" max="15120" width="6.5" style="1" bestFit="1" customWidth="1"/>
    <col min="15121" max="15360" width="9" style="1"/>
    <col min="15361" max="15361" width="8" style="1" customWidth="1"/>
    <col min="15362" max="15362" width="5.5" style="1" customWidth="1"/>
    <col min="15363" max="15363" width="6.5" style="1" bestFit="1" customWidth="1"/>
    <col min="15364" max="15365" width="4.8984375" style="1" customWidth="1"/>
    <col min="15366" max="15366" width="6.5" style="1" bestFit="1" customWidth="1"/>
    <col min="15367" max="15369" width="4.8984375" style="1" customWidth="1"/>
    <col min="15370" max="15370" width="5.3984375" style="1" customWidth="1"/>
    <col min="15371" max="15371" width="4.8984375" style="1" customWidth="1"/>
    <col min="15372" max="15372" width="5.3984375" style="1" customWidth="1"/>
    <col min="15373" max="15373" width="4.8984375" style="1" customWidth="1"/>
    <col min="15374" max="15374" width="5.3984375" style="1" customWidth="1"/>
    <col min="15375" max="15375" width="4.8984375" style="1" customWidth="1"/>
    <col min="15376" max="15376" width="6.5" style="1" bestFit="1" customWidth="1"/>
    <col min="15377" max="15616" width="9" style="1"/>
    <col min="15617" max="15617" width="8" style="1" customWidth="1"/>
    <col min="15618" max="15618" width="5.5" style="1" customWidth="1"/>
    <col min="15619" max="15619" width="6.5" style="1" bestFit="1" customWidth="1"/>
    <col min="15620" max="15621" width="4.8984375" style="1" customWidth="1"/>
    <col min="15622" max="15622" width="6.5" style="1" bestFit="1" customWidth="1"/>
    <col min="15623" max="15625" width="4.8984375" style="1" customWidth="1"/>
    <col min="15626" max="15626" width="5.3984375" style="1" customWidth="1"/>
    <col min="15627" max="15627" width="4.8984375" style="1" customWidth="1"/>
    <col min="15628" max="15628" width="5.3984375" style="1" customWidth="1"/>
    <col min="15629" max="15629" width="4.8984375" style="1" customWidth="1"/>
    <col min="15630" max="15630" width="5.3984375" style="1" customWidth="1"/>
    <col min="15631" max="15631" width="4.8984375" style="1" customWidth="1"/>
    <col min="15632" max="15632" width="6.5" style="1" bestFit="1" customWidth="1"/>
    <col min="15633" max="15872" width="9" style="1"/>
    <col min="15873" max="15873" width="8" style="1" customWidth="1"/>
    <col min="15874" max="15874" width="5.5" style="1" customWidth="1"/>
    <col min="15875" max="15875" width="6.5" style="1" bestFit="1" customWidth="1"/>
    <col min="15876" max="15877" width="4.8984375" style="1" customWidth="1"/>
    <col min="15878" max="15878" width="6.5" style="1" bestFit="1" customWidth="1"/>
    <col min="15879" max="15881" width="4.8984375" style="1" customWidth="1"/>
    <col min="15882" max="15882" width="5.3984375" style="1" customWidth="1"/>
    <col min="15883" max="15883" width="4.8984375" style="1" customWidth="1"/>
    <col min="15884" max="15884" width="5.3984375" style="1" customWidth="1"/>
    <col min="15885" max="15885" width="4.8984375" style="1" customWidth="1"/>
    <col min="15886" max="15886" width="5.3984375" style="1" customWidth="1"/>
    <col min="15887" max="15887" width="4.8984375" style="1" customWidth="1"/>
    <col min="15888" max="15888" width="6.5" style="1" bestFit="1" customWidth="1"/>
    <col min="15889" max="16128" width="9" style="1"/>
    <col min="16129" max="16129" width="8" style="1" customWidth="1"/>
    <col min="16130" max="16130" width="5.5" style="1" customWidth="1"/>
    <col min="16131" max="16131" width="6.5" style="1" bestFit="1" customWidth="1"/>
    <col min="16132" max="16133" width="4.8984375" style="1" customWidth="1"/>
    <col min="16134" max="16134" width="6.5" style="1" bestFit="1" customWidth="1"/>
    <col min="16135" max="16137" width="4.8984375" style="1" customWidth="1"/>
    <col min="16138" max="16138" width="5.3984375" style="1" customWidth="1"/>
    <col min="16139" max="16139" width="4.8984375" style="1" customWidth="1"/>
    <col min="16140" max="16140" width="5.3984375" style="1" customWidth="1"/>
    <col min="16141" max="16141" width="4.8984375" style="1" customWidth="1"/>
    <col min="16142" max="16142" width="5.3984375" style="1" customWidth="1"/>
    <col min="16143" max="16143" width="4.8984375" style="1" customWidth="1"/>
    <col min="16144" max="16144" width="6.5" style="1" bestFit="1" customWidth="1"/>
    <col min="16145" max="16384" width="9" style="1"/>
  </cols>
  <sheetData>
    <row r="1" spans="1:16" ht="20.25" customHeight="1" x14ac:dyDescent="0.4">
      <c r="A1" s="284" t="s">
        <v>47</v>
      </c>
      <c r="B1" s="284"/>
      <c r="C1" s="284"/>
      <c r="D1" s="284"/>
      <c r="E1" s="284"/>
      <c r="F1" s="284"/>
      <c r="G1" s="284"/>
      <c r="H1" s="284"/>
      <c r="I1" s="314"/>
      <c r="J1" s="314"/>
      <c r="K1" s="314"/>
      <c r="L1" s="314"/>
      <c r="M1" s="314"/>
      <c r="N1" s="314"/>
      <c r="O1" s="314"/>
      <c r="P1" s="314"/>
    </row>
    <row r="2" spans="1:16" ht="15" customHeight="1" x14ac:dyDescent="0.4">
      <c r="A2" s="224"/>
      <c r="B2" s="16"/>
      <c r="C2" s="16"/>
      <c r="D2" s="16"/>
      <c r="E2" s="16"/>
      <c r="F2" s="16"/>
      <c r="G2" s="16"/>
      <c r="H2" s="16"/>
      <c r="I2" s="40"/>
      <c r="J2" s="40"/>
      <c r="K2" s="40"/>
      <c r="L2" s="40"/>
      <c r="M2" s="40"/>
      <c r="N2" s="40"/>
      <c r="O2" s="40"/>
      <c r="P2" s="40"/>
    </row>
    <row r="3" spans="1:16" ht="20.25" customHeight="1" x14ac:dyDescent="0.4">
      <c r="A3" s="315" t="s">
        <v>48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16" ht="23.25" customHeight="1" x14ac:dyDescent="0.4">
      <c r="A4" s="316" t="s">
        <v>49</v>
      </c>
      <c r="B4" s="319" t="s">
        <v>50</v>
      </c>
      <c r="C4" s="319" t="s">
        <v>51</v>
      </c>
      <c r="D4" s="322" t="s">
        <v>52</v>
      </c>
      <c r="E4" s="323"/>
      <c r="F4" s="323"/>
      <c r="G4" s="323"/>
      <c r="H4" s="324"/>
      <c r="I4" s="322" t="s">
        <v>53</v>
      </c>
      <c r="J4" s="323"/>
      <c r="K4" s="323"/>
      <c r="L4" s="323"/>
      <c r="M4" s="323"/>
      <c r="N4" s="323"/>
      <c r="O4" s="323"/>
      <c r="P4" s="323"/>
    </row>
    <row r="5" spans="1:16" ht="23.25" customHeight="1" x14ac:dyDescent="0.4">
      <c r="A5" s="317"/>
      <c r="B5" s="320"/>
      <c r="C5" s="320"/>
      <c r="D5" s="319" t="s">
        <v>54</v>
      </c>
      <c r="E5" s="319" t="s">
        <v>55</v>
      </c>
      <c r="F5" s="319" t="s">
        <v>56</v>
      </c>
      <c r="G5" s="319" t="s">
        <v>57</v>
      </c>
      <c r="H5" s="319" t="s">
        <v>58</v>
      </c>
      <c r="I5" s="322" t="s">
        <v>59</v>
      </c>
      <c r="J5" s="324"/>
      <c r="K5" s="322" t="s">
        <v>60</v>
      </c>
      <c r="L5" s="324"/>
      <c r="M5" s="322" t="s">
        <v>61</v>
      </c>
      <c r="N5" s="324"/>
      <c r="O5" s="322" t="s">
        <v>62</v>
      </c>
      <c r="P5" s="323"/>
    </row>
    <row r="6" spans="1:16" ht="23.25" customHeight="1" x14ac:dyDescent="0.4">
      <c r="A6" s="318"/>
      <c r="B6" s="321"/>
      <c r="C6" s="321"/>
      <c r="D6" s="321"/>
      <c r="E6" s="321"/>
      <c r="F6" s="321"/>
      <c r="G6" s="321"/>
      <c r="H6" s="321"/>
      <c r="I6" s="42" t="s">
        <v>63</v>
      </c>
      <c r="J6" s="42" t="s">
        <v>64</v>
      </c>
      <c r="K6" s="42" t="s">
        <v>65</v>
      </c>
      <c r="L6" s="42" t="s">
        <v>66</v>
      </c>
      <c r="M6" s="42" t="s">
        <v>65</v>
      </c>
      <c r="N6" s="42" t="s">
        <v>66</v>
      </c>
      <c r="O6" s="42" t="s">
        <v>65</v>
      </c>
      <c r="P6" s="43" t="s">
        <v>66</v>
      </c>
    </row>
    <row r="7" spans="1:16" s="48" customFormat="1" ht="23.25" customHeight="1" x14ac:dyDescent="0.4">
      <c r="A7" s="44" t="s">
        <v>10</v>
      </c>
      <c r="B7" s="45">
        <v>17</v>
      </c>
      <c r="C7" s="46">
        <v>1281</v>
      </c>
      <c r="D7" s="49" t="s">
        <v>9</v>
      </c>
      <c r="E7" s="49">
        <v>167</v>
      </c>
      <c r="F7" s="45">
        <v>578</v>
      </c>
      <c r="G7" s="45">
        <v>430</v>
      </c>
      <c r="H7" s="45">
        <v>106</v>
      </c>
      <c r="I7" s="49" t="s">
        <v>9</v>
      </c>
      <c r="J7" s="49" t="s">
        <v>9</v>
      </c>
      <c r="K7" s="49" t="s">
        <v>9</v>
      </c>
      <c r="L7" s="49" t="s">
        <v>9</v>
      </c>
      <c r="M7" s="45">
        <v>17</v>
      </c>
      <c r="N7" s="45">
        <v>1.2809999999999999</v>
      </c>
      <c r="O7" s="49" t="s">
        <v>9</v>
      </c>
      <c r="P7" s="47" t="s">
        <v>9</v>
      </c>
    </row>
    <row r="8" spans="1:16" s="48" customFormat="1" ht="23.25" customHeight="1" x14ac:dyDescent="0.4">
      <c r="A8" s="184" t="s">
        <v>11</v>
      </c>
      <c r="B8" s="6" t="s">
        <v>9</v>
      </c>
      <c r="C8" s="6" t="s">
        <v>9</v>
      </c>
      <c r="D8" s="6" t="s">
        <v>9</v>
      </c>
      <c r="E8" s="6" t="s">
        <v>9</v>
      </c>
      <c r="F8" s="6" t="s">
        <v>9</v>
      </c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47" t="s">
        <v>9</v>
      </c>
    </row>
    <row r="9" spans="1:16" s="48" customFormat="1" ht="23.25" customHeight="1" x14ac:dyDescent="0.4">
      <c r="A9" s="6" t="s">
        <v>12</v>
      </c>
      <c r="B9" s="50">
        <v>22</v>
      </c>
      <c r="C9" s="26">
        <v>1819</v>
      </c>
      <c r="D9" s="51" t="s">
        <v>9</v>
      </c>
      <c r="E9" s="51">
        <v>313</v>
      </c>
      <c r="F9" s="51">
        <v>1174</v>
      </c>
      <c r="G9" s="51">
        <v>332</v>
      </c>
      <c r="H9" s="51" t="s">
        <v>9</v>
      </c>
      <c r="I9" s="51" t="s">
        <v>9</v>
      </c>
      <c r="J9" s="51" t="s">
        <v>9</v>
      </c>
      <c r="K9" s="51" t="s">
        <v>9</v>
      </c>
      <c r="L9" s="51" t="s">
        <v>9</v>
      </c>
      <c r="M9" s="51">
        <v>12</v>
      </c>
      <c r="N9" s="51">
        <v>678</v>
      </c>
      <c r="O9" s="51">
        <v>10</v>
      </c>
      <c r="P9" s="52">
        <v>1141</v>
      </c>
    </row>
    <row r="10" spans="1:16" s="48" customFormat="1" ht="23.25" customHeight="1" x14ac:dyDescent="0.4">
      <c r="A10" s="6" t="s">
        <v>13</v>
      </c>
      <c r="B10" s="50" t="s">
        <v>9</v>
      </c>
      <c r="C10" s="50" t="s">
        <v>9</v>
      </c>
      <c r="D10" s="50" t="s">
        <v>9</v>
      </c>
      <c r="E10" s="50" t="s">
        <v>9</v>
      </c>
      <c r="F10" s="50" t="s">
        <v>9</v>
      </c>
      <c r="G10" s="50" t="s">
        <v>9</v>
      </c>
      <c r="H10" s="50" t="s">
        <v>9</v>
      </c>
      <c r="I10" s="50" t="s">
        <v>9</v>
      </c>
      <c r="J10" s="50" t="s">
        <v>9</v>
      </c>
      <c r="K10" s="50" t="s">
        <v>9</v>
      </c>
      <c r="L10" s="50" t="s">
        <v>9</v>
      </c>
      <c r="M10" s="50" t="s">
        <v>9</v>
      </c>
      <c r="N10" s="50" t="s">
        <v>9</v>
      </c>
      <c r="O10" s="50" t="s">
        <v>9</v>
      </c>
      <c r="P10" s="53" t="s">
        <v>9</v>
      </c>
    </row>
    <row r="11" spans="1:16" s="48" customFormat="1" ht="23.25" customHeight="1" x14ac:dyDescent="0.4">
      <c r="A11" s="6" t="s">
        <v>14</v>
      </c>
      <c r="B11" s="183">
        <f>I11+K11+M11+O11</f>
        <v>0</v>
      </c>
      <c r="C11" s="183">
        <f>SUM(D11:H11)</f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0</v>
      </c>
    </row>
    <row r="12" spans="1:16" s="48" customFormat="1" ht="23.25" customHeight="1" x14ac:dyDescent="0.4">
      <c r="A12" s="6" t="s">
        <v>290</v>
      </c>
      <c r="B12" s="190">
        <f t="shared" ref="B12" si="0">I12+K12+M12+O12</f>
        <v>0</v>
      </c>
      <c r="C12" s="190">
        <f t="shared" ref="C12" si="1">SUM(D12:H12)</f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v>0</v>
      </c>
    </row>
    <row r="13" spans="1:16" ht="25.5" customHeight="1" x14ac:dyDescent="0.4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</row>
    <row r="14" spans="1:16" ht="21" customHeight="1" x14ac:dyDescent="0.4">
      <c r="A14" s="225" t="s">
        <v>67</v>
      </c>
      <c r="B14" s="190">
        <f t="shared" ref="B14" si="2">I14+K14+M14+O14</f>
        <v>0</v>
      </c>
      <c r="C14" s="190">
        <f t="shared" ref="C14" si="3">SUM(D14:H14)</f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1">
        <v>0</v>
      </c>
    </row>
    <row r="15" spans="1:16" ht="21" customHeight="1" x14ac:dyDescent="0.4">
      <c r="A15" s="225" t="s">
        <v>68</v>
      </c>
      <c r="B15" s="190">
        <f t="shared" ref="B15:B30" si="4">I15+K15+M15+O15</f>
        <v>0</v>
      </c>
      <c r="C15" s="190">
        <f t="shared" ref="C15:C30" si="5">SUM(D15:H15)</f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1">
        <v>0</v>
      </c>
    </row>
    <row r="16" spans="1:16" ht="21" customHeight="1" x14ac:dyDescent="0.4">
      <c r="A16" s="225" t="s">
        <v>69</v>
      </c>
      <c r="B16" s="190">
        <f t="shared" si="4"/>
        <v>0</v>
      </c>
      <c r="C16" s="190">
        <f t="shared" si="5"/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1">
        <v>0</v>
      </c>
    </row>
    <row r="17" spans="1:16" ht="21" customHeight="1" x14ac:dyDescent="0.4">
      <c r="A17" s="225" t="s">
        <v>70</v>
      </c>
      <c r="B17" s="190">
        <f t="shared" si="4"/>
        <v>0</v>
      </c>
      <c r="C17" s="190">
        <f t="shared" si="5"/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v>0</v>
      </c>
    </row>
    <row r="18" spans="1:16" ht="21" customHeight="1" x14ac:dyDescent="0.4">
      <c r="A18" s="225" t="s">
        <v>71</v>
      </c>
      <c r="B18" s="190">
        <f t="shared" si="4"/>
        <v>0</v>
      </c>
      <c r="C18" s="190">
        <f t="shared" si="5"/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1">
        <v>0</v>
      </c>
    </row>
    <row r="19" spans="1:16" ht="21" customHeight="1" x14ac:dyDescent="0.4">
      <c r="A19" s="225" t="s">
        <v>72</v>
      </c>
      <c r="B19" s="190">
        <f t="shared" si="4"/>
        <v>0</v>
      </c>
      <c r="C19" s="190">
        <f t="shared" si="5"/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1">
        <v>0</v>
      </c>
    </row>
    <row r="20" spans="1:16" ht="21" customHeight="1" x14ac:dyDescent="0.4">
      <c r="A20" s="225" t="s">
        <v>73</v>
      </c>
      <c r="B20" s="190">
        <f t="shared" si="4"/>
        <v>0</v>
      </c>
      <c r="C20" s="190">
        <f t="shared" si="5"/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1">
        <v>0</v>
      </c>
    </row>
    <row r="21" spans="1:16" ht="21" customHeight="1" x14ac:dyDescent="0.4">
      <c r="A21" s="225" t="s">
        <v>74</v>
      </c>
      <c r="B21" s="190">
        <f t="shared" si="4"/>
        <v>0</v>
      </c>
      <c r="C21" s="190">
        <f t="shared" si="5"/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1">
        <v>0</v>
      </c>
    </row>
    <row r="22" spans="1:16" ht="21" customHeight="1" x14ac:dyDescent="0.4">
      <c r="A22" s="225" t="s">
        <v>75</v>
      </c>
      <c r="B22" s="190">
        <f t="shared" si="4"/>
        <v>0</v>
      </c>
      <c r="C22" s="190">
        <f t="shared" si="5"/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1">
        <v>0</v>
      </c>
    </row>
    <row r="23" spans="1:16" ht="21" customHeight="1" x14ac:dyDescent="0.4">
      <c r="A23" s="225" t="s">
        <v>76</v>
      </c>
      <c r="B23" s="190">
        <f t="shared" si="4"/>
        <v>0</v>
      </c>
      <c r="C23" s="190">
        <f t="shared" si="5"/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1">
        <v>0</v>
      </c>
    </row>
    <row r="24" spans="1:16" ht="21" customHeight="1" x14ac:dyDescent="0.4">
      <c r="A24" s="225" t="s">
        <v>77</v>
      </c>
      <c r="B24" s="190">
        <f t="shared" si="4"/>
        <v>0</v>
      </c>
      <c r="C24" s="190">
        <f t="shared" si="5"/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v>0</v>
      </c>
    </row>
    <row r="25" spans="1:16" ht="21" customHeight="1" x14ac:dyDescent="0.4">
      <c r="A25" s="225" t="s">
        <v>78</v>
      </c>
      <c r="B25" s="190">
        <f t="shared" si="4"/>
        <v>0</v>
      </c>
      <c r="C25" s="190">
        <f t="shared" si="5"/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v>0</v>
      </c>
    </row>
    <row r="26" spans="1:16" ht="21" customHeight="1" x14ac:dyDescent="0.4">
      <c r="A26" s="225" t="s">
        <v>79</v>
      </c>
      <c r="B26" s="190">
        <f t="shared" si="4"/>
        <v>0</v>
      </c>
      <c r="C26" s="190">
        <f t="shared" si="5"/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v>0</v>
      </c>
    </row>
    <row r="27" spans="1:16" ht="21" customHeight="1" x14ac:dyDescent="0.4">
      <c r="A27" s="225" t="s">
        <v>80</v>
      </c>
      <c r="B27" s="190">
        <f t="shared" si="4"/>
        <v>0</v>
      </c>
      <c r="C27" s="190">
        <f t="shared" si="5"/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1">
        <v>0</v>
      </c>
    </row>
    <row r="28" spans="1:16" ht="21" customHeight="1" x14ac:dyDescent="0.4">
      <c r="A28" s="225" t="s">
        <v>81</v>
      </c>
      <c r="B28" s="190">
        <f t="shared" si="4"/>
        <v>0</v>
      </c>
      <c r="C28" s="190">
        <f t="shared" si="5"/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1">
        <v>0</v>
      </c>
    </row>
    <row r="29" spans="1:16" ht="21" customHeight="1" x14ac:dyDescent="0.4">
      <c r="A29" s="225" t="s">
        <v>82</v>
      </c>
      <c r="B29" s="190">
        <f t="shared" si="4"/>
        <v>0</v>
      </c>
      <c r="C29" s="190">
        <f t="shared" si="5"/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1">
        <v>0</v>
      </c>
    </row>
    <row r="30" spans="1:16" ht="21" customHeight="1" x14ac:dyDescent="0.4">
      <c r="A30" s="225" t="s">
        <v>83</v>
      </c>
      <c r="B30" s="190">
        <f t="shared" si="4"/>
        <v>0</v>
      </c>
      <c r="C30" s="190">
        <f t="shared" si="5"/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v>0</v>
      </c>
    </row>
    <row r="31" spans="1:16" ht="15" customHeight="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21" customHeight="1" x14ac:dyDescent="0.4">
      <c r="A32" s="137" t="s">
        <v>84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8.75" customHeight="1" x14ac:dyDescent="0.4">
      <c r="A33" s="326" t="s">
        <v>85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</row>
    <row r="34" spans="1:16" ht="18.75" customHeight="1" x14ac:dyDescent="0.4">
      <c r="A34" s="326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</row>
    <row r="35" spans="1:16" ht="18.75" customHeight="1" x14ac:dyDescent="0.4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</sheetData>
  <mergeCells count="19">
    <mergeCell ref="A13:P13"/>
    <mergeCell ref="A33:P33"/>
    <mergeCell ref="A34:P34"/>
    <mergeCell ref="G5:G6"/>
    <mergeCell ref="H5:H6"/>
    <mergeCell ref="I5:J5"/>
    <mergeCell ref="K5:L5"/>
    <mergeCell ref="M5:N5"/>
    <mergeCell ref="O5:P5"/>
    <mergeCell ref="A1:P1"/>
    <mergeCell ref="A3:P3"/>
    <mergeCell ref="A4:A6"/>
    <mergeCell ref="B4:B6"/>
    <mergeCell ref="C4:C6"/>
    <mergeCell ref="D4:H4"/>
    <mergeCell ref="I4:P4"/>
    <mergeCell ref="D5:D6"/>
    <mergeCell ref="E5:E6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H27" sqref="H27"/>
    </sheetView>
  </sheetViews>
  <sheetFormatPr defaultRowHeight="14.4" x14ac:dyDescent="0.4"/>
  <cols>
    <col min="1" max="3" width="17.69921875" style="2" customWidth="1"/>
    <col min="4" max="4" width="9" style="2"/>
    <col min="5" max="5" width="8.5" style="2" bestFit="1" customWidth="1"/>
    <col min="6" max="256" width="9" style="2"/>
    <col min="257" max="259" width="17.69921875" style="2" customWidth="1"/>
    <col min="260" max="512" width="9" style="2"/>
    <col min="513" max="515" width="17.69921875" style="2" customWidth="1"/>
    <col min="516" max="768" width="9" style="2"/>
    <col min="769" max="771" width="17.69921875" style="2" customWidth="1"/>
    <col min="772" max="1024" width="9" style="2"/>
    <col min="1025" max="1027" width="17.69921875" style="2" customWidth="1"/>
    <col min="1028" max="1280" width="9" style="2"/>
    <col min="1281" max="1283" width="17.69921875" style="2" customWidth="1"/>
    <col min="1284" max="1536" width="9" style="2"/>
    <col min="1537" max="1539" width="17.69921875" style="2" customWidth="1"/>
    <col min="1540" max="1792" width="9" style="2"/>
    <col min="1793" max="1795" width="17.69921875" style="2" customWidth="1"/>
    <col min="1796" max="2048" width="9" style="2"/>
    <col min="2049" max="2051" width="17.69921875" style="2" customWidth="1"/>
    <col min="2052" max="2304" width="9" style="2"/>
    <col min="2305" max="2307" width="17.69921875" style="2" customWidth="1"/>
    <col min="2308" max="2560" width="9" style="2"/>
    <col min="2561" max="2563" width="17.69921875" style="2" customWidth="1"/>
    <col min="2564" max="2816" width="9" style="2"/>
    <col min="2817" max="2819" width="17.69921875" style="2" customWidth="1"/>
    <col min="2820" max="3072" width="9" style="2"/>
    <col min="3073" max="3075" width="17.69921875" style="2" customWidth="1"/>
    <col min="3076" max="3328" width="9" style="2"/>
    <col min="3329" max="3331" width="17.69921875" style="2" customWidth="1"/>
    <col min="3332" max="3584" width="9" style="2"/>
    <col min="3585" max="3587" width="17.69921875" style="2" customWidth="1"/>
    <col min="3588" max="3840" width="9" style="2"/>
    <col min="3841" max="3843" width="17.69921875" style="2" customWidth="1"/>
    <col min="3844" max="4096" width="9" style="2"/>
    <col min="4097" max="4099" width="17.69921875" style="2" customWidth="1"/>
    <col min="4100" max="4352" width="9" style="2"/>
    <col min="4353" max="4355" width="17.69921875" style="2" customWidth="1"/>
    <col min="4356" max="4608" width="9" style="2"/>
    <col min="4609" max="4611" width="17.69921875" style="2" customWidth="1"/>
    <col min="4612" max="4864" width="9" style="2"/>
    <col min="4865" max="4867" width="17.69921875" style="2" customWidth="1"/>
    <col min="4868" max="5120" width="9" style="2"/>
    <col min="5121" max="5123" width="17.69921875" style="2" customWidth="1"/>
    <col min="5124" max="5376" width="9" style="2"/>
    <col min="5377" max="5379" width="17.69921875" style="2" customWidth="1"/>
    <col min="5380" max="5632" width="9" style="2"/>
    <col min="5633" max="5635" width="17.69921875" style="2" customWidth="1"/>
    <col min="5636" max="5888" width="9" style="2"/>
    <col min="5889" max="5891" width="17.69921875" style="2" customWidth="1"/>
    <col min="5892" max="6144" width="9" style="2"/>
    <col min="6145" max="6147" width="17.69921875" style="2" customWidth="1"/>
    <col min="6148" max="6400" width="9" style="2"/>
    <col min="6401" max="6403" width="17.69921875" style="2" customWidth="1"/>
    <col min="6404" max="6656" width="9" style="2"/>
    <col min="6657" max="6659" width="17.69921875" style="2" customWidth="1"/>
    <col min="6660" max="6912" width="9" style="2"/>
    <col min="6913" max="6915" width="17.69921875" style="2" customWidth="1"/>
    <col min="6916" max="7168" width="9" style="2"/>
    <col min="7169" max="7171" width="17.69921875" style="2" customWidth="1"/>
    <col min="7172" max="7424" width="9" style="2"/>
    <col min="7425" max="7427" width="17.69921875" style="2" customWidth="1"/>
    <col min="7428" max="7680" width="9" style="2"/>
    <col min="7681" max="7683" width="17.69921875" style="2" customWidth="1"/>
    <col min="7684" max="7936" width="9" style="2"/>
    <col min="7937" max="7939" width="17.69921875" style="2" customWidth="1"/>
    <col min="7940" max="8192" width="9" style="2"/>
    <col min="8193" max="8195" width="17.69921875" style="2" customWidth="1"/>
    <col min="8196" max="8448" width="9" style="2"/>
    <col min="8449" max="8451" width="17.69921875" style="2" customWidth="1"/>
    <col min="8452" max="8704" width="9" style="2"/>
    <col min="8705" max="8707" width="17.69921875" style="2" customWidth="1"/>
    <col min="8708" max="8960" width="9" style="2"/>
    <col min="8961" max="8963" width="17.69921875" style="2" customWidth="1"/>
    <col min="8964" max="9216" width="9" style="2"/>
    <col min="9217" max="9219" width="17.69921875" style="2" customWidth="1"/>
    <col min="9220" max="9472" width="9" style="2"/>
    <col min="9473" max="9475" width="17.69921875" style="2" customWidth="1"/>
    <col min="9476" max="9728" width="9" style="2"/>
    <col min="9729" max="9731" width="17.69921875" style="2" customWidth="1"/>
    <col min="9732" max="9984" width="9" style="2"/>
    <col min="9985" max="9987" width="17.69921875" style="2" customWidth="1"/>
    <col min="9988" max="10240" width="9" style="2"/>
    <col min="10241" max="10243" width="17.69921875" style="2" customWidth="1"/>
    <col min="10244" max="10496" width="9" style="2"/>
    <col min="10497" max="10499" width="17.69921875" style="2" customWidth="1"/>
    <col min="10500" max="10752" width="9" style="2"/>
    <col min="10753" max="10755" width="17.69921875" style="2" customWidth="1"/>
    <col min="10756" max="11008" width="9" style="2"/>
    <col min="11009" max="11011" width="17.69921875" style="2" customWidth="1"/>
    <col min="11012" max="11264" width="9" style="2"/>
    <col min="11265" max="11267" width="17.69921875" style="2" customWidth="1"/>
    <col min="11268" max="11520" width="9" style="2"/>
    <col min="11521" max="11523" width="17.69921875" style="2" customWidth="1"/>
    <col min="11524" max="11776" width="9" style="2"/>
    <col min="11777" max="11779" width="17.69921875" style="2" customWidth="1"/>
    <col min="11780" max="12032" width="9" style="2"/>
    <col min="12033" max="12035" width="17.69921875" style="2" customWidth="1"/>
    <col min="12036" max="12288" width="9" style="2"/>
    <col min="12289" max="12291" width="17.69921875" style="2" customWidth="1"/>
    <col min="12292" max="12544" width="9" style="2"/>
    <col min="12545" max="12547" width="17.69921875" style="2" customWidth="1"/>
    <col min="12548" max="12800" width="9" style="2"/>
    <col min="12801" max="12803" width="17.69921875" style="2" customWidth="1"/>
    <col min="12804" max="13056" width="9" style="2"/>
    <col min="13057" max="13059" width="17.69921875" style="2" customWidth="1"/>
    <col min="13060" max="13312" width="9" style="2"/>
    <col min="13313" max="13315" width="17.69921875" style="2" customWidth="1"/>
    <col min="13316" max="13568" width="9" style="2"/>
    <col min="13569" max="13571" width="17.69921875" style="2" customWidth="1"/>
    <col min="13572" max="13824" width="9" style="2"/>
    <col min="13825" max="13827" width="17.69921875" style="2" customWidth="1"/>
    <col min="13828" max="14080" width="9" style="2"/>
    <col min="14081" max="14083" width="17.69921875" style="2" customWidth="1"/>
    <col min="14084" max="14336" width="9" style="2"/>
    <col min="14337" max="14339" width="17.69921875" style="2" customWidth="1"/>
    <col min="14340" max="14592" width="9" style="2"/>
    <col min="14593" max="14595" width="17.69921875" style="2" customWidth="1"/>
    <col min="14596" max="14848" width="9" style="2"/>
    <col min="14849" max="14851" width="17.69921875" style="2" customWidth="1"/>
    <col min="14852" max="15104" width="9" style="2"/>
    <col min="15105" max="15107" width="17.69921875" style="2" customWidth="1"/>
    <col min="15108" max="15360" width="9" style="2"/>
    <col min="15361" max="15363" width="17.69921875" style="2" customWidth="1"/>
    <col min="15364" max="15616" width="9" style="2"/>
    <col min="15617" max="15619" width="17.69921875" style="2" customWidth="1"/>
    <col min="15620" max="15872" width="9" style="2"/>
    <col min="15873" max="15875" width="17.69921875" style="2" customWidth="1"/>
    <col min="15876" max="16128" width="9" style="2"/>
    <col min="16129" max="16131" width="17.69921875" style="2" customWidth="1"/>
    <col min="16132" max="16384" width="9" style="2"/>
  </cols>
  <sheetData>
    <row r="1" spans="1:5" x14ac:dyDescent="0.15">
      <c r="A1" s="119" t="s">
        <v>233</v>
      </c>
      <c r="C1" s="120"/>
    </row>
    <row r="2" spans="1:5" x14ac:dyDescent="0.15">
      <c r="A2" s="119"/>
      <c r="C2" s="120"/>
    </row>
    <row r="3" spans="1:5" x14ac:dyDescent="0.4">
      <c r="A3" s="226" t="s">
        <v>318</v>
      </c>
      <c r="B3" s="205"/>
      <c r="C3" s="205"/>
      <c r="D3" s="205"/>
      <c r="E3" s="205"/>
    </row>
    <row r="4" spans="1:5" ht="23.25" customHeight="1" x14ac:dyDescent="0.4">
      <c r="A4" s="327" t="s">
        <v>319</v>
      </c>
      <c r="B4" s="329" t="s">
        <v>320</v>
      </c>
      <c r="C4" s="329"/>
      <c r="D4" s="330" t="s">
        <v>321</v>
      </c>
      <c r="E4" s="330"/>
    </row>
    <row r="5" spans="1:5" ht="21" customHeight="1" x14ac:dyDescent="0.4">
      <c r="A5" s="328"/>
      <c r="B5" s="227" t="s">
        <v>322</v>
      </c>
      <c r="C5" s="227" t="s">
        <v>323</v>
      </c>
      <c r="D5" s="228" t="s">
        <v>322</v>
      </c>
      <c r="E5" s="228" t="s">
        <v>323</v>
      </c>
    </row>
    <row r="6" spans="1:5" x14ac:dyDescent="0.4">
      <c r="A6" s="207" t="s">
        <v>217</v>
      </c>
      <c r="B6" s="230">
        <v>101.8</v>
      </c>
      <c r="C6" s="231" t="s">
        <v>325</v>
      </c>
      <c r="D6" s="231">
        <v>102.6</v>
      </c>
      <c r="E6" s="231" t="s">
        <v>325</v>
      </c>
    </row>
    <row r="7" spans="1:5" x14ac:dyDescent="0.4">
      <c r="A7" s="207" t="s">
        <v>313</v>
      </c>
      <c r="B7" s="230">
        <v>99.5</v>
      </c>
      <c r="C7" s="231" t="s">
        <v>325</v>
      </c>
      <c r="D7" s="231">
        <v>99.5</v>
      </c>
      <c r="E7" s="231" t="s">
        <v>325</v>
      </c>
    </row>
    <row r="8" spans="1:5" x14ac:dyDescent="0.4">
      <c r="A8" s="207" t="s">
        <v>314</v>
      </c>
      <c r="B8" s="230">
        <v>105.7</v>
      </c>
      <c r="C8" s="231" t="s">
        <v>325</v>
      </c>
      <c r="D8" s="231">
        <v>107.3</v>
      </c>
      <c r="E8" s="231" t="s">
        <v>325</v>
      </c>
    </row>
    <row r="9" spans="1:5" x14ac:dyDescent="0.4">
      <c r="A9" s="207" t="s">
        <v>290</v>
      </c>
      <c r="B9" s="232">
        <v>109.91130425989472</v>
      </c>
      <c r="C9" s="232">
        <v>114.02659136897975</v>
      </c>
      <c r="D9" s="231">
        <v>111.8</v>
      </c>
      <c r="E9" s="231">
        <v>116.24967480075337</v>
      </c>
    </row>
    <row r="11" spans="1:5" x14ac:dyDescent="0.25">
      <c r="A11" s="229" t="s">
        <v>324</v>
      </c>
    </row>
  </sheetData>
  <mergeCells count="3">
    <mergeCell ref="A4:A5"/>
    <mergeCell ref="B4:C4"/>
    <mergeCell ref="D4:E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F1" workbookViewId="0">
      <selection activeCell="F13" sqref="A13:XFD13"/>
    </sheetView>
  </sheetViews>
  <sheetFormatPr defaultRowHeight="14.4" x14ac:dyDescent="0.4"/>
  <cols>
    <col min="1" max="1" width="13" style="2" customWidth="1"/>
    <col min="2" max="11" width="10.09765625" style="2" customWidth="1"/>
    <col min="12" max="18" width="8.69921875" style="2" customWidth="1"/>
    <col min="19" max="256" width="9" style="2"/>
    <col min="257" max="257" width="13" style="2" customWidth="1"/>
    <col min="258" max="267" width="10.09765625" style="2" customWidth="1"/>
    <col min="268" max="274" width="8.69921875" style="2" customWidth="1"/>
    <col min="275" max="512" width="9" style="2"/>
    <col min="513" max="513" width="13" style="2" customWidth="1"/>
    <col min="514" max="523" width="10.09765625" style="2" customWidth="1"/>
    <col min="524" max="530" width="8.69921875" style="2" customWidth="1"/>
    <col min="531" max="768" width="9" style="2"/>
    <col min="769" max="769" width="13" style="2" customWidth="1"/>
    <col min="770" max="779" width="10.09765625" style="2" customWidth="1"/>
    <col min="780" max="786" width="8.69921875" style="2" customWidth="1"/>
    <col min="787" max="1024" width="9" style="2"/>
    <col min="1025" max="1025" width="13" style="2" customWidth="1"/>
    <col min="1026" max="1035" width="10.09765625" style="2" customWidth="1"/>
    <col min="1036" max="1042" width="8.69921875" style="2" customWidth="1"/>
    <col min="1043" max="1280" width="9" style="2"/>
    <col min="1281" max="1281" width="13" style="2" customWidth="1"/>
    <col min="1282" max="1291" width="10.09765625" style="2" customWidth="1"/>
    <col min="1292" max="1298" width="8.69921875" style="2" customWidth="1"/>
    <col min="1299" max="1536" width="9" style="2"/>
    <col min="1537" max="1537" width="13" style="2" customWidth="1"/>
    <col min="1538" max="1547" width="10.09765625" style="2" customWidth="1"/>
    <col min="1548" max="1554" width="8.69921875" style="2" customWidth="1"/>
    <col min="1555" max="1792" width="9" style="2"/>
    <col min="1793" max="1793" width="13" style="2" customWidth="1"/>
    <col min="1794" max="1803" width="10.09765625" style="2" customWidth="1"/>
    <col min="1804" max="1810" width="8.69921875" style="2" customWidth="1"/>
    <col min="1811" max="2048" width="9" style="2"/>
    <col min="2049" max="2049" width="13" style="2" customWidth="1"/>
    <col min="2050" max="2059" width="10.09765625" style="2" customWidth="1"/>
    <col min="2060" max="2066" width="8.69921875" style="2" customWidth="1"/>
    <col min="2067" max="2304" width="9" style="2"/>
    <col min="2305" max="2305" width="13" style="2" customWidth="1"/>
    <col min="2306" max="2315" width="10.09765625" style="2" customWidth="1"/>
    <col min="2316" max="2322" width="8.69921875" style="2" customWidth="1"/>
    <col min="2323" max="2560" width="9" style="2"/>
    <col min="2561" max="2561" width="13" style="2" customWidth="1"/>
    <col min="2562" max="2571" width="10.09765625" style="2" customWidth="1"/>
    <col min="2572" max="2578" width="8.69921875" style="2" customWidth="1"/>
    <col min="2579" max="2816" width="9" style="2"/>
    <col min="2817" max="2817" width="13" style="2" customWidth="1"/>
    <col min="2818" max="2827" width="10.09765625" style="2" customWidth="1"/>
    <col min="2828" max="2834" width="8.69921875" style="2" customWidth="1"/>
    <col min="2835" max="3072" width="9" style="2"/>
    <col min="3073" max="3073" width="13" style="2" customWidth="1"/>
    <col min="3074" max="3083" width="10.09765625" style="2" customWidth="1"/>
    <col min="3084" max="3090" width="8.69921875" style="2" customWidth="1"/>
    <col min="3091" max="3328" width="9" style="2"/>
    <col min="3329" max="3329" width="13" style="2" customWidth="1"/>
    <col min="3330" max="3339" width="10.09765625" style="2" customWidth="1"/>
    <col min="3340" max="3346" width="8.69921875" style="2" customWidth="1"/>
    <col min="3347" max="3584" width="9" style="2"/>
    <col min="3585" max="3585" width="13" style="2" customWidth="1"/>
    <col min="3586" max="3595" width="10.09765625" style="2" customWidth="1"/>
    <col min="3596" max="3602" width="8.69921875" style="2" customWidth="1"/>
    <col min="3603" max="3840" width="9" style="2"/>
    <col min="3841" max="3841" width="13" style="2" customWidth="1"/>
    <col min="3842" max="3851" width="10.09765625" style="2" customWidth="1"/>
    <col min="3852" max="3858" width="8.69921875" style="2" customWidth="1"/>
    <col min="3859" max="4096" width="9" style="2"/>
    <col min="4097" max="4097" width="13" style="2" customWidth="1"/>
    <col min="4098" max="4107" width="10.09765625" style="2" customWidth="1"/>
    <col min="4108" max="4114" width="8.69921875" style="2" customWidth="1"/>
    <col min="4115" max="4352" width="9" style="2"/>
    <col min="4353" max="4353" width="13" style="2" customWidth="1"/>
    <col min="4354" max="4363" width="10.09765625" style="2" customWidth="1"/>
    <col min="4364" max="4370" width="8.69921875" style="2" customWidth="1"/>
    <col min="4371" max="4608" width="9" style="2"/>
    <col min="4609" max="4609" width="13" style="2" customWidth="1"/>
    <col min="4610" max="4619" width="10.09765625" style="2" customWidth="1"/>
    <col min="4620" max="4626" width="8.69921875" style="2" customWidth="1"/>
    <col min="4627" max="4864" width="9" style="2"/>
    <col min="4865" max="4865" width="13" style="2" customWidth="1"/>
    <col min="4866" max="4875" width="10.09765625" style="2" customWidth="1"/>
    <col min="4876" max="4882" width="8.69921875" style="2" customWidth="1"/>
    <col min="4883" max="5120" width="9" style="2"/>
    <col min="5121" max="5121" width="13" style="2" customWidth="1"/>
    <col min="5122" max="5131" width="10.09765625" style="2" customWidth="1"/>
    <col min="5132" max="5138" width="8.69921875" style="2" customWidth="1"/>
    <col min="5139" max="5376" width="9" style="2"/>
    <col min="5377" max="5377" width="13" style="2" customWidth="1"/>
    <col min="5378" max="5387" width="10.09765625" style="2" customWidth="1"/>
    <col min="5388" max="5394" width="8.69921875" style="2" customWidth="1"/>
    <col min="5395" max="5632" width="9" style="2"/>
    <col min="5633" max="5633" width="13" style="2" customWidth="1"/>
    <col min="5634" max="5643" width="10.09765625" style="2" customWidth="1"/>
    <col min="5644" max="5650" width="8.69921875" style="2" customWidth="1"/>
    <col min="5651" max="5888" width="9" style="2"/>
    <col min="5889" max="5889" width="13" style="2" customWidth="1"/>
    <col min="5890" max="5899" width="10.09765625" style="2" customWidth="1"/>
    <col min="5900" max="5906" width="8.69921875" style="2" customWidth="1"/>
    <col min="5907" max="6144" width="9" style="2"/>
    <col min="6145" max="6145" width="13" style="2" customWidth="1"/>
    <col min="6146" max="6155" width="10.09765625" style="2" customWidth="1"/>
    <col min="6156" max="6162" width="8.69921875" style="2" customWidth="1"/>
    <col min="6163" max="6400" width="9" style="2"/>
    <col min="6401" max="6401" width="13" style="2" customWidth="1"/>
    <col min="6402" max="6411" width="10.09765625" style="2" customWidth="1"/>
    <col min="6412" max="6418" width="8.69921875" style="2" customWidth="1"/>
    <col min="6419" max="6656" width="9" style="2"/>
    <col min="6657" max="6657" width="13" style="2" customWidth="1"/>
    <col min="6658" max="6667" width="10.09765625" style="2" customWidth="1"/>
    <col min="6668" max="6674" width="8.69921875" style="2" customWidth="1"/>
    <col min="6675" max="6912" width="9" style="2"/>
    <col min="6913" max="6913" width="13" style="2" customWidth="1"/>
    <col min="6914" max="6923" width="10.09765625" style="2" customWidth="1"/>
    <col min="6924" max="6930" width="8.69921875" style="2" customWidth="1"/>
    <col min="6931" max="7168" width="9" style="2"/>
    <col min="7169" max="7169" width="13" style="2" customWidth="1"/>
    <col min="7170" max="7179" width="10.09765625" style="2" customWidth="1"/>
    <col min="7180" max="7186" width="8.69921875" style="2" customWidth="1"/>
    <col min="7187" max="7424" width="9" style="2"/>
    <col min="7425" max="7425" width="13" style="2" customWidth="1"/>
    <col min="7426" max="7435" width="10.09765625" style="2" customWidth="1"/>
    <col min="7436" max="7442" width="8.69921875" style="2" customWidth="1"/>
    <col min="7443" max="7680" width="9" style="2"/>
    <col min="7681" max="7681" width="13" style="2" customWidth="1"/>
    <col min="7682" max="7691" width="10.09765625" style="2" customWidth="1"/>
    <col min="7692" max="7698" width="8.69921875" style="2" customWidth="1"/>
    <col min="7699" max="7936" width="9" style="2"/>
    <col min="7937" max="7937" width="13" style="2" customWidth="1"/>
    <col min="7938" max="7947" width="10.09765625" style="2" customWidth="1"/>
    <col min="7948" max="7954" width="8.69921875" style="2" customWidth="1"/>
    <col min="7955" max="8192" width="9" style="2"/>
    <col min="8193" max="8193" width="13" style="2" customWidth="1"/>
    <col min="8194" max="8203" width="10.09765625" style="2" customWidth="1"/>
    <col min="8204" max="8210" width="8.69921875" style="2" customWidth="1"/>
    <col min="8211" max="8448" width="9" style="2"/>
    <col min="8449" max="8449" width="13" style="2" customWidth="1"/>
    <col min="8450" max="8459" width="10.09765625" style="2" customWidth="1"/>
    <col min="8460" max="8466" width="8.69921875" style="2" customWidth="1"/>
    <col min="8467" max="8704" width="9" style="2"/>
    <col min="8705" max="8705" width="13" style="2" customWidth="1"/>
    <col min="8706" max="8715" width="10.09765625" style="2" customWidth="1"/>
    <col min="8716" max="8722" width="8.69921875" style="2" customWidth="1"/>
    <col min="8723" max="8960" width="9" style="2"/>
    <col min="8961" max="8961" width="13" style="2" customWidth="1"/>
    <col min="8962" max="8971" width="10.09765625" style="2" customWidth="1"/>
    <col min="8972" max="8978" width="8.69921875" style="2" customWidth="1"/>
    <col min="8979" max="9216" width="9" style="2"/>
    <col min="9217" max="9217" width="13" style="2" customWidth="1"/>
    <col min="9218" max="9227" width="10.09765625" style="2" customWidth="1"/>
    <col min="9228" max="9234" width="8.69921875" style="2" customWidth="1"/>
    <col min="9235" max="9472" width="9" style="2"/>
    <col min="9473" max="9473" width="13" style="2" customWidth="1"/>
    <col min="9474" max="9483" width="10.09765625" style="2" customWidth="1"/>
    <col min="9484" max="9490" width="8.69921875" style="2" customWidth="1"/>
    <col min="9491" max="9728" width="9" style="2"/>
    <col min="9729" max="9729" width="13" style="2" customWidth="1"/>
    <col min="9730" max="9739" width="10.09765625" style="2" customWidth="1"/>
    <col min="9740" max="9746" width="8.69921875" style="2" customWidth="1"/>
    <col min="9747" max="9984" width="9" style="2"/>
    <col min="9985" max="9985" width="13" style="2" customWidth="1"/>
    <col min="9986" max="9995" width="10.09765625" style="2" customWidth="1"/>
    <col min="9996" max="10002" width="8.69921875" style="2" customWidth="1"/>
    <col min="10003" max="10240" width="9" style="2"/>
    <col min="10241" max="10241" width="13" style="2" customWidth="1"/>
    <col min="10242" max="10251" width="10.09765625" style="2" customWidth="1"/>
    <col min="10252" max="10258" width="8.69921875" style="2" customWidth="1"/>
    <col min="10259" max="10496" width="9" style="2"/>
    <col min="10497" max="10497" width="13" style="2" customWidth="1"/>
    <col min="10498" max="10507" width="10.09765625" style="2" customWidth="1"/>
    <col min="10508" max="10514" width="8.69921875" style="2" customWidth="1"/>
    <col min="10515" max="10752" width="9" style="2"/>
    <col min="10753" max="10753" width="13" style="2" customWidth="1"/>
    <col min="10754" max="10763" width="10.09765625" style="2" customWidth="1"/>
    <col min="10764" max="10770" width="8.69921875" style="2" customWidth="1"/>
    <col min="10771" max="11008" width="9" style="2"/>
    <col min="11009" max="11009" width="13" style="2" customWidth="1"/>
    <col min="11010" max="11019" width="10.09765625" style="2" customWidth="1"/>
    <col min="11020" max="11026" width="8.69921875" style="2" customWidth="1"/>
    <col min="11027" max="11264" width="9" style="2"/>
    <col min="11265" max="11265" width="13" style="2" customWidth="1"/>
    <col min="11266" max="11275" width="10.09765625" style="2" customWidth="1"/>
    <col min="11276" max="11282" width="8.69921875" style="2" customWidth="1"/>
    <col min="11283" max="11520" width="9" style="2"/>
    <col min="11521" max="11521" width="13" style="2" customWidth="1"/>
    <col min="11522" max="11531" width="10.09765625" style="2" customWidth="1"/>
    <col min="11532" max="11538" width="8.69921875" style="2" customWidth="1"/>
    <col min="11539" max="11776" width="9" style="2"/>
    <col min="11777" max="11777" width="13" style="2" customWidth="1"/>
    <col min="11778" max="11787" width="10.09765625" style="2" customWidth="1"/>
    <col min="11788" max="11794" width="8.69921875" style="2" customWidth="1"/>
    <col min="11795" max="12032" width="9" style="2"/>
    <col min="12033" max="12033" width="13" style="2" customWidth="1"/>
    <col min="12034" max="12043" width="10.09765625" style="2" customWidth="1"/>
    <col min="12044" max="12050" width="8.69921875" style="2" customWidth="1"/>
    <col min="12051" max="12288" width="9" style="2"/>
    <col min="12289" max="12289" width="13" style="2" customWidth="1"/>
    <col min="12290" max="12299" width="10.09765625" style="2" customWidth="1"/>
    <col min="12300" max="12306" width="8.69921875" style="2" customWidth="1"/>
    <col min="12307" max="12544" width="9" style="2"/>
    <col min="12545" max="12545" width="13" style="2" customWidth="1"/>
    <col min="12546" max="12555" width="10.09765625" style="2" customWidth="1"/>
    <col min="12556" max="12562" width="8.69921875" style="2" customWidth="1"/>
    <col min="12563" max="12800" width="9" style="2"/>
    <col min="12801" max="12801" width="13" style="2" customWidth="1"/>
    <col min="12802" max="12811" width="10.09765625" style="2" customWidth="1"/>
    <col min="12812" max="12818" width="8.69921875" style="2" customWidth="1"/>
    <col min="12819" max="13056" width="9" style="2"/>
    <col min="13057" max="13057" width="13" style="2" customWidth="1"/>
    <col min="13058" max="13067" width="10.09765625" style="2" customWidth="1"/>
    <col min="13068" max="13074" width="8.69921875" style="2" customWidth="1"/>
    <col min="13075" max="13312" width="9" style="2"/>
    <col min="13313" max="13313" width="13" style="2" customWidth="1"/>
    <col min="13314" max="13323" width="10.09765625" style="2" customWidth="1"/>
    <col min="13324" max="13330" width="8.69921875" style="2" customWidth="1"/>
    <col min="13331" max="13568" width="9" style="2"/>
    <col min="13569" max="13569" width="13" style="2" customWidth="1"/>
    <col min="13570" max="13579" width="10.09765625" style="2" customWidth="1"/>
    <col min="13580" max="13586" width="8.69921875" style="2" customWidth="1"/>
    <col min="13587" max="13824" width="9" style="2"/>
    <col min="13825" max="13825" width="13" style="2" customWidth="1"/>
    <col min="13826" max="13835" width="10.09765625" style="2" customWidth="1"/>
    <col min="13836" max="13842" width="8.69921875" style="2" customWidth="1"/>
    <col min="13843" max="14080" width="9" style="2"/>
    <col min="14081" max="14081" width="13" style="2" customWidth="1"/>
    <col min="14082" max="14091" width="10.09765625" style="2" customWidth="1"/>
    <col min="14092" max="14098" width="8.69921875" style="2" customWidth="1"/>
    <col min="14099" max="14336" width="9" style="2"/>
    <col min="14337" max="14337" width="13" style="2" customWidth="1"/>
    <col min="14338" max="14347" width="10.09765625" style="2" customWidth="1"/>
    <col min="14348" max="14354" width="8.69921875" style="2" customWidth="1"/>
    <col min="14355" max="14592" width="9" style="2"/>
    <col min="14593" max="14593" width="13" style="2" customWidth="1"/>
    <col min="14594" max="14603" width="10.09765625" style="2" customWidth="1"/>
    <col min="14604" max="14610" width="8.69921875" style="2" customWidth="1"/>
    <col min="14611" max="14848" width="9" style="2"/>
    <col min="14849" max="14849" width="13" style="2" customWidth="1"/>
    <col min="14850" max="14859" width="10.09765625" style="2" customWidth="1"/>
    <col min="14860" max="14866" width="8.69921875" style="2" customWidth="1"/>
    <col min="14867" max="15104" width="9" style="2"/>
    <col min="15105" max="15105" width="13" style="2" customWidth="1"/>
    <col min="15106" max="15115" width="10.09765625" style="2" customWidth="1"/>
    <col min="15116" max="15122" width="8.69921875" style="2" customWidth="1"/>
    <col min="15123" max="15360" width="9" style="2"/>
    <col min="15361" max="15361" width="13" style="2" customWidth="1"/>
    <col min="15362" max="15371" width="10.09765625" style="2" customWidth="1"/>
    <col min="15372" max="15378" width="8.69921875" style="2" customWidth="1"/>
    <col min="15379" max="15616" width="9" style="2"/>
    <col min="15617" max="15617" width="13" style="2" customWidth="1"/>
    <col min="15618" max="15627" width="10.09765625" style="2" customWidth="1"/>
    <col min="15628" max="15634" width="8.69921875" style="2" customWidth="1"/>
    <col min="15635" max="15872" width="9" style="2"/>
    <col min="15873" max="15873" width="13" style="2" customWidth="1"/>
    <col min="15874" max="15883" width="10.09765625" style="2" customWidth="1"/>
    <col min="15884" max="15890" width="8.69921875" style="2" customWidth="1"/>
    <col min="15891" max="16128" width="9" style="2"/>
    <col min="16129" max="16129" width="13" style="2" customWidth="1"/>
    <col min="16130" max="16139" width="10.09765625" style="2" customWidth="1"/>
    <col min="16140" max="16146" width="8.69921875" style="2" customWidth="1"/>
    <col min="16147" max="16384" width="9" style="2"/>
  </cols>
  <sheetData>
    <row r="1" spans="1:18" x14ac:dyDescent="0.15">
      <c r="A1" s="119" t="s">
        <v>286</v>
      </c>
      <c r="B1" s="122"/>
      <c r="C1" s="122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x14ac:dyDescent="0.15">
      <c r="A2" s="123"/>
      <c r="B2" s="123"/>
      <c r="C2" s="123"/>
      <c r="D2" s="124"/>
      <c r="E2" s="124"/>
      <c r="F2" s="124"/>
      <c r="G2" s="124"/>
      <c r="H2" s="124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x14ac:dyDescent="0.15">
      <c r="A3" s="123"/>
      <c r="B3" s="125"/>
      <c r="C3" s="125"/>
      <c r="D3" s="125"/>
      <c r="E3" s="125"/>
      <c r="F3" s="125"/>
      <c r="G3" s="125"/>
      <c r="H3" s="125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24.9" customHeight="1" x14ac:dyDescent="0.4">
      <c r="A4" s="126" t="s">
        <v>234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s="112" customFormat="1" ht="21.75" customHeight="1" x14ac:dyDescent="0.4">
      <c r="A5" s="331"/>
      <c r="B5" s="331" t="s">
        <v>235</v>
      </c>
      <c r="C5" s="331" t="s">
        <v>236</v>
      </c>
      <c r="D5" s="331"/>
      <c r="E5" s="331"/>
      <c r="F5" s="331"/>
      <c r="G5" s="331"/>
      <c r="H5" s="331"/>
      <c r="I5" s="331"/>
      <c r="J5" s="331"/>
      <c r="K5" s="331"/>
      <c r="L5" s="331" t="s">
        <v>237</v>
      </c>
      <c r="M5" s="331"/>
      <c r="N5" s="331"/>
      <c r="O5" s="331"/>
      <c r="P5" s="331"/>
      <c r="Q5" s="331"/>
      <c r="R5" s="331"/>
    </row>
    <row r="6" spans="1:18" s="112" customFormat="1" ht="21.75" customHeight="1" x14ac:dyDescent="0.4">
      <c r="A6" s="331"/>
      <c r="B6" s="331"/>
      <c r="C6" s="331" t="s">
        <v>238</v>
      </c>
      <c r="D6" s="331" t="s">
        <v>239</v>
      </c>
      <c r="E6" s="331" t="s">
        <v>240</v>
      </c>
      <c r="F6" s="331" t="s">
        <v>241</v>
      </c>
      <c r="G6" s="331" t="s">
        <v>242</v>
      </c>
      <c r="H6" s="332" t="s">
        <v>243</v>
      </c>
      <c r="I6" s="331" t="s">
        <v>244</v>
      </c>
      <c r="J6" s="331" t="s">
        <v>245</v>
      </c>
      <c r="K6" s="331" t="s">
        <v>246</v>
      </c>
      <c r="L6" s="331" t="s">
        <v>247</v>
      </c>
      <c r="M6" s="331" t="s">
        <v>248</v>
      </c>
      <c r="N6" s="331" t="s">
        <v>249</v>
      </c>
      <c r="O6" s="331"/>
      <c r="P6" s="331" t="s">
        <v>250</v>
      </c>
      <c r="Q6" s="331" t="s">
        <v>251</v>
      </c>
      <c r="R6" s="331" t="s">
        <v>252</v>
      </c>
    </row>
    <row r="7" spans="1:18" s="112" customFormat="1" ht="29.25" customHeight="1" x14ac:dyDescent="0.4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128" t="s">
        <v>253</v>
      </c>
      <c r="O7" s="128" t="s">
        <v>254</v>
      </c>
      <c r="P7" s="331"/>
      <c r="Q7" s="331"/>
      <c r="R7" s="331"/>
    </row>
    <row r="8" spans="1:18" ht="21" customHeight="1" x14ac:dyDescent="0.4">
      <c r="A8" s="129" t="s">
        <v>40</v>
      </c>
      <c r="B8" s="130">
        <v>2.5000000000000001E-2</v>
      </c>
      <c r="C8" s="130">
        <v>2.9000000000000001E-2</v>
      </c>
      <c r="D8" s="131">
        <v>1.9E-2</v>
      </c>
      <c r="E8" s="131">
        <v>1.2999999999999999E-2</v>
      </c>
      <c r="F8" s="131">
        <v>0</v>
      </c>
      <c r="G8" s="129" t="s">
        <v>9</v>
      </c>
      <c r="H8" s="129" t="s">
        <v>9</v>
      </c>
      <c r="I8" s="129" t="s">
        <v>9</v>
      </c>
      <c r="J8" s="129" t="s">
        <v>9</v>
      </c>
      <c r="K8" s="129" t="s">
        <v>9</v>
      </c>
      <c r="L8" s="131">
        <v>0</v>
      </c>
      <c r="M8" s="129" t="s">
        <v>9</v>
      </c>
      <c r="N8" s="131">
        <v>1.6E-2</v>
      </c>
      <c r="O8" s="131">
        <v>4.7E-2</v>
      </c>
      <c r="P8" s="131">
        <v>0</v>
      </c>
      <c r="Q8" s="131">
        <v>2E-3</v>
      </c>
      <c r="R8" s="129" t="s">
        <v>9</v>
      </c>
    </row>
    <row r="9" spans="1:18" ht="21" customHeight="1" x14ac:dyDescent="0.4">
      <c r="A9" s="129" t="s">
        <v>216</v>
      </c>
      <c r="B9" s="130">
        <v>0.78900000000000003</v>
      </c>
      <c r="C9" s="130">
        <v>0.61</v>
      </c>
      <c r="D9" s="131">
        <v>0.86199999999999999</v>
      </c>
      <c r="E9" s="131">
        <v>1.091</v>
      </c>
      <c r="F9" s="131">
        <v>0.22800000000000001</v>
      </c>
      <c r="G9" s="129" t="s">
        <v>9</v>
      </c>
      <c r="H9" s="129" t="s">
        <v>9</v>
      </c>
      <c r="I9" s="129" t="s">
        <v>9</v>
      </c>
      <c r="J9" s="129" t="s">
        <v>9</v>
      </c>
      <c r="K9" s="129" t="s">
        <v>9</v>
      </c>
      <c r="L9" s="131">
        <v>0.68500000000000005</v>
      </c>
      <c r="M9" s="129" t="s">
        <v>9</v>
      </c>
      <c r="N9" s="131">
        <v>0.65600000000000003</v>
      </c>
      <c r="O9" s="131">
        <v>0.73899999999999999</v>
      </c>
      <c r="P9" s="131">
        <v>0</v>
      </c>
      <c r="Q9" s="131">
        <v>1.119</v>
      </c>
      <c r="R9" s="129" t="s">
        <v>9</v>
      </c>
    </row>
    <row r="10" spans="1:18" ht="21" customHeight="1" x14ac:dyDescent="0.4">
      <c r="A10" s="129" t="s">
        <v>217</v>
      </c>
      <c r="B10" s="130">
        <v>0.66300000000000003</v>
      </c>
      <c r="C10" s="130">
        <v>0.49</v>
      </c>
      <c r="D10" s="131">
        <v>0.86699999999999999</v>
      </c>
      <c r="E10" s="131">
        <v>0.85299999999999998</v>
      </c>
      <c r="F10" s="131">
        <v>0</v>
      </c>
      <c r="G10" s="129" t="s">
        <v>9</v>
      </c>
      <c r="H10" s="129" t="s">
        <v>9</v>
      </c>
      <c r="I10" s="129" t="s">
        <v>9</v>
      </c>
      <c r="J10" s="129" t="s">
        <v>9</v>
      </c>
      <c r="K10" s="129" t="s">
        <v>9</v>
      </c>
      <c r="L10" s="131">
        <v>0</v>
      </c>
      <c r="M10" s="129" t="s">
        <v>9</v>
      </c>
      <c r="N10" s="131">
        <v>0.63100000000000001</v>
      </c>
      <c r="O10" s="131">
        <v>0.53600000000000003</v>
      </c>
      <c r="P10" s="131">
        <v>0</v>
      </c>
      <c r="Q10" s="131">
        <v>0.89</v>
      </c>
      <c r="R10" s="129" t="s">
        <v>9</v>
      </c>
    </row>
    <row r="11" spans="1:18" ht="21" customHeight="1" x14ac:dyDescent="0.4">
      <c r="A11" s="129" t="s">
        <v>13</v>
      </c>
      <c r="B11" s="130">
        <v>1.1160000000000001</v>
      </c>
      <c r="C11" s="130">
        <v>1.1559999999999999</v>
      </c>
      <c r="D11" s="131">
        <v>0.66400000000000003</v>
      </c>
      <c r="E11" s="131">
        <v>1.407</v>
      </c>
      <c r="F11" s="131">
        <v>0.41199999999999998</v>
      </c>
      <c r="G11" s="129" t="s">
        <v>9</v>
      </c>
      <c r="H11" s="129" t="s">
        <v>9</v>
      </c>
      <c r="I11" s="129" t="s">
        <v>9</v>
      </c>
      <c r="J11" s="129" t="s">
        <v>9</v>
      </c>
      <c r="K11" s="129" t="s">
        <v>9</v>
      </c>
      <c r="L11" s="131">
        <v>0.89300000000000002</v>
      </c>
      <c r="M11" s="129" t="s">
        <v>9</v>
      </c>
      <c r="N11" s="131">
        <v>1.1259999999999999</v>
      </c>
      <c r="O11" s="131">
        <v>0.89900000000000002</v>
      </c>
      <c r="P11" s="131">
        <v>0</v>
      </c>
      <c r="Q11" s="131">
        <v>1.3340000000000001</v>
      </c>
      <c r="R11" s="129" t="s">
        <v>9</v>
      </c>
    </row>
    <row r="12" spans="1:18" ht="21" customHeight="1" x14ac:dyDescent="0.4">
      <c r="A12" s="129" t="s">
        <v>14</v>
      </c>
      <c r="B12" s="130">
        <v>0.18</v>
      </c>
      <c r="C12" s="130">
        <v>0.23</v>
      </c>
      <c r="D12" s="131">
        <v>0.106</v>
      </c>
      <c r="E12" s="131">
        <v>0.155</v>
      </c>
      <c r="F12" s="131">
        <v>7.1999999999999995E-2</v>
      </c>
      <c r="G12" s="129" t="s">
        <v>26</v>
      </c>
      <c r="H12" s="129" t="s">
        <v>26</v>
      </c>
      <c r="I12" s="129" t="s">
        <v>26</v>
      </c>
      <c r="J12" s="129" t="s">
        <v>26</v>
      </c>
      <c r="K12" s="129" t="s">
        <v>26</v>
      </c>
      <c r="L12" s="131">
        <v>0.02</v>
      </c>
      <c r="M12" s="129" t="s">
        <v>26</v>
      </c>
      <c r="N12" s="131">
        <v>0.14799999999999999</v>
      </c>
      <c r="O12" s="131">
        <v>0.32400000000000001</v>
      </c>
      <c r="P12" s="131">
        <v>5.6000000000000001E-2</v>
      </c>
      <c r="Q12" s="131">
        <v>-1.7999999999999999E-2</v>
      </c>
      <c r="R12" s="129" t="s">
        <v>26</v>
      </c>
    </row>
    <row r="13" spans="1:18" s="237" customFormat="1" ht="21" customHeight="1" x14ac:dyDescent="0.4">
      <c r="A13" s="235" t="s">
        <v>290</v>
      </c>
      <c r="B13" s="233">
        <v>0.22500000000000001</v>
      </c>
      <c r="C13" s="233">
        <v>0.13700000000000001</v>
      </c>
      <c r="D13" s="234">
        <v>0.189</v>
      </c>
      <c r="E13" s="234">
        <v>0.39600000000000002</v>
      </c>
      <c r="F13" s="234" t="s">
        <v>284</v>
      </c>
      <c r="G13" s="234" t="s">
        <v>284</v>
      </c>
      <c r="H13" s="234" t="s">
        <v>284</v>
      </c>
      <c r="I13" s="234" t="s">
        <v>284</v>
      </c>
      <c r="J13" s="234" t="s">
        <v>284</v>
      </c>
      <c r="K13" s="234" t="s">
        <v>284</v>
      </c>
      <c r="L13" s="234" t="s">
        <v>284</v>
      </c>
      <c r="M13" s="234" t="s">
        <v>284</v>
      </c>
      <c r="N13" s="234">
        <v>0.185</v>
      </c>
      <c r="O13" s="234">
        <v>5.6000000000000001E-2</v>
      </c>
      <c r="P13" s="234" t="s">
        <v>284</v>
      </c>
      <c r="Q13" s="234">
        <v>0.316</v>
      </c>
      <c r="R13" s="235" t="s">
        <v>284</v>
      </c>
    </row>
    <row r="14" spans="1:18" x14ac:dyDescent="0.4">
      <c r="A14" s="132"/>
      <c r="B14" s="133"/>
      <c r="C14" s="133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x14ac:dyDescent="0.15">
      <c r="A15" s="125" t="s">
        <v>255</v>
      </c>
      <c r="B15" s="134"/>
      <c r="C15" s="134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x14ac:dyDescent="0.15">
      <c r="A16" s="121" t="s">
        <v>256</v>
      </c>
      <c r="B16" s="134"/>
      <c r="C16" s="134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x14ac:dyDescent="0.25">
      <c r="A17" s="111"/>
      <c r="B17" s="113" t="s">
        <v>88</v>
      </c>
      <c r="C17" s="114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x14ac:dyDescent="0.25">
      <c r="A18" s="238" t="s">
        <v>88</v>
      </c>
      <c r="B18" s="192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</row>
    <row r="19" spans="1:18" x14ac:dyDescent="0.25">
      <c r="A19" s="110"/>
      <c r="B19" s="114"/>
      <c r="C19" s="114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</sheetData>
  <mergeCells count="19">
    <mergeCell ref="L6:L7"/>
    <mergeCell ref="M6:M7"/>
    <mergeCell ref="N6:O6"/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  <mergeCell ref="P6:P7"/>
    <mergeCell ref="Q6:Q7"/>
    <mergeCell ref="R6:R7"/>
    <mergeCell ref="I6:I7"/>
    <mergeCell ref="J6:J7"/>
    <mergeCell ref="K6:K7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D15" sqref="D15"/>
    </sheetView>
  </sheetViews>
  <sheetFormatPr defaultRowHeight="14.4" x14ac:dyDescent="0.4"/>
  <cols>
    <col min="1" max="1" width="14" style="2" customWidth="1"/>
    <col min="2" max="256" width="9" style="2"/>
    <col min="257" max="257" width="14" style="2" customWidth="1"/>
    <col min="258" max="512" width="9" style="2"/>
    <col min="513" max="513" width="14" style="2" customWidth="1"/>
    <col min="514" max="768" width="9" style="2"/>
    <col min="769" max="769" width="14" style="2" customWidth="1"/>
    <col min="770" max="1024" width="9" style="2"/>
    <col min="1025" max="1025" width="14" style="2" customWidth="1"/>
    <col min="1026" max="1280" width="9" style="2"/>
    <col min="1281" max="1281" width="14" style="2" customWidth="1"/>
    <col min="1282" max="1536" width="9" style="2"/>
    <col min="1537" max="1537" width="14" style="2" customWidth="1"/>
    <col min="1538" max="1792" width="9" style="2"/>
    <col min="1793" max="1793" width="14" style="2" customWidth="1"/>
    <col min="1794" max="2048" width="9" style="2"/>
    <col min="2049" max="2049" width="14" style="2" customWidth="1"/>
    <col min="2050" max="2304" width="9" style="2"/>
    <col min="2305" max="2305" width="14" style="2" customWidth="1"/>
    <col min="2306" max="2560" width="9" style="2"/>
    <col min="2561" max="2561" width="14" style="2" customWidth="1"/>
    <col min="2562" max="2816" width="9" style="2"/>
    <col min="2817" max="2817" width="14" style="2" customWidth="1"/>
    <col min="2818" max="3072" width="9" style="2"/>
    <col min="3073" max="3073" width="14" style="2" customWidth="1"/>
    <col min="3074" max="3328" width="9" style="2"/>
    <col min="3329" max="3329" width="14" style="2" customWidth="1"/>
    <col min="3330" max="3584" width="9" style="2"/>
    <col min="3585" max="3585" width="14" style="2" customWidth="1"/>
    <col min="3586" max="3840" width="9" style="2"/>
    <col min="3841" max="3841" width="14" style="2" customWidth="1"/>
    <col min="3842" max="4096" width="9" style="2"/>
    <col min="4097" max="4097" width="14" style="2" customWidth="1"/>
    <col min="4098" max="4352" width="9" style="2"/>
    <col min="4353" max="4353" width="14" style="2" customWidth="1"/>
    <col min="4354" max="4608" width="9" style="2"/>
    <col min="4609" max="4609" width="14" style="2" customWidth="1"/>
    <col min="4610" max="4864" width="9" style="2"/>
    <col min="4865" max="4865" width="14" style="2" customWidth="1"/>
    <col min="4866" max="5120" width="9" style="2"/>
    <col min="5121" max="5121" width="14" style="2" customWidth="1"/>
    <col min="5122" max="5376" width="9" style="2"/>
    <col min="5377" max="5377" width="14" style="2" customWidth="1"/>
    <col min="5378" max="5632" width="9" style="2"/>
    <col min="5633" max="5633" width="14" style="2" customWidth="1"/>
    <col min="5634" max="5888" width="9" style="2"/>
    <col min="5889" max="5889" width="14" style="2" customWidth="1"/>
    <col min="5890" max="6144" width="9" style="2"/>
    <col min="6145" max="6145" width="14" style="2" customWidth="1"/>
    <col min="6146" max="6400" width="9" style="2"/>
    <col min="6401" max="6401" width="14" style="2" customWidth="1"/>
    <col min="6402" max="6656" width="9" style="2"/>
    <col min="6657" max="6657" width="14" style="2" customWidth="1"/>
    <col min="6658" max="6912" width="9" style="2"/>
    <col min="6913" max="6913" width="14" style="2" customWidth="1"/>
    <col min="6914" max="7168" width="9" style="2"/>
    <col min="7169" max="7169" width="14" style="2" customWidth="1"/>
    <col min="7170" max="7424" width="9" style="2"/>
    <col min="7425" max="7425" width="14" style="2" customWidth="1"/>
    <col min="7426" max="7680" width="9" style="2"/>
    <col min="7681" max="7681" width="14" style="2" customWidth="1"/>
    <col min="7682" max="7936" width="9" style="2"/>
    <col min="7937" max="7937" width="14" style="2" customWidth="1"/>
    <col min="7938" max="8192" width="9" style="2"/>
    <col min="8193" max="8193" width="14" style="2" customWidth="1"/>
    <col min="8194" max="8448" width="9" style="2"/>
    <col min="8449" max="8449" width="14" style="2" customWidth="1"/>
    <col min="8450" max="8704" width="9" style="2"/>
    <col min="8705" max="8705" width="14" style="2" customWidth="1"/>
    <col min="8706" max="8960" width="9" style="2"/>
    <col min="8961" max="8961" width="14" style="2" customWidth="1"/>
    <col min="8962" max="9216" width="9" style="2"/>
    <col min="9217" max="9217" width="14" style="2" customWidth="1"/>
    <col min="9218" max="9472" width="9" style="2"/>
    <col min="9473" max="9473" width="14" style="2" customWidth="1"/>
    <col min="9474" max="9728" width="9" style="2"/>
    <col min="9729" max="9729" width="14" style="2" customWidth="1"/>
    <col min="9730" max="9984" width="9" style="2"/>
    <col min="9985" max="9985" width="14" style="2" customWidth="1"/>
    <col min="9986" max="10240" width="9" style="2"/>
    <col min="10241" max="10241" width="14" style="2" customWidth="1"/>
    <col min="10242" max="10496" width="9" style="2"/>
    <col min="10497" max="10497" width="14" style="2" customWidth="1"/>
    <col min="10498" max="10752" width="9" style="2"/>
    <col min="10753" max="10753" width="14" style="2" customWidth="1"/>
    <col min="10754" max="11008" width="9" style="2"/>
    <col min="11009" max="11009" width="14" style="2" customWidth="1"/>
    <col min="11010" max="11264" width="9" style="2"/>
    <col min="11265" max="11265" width="14" style="2" customWidth="1"/>
    <col min="11266" max="11520" width="9" style="2"/>
    <col min="11521" max="11521" width="14" style="2" customWidth="1"/>
    <col min="11522" max="11776" width="9" style="2"/>
    <col min="11777" max="11777" width="14" style="2" customWidth="1"/>
    <col min="11778" max="12032" width="9" style="2"/>
    <col min="12033" max="12033" width="14" style="2" customWidth="1"/>
    <col min="12034" max="12288" width="9" style="2"/>
    <col min="12289" max="12289" width="14" style="2" customWidth="1"/>
    <col min="12290" max="12544" width="9" style="2"/>
    <col min="12545" max="12545" width="14" style="2" customWidth="1"/>
    <col min="12546" max="12800" width="9" style="2"/>
    <col min="12801" max="12801" width="14" style="2" customWidth="1"/>
    <col min="12802" max="13056" width="9" style="2"/>
    <col min="13057" max="13057" width="14" style="2" customWidth="1"/>
    <col min="13058" max="13312" width="9" style="2"/>
    <col min="13313" max="13313" width="14" style="2" customWidth="1"/>
    <col min="13314" max="13568" width="9" style="2"/>
    <col min="13569" max="13569" width="14" style="2" customWidth="1"/>
    <col min="13570" max="13824" width="9" style="2"/>
    <col min="13825" max="13825" width="14" style="2" customWidth="1"/>
    <col min="13826" max="14080" width="9" style="2"/>
    <col min="14081" max="14081" width="14" style="2" customWidth="1"/>
    <col min="14082" max="14336" width="9" style="2"/>
    <col min="14337" max="14337" width="14" style="2" customWidth="1"/>
    <col min="14338" max="14592" width="9" style="2"/>
    <col min="14593" max="14593" width="14" style="2" customWidth="1"/>
    <col min="14594" max="14848" width="9" style="2"/>
    <col min="14849" max="14849" width="14" style="2" customWidth="1"/>
    <col min="14850" max="15104" width="9" style="2"/>
    <col min="15105" max="15105" width="14" style="2" customWidth="1"/>
    <col min="15106" max="15360" width="9" style="2"/>
    <col min="15361" max="15361" width="14" style="2" customWidth="1"/>
    <col min="15362" max="15616" width="9" style="2"/>
    <col min="15617" max="15617" width="14" style="2" customWidth="1"/>
    <col min="15618" max="15872" width="9" style="2"/>
    <col min="15873" max="15873" width="14" style="2" customWidth="1"/>
    <col min="15874" max="16128" width="9" style="2"/>
    <col min="16129" max="16129" width="14" style="2" customWidth="1"/>
    <col min="16130" max="16384" width="9" style="2"/>
  </cols>
  <sheetData>
    <row r="1" spans="1:12" x14ac:dyDescent="0.15">
      <c r="A1" s="97" t="s">
        <v>287</v>
      </c>
      <c r="B1" s="29"/>
      <c r="D1" s="98"/>
      <c r="E1" s="29"/>
      <c r="F1" s="29"/>
      <c r="G1" s="29"/>
      <c r="H1" s="29"/>
      <c r="I1" s="29"/>
      <c r="J1" s="29"/>
      <c r="K1" s="29"/>
    </row>
    <row r="2" spans="1:12" x14ac:dyDescent="0.15">
      <c r="A2" s="98"/>
      <c r="B2" s="29"/>
      <c r="D2" s="98"/>
      <c r="E2" s="29"/>
      <c r="F2" s="29"/>
      <c r="G2" s="29"/>
      <c r="H2" s="29"/>
      <c r="I2" s="29"/>
      <c r="J2" s="29"/>
      <c r="K2" s="29"/>
    </row>
    <row r="3" spans="1:12" x14ac:dyDescent="0.4">
      <c r="A3" s="61" t="s">
        <v>177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15.9" customHeight="1" x14ac:dyDescent="0.4">
      <c r="A4" s="333" t="s">
        <v>90</v>
      </c>
      <c r="B4" s="288" t="s">
        <v>178</v>
      </c>
      <c r="C4" s="288"/>
      <c r="D4" s="288" t="s">
        <v>179</v>
      </c>
      <c r="E4" s="288"/>
      <c r="F4" s="288" t="s">
        <v>180</v>
      </c>
      <c r="G4" s="288"/>
      <c r="H4" s="288"/>
      <c r="I4" s="288"/>
      <c r="J4" s="288"/>
      <c r="K4" s="334"/>
    </row>
    <row r="5" spans="1:12" ht="15.9" customHeight="1" x14ac:dyDescent="0.4">
      <c r="A5" s="333"/>
      <c r="B5" s="288"/>
      <c r="C5" s="288"/>
      <c r="D5" s="288"/>
      <c r="E5" s="288"/>
      <c r="F5" s="288" t="s">
        <v>181</v>
      </c>
      <c r="G5" s="288"/>
      <c r="H5" s="288" t="s">
        <v>182</v>
      </c>
      <c r="I5" s="288"/>
      <c r="J5" s="288" t="s">
        <v>183</v>
      </c>
      <c r="K5" s="334"/>
    </row>
    <row r="6" spans="1:12" ht="15.9" customHeight="1" x14ac:dyDescent="0.4">
      <c r="A6" s="333"/>
      <c r="B6" s="57" t="s">
        <v>184</v>
      </c>
      <c r="C6" s="56" t="s">
        <v>185</v>
      </c>
      <c r="D6" s="56" t="s">
        <v>184</v>
      </c>
      <c r="E6" s="56" t="s">
        <v>185</v>
      </c>
      <c r="F6" s="56" t="s">
        <v>184</v>
      </c>
      <c r="G6" s="56" t="s">
        <v>185</v>
      </c>
      <c r="H6" s="56" t="s">
        <v>184</v>
      </c>
      <c r="I6" s="56" t="s">
        <v>185</v>
      </c>
      <c r="J6" s="56" t="s">
        <v>184</v>
      </c>
      <c r="K6" s="77" t="s">
        <v>185</v>
      </c>
    </row>
    <row r="7" spans="1:12" ht="24.75" customHeight="1" x14ac:dyDescent="0.4">
      <c r="A7" s="67" t="s">
        <v>27</v>
      </c>
      <c r="B7" s="99">
        <f>D7+F7</f>
        <v>6</v>
      </c>
      <c r="C7" s="99">
        <f>E7+G7</f>
        <v>1</v>
      </c>
      <c r="D7" s="99">
        <v>6</v>
      </c>
      <c r="E7" s="99">
        <v>1</v>
      </c>
      <c r="F7" s="26">
        <f t="shared" ref="F7:G7" si="0">H7+J7</f>
        <v>0</v>
      </c>
      <c r="G7" s="26">
        <f t="shared" si="0"/>
        <v>0</v>
      </c>
      <c r="H7" s="26">
        <v>0</v>
      </c>
      <c r="I7" s="26">
        <v>0</v>
      </c>
      <c r="J7" s="26">
        <v>0</v>
      </c>
      <c r="K7" s="100">
        <v>0</v>
      </c>
      <c r="L7" s="101"/>
    </row>
    <row r="8" spans="1:12" ht="24.75" customHeight="1" x14ac:dyDescent="0.4">
      <c r="A8" s="67" t="s">
        <v>41</v>
      </c>
      <c r="B8" s="99">
        <v>5</v>
      </c>
      <c r="C8" s="99">
        <v>3</v>
      </c>
      <c r="D8" s="99">
        <v>5</v>
      </c>
      <c r="E8" s="99">
        <v>3</v>
      </c>
      <c r="F8" s="26">
        <v>0</v>
      </c>
      <c r="G8" s="26">
        <v>0</v>
      </c>
      <c r="H8" s="26"/>
      <c r="I8" s="26">
        <v>0</v>
      </c>
      <c r="J8" s="26">
        <v>0</v>
      </c>
      <c r="K8" s="100">
        <v>0</v>
      </c>
      <c r="L8" s="101"/>
    </row>
    <row r="9" spans="1:12" ht="24.75" customHeight="1" x14ac:dyDescent="0.4">
      <c r="A9" s="67" t="s">
        <v>14</v>
      </c>
      <c r="B9" s="183">
        <v>7</v>
      </c>
      <c r="C9" s="183">
        <v>3</v>
      </c>
      <c r="D9" s="99">
        <v>7</v>
      </c>
      <c r="E9" s="99">
        <v>3</v>
      </c>
      <c r="F9" s="102">
        <f t="shared" ref="F9" si="1">H9+J9</f>
        <v>0</v>
      </c>
      <c r="G9" s="102">
        <f t="shared" ref="G9" si="2">I9+K9</f>
        <v>0</v>
      </c>
      <c r="H9" s="26"/>
      <c r="I9" s="26"/>
      <c r="J9" s="26"/>
      <c r="K9" s="100"/>
      <c r="L9" s="101"/>
    </row>
    <row r="10" spans="1:12" s="236" customFormat="1" ht="24.75" customHeight="1" x14ac:dyDescent="0.4">
      <c r="A10" s="239" t="s">
        <v>290</v>
      </c>
      <c r="B10" s="240">
        <v>15</v>
      </c>
      <c r="C10" s="240">
        <v>5</v>
      </c>
      <c r="D10" s="241">
        <v>15</v>
      </c>
      <c r="E10" s="241">
        <v>5</v>
      </c>
      <c r="F10" s="240" t="s">
        <v>284</v>
      </c>
      <c r="G10" s="240" t="s">
        <v>284</v>
      </c>
      <c r="H10" s="241" t="s">
        <v>284</v>
      </c>
      <c r="I10" s="241" t="s">
        <v>284</v>
      </c>
      <c r="J10" s="241" t="s">
        <v>284</v>
      </c>
      <c r="K10" s="242" t="s">
        <v>284</v>
      </c>
      <c r="L10" s="237"/>
    </row>
    <row r="11" spans="1:12" x14ac:dyDescent="0.15">
      <c r="A11" s="60" t="s">
        <v>186</v>
      </c>
      <c r="B11" s="103"/>
      <c r="C11" s="103"/>
      <c r="D11" s="103"/>
      <c r="E11" s="103"/>
      <c r="F11" s="29"/>
      <c r="G11" s="29"/>
      <c r="H11" s="29"/>
      <c r="I11" s="29"/>
      <c r="J11" s="29"/>
      <c r="K11" s="29"/>
    </row>
  </sheetData>
  <mergeCells count="7">
    <mergeCell ref="A4:A6"/>
    <mergeCell ref="B4:C5"/>
    <mergeCell ref="D4:E5"/>
    <mergeCell ref="F4:K4"/>
    <mergeCell ref="F5:G5"/>
    <mergeCell ref="H5:I5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workbookViewId="0">
      <selection activeCell="A13" sqref="A13:XFD13"/>
    </sheetView>
  </sheetViews>
  <sheetFormatPr defaultRowHeight="14.4" x14ac:dyDescent="0.4"/>
  <cols>
    <col min="1" max="1" width="9" style="160"/>
    <col min="2" max="2" width="7.59765625" style="160" customWidth="1"/>
    <col min="3" max="3" width="6.5" style="160" customWidth="1"/>
    <col min="4" max="4" width="7.59765625" style="160" customWidth="1"/>
    <col min="5" max="15" width="6.5" style="160" customWidth="1"/>
    <col min="16" max="16" width="6" style="160" bestFit="1" customWidth="1"/>
    <col min="17" max="17" width="6.5" style="160" customWidth="1"/>
    <col min="18" max="18" width="6" style="160" bestFit="1" customWidth="1"/>
    <col min="19" max="19" width="6.5" style="160" customWidth="1"/>
    <col min="20" max="20" width="6" style="160" bestFit="1" customWidth="1"/>
    <col min="21" max="21" width="6.5" style="160" customWidth="1"/>
    <col min="22" max="22" width="6" style="160" bestFit="1" customWidth="1"/>
    <col min="23" max="23" width="6.5" style="160" customWidth="1"/>
    <col min="24" max="24" width="6" style="160" bestFit="1" customWidth="1"/>
    <col min="25" max="25" width="6.5" style="160" customWidth="1"/>
    <col min="26" max="26" width="6.5" style="160" bestFit="1" customWidth="1"/>
    <col min="27" max="27" width="6.5" style="160" customWidth="1"/>
    <col min="28" max="28" width="6" style="160" bestFit="1" customWidth="1"/>
    <col min="29" max="29" width="6.5" style="160" customWidth="1"/>
    <col min="30" max="30" width="6" style="160" bestFit="1" customWidth="1"/>
    <col min="31" max="31" width="6.5" style="160" customWidth="1"/>
    <col min="32" max="32" width="6" style="160" bestFit="1" customWidth="1"/>
    <col min="33" max="33" width="6.5" style="160" customWidth="1"/>
    <col min="34" max="257" width="9" style="160"/>
    <col min="258" max="258" width="7.59765625" style="160" customWidth="1"/>
    <col min="259" max="259" width="6.5" style="160" customWidth="1"/>
    <col min="260" max="260" width="7.59765625" style="160" customWidth="1"/>
    <col min="261" max="271" width="6.5" style="160" customWidth="1"/>
    <col min="272" max="272" width="6" style="160" bestFit="1" customWidth="1"/>
    <col min="273" max="273" width="6.5" style="160" customWidth="1"/>
    <col min="274" max="274" width="6" style="160" bestFit="1" customWidth="1"/>
    <col min="275" max="275" width="6.5" style="160" customWidth="1"/>
    <col min="276" max="276" width="6" style="160" bestFit="1" customWidth="1"/>
    <col min="277" max="277" width="6.5" style="160" customWidth="1"/>
    <col min="278" max="278" width="6" style="160" bestFit="1" customWidth="1"/>
    <col min="279" max="279" width="6.5" style="160" customWidth="1"/>
    <col min="280" max="280" width="6" style="160" bestFit="1" customWidth="1"/>
    <col min="281" max="281" width="6.5" style="160" customWidth="1"/>
    <col min="282" max="282" width="6.5" style="160" bestFit="1" customWidth="1"/>
    <col min="283" max="283" width="6.5" style="160" customWidth="1"/>
    <col min="284" max="284" width="6" style="160" bestFit="1" customWidth="1"/>
    <col min="285" max="285" width="6.5" style="160" customWidth="1"/>
    <col min="286" max="286" width="6" style="160" bestFit="1" customWidth="1"/>
    <col min="287" max="287" width="6.5" style="160" customWidth="1"/>
    <col min="288" max="288" width="6" style="160" bestFit="1" customWidth="1"/>
    <col min="289" max="289" width="6.5" style="160" customWidth="1"/>
    <col min="290" max="513" width="9" style="160"/>
    <col min="514" max="514" width="7.59765625" style="160" customWidth="1"/>
    <col min="515" max="515" width="6.5" style="160" customWidth="1"/>
    <col min="516" max="516" width="7.59765625" style="160" customWidth="1"/>
    <col min="517" max="527" width="6.5" style="160" customWidth="1"/>
    <col min="528" max="528" width="6" style="160" bestFit="1" customWidth="1"/>
    <col min="529" max="529" width="6.5" style="160" customWidth="1"/>
    <col min="530" max="530" width="6" style="160" bestFit="1" customWidth="1"/>
    <col min="531" max="531" width="6.5" style="160" customWidth="1"/>
    <col min="532" max="532" width="6" style="160" bestFit="1" customWidth="1"/>
    <col min="533" max="533" width="6.5" style="160" customWidth="1"/>
    <col min="534" max="534" width="6" style="160" bestFit="1" customWidth="1"/>
    <col min="535" max="535" width="6.5" style="160" customWidth="1"/>
    <col min="536" max="536" width="6" style="160" bestFit="1" customWidth="1"/>
    <col min="537" max="537" width="6.5" style="160" customWidth="1"/>
    <col min="538" max="538" width="6.5" style="160" bestFit="1" customWidth="1"/>
    <col min="539" max="539" width="6.5" style="160" customWidth="1"/>
    <col min="540" max="540" width="6" style="160" bestFit="1" customWidth="1"/>
    <col min="541" max="541" width="6.5" style="160" customWidth="1"/>
    <col min="542" max="542" width="6" style="160" bestFit="1" customWidth="1"/>
    <col min="543" max="543" width="6.5" style="160" customWidth="1"/>
    <col min="544" max="544" width="6" style="160" bestFit="1" customWidth="1"/>
    <col min="545" max="545" width="6.5" style="160" customWidth="1"/>
    <col min="546" max="769" width="9" style="160"/>
    <col min="770" max="770" width="7.59765625" style="160" customWidth="1"/>
    <col min="771" max="771" width="6.5" style="160" customWidth="1"/>
    <col min="772" max="772" width="7.59765625" style="160" customWidth="1"/>
    <col min="773" max="783" width="6.5" style="160" customWidth="1"/>
    <col min="784" max="784" width="6" style="160" bestFit="1" customWidth="1"/>
    <col min="785" max="785" width="6.5" style="160" customWidth="1"/>
    <col min="786" max="786" width="6" style="160" bestFit="1" customWidth="1"/>
    <col min="787" max="787" width="6.5" style="160" customWidth="1"/>
    <col min="788" max="788" width="6" style="160" bestFit="1" customWidth="1"/>
    <col min="789" max="789" width="6.5" style="160" customWidth="1"/>
    <col min="790" max="790" width="6" style="160" bestFit="1" customWidth="1"/>
    <col min="791" max="791" width="6.5" style="160" customWidth="1"/>
    <col min="792" max="792" width="6" style="160" bestFit="1" customWidth="1"/>
    <col min="793" max="793" width="6.5" style="160" customWidth="1"/>
    <col min="794" max="794" width="6.5" style="160" bestFit="1" customWidth="1"/>
    <col min="795" max="795" width="6.5" style="160" customWidth="1"/>
    <col min="796" max="796" width="6" style="160" bestFit="1" customWidth="1"/>
    <col min="797" max="797" width="6.5" style="160" customWidth="1"/>
    <col min="798" max="798" width="6" style="160" bestFit="1" customWidth="1"/>
    <col min="799" max="799" width="6.5" style="160" customWidth="1"/>
    <col min="800" max="800" width="6" style="160" bestFit="1" customWidth="1"/>
    <col min="801" max="801" width="6.5" style="160" customWidth="1"/>
    <col min="802" max="1025" width="9" style="160"/>
    <col min="1026" max="1026" width="7.59765625" style="160" customWidth="1"/>
    <col min="1027" max="1027" width="6.5" style="160" customWidth="1"/>
    <col min="1028" max="1028" width="7.59765625" style="160" customWidth="1"/>
    <col min="1029" max="1039" width="6.5" style="160" customWidth="1"/>
    <col min="1040" max="1040" width="6" style="160" bestFit="1" customWidth="1"/>
    <col min="1041" max="1041" width="6.5" style="160" customWidth="1"/>
    <col min="1042" max="1042" width="6" style="160" bestFit="1" customWidth="1"/>
    <col min="1043" max="1043" width="6.5" style="160" customWidth="1"/>
    <col min="1044" max="1044" width="6" style="160" bestFit="1" customWidth="1"/>
    <col min="1045" max="1045" width="6.5" style="160" customWidth="1"/>
    <col min="1046" max="1046" width="6" style="160" bestFit="1" customWidth="1"/>
    <col min="1047" max="1047" width="6.5" style="160" customWidth="1"/>
    <col min="1048" max="1048" width="6" style="160" bestFit="1" customWidth="1"/>
    <col min="1049" max="1049" width="6.5" style="160" customWidth="1"/>
    <col min="1050" max="1050" width="6.5" style="160" bestFit="1" customWidth="1"/>
    <col min="1051" max="1051" width="6.5" style="160" customWidth="1"/>
    <col min="1052" max="1052" width="6" style="160" bestFit="1" customWidth="1"/>
    <col min="1053" max="1053" width="6.5" style="160" customWidth="1"/>
    <col min="1054" max="1054" width="6" style="160" bestFit="1" customWidth="1"/>
    <col min="1055" max="1055" width="6.5" style="160" customWidth="1"/>
    <col min="1056" max="1056" width="6" style="160" bestFit="1" customWidth="1"/>
    <col min="1057" max="1057" width="6.5" style="160" customWidth="1"/>
    <col min="1058" max="1281" width="9" style="160"/>
    <col min="1282" max="1282" width="7.59765625" style="160" customWidth="1"/>
    <col min="1283" max="1283" width="6.5" style="160" customWidth="1"/>
    <col min="1284" max="1284" width="7.59765625" style="160" customWidth="1"/>
    <col min="1285" max="1295" width="6.5" style="160" customWidth="1"/>
    <col min="1296" max="1296" width="6" style="160" bestFit="1" customWidth="1"/>
    <col min="1297" max="1297" width="6.5" style="160" customWidth="1"/>
    <col min="1298" max="1298" width="6" style="160" bestFit="1" customWidth="1"/>
    <col min="1299" max="1299" width="6.5" style="160" customWidth="1"/>
    <col min="1300" max="1300" width="6" style="160" bestFit="1" customWidth="1"/>
    <col min="1301" max="1301" width="6.5" style="160" customWidth="1"/>
    <col min="1302" max="1302" width="6" style="160" bestFit="1" customWidth="1"/>
    <col min="1303" max="1303" width="6.5" style="160" customWidth="1"/>
    <col min="1304" max="1304" width="6" style="160" bestFit="1" customWidth="1"/>
    <col min="1305" max="1305" width="6.5" style="160" customWidth="1"/>
    <col min="1306" max="1306" width="6.5" style="160" bestFit="1" customWidth="1"/>
    <col min="1307" max="1307" width="6.5" style="160" customWidth="1"/>
    <col min="1308" max="1308" width="6" style="160" bestFit="1" customWidth="1"/>
    <col min="1309" max="1309" width="6.5" style="160" customWidth="1"/>
    <col min="1310" max="1310" width="6" style="160" bestFit="1" customWidth="1"/>
    <col min="1311" max="1311" width="6.5" style="160" customWidth="1"/>
    <col min="1312" max="1312" width="6" style="160" bestFit="1" customWidth="1"/>
    <col min="1313" max="1313" width="6.5" style="160" customWidth="1"/>
    <col min="1314" max="1537" width="9" style="160"/>
    <col min="1538" max="1538" width="7.59765625" style="160" customWidth="1"/>
    <col min="1539" max="1539" width="6.5" style="160" customWidth="1"/>
    <col min="1540" max="1540" width="7.59765625" style="160" customWidth="1"/>
    <col min="1541" max="1551" width="6.5" style="160" customWidth="1"/>
    <col min="1552" max="1552" width="6" style="160" bestFit="1" customWidth="1"/>
    <col min="1553" max="1553" width="6.5" style="160" customWidth="1"/>
    <col min="1554" max="1554" width="6" style="160" bestFit="1" customWidth="1"/>
    <col min="1555" max="1555" width="6.5" style="160" customWidth="1"/>
    <col min="1556" max="1556" width="6" style="160" bestFit="1" customWidth="1"/>
    <col min="1557" max="1557" width="6.5" style="160" customWidth="1"/>
    <col min="1558" max="1558" width="6" style="160" bestFit="1" customWidth="1"/>
    <col min="1559" max="1559" width="6.5" style="160" customWidth="1"/>
    <col min="1560" max="1560" width="6" style="160" bestFit="1" customWidth="1"/>
    <col min="1561" max="1561" width="6.5" style="160" customWidth="1"/>
    <col min="1562" max="1562" width="6.5" style="160" bestFit="1" customWidth="1"/>
    <col min="1563" max="1563" width="6.5" style="160" customWidth="1"/>
    <col min="1564" max="1564" width="6" style="160" bestFit="1" customWidth="1"/>
    <col min="1565" max="1565" width="6.5" style="160" customWidth="1"/>
    <col min="1566" max="1566" width="6" style="160" bestFit="1" customWidth="1"/>
    <col min="1567" max="1567" width="6.5" style="160" customWidth="1"/>
    <col min="1568" max="1568" width="6" style="160" bestFit="1" customWidth="1"/>
    <col min="1569" max="1569" width="6.5" style="160" customWidth="1"/>
    <col min="1570" max="1793" width="9" style="160"/>
    <col min="1794" max="1794" width="7.59765625" style="160" customWidth="1"/>
    <col min="1795" max="1795" width="6.5" style="160" customWidth="1"/>
    <col min="1796" max="1796" width="7.59765625" style="160" customWidth="1"/>
    <col min="1797" max="1807" width="6.5" style="160" customWidth="1"/>
    <col min="1808" max="1808" width="6" style="160" bestFit="1" customWidth="1"/>
    <col min="1809" max="1809" width="6.5" style="160" customWidth="1"/>
    <col min="1810" max="1810" width="6" style="160" bestFit="1" customWidth="1"/>
    <col min="1811" max="1811" width="6.5" style="160" customWidth="1"/>
    <col min="1812" max="1812" width="6" style="160" bestFit="1" customWidth="1"/>
    <col min="1813" max="1813" width="6.5" style="160" customWidth="1"/>
    <col min="1814" max="1814" width="6" style="160" bestFit="1" customWidth="1"/>
    <col min="1815" max="1815" width="6.5" style="160" customWidth="1"/>
    <col min="1816" max="1816" width="6" style="160" bestFit="1" customWidth="1"/>
    <col min="1817" max="1817" width="6.5" style="160" customWidth="1"/>
    <col min="1818" max="1818" width="6.5" style="160" bestFit="1" customWidth="1"/>
    <col min="1819" max="1819" width="6.5" style="160" customWidth="1"/>
    <col min="1820" max="1820" width="6" style="160" bestFit="1" customWidth="1"/>
    <col min="1821" max="1821" width="6.5" style="160" customWidth="1"/>
    <col min="1822" max="1822" width="6" style="160" bestFit="1" customWidth="1"/>
    <col min="1823" max="1823" width="6.5" style="160" customWidth="1"/>
    <col min="1824" max="1824" width="6" style="160" bestFit="1" customWidth="1"/>
    <col min="1825" max="1825" width="6.5" style="160" customWidth="1"/>
    <col min="1826" max="2049" width="9" style="160"/>
    <col min="2050" max="2050" width="7.59765625" style="160" customWidth="1"/>
    <col min="2051" max="2051" width="6.5" style="160" customWidth="1"/>
    <col min="2052" max="2052" width="7.59765625" style="160" customWidth="1"/>
    <col min="2053" max="2063" width="6.5" style="160" customWidth="1"/>
    <col min="2064" max="2064" width="6" style="160" bestFit="1" customWidth="1"/>
    <col min="2065" max="2065" width="6.5" style="160" customWidth="1"/>
    <col min="2066" max="2066" width="6" style="160" bestFit="1" customWidth="1"/>
    <col min="2067" max="2067" width="6.5" style="160" customWidth="1"/>
    <col min="2068" max="2068" width="6" style="160" bestFit="1" customWidth="1"/>
    <col min="2069" max="2069" width="6.5" style="160" customWidth="1"/>
    <col min="2070" max="2070" width="6" style="160" bestFit="1" customWidth="1"/>
    <col min="2071" max="2071" width="6.5" style="160" customWidth="1"/>
    <col min="2072" max="2072" width="6" style="160" bestFit="1" customWidth="1"/>
    <col min="2073" max="2073" width="6.5" style="160" customWidth="1"/>
    <col min="2074" max="2074" width="6.5" style="160" bestFit="1" customWidth="1"/>
    <col min="2075" max="2075" width="6.5" style="160" customWidth="1"/>
    <col min="2076" max="2076" width="6" style="160" bestFit="1" customWidth="1"/>
    <col min="2077" max="2077" width="6.5" style="160" customWidth="1"/>
    <col min="2078" max="2078" width="6" style="160" bestFit="1" customWidth="1"/>
    <col min="2079" max="2079" width="6.5" style="160" customWidth="1"/>
    <col min="2080" max="2080" width="6" style="160" bestFit="1" customWidth="1"/>
    <col min="2081" max="2081" width="6.5" style="160" customWidth="1"/>
    <col min="2082" max="2305" width="9" style="160"/>
    <col min="2306" max="2306" width="7.59765625" style="160" customWidth="1"/>
    <col min="2307" max="2307" width="6.5" style="160" customWidth="1"/>
    <col min="2308" max="2308" width="7.59765625" style="160" customWidth="1"/>
    <col min="2309" max="2319" width="6.5" style="160" customWidth="1"/>
    <col min="2320" max="2320" width="6" style="160" bestFit="1" customWidth="1"/>
    <col min="2321" max="2321" width="6.5" style="160" customWidth="1"/>
    <col min="2322" max="2322" width="6" style="160" bestFit="1" customWidth="1"/>
    <col min="2323" max="2323" width="6.5" style="160" customWidth="1"/>
    <col min="2324" max="2324" width="6" style="160" bestFit="1" customWidth="1"/>
    <col min="2325" max="2325" width="6.5" style="160" customWidth="1"/>
    <col min="2326" max="2326" width="6" style="160" bestFit="1" customWidth="1"/>
    <col min="2327" max="2327" width="6.5" style="160" customWidth="1"/>
    <col min="2328" max="2328" width="6" style="160" bestFit="1" customWidth="1"/>
    <col min="2329" max="2329" width="6.5" style="160" customWidth="1"/>
    <col min="2330" max="2330" width="6.5" style="160" bestFit="1" customWidth="1"/>
    <col min="2331" max="2331" width="6.5" style="160" customWidth="1"/>
    <col min="2332" max="2332" width="6" style="160" bestFit="1" customWidth="1"/>
    <col min="2333" max="2333" width="6.5" style="160" customWidth="1"/>
    <col min="2334" max="2334" width="6" style="160" bestFit="1" customWidth="1"/>
    <col min="2335" max="2335" width="6.5" style="160" customWidth="1"/>
    <col min="2336" max="2336" width="6" style="160" bestFit="1" customWidth="1"/>
    <col min="2337" max="2337" width="6.5" style="160" customWidth="1"/>
    <col min="2338" max="2561" width="9" style="160"/>
    <col min="2562" max="2562" width="7.59765625" style="160" customWidth="1"/>
    <col min="2563" max="2563" width="6.5" style="160" customWidth="1"/>
    <col min="2564" max="2564" width="7.59765625" style="160" customWidth="1"/>
    <col min="2565" max="2575" width="6.5" style="160" customWidth="1"/>
    <col min="2576" max="2576" width="6" style="160" bestFit="1" customWidth="1"/>
    <col min="2577" max="2577" width="6.5" style="160" customWidth="1"/>
    <col min="2578" max="2578" width="6" style="160" bestFit="1" customWidth="1"/>
    <col min="2579" max="2579" width="6.5" style="160" customWidth="1"/>
    <col min="2580" max="2580" width="6" style="160" bestFit="1" customWidth="1"/>
    <col min="2581" max="2581" width="6.5" style="160" customWidth="1"/>
    <col min="2582" max="2582" width="6" style="160" bestFit="1" customWidth="1"/>
    <col min="2583" max="2583" width="6.5" style="160" customWidth="1"/>
    <col min="2584" max="2584" width="6" style="160" bestFit="1" customWidth="1"/>
    <col min="2585" max="2585" width="6.5" style="160" customWidth="1"/>
    <col min="2586" max="2586" width="6.5" style="160" bestFit="1" customWidth="1"/>
    <col min="2587" max="2587" width="6.5" style="160" customWidth="1"/>
    <col min="2588" max="2588" width="6" style="160" bestFit="1" customWidth="1"/>
    <col min="2589" max="2589" width="6.5" style="160" customWidth="1"/>
    <col min="2590" max="2590" width="6" style="160" bestFit="1" customWidth="1"/>
    <col min="2591" max="2591" width="6.5" style="160" customWidth="1"/>
    <col min="2592" max="2592" width="6" style="160" bestFit="1" customWidth="1"/>
    <col min="2593" max="2593" width="6.5" style="160" customWidth="1"/>
    <col min="2594" max="2817" width="9" style="160"/>
    <col min="2818" max="2818" width="7.59765625" style="160" customWidth="1"/>
    <col min="2819" max="2819" width="6.5" style="160" customWidth="1"/>
    <col min="2820" max="2820" width="7.59765625" style="160" customWidth="1"/>
    <col min="2821" max="2831" width="6.5" style="160" customWidth="1"/>
    <col min="2832" max="2832" width="6" style="160" bestFit="1" customWidth="1"/>
    <col min="2833" max="2833" width="6.5" style="160" customWidth="1"/>
    <col min="2834" max="2834" width="6" style="160" bestFit="1" customWidth="1"/>
    <col min="2835" max="2835" width="6.5" style="160" customWidth="1"/>
    <col min="2836" max="2836" width="6" style="160" bestFit="1" customWidth="1"/>
    <col min="2837" max="2837" width="6.5" style="160" customWidth="1"/>
    <col min="2838" max="2838" width="6" style="160" bestFit="1" customWidth="1"/>
    <col min="2839" max="2839" width="6.5" style="160" customWidth="1"/>
    <col min="2840" max="2840" width="6" style="160" bestFit="1" customWidth="1"/>
    <col min="2841" max="2841" width="6.5" style="160" customWidth="1"/>
    <col min="2842" max="2842" width="6.5" style="160" bestFit="1" customWidth="1"/>
    <col min="2843" max="2843" width="6.5" style="160" customWidth="1"/>
    <col min="2844" max="2844" width="6" style="160" bestFit="1" customWidth="1"/>
    <col min="2845" max="2845" width="6.5" style="160" customWidth="1"/>
    <col min="2846" max="2846" width="6" style="160" bestFit="1" customWidth="1"/>
    <col min="2847" max="2847" width="6.5" style="160" customWidth="1"/>
    <col min="2848" max="2848" width="6" style="160" bestFit="1" customWidth="1"/>
    <col min="2849" max="2849" width="6.5" style="160" customWidth="1"/>
    <col min="2850" max="3073" width="9" style="160"/>
    <col min="3074" max="3074" width="7.59765625" style="160" customWidth="1"/>
    <col min="3075" max="3075" width="6.5" style="160" customWidth="1"/>
    <col min="3076" max="3076" width="7.59765625" style="160" customWidth="1"/>
    <col min="3077" max="3087" width="6.5" style="160" customWidth="1"/>
    <col min="3088" max="3088" width="6" style="160" bestFit="1" customWidth="1"/>
    <col min="3089" max="3089" width="6.5" style="160" customWidth="1"/>
    <col min="3090" max="3090" width="6" style="160" bestFit="1" customWidth="1"/>
    <col min="3091" max="3091" width="6.5" style="160" customWidth="1"/>
    <col min="3092" max="3092" width="6" style="160" bestFit="1" customWidth="1"/>
    <col min="3093" max="3093" width="6.5" style="160" customWidth="1"/>
    <col min="3094" max="3094" width="6" style="160" bestFit="1" customWidth="1"/>
    <col min="3095" max="3095" width="6.5" style="160" customWidth="1"/>
    <col min="3096" max="3096" width="6" style="160" bestFit="1" customWidth="1"/>
    <col min="3097" max="3097" width="6.5" style="160" customWidth="1"/>
    <col min="3098" max="3098" width="6.5" style="160" bestFit="1" customWidth="1"/>
    <col min="3099" max="3099" width="6.5" style="160" customWidth="1"/>
    <col min="3100" max="3100" width="6" style="160" bestFit="1" customWidth="1"/>
    <col min="3101" max="3101" width="6.5" style="160" customWidth="1"/>
    <col min="3102" max="3102" width="6" style="160" bestFit="1" customWidth="1"/>
    <col min="3103" max="3103" width="6.5" style="160" customWidth="1"/>
    <col min="3104" max="3104" width="6" style="160" bestFit="1" customWidth="1"/>
    <col min="3105" max="3105" width="6.5" style="160" customWidth="1"/>
    <col min="3106" max="3329" width="9" style="160"/>
    <col min="3330" max="3330" width="7.59765625" style="160" customWidth="1"/>
    <col min="3331" max="3331" width="6.5" style="160" customWidth="1"/>
    <col min="3332" max="3332" width="7.59765625" style="160" customWidth="1"/>
    <col min="3333" max="3343" width="6.5" style="160" customWidth="1"/>
    <col min="3344" max="3344" width="6" style="160" bestFit="1" customWidth="1"/>
    <col min="3345" max="3345" width="6.5" style="160" customWidth="1"/>
    <col min="3346" max="3346" width="6" style="160" bestFit="1" customWidth="1"/>
    <col min="3347" max="3347" width="6.5" style="160" customWidth="1"/>
    <col min="3348" max="3348" width="6" style="160" bestFit="1" customWidth="1"/>
    <col min="3349" max="3349" width="6.5" style="160" customWidth="1"/>
    <col min="3350" max="3350" width="6" style="160" bestFit="1" customWidth="1"/>
    <col min="3351" max="3351" width="6.5" style="160" customWidth="1"/>
    <col min="3352" max="3352" width="6" style="160" bestFit="1" customWidth="1"/>
    <col min="3353" max="3353" width="6.5" style="160" customWidth="1"/>
    <col min="3354" max="3354" width="6.5" style="160" bestFit="1" customWidth="1"/>
    <col min="3355" max="3355" width="6.5" style="160" customWidth="1"/>
    <col min="3356" max="3356" width="6" style="160" bestFit="1" customWidth="1"/>
    <col min="3357" max="3357" width="6.5" style="160" customWidth="1"/>
    <col min="3358" max="3358" width="6" style="160" bestFit="1" customWidth="1"/>
    <col min="3359" max="3359" width="6.5" style="160" customWidth="1"/>
    <col min="3360" max="3360" width="6" style="160" bestFit="1" customWidth="1"/>
    <col min="3361" max="3361" width="6.5" style="160" customWidth="1"/>
    <col min="3362" max="3585" width="9" style="160"/>
    <col min="3586" max="3586" width="7.59765625" style="160" customWidth="1"/>
    <col min="3587" max="3587" width="6.5" style="160" customWidth="1"/>
    <col min="3588" max="3588" width="7.59765625" style="160" customWidth="1"/>
    <col min="3589" max="3599" width="6.5" style="160" customWidth="1"/>
    <col min="3600" max="3600" width="6" style="160" bestFit="1" customWidth="1"/>
    <col min="3601" max="3601" width="6.5" style="160" customWidth="1"/>
    <col min="3602" max="3602" width="6" style="160" bestFit="1" customWidth="1"/>
    <col min="3603" max="3603" width="6.5" style="160" customWidth="1"/>
    <col min="3604" max="3604" width="6" style="160" bestFit="1" customWidth="1"/>
    <col min="3605" max="3605" width="6.5" style="160" customWidth="1"/>
    <col min="3606" max="3606" width="6" style="160" bestFit="1" customWidth="1"/>
    <col min="3607" max="3607" width="6.5" style="160" customWidth="1"/>
    <col min="3608" max="3608" width="6" style="160" bestFit="1" customWidth="1"/>
    <col min="3609" max="3609" width="6.5" style="160" customWidth="1"/>
    <col min="3610" max="3610" width="6.5" style="160" bestFit="1" customWidth="1"/>
    <col min="3611" max="3611" width="6.5" style="160" customWidth="1"/>
    <col min="3612" max="3612" width="6" style="160" bestFit="1" customWidth="1"/>
    <col min="3613" max="3613" width="6.5" style="160" customWidth="1"/>
    <col min="3614" max="3614" width="6" style="160" bestFit="1" customWidth="1"/>
    <col min="3615" max="3615" width="6.5" style="160" customWidth="1"/>
    <col min="3616" max="3616" width="6" style="160" bestFit="1" customWidth="1"/>
    <col min="3617" max="3617" width="6.5" style="160" customWidth="1"/>
    <col min="3618" max="3841" width="9" style="160"/>
    <col min="3842" max="3842" width="7.59765625" style="160" customWidth="1"/>
    <col min="3843" max="3843" width="6.5" style="160" customWidth="1"/>
    <col min="3844" max="3844" width="7.59765625" style="160" customWidth="1"/>
    <col min="3845" max="3855" width="6.5" style="160" customWidth="1"/>
    <col min="3856" max="3856" width="6" style="160" bestFit="1" customWidth="1"/>
    <col min="3857" max="3857" width="6.5" style="160" customWidth="1"/>
    <col min="3858" max="3858" width="6" style="160" bestFit="1" customWidth="1"/>
    <col min="3859" max="3859" width="6.5" style="160" customWidth="1"/>
    <col min="3860" max="3860" width="6" style="160" bestFit="1" customWidth="1"/>
    <col min="3861" max="3861" width="6.5" style="160" customWidth="1"/>
    <col min="3862" max="3862" width="6" style="160" bestFit="1" customWidth="1"/>
    <col min="3863" max="3863" width="6.5" style="160" customWidth="1"/>
    <col min="3864" max="3864" width="6" style="160" bestFit="1" customWidth="1"/>
    <col min="3865" max="3865" width="6.5" style="160" customWidth="1"/>
    <col min="3866" max="3866" width="6.5" style="160" bestFit="1" customWidth="1"/>
    <col min="3867" max="3867" width="6.5" style="160" customWidth="1"/>
    <col min="3868" max="3868" width="6" style="160" bestFit="1" customWidth="1"/>
    <col min="3869" max="3869" width="6.5" style="160" customWidth="1"/>
    <col min="3870" max="3870" width="6" style="160" bestFit="1" customWidth="1"/>
    <col min="3871" max="3871" width="6.5" style="160" customWidth="1"/>
    <col min="3872" max="3872" width="6" style="160" bestFit="1" customWidth="1"/>
    <col min="3873" max="3873" width="6.5" style="160" customWidth="1"/>
    <col min="3874" max="4097" width="9" style="160"/>
    <col min="4098" max="4098" width="7.59765625" style="160" customWidth="1"/>
    <col min="4099" max="4099" width="6.5" style="160" customWidth="1"/>
    <col min="4100" max="4100" width="7.59765625" style="160" customWidth="1"/>
    <col min="4101" max="4111" width="6.5" style="160" customWidth="1"/>
    <col min="4112" max="4112" width="6" style="160" bestFit="1" customWidth="1"/>
    <col min="4113" max="4113" width="6.5" style="160" customWidth="1"/>
    <col min="4114" max="4114" width="6" style="160" bestFit="1" customWidth="1"/>
    <col min="4115" max="4115" width="6.5" style="160" customWidth="1"/>
    <col min="4116" max="4116" width="6" style="160" bestFit="1" customWidth="1"/>
    <col min="4117" max="4117" width="6.5" style="160" customWidth="1"/>
    <col min="4118" max="4118" width="6" style="160" bestFit="1" customWidth="1"/>
    <col min="4119" max="4119" width="6.5" style="160" customWidth="1"/>
    <col min="4120" max="4120" width="6" style="160" bestFit="1" customWidth="1"/>
    <col min="4121" max="4121" width="6.5" style="160" customWidth="1"/>
    <col min="4122" max="4122" width="6.5" style="160" bestFit="1" customWidth="1"/>
    <col min="4123" max="4123" width="6.5" style="160" customWidth="1"/>
    <col min="4124" max="4124" width="6" style="160" bestFit="1" customWidth="1"/>
    <col min="4125" max="4125" width="6.5" style="160" customWidth="1"/>
    <col min="4126" max="4126" width="6" style="160" bestFit="1" customWidth="1"/>
    <col min="4127" max="4127" width="6.5" style="160" customWidth="1"/>
    <col min="4128" max="4128" width="6" style="160" bestFit="1" customWidth="1"/>
    <col min="4129" max="4129" width="6.5" style="160" customWidth="1"/>
    <col min="4130" max="4353" width="9" style="160"/>
    <col min="4354" max="4354" width="7.59765625" style="160" customWidth="1"/>
    <col min="4355" max="4355" width="6.5" style="160" customWidth="1"/>
    <col min="4356" max="4356" width="7.59765625" style="160" customWidth="1"/>
    <col min="4357" max="4367" width="6.5" style="160" customWidth="1"/>
    <col min="4368" max="4368" width="6" style="160" bestFit="1" customWidth="1"/>
    <col min="4369" max="4369" width="6.5" style="160" customWidth="1"/>
    <col min="4370" max="4370" width="6" style="160" bestFit="1" customWidth="1"/>
    <col min="4371" max="4371" width="6.5" style="160" customWidth="1"/>
    <col min="4372" max="4372" width="6" style="160" bestFit="1" customWidth="1"/>
    <col min="4373" max="4373" width="6.5" style="160" customWidth="1"/>
    <col min="4374" max="4374" width="6" style="160" bestFit="1" customWidth="1"/>
    <col min="4375" max="4375" width="6.5" style="160" customWidth="1"/>
    <col min="4376" max="4376" width="6" style="160" bestFit="1" customWidth="1"/>
    <col min="4377" max="4377" width="6.5" style="160" customWidth="1"/>
    <col min="4378" max="4378" width="6.5" style="160" bestFit="1" customWidth="1"/>
    <col min="4379" max="4379" width="6.5" style="160" customWidth="1"/>
    <col min="4380" max="4380" width="6" style="160" bestFit="1" customWidth="1"/>
    <col min="4381" max="4381" width="6.5" style="160" customWidth="1"/>
    <col min="4382" max="4382" width="6" style="160" bestFit="1" customWidth="1"/>
    <col min="4383" max="4383" width="6.5" style="160" customWidth="1"/>
    <col min="4384" max="4384" width="6" style="160" bestFit="1" customWidth="1"/>
    <col min="4385" max="4385" width="6.5" style="160" customWidth="1"/>
    <col min="4386" max="4609" width="9" style="160"/>
    <col min="4610" max="4610" width="7.59765625" style="160" customWidth="1"/>
    <col min="4611" max="4611" width="6.5" style="160" customWidth="1"/>
    <col min="4612" max="4612" width="7.59765625" style="160" customWidth="1"/>
    <col min="4613" max="4623" width="6.5" style="160" customWidth="1"/>
    <col min="4624" max="4624" width="6" style="160" bestFit="1" customWidth="1"/>
    <col min="4625" max="4625" width="6.5" style="160" customWidth="1"/>
    <col min="4626" max="4626" width="6" style="160" bestFit="1" customWidth="1"/>
    <col min="4627" max="4627" width="6.5" style="160" customWidth="1"/>
    <col min="4628" max="4628" width="6" style="160" bestFit="1" customWidth="1"/>
    <col min="4629" max="4629" width="6.5" style="160" customWidth="1"/>
    <col min="4630" max="4630" width="6" style="160" bestFit="1" customWidth="1"/>
    <col min="4631" max="4631" width="6.5" style="160" customWidth="1"/>
    <col min="4632" max="4632" width="6" style="160" bestFit="1" customWidth="1"/>
    <col min="4633" max="4633" width="6.5" style="160" customWidth="1"/>
    <col min="4634" max="4634" width="6.5" style="160" bestFit="1" customWidth="1"/>
    <col min="4635" max="4635" width="6.5" style="160" customWidth="1"/>
    <col min="4636" max="4636" width="6" style="160" bestFit="1" customWidth="1"/>
    <col min="4637" max="4637" width="6.5" style="160" customWidth="1"/>
    <col min="4638" max="4638" width="6" style="160" bestFit="1" customWidth="1"/>
    <col min="4639" max="4639" width="6.5" style="160" customWidth="1"/>
    <col min="4640" max="4640" width="6" style="160" bestFit="1" customWidth="1"/>
    <col min="4641" max="4641" width="6.5" style="160" customWidth="1"/>
    <col min="4642" max="4865" width="9" style="160"/>
    <col min="4866" max="4866" width="7.59765625" style="160" customWidth="1"/>
    <col min="4867" max="4867" width="6.5" style="160" customWidth="1"/>
    <col min="4868" max="4868" width="7.59765625" style="160" customWidth="1"/>
    <col min="4869" max="4879" width="6.5" style="160" customWidth="1"/>
    <col min="4880" max="4880" width="6" style="160" bestFit="1" customWidth="1"/>
    <col min="4881" max="4881" width="6.5" style="160" customWidth="1"/>
    <col min="4882" max="4882" width="6" style="160" bestFit="1" customWidth="1"/>
    <col min="4883" max="4883" width="6.5" style="160" customWidth="1"/>
    <col min="4884" max="4884" width="6" style="160" bestFit="1" customWidth="1"/>
    <col min="4885" max="4885" width="6.5" style="160" customWidth="1"/>
    <col min="4886" max="4886" width="6" style="160" bestFit="1" customWidth="1"/>
    <col min="4887" max="4887" width="6.5" style="160" customWidth="1"/>
    <col min="4888" max="4888" width="6" style="160" bestFit="1" customWidth="1"/>
    <col min="4889" max="4889" width="6.5" style="160" customWidth="1"/>
    <col min="4890" max="4890" width="6.5" style="160" bestFit="1" customWidth="1"/>
    <col min="4891" max="4891" width="6.5" style="160" customWidth="1"/>
    <col min="4892" max="4892" width="6" style="160" bestFit="1" customWidth="1"/>
    <col min="4893" max="4893" width="6.5" style="160" customWidth="1"/>
    <col min="4894" max="4894" width="6" style="160" bestFit="1" customWidth="1"/>
    <col min="4895" max="4895" width="6.5" style="160" customWidth="1"/>
    <col min="4896" max="4896" width="6" style="160" bestFit="1" customWidth="1"/>
    <col min="4897" max="4897" width="6.5" style="160" customWidth="1"/>
    <col min="4898" max="5121" width="9" style="160"/>
    <col min="5122" max="5122" width="7.59765625" style="160" customWidth="1"/>
    <col min="5123" max="5123" width="6.5" style="160" customWidth="1"/>
    <col min="5124" max="5124" width="7.59765625" style="160" customWidth="1"/>
    <col min="5125" max="5135" width="6.5" style="160" customWidth="1"/>
    <col min="5136" max="5136" width="6" style="160" bestFit="1" customWidth="1"/>
    <col min="5137" max="5137" width="6.5" style="160" customWidth="1"/>
    <col min="5138" max="5138" width="6" style="160" bestFit="1" customWidth="1"/>
    <col min="5139" max="5139" width="6.5" style="160" customWidth="1"/>
    <col min="5140" max="5140" width="6" style="160" bestFit="1" customWidth="1"/>
    <col min="5141" max="5141" width="6.5" style="160" customWidth="1"/>
    <col min="5142" max="5142" width="6" style="160" bestFit="1" customWidth="1"/>
    <col min="5143" max="5143" width="6.5" style="160" customWidth="1"/>
    <col min="5144" max="5144" width="6" style="160" bestFit="1" customWidth="1"/>
    <col min="5145" max="5145" width="6.5" style="160" customWidth="1"/>
    <col min="5146" max="5146" width="6.5" style="160" bestFit="1" customWidth="1"/>
    <col min="5147" max="5147" width="6.5" style="160" customWidth="1"/>
    <col min="5148" max="5148" width="6" style="160" bestFit="1" customWidth="1"/>
    <col min="5149" max="5149" width="6.5" style="160" customWidth="1"/>
    <col min="5150" max="5150" width="6" style="160" bestFit="1" customWidth="1"/>
    <col min="5151" max="5151" width="6.5" style="160" customWidth="1"/>
    <col min="5152" max="5152" width="6" style="160" bestFit="1" customWidth="1"/>
    <col min="5153" max="5153" width="6.5" style="160" customWidth="1"/>
    <col min="5154" max="5377" width="9" style="160"/>
    <col min="5378" max="5378" width="7.59765625" style="160" customWidth="1"/>
    <col min="5379" max="5379" width="6.5" style="160" customWidth="1"/>
    <col min="5380" max="5380" width="7.59765625" style="160" customWidth="1"/>
    <col min="5381" max="5391" width="6.5" style="160" customWidth="1"/>
    <col min="5392" max="5392" width="6" style="160" bestFit="1" customWidth="1"/>
    <col min="5393" max="5393" width="6.5" style="160" customWidth="1"/>
    <col min="5394" max="5394" width="6" style="160" bestFit="1" customWidth="1"/>
    <col min="5395" max="5395" width="6.5" style="160" customWidth="1"/>
    <col min="5396" max="5396" width="6" style="160" bestFit="1" customWidth="1"/>
    <col min="5397" max="5397" width="6.5" style="160" customWidth="1"/>
    <col min="5398" max="5398" width="6" style="160" bestFit="1" customWidth="1"/>
    <col min="5399" max="5399" width="6.5" style="160" customWidth="1"/>
    <col min="5400" max="5400" width="6" style="160" bestFit="1" customWidth="1"/>
    <col min="5401" max="5401" width="6.5" style="160" customWidth="1"/>
    <col min="5402" max="5402" width="6.5" style="160" bestFit="1" customWidth="1"/>
    <col min="5403" max="5403" width="6.5" style="160" customWidth="1"/>
    <col min="5404" max="5404" width="6" style="160" bestFit="1" customWidth="1"/>
    <col min="5405" max="5405" width="6.5" style="160" customWidth="1"/>
    <col min="5406" max="5406" width="6" style="160" bestFit="1" customWidth="1"/>
    <col min="5407" max="5407" width="6.5" style="160" customWidth="1"/>
    <col min="5408" max="5408" width="6" style="160" bestFit="1" customWidth="1"/>
    <col min="5409" max="5409" width="6.5" style="160" customWidth="1"/>
    <col min="5410" max="5633" width="9" style="160"/>
    <col min="5634" max="5634" width="7.59765625" style="160" customWidth="1"/>
    <col min="5635" max="5635" width="6.5" style="160" customWidth="1"/>
    <col min="5636" max="5636" width="7.59765625" style="160" customWidth="1"/>
    <col min="5637" max="5647" width="6.5" style="160" customWidth="1"/>
    <col min="5648" max="5648" width="6" style="160" bestFit="1" customWidth="1"/>
    <col min="5649" max="5649" width="6.5" style="160" customWidth="1"/>
    <col min="5650" max="5650" width="6" style="160" bestFit="1" customWidth="1"/>
    <col min="5651" max="5651" width="6.5" style="160" customWidth="1"/>
    <col min="5652" max="5652" width="6" style="160" bestFit="1" customWidth="1"/>
    <col min="5653" max="5653" width="6.5" style="160" customWidth="1"/>
    <col min="5654" max="5654" width="6" style="160" bestFit="1" customWidth="1"/>
    <col min="5655" max="5655" width="6.5" style="160" customWidth="1"/>
    <col min="5656" max="5656" width="6" style="160" bestFit="1" customWidth="1"/>
    <col min="5657" max="5657" width="6.5" style="160" customWidth="1"/>
    <col min="5658" max="5658" width="6.5" style="160" bestFit="1" customWidth="1"/>
    <col min="5659" max="5659" width="6.5" style="160" customWidth="1"/>
    <col min="5660" max="5660" width="6" style="160" bestFit="1" customWidth="1"/>
    <col min="5661" max="5661" width="6.5" style="160" customWidth="1"/>
    <col min="5662" max="5662" width="6" style="160" bestFit="1" customWidth="1"/>
    <col min="5663" max="5663" width="6.5" style="160" customWidth="1"/>
    <col min="5664" max="5664" width="6" style="160" bestFit="1" customWidth="1"/>
    <col min="5665" max="5665" width="6.5" style="160" customWidth="1"/>
    <col min="5666" max="5889" width="9" style="160"/>
    <col min="5890" max="5890" width="7.59765625" style="160" customWidth="1"/>
    <col min="5891" max="5891" width="6.5" style="160" customWidth="1"/>
    <col min="5892" max="5892" width="7.59765625" style="160" customWidth="1"/>
    <col min="5893" max="5903" width="6.5" style="160" customWidth="1"/>
    <col min="5904" max="5904" width="6" style="160" bestFit="1" customWidth="1"/>
    <col min="5905" max="5905" width="6.5" style="160" customWidth="1"/>
    <col min="5906" max="5906" width="6" style="160" bestFit="1" customWidth="1"/>
    <col min="5907" max="5907" width="6.5" style="160" customWidth="1"/>
    <col min="5908" max="5908" width="6" style="160" bestFit="1" customWidth="1"/>
    <col min="5909" max="5909" width="6.5" style="160" customWidth="1"/>
    <col min="5910" max="5910" width="6" style="160" bestFit="1" customWidth="1"/>
    <col min="5911" max="5911" width="6.5" style="160" customWidth="1"/>
    <col min="5912" max="5912" width="6" style="160" bestFit="1" customWidth="1"/>
    <col min="5913" max="5913" width="6.5" style="160" customWidth="1"/>
    <col min="5914" max="5914" width="6.5" style="160" bestFit="1" customWidth="1"/>
    <col min="5915" max="5915" width="6.5" style="160" customWidth="1"/>
    <col min="5916" max="5916" width="6" style="160" bestFit="1" customWidth="1"/>
    <col min="5917" max="5917" width="6.5" style="160" customWidth="1"/>
    <col min="5918" max="5918" width="6" style="160" bestFit="1" customWidth="1"/>
    <col min="5919" max="5919" width="6.5" style="160" customWidth="1"/>
    <col min="5920" max="5920" width="6" style="160" bestFit="1" customWidth="1"/>
    <col min="5921" max="5921" width="6.5" style="160" customWidth="1"/>
    <col min="5922" max="6145" width="9" style="160"/>
    <col min="6146" max="6146" width="7.59765625" style="160" customWidth="1"/>
    <col min="6147" max="6147" width="6.5" style="160" customWidth="1"/>
    <col min="6148" max="6148" width="7.59765625" style="160" customWidth="1"/>
    <col min="6149" max="6159" width="6.5" style="160" customWidth="1"/>
    <col min="6160" max="6160" width="6" style="160" bestFit="1" customWidth="1"/>
    <col min="6161" max="6161" width="6.5" style="160" customWidth="1"/>
    <col min="6162" max="6162" width="6" style="160" bestFit="1" customWidth="1"/>
    <col min="6163" max="6163" width="6.5" style="160" customWidth="1"/>
    <col min="6164" max="6164" width="6" style="160" bestFit="1" customWidth="1"/>
    <col min="6165" max="6165" width="6.5" style="160" customWidth="1"/>
    <col min="6166" max="6166" width="6" style="160" bestFit="1" customWidth="1"/>
    <col min="6167" max="6167" width="6.5" style="160" customWidth="1"/>
    <col min="6168" max="6168" width="6" style="160" bestFit="1" customWidth="1"/>
    <col min="6169" max="6169" width="6.5" style="160" customWidth="1"/>
    <col min="6170" max="6170" width="6.5" style="160" bestFit="1" customWidth="1"/>
    <col min="6171" max="6171" width="6.5" style="160" customWidth="1"/>
    <col min="6172" max="6172" width="6" style="160" bestFit="1" customWidth="1"/>
    <col min="6173" max="6173" width="6.5" style="160" customWidth="1"/>
    <col min="6174" max="6174" width="6" style="160" bestFit="1" customWidth="1"/>
    <col min="6175" max="6175" width="6.5" style="160" customWidth="1"/>
    <col min="6176" max="6176" width="6" style="160" bestFit="1" customWidth="1"/>
    <col min="6177" max="6177" width="6.5" style="160" customWidth="1"/>
    <col min="6178" max="6401" width="9" style="160"/>
    <col min="6402" max="6402" width="7.59765625" style="160" customWidth="1"/>
    <col min="6403" max="6403" width="6.5" style="160" customWidth="1"/>
    <col min="6404" max="6404" width="7.59765625" style="160" customWidth="1"/>
    <col min="6405" max="6415" width="6.5" style="160" customWidth="1"/>
    <col min="6416" max="6416" width="6" style="160" bestFit="1" customWidth="1"/>
    <col min="6417" max="6417" width="6.5" style="160" customWidth="1"/>
    <col min="6418" max="6418" width="6" style="160" bestFit="1" customWidth="1"/>
    <col min="6419" max="6419" width="6.5" style="160" customWidth="1"/>
    <col min="6420" max="6420" width="6" style="160" bestFit="1" customWidth="1"/>
    <col min="6421" max="6421" width="6.5" style="160" customWidth="1"/>
    <col min="6422" max="6422" width="6" style="160" bestFit="1" customWidth="1"/>
    <col min="6423" max="6423" width="6.5" style="160" customWidth="1"/>
    <col min="6424" max="6424" width="6" style="160" bestFit="1" customWidth="1"/>
    <col min="6425" max="6425" width="6.5" style="160" customWidth="1"/>
    <col min="6426" max="6426" width="6.5" style="160" bestFit="1" customWidth="1"/>
    <col min="6427" max="6427" width="6.5" style="160" customWidth="1"/>
    <col min="6428" max="6428" width="6" style="160" bestFit="1" customWidth="1"/>
    <col min="6429" max="6429" width="6.5" style="160" customWidth="1"/>
    <col min="6430" max="6430" width="6" style="160" bestFit="1" customWidth="1"/>
    <col min="6431" max="6431" width="6.5" style="160" customWidth="1"/>
    <col min="6432" max="6432" width="6" style="160" bestFit="1" customWidth="1"/>
    <col min="6433" max="6433" width="6.5" style="160" customWidth="1"/>
    <col min="6434" max="6657" width="9" style="160"/>
    <col min="6658" max="6658" width="7.59765625" style="160" customWidth="1"/>
    <col min="6659" max="6659" width="6.5" style="160" customWidth="1"/>
    <col min="6660" max="6660" width="7.59765625" style="160" customWidth="1"/>
    <col min="6661" max="6671" width="6.5" style="160" customWidth="1"/>
    <col min="6672" max="6672" width="6" style="160" bestFit="1" customWidth="1"/>
    <col min="6673" max="6673" width="6.5" style="160" customWidth="1"/>
    <col min="6674" max="6674" width="6" style="160" bestFit="1" customWidth="1"/>
    <col min="6675" max="6675" width="6.5" style="160" customWidth="1"/>
    <col min="6676" max="6676" width="6" style="160" bestFit="1" customWidth="1"/>
    <col min="6677" max="6677" width="6.5" style="160" customWidth="1"/>
    <col min="6678" max="6678" width="6" style="160" bestFit="1" customWidth="1"/>
    <col min="6679" max="6679" width="6.5" style="160" customWidth="1"/>
    <col min="6680" max="6680" width="6" style="160" bestFit="1" customWidth="1"/>
    <col min="6681" max="6681" width="6.5" style="160" customWidth="1"/>
    <col min="6682" max="6682" width="6.5" style="160" bestFit="1" customWidth="1"/>
    <col min="6683" max="6683" width="6.5" style="160" customWidth="1"/>
    <col min="6684" max="6684" width="6" style="160" bestFit="1" customWidth="1"/>
    <col min="6685" max="6685" width="6.5" style="160" customWidth="1"/>
    <col min="6686" max="6686" width="6" style="160" bestFit="1" customWidth="1"/>
    <col min="6687" max="6687" width="6.5" style="160" customWidth="1"/>
    <col min="6688" max="6688" width="6" style="160" bestFit="1" customWidth="1"/>
    <col min="6689" max="6689" width="6.5" style="160" customWidth="1"/>
    <col min="6690" max="6913" width="9" style="160"/>
    <col min="6914" max="6914" width="7.59765625" style="160" customWidth="1"/>
    <col min="6915" max="6915" width="6.5" style="160" customWidth="1"/>
    <col min="6916" max="6916" width="7.59765625" style="160" customWidth="1"/>
    <col min="6917" max="6927" width="6.5" style="160" customWidth="1"/>
    <col min="6928" max="6928" width="6" style="160" bestFit="1" customWidth="1"/>
    <col min="6929" max="6929" width="6.5" style="160" customWidth="1"/>
    <col min="6930" max="6930" width="6" style="160" bestFit="1" customWidth="1"/>
    <col min="6931" max="6931" width="6.5" style="160" customWidth="1"/>
    <col min="6932" max="6932" width="6" style="160" bestFit="1" customWidth="1"/>
    <col min="6933" max="6933" width="6.5" style="160" customWidth="1"/>
    <col min="6934" max="6934" width="6" style="160" bestFit="1" customWidth="1"/>
    <col min="6935" max="6935" width="6.5" style="160" customWidth="1"/>
    <col min="6936" max="6936" width="6" style="160" bestFit="1" customWidth="1"/>
    <col min="6937" max="6937" width="6.5" style="160" customWidth="1"/>
    <col min="6938" max="6938" width="6.5" style="160" bestFit="1" customWidth="1"/>
    <col min="6939" max="6939" width="6.5" style="160" customWidth="1"/>
    <col min="6940" max="6940" width="6" style="160" bestFit="1" customWidth="1"/>
    <col min="6941" max="6941" width="6.5" style="160" customWidth="1"/>
    <col min="6942" max="6942" width="6" style="160" bestFit="1" customWidth="1"/>
    <col min="6943" max="6943" width="6.5" style="160" customWidth="1"/>
    <col min="6944" max="6944" width="6" style="160" bestFit="1" customWidth="1"/>
    <col min="6945" max="6945" width="6.5" style="160" customWidth="1"/>
    <col min="6946" max="7169" width="9" style="160"/>
    <col min="7170" max="7170" width="7.59765625" style="160" customWidth="1"/>
    <col min="7171" max="7171" width="6.5" style="160" customWidth="1"/>
    <col min="7172" max="7172" width="7.59765625" style="160" customWidth="1"/>
    <col min="7173" max="7183" width="6.5" style="160" customWidth="1"/>
    <col min="7184" max="7184" width="6" style="160" bestFit="1" customWidth="1"/>
    <col min="7185" max="7185" width="6.5" style="160" customWidth="1"/>
    <col min="7186" max="7186" width="6" style="160" bestFit="1" customWidth="1"/>
    <col min="7187" max="7187" width="6.5" style="160" customWidth="1"/>
    <col min="7188" max="7188" width="6" style="160" bestFit="1" customWidth="1"/>
    <col min="7189" max="7189" width="6.5" style="160" customWidth="1"/>
    <col min="7190" max="7190" width="6" style="160" bestFit="1" customWidth="1"/>
    <col min="7191" max="7191" width="6.5" style="160" customWidth="1"/>
    <col min="7192" max="7192" width="6" style="160" bestFit="1" customWidth="1"/>
    <col min="7193" max="7193" width="6.5" style="160" customWidth="1"/>
    <col min="7194" max="7194" width="6.5" style="160" bestFit="1" customWidth="1"/>
    <col min="7195" max="7195" width="6.5" style="160" customWidth="1"/>
    <col min="7196" max="7196" width="6" style="160" bestFit="1" customWidth="1"/>
    <col min="7197" max="7197" width="6.5" style="160" customWidth="1"/>
    <col min="7198" max="7198" width="6" style="160" bestFit="1" customWidth="1"/>
    <col min="7199" max="7199" width="6.5" style="160" customWidth="1"/>
    <col min="7200" max="7200" width="6" style="160" bestFit="1" customWidth="1"/>
    <col min="7201" max="7201" width="6.5" style="160" customWidth="1"/>
    <col min="7202" max="7425" width="9" style="160"/>
    <col min="7426" max="7426" width="7.59765625" style="160" customWidth="1"/>
    <col min="7427" max="7427" width="6.5" style="160" customWidth="1"/>
    <col min="7428" max="7428" width="7.59765625" style="160" customWidth="1"/>
    <col min="7429" max="7439" width="6.5" style="160" customWidth="1"/>
    <col min="7440" max="7440" width="6" style="160" bestFit="1" customWidth="1"/>
    <col min="7441" max="7441" width="6.5" style="160" customWidth="1"/>
    <col min="7442" max="7442" width="6" style="160" bestFit="1" customWidth="1"/>
    <col min="7443" max="7443" width="6.5" style="160" customWidth="1"/>
    <col min="7444" max="7444" width="6" style="160" bestFit="1" customWidth="1"/>
    <col min="7445" max="7445" width="6.5" style="160" customWidth="1"/>
    <col min="7446" max="7446" width="6" style="160" bestFit="1" customWidth="1"/>
    <col min="7447" max="7447" width="6.5" style="160" customWidth="1"/>
    <col min="7448" max="7448" width="6" style="160" bestFit="1" customWidth="1"/>
    <col min="7449" max="7449" width="6.5" style="160" customWidth="1"/>
    <col min="7450" max="7450" width="6.5" style="160" bestFit="1" customWidth="1"/>
    <col min="7451" max="7451" width="6.5" style="160" customWidth="1"/>
    <col min="7452" max="7452" width="6" style="160" bestFit="1" customWidth="1"/>
    <col min="7453" max="7453" width="6.5" style="160" customWidth="1"/>
    <col min="7454" max="7454" width="6" style="160" bestFit="1" customWidth="1"/>
    <col min="7455" max="7455" width="6.5" style="160" customWidth="1"/>
    <col min="7456" max="7456" width="6" style="160" bestFit="1" customWidth="1"/>
    <col min="7457" max="7457" width="6.5" style="160" customWidth="1"/>
    <col min="7458" max="7681" width="9" style="160"/>
    <col min="7682" max="7682" width="7.59765625" style="160" customWidth="1"/>
    <col min="7683" max="7683" width="6.5" style="160" customWidth="1"/>
    <col min="7684" max="7684" width="7.59765625" style="160" customWidth="1"/>
    <col min="7685" max="7695" width="6.5" style="160" customWidth="1"/>
    <col min="7696" max="7696" width="6" style="160" bestFit="1" customWidth="1"/>
    <col min="7697" max="7697" width="6.5" style="160" customWidth="1"/>
    <col min="7698" max="7698" width="6" style="160" bestFit="1" customWidth="1"/>
    <col min="7699" max="7699" width="6.5" style="160" customWidth="1"/>
    <col min="7700" max="7700" width="6" style="160" bestFit="1" customWidth="1"/>
    <col min="7701" max="7701" width="6.5" style="160" customWidth="1"/>
    <col min="7702" max="7702" width="6" style="160" bestFit="1" customWidth="1"/>
    <col min="7703" max="7703" width="6.5" style="160" customWidth="1"/>
    <col min="7704" max="7704" width="6" style="160" bestFit="1" customWidth="1"/>
    <col min="7705" max="7705" width="6.5" style="160" customWidth="1"/>
    <col min="7706" max="7706" width="6.5" style="160" bestFit="1" customWidth="1"/>
    <col min="7707" max="7707" width="6.5" style="160" customWidth="1"/>
    <col min="7708" max="7708" width="6" style="160" bestFit="1" customWidth="1"/>
    <col min="7709" max="7709" width="6.5" style="160" customWidth="1"/>
    <col min="7710" max="7710" width="6" style="160" bestFit="1" customWidth="1"/>
    <col min="7711" max="7711" width="6.5" style="160" customWidth="1"/>
    <col min="7712" max="7712" width="6" style="160" bestFit="1" customWidth="1"/>
    <col min="7713" max="7713" width="6.5" style="160" customWidth="1"/>
    <col min="7714" max="7937" width="9" style="160"/>
    <col min="7938" max="7938" width="7.59765625" style="160" customWidth="1"/>
    <col min="7939" max="7939" width="6.5" style="160" customWidth="1"/>
    <col min="7940" max="7940" width="7.59765625" style="160" customWidth="1"/>
    <col min="7941" max="7951" width="6.5" style="160" customWidth="1"/>
    <col min="7952" max="7952" width="6" style="160" bestFit="1" customWidth="1"/>
    <col min="7953" max="7953" width="6.5" style="160" customWidth="1"/>
    <col min="7954" max="7954" width="6" style="160" bestFit="1" customWidth="1"/>
    <col min="7955" max="7955" width="6.5" style="160" customWidth="1"/>
    <col min="7956" max="7956" width="6" style="160" bestFit="1" customWidth="1"/>
    <col min="7957" max="7957" width="6.5" style="160" customWidth="1"/>
    <col min="7958" max="7958" width="6" style="160" bestFit="1" customWidth="1"/>
    <col min="7959" max="7959" width="6.5" style="160" customWidth="1"/>
    <col min="7960" max="7960" width="6" style="160" bestFit="1" customWidth="1"/>
    <col min="7961" max="7961" width="6.5" style="160" customWidth="1"/>
    <col min="7962" max="7962" width="6.5" style="160" bestFit="1" customWidth="1"/>
    <col min="7963" max="7963" width="6.5" style="160" customWidth="1"/>
    <col min="7964" max="7964" width="6" style="160" bestFit="1" customWidth="1"/>
    <col min="7965" max="7965" width="6.5" style="160" customWidth="1"/>
    <col min="7966" max="7966" width="6" style="160" bestFit="1" customWidth="1"/>
    <col min="7967" max="7967" width="6.5" style="160" customWidth="1"/>
    <col min="7968" max="7968" width="6" style="160" bestFit="1" customWidth="1"/>
    <col min="7969" max="7969" width="6.5" style="160" customWidth="1"/>
    <col min="7970" max="8193" width="9" style="160"/>
    <col min="8194" max="8194" width="7.59765625" style="160" customWidth="1"/>
    <col min="8195" max="8195" width="6.5" style="160" customWidth="1"/>
    <col min="8196" max="8196" width="7.59765625" style="160" customWidth="1"/>
    <col min="8197" max="8207" width="6.5" style="160" customWidth="1"/>
    <col min="8208" max="8208" width="6" style="160" bestFit="1" customWidth="1"/>
    <col min="8209" max="8209" width="6.5" style="160" customWidth="1"/>
    <col min="8210" max="8210" width="6" style="160" bestFit="1" customWidth="1"/>
    <col min="8211" max="8211" width="6.5" style="160" customWidth="1"/>
    <col min="8212" max="8212" width="6" style="160" bestFit="1" customWidth="1"/>
    <col min="8213" max="8213" width="6.5" style="160" customWidth="1"/>
    <col min="8214" max="8214" width="6" style="160" bestFit="1" customWidth="1"/>
    <col min="8215" max="8215" width="6.5" style="160" customWidth="1"/>
    <col min="8216" max="8216" width="6" style="160" bestFit="1" customWidth="1"/>
    <col min="8217" max="8217" width="6.5" style="160" customWidth="1"/>
    <col min="8218" max="8218" width="6.5" style="160" bestFit="1" customWidth="1"/>
    <col min="8219" max="8219" width="6.5" style="160" customWidth="1"/>
    <col min="8220" max="8220" width="6" style="160" bestFit="1" customWidth="1"/>
    <col min="8221" max="8221" width="6.5" style="160" customWidth="1"/>
    <col min="8222" max="8222" width="6" style="160" bestFit="1" customWidth="1"/>
    <col min="8223" max="8223" width="6.5" style="160" customWidth="1"/>
    <col min="8224" max="8224" width="6" style="160" bestFit="1" customWidth="1"/>
    <col min="8225" max="8225" width="6.5" style="160" customWidth="1"/>
    <col min="8226" max="8449" width="9" style="160"/>
    <col min="8450" max="8450" width="7.59765625" style="160" customWidth="1"/>
    <col min="8451" max="8451" width="6.5" style="160" customWidth="1"/>
    <col min="8452" max="8452" width="7.59765625" style="160" customWidth="1"/>
    <col min="8453" max="8463" width="6.5" style="160" customWidth="1"/>
    <col min="8464" max="8464" width="6" style="160" bestFit="1" customWidth="1"/>
    <col min="8465" max="8465" width="6.5" style="160" customWidth="1"/>
    <col min="8466" max="8466" width="6" style="160" bestFit="1" customWidth="1"/>
    <col min="8467" max="8467" width="6.5" style="160" customWidth="1"/>
    <col min="8468" max="8468" width="6" style="160" bestFit="1" customWidth="1"/>
    <col min="8469" max="8469" width="6.5" style="160" customWidth="1"/>
    <col min="8470" max="8470" width="6" style="160" bestFit="1" customWidth="1"/>
    <col min="8471" max="8471" width="6.5" style="160" customWidth="1"/>
    <col min="8472" max="8472" width="6" style="160" bestFit="1" customWidth="1"/>
    <col min="8473" max="8473" width="6.5" style="160" customWidth="1"/>
    <col min="8474" max="8474" width="6.5" style="160" bestFit="1" customWidth="1"/>
    <col min="8475" max="8475" width="6.5" style="160" customWidth="1"/>
    <col min="8476" max="8476" width="6" style="160" bestFit="1" customWidth="1"/>
    <col min="8477" max="8477" width="6.5" style="160" customWidth="1"/>
    <col min="8478" max="8478" width="6" style="160" bestFit="1" customWidth="1"/>
    <col min="8479" max="8479" width="6.5" style="160" customWidth="1"/>
    <col min="8480" max="8480" width="6" style="160" bestFit="1" customWidth="1"/>
    <col min="8481" max="8481" width="6.5" style="160" customWidth="1"/>
    <col min="8482" max="8705" width="9" style="160"/>
    <col min="8706" max="8706" width="7.59765625" style="160" customWidth="1"/>
    <col min="8707" max="8707" width="6.5" style="160" customWidth="1"/>
    <col min="8708" max="8708" width="7.59765625" style="160" customWidth="1"/>
    <col min="8709" max="8719" width="6.5" style="160" customWidth="1"/>
    <col min="8720" max="8720" width="6" style="160" bestFit="1" customWidth="1"/>
    <col min="8721" max="8721" width="6.5" style="160" customWidth="1"/>
    <col min="8722" max="8722" width="6" style="160" bestFit="1" customWidth="1"/>
    <col min="8723" max="8723" width="6.5" style="160" customWidth="1"/>
    <col min="8724" max="8724" width="6" style="160" bestFit="1" customWidth="1"/>
    <col min="8725" max="8725" width="6.5" style="160" customWidth="1"/>
    <col min="8726" max="8726" width="6" style="160" bestFit="1" customWidth="1"/>
    <col min="8727" max="8727" width="6.5" style="160" customWidth="1"/>
    <col min="8728" max="8728" width="6" style="160" bestFit="1" customWidth="1"/>
    <col min="8729" max="8729" width="6.5" style="160" customWidth="1"/>
    <col min="8730" max="8730" width="6.5" style="160" bestFit="1" customWidth="1"/>
    <col min="8731" max="8731" width="6.5" style="160" customWidth="1"/>
    <col min="8732" max="8732" width="6" style="160" bestFit="1" customWidth="1"/>
    <col min="8733" max="8733" width="6.5" style="160" customWidth="1"/>
    <col min="8734" max="8734" width="6" style="160" bestFit="1" customWidth="1"/>
    <col min="8735" max="8735" width="6.5" style="160" customWidth="1"/>
    <col min="8736" max="8736" width="6" style="160" bestFit="1" customWidth="1"/>
    <col min="8737" max="8737" width="6.5" style="160" customWidth="1"/>
    <col min="8738" max="8961" width="9" style="160"/>
    <col min="8962" max="8962" width="7.59765625" style="160" customWidth="1"/>
    <col min="8963" max="8963" width="6.5" style="160" customWidth="1"/>
    <col min="8964" max="8964" width="7.59765625" style="160" customWidth="1"/>
    <col min="8965" max="8975" width="6.5" style="160" customWidth="1"/>
    <col min="8976" max="8976" width="6" style="160" bestFit="1" customWidth="1"/>
    <col min="8977" max="8977" width="6.5" style="160" customWidth="1"/>
    <col min="8978" max="8978" width="6" style="160" bestFit="1" customWidth="1"/>
    <col min="8979" max="8979" width="6.5" style="160" customWidth="1"/>
    <col min="8980" max="8980" width="6" style="160" bestFit="1" customWidth="1"/>
    <col min="8981" max="8981" width="6.5" style="160" customWidth="1"/>
    <col min="8982" max="8982" width="6" style="160" bestFit="1" customWidth="1"/>
    <col min="8983" max="8983" width="6.5" style="160" customWidth="1"/>
    <col min="8984" max="8984" width="6" style="160" bestFit="1" customWidth="1"/>
    <col min="8985" max="8985" width="6.5" style="160" customWidth="1"/>
    <col min="8986" max="8986" width="6.5" style="160" bestFit="1" customWidth="1"/>
    <col min="8987" max="8987" width="6.5" style="160" customWidth="1"/>
    <col min="8988" max="8988" width="6" style="160" bestFit="1" customWidth="1"/>
    <col min="8989" max="8989" width="6.5" style="160" customWidth="1"/>
    <col min="8990" max="8990" width="6" style="160" bestFit="1" customWidth="1"/>
    <col min="8991" max="8991" width="6.5" style="160" customWidth="1"/>
    <col min="8992" max="8992" width="6" style="160" bestFit="1" customWidth="1"/>
    <col min="8993" max="8993" width="6.5" style="160" customWidth="1"/>
    <col min="8994" max="9217" width="9" style="160"/>
    <col min="9218" max="9218" width="7.59765625" style="160" customWidth="1"/>
    <col min="9219" max="9219" width="6.5" style="160" customWidth="1"/>
    <col min="9220" max="9220" width="7.59765625" style="160" customWidth="1"/>
    <col min="9221" max="9231" width="6.5" style="160" customWidth="1"/>
    <col min="9232" max="9232" width="6" style="160" bestFit="1" customWidth="1"/>
    <col min="9233" max="9233" width="6.5" style="160" customWidth="1"/>
    <col min="9234" max="9234" width="6" style="160" bestFit="1" customWidth="1"/>
    <col min="9235" max="9235" width="6.5" style="160" customWidth="1"/>
    <col min="9236" max="9236" width="6" style="160" bestFit="1" customWidth="1"/>
    <col min="9237" max="9237" width="6.5" style="160" customWidth="1"/>
    <col min="9238" max="9238" width="6" style="160" bestFit="1" customWidth="1"/>
    <col min="9239" max="9239" width="6.5" style="160" customWidth="1"/>
    <col min="9240" max="9240" width="6" style="160" bestFit="1" customWidth="1"/>
    <col min="9241" max="9241" width="6.5" style="160" customWidth="1"/>
    <col min="9242" max="9242" width="6.5" style="160" bestFit="1" customWidth="1"/>
    <col min="9243" max="9243" width="6.5" style="160" customWidth="1"/>
    <col min="9244" max="9244" width="6" style="160" bestFit="1" customWidth="1"/>
    <col min="9245" max="9245" width="6.5" style="160" customWidth="1"/>
    <col min="9246" max="9246" width="6" style="160" bestFit="1" customWidth="1"/>
    <col min="9247" max="9247" width="6.5" style="160" customWidth="1"/>
    <col min="9248" max="9248" width="6" style="160" bestFit="1" customWidth="1"/>
    <col min="9249" max="9249" width="6.5" style="160" customWidth="1"/>
    <col min="9250" max="9473" width="9" style="160"/>
    <col min="9474" max="9474" width="7.59765625" style="160" customWidth="1"/>
    <col min="9475" max="9475" width="6.5" style="160" customWidth="1"/>
    <col min="9476" max="9476" width="7.59765625" style="160" customWidth="1"/>
    <col min="9477" max="9487" width="6.5" style="160" customWidth="1"/>
    <col min="9488" max="9488" width="6" style="160" bestFit="1" customWidth="1"/>
    <col min="9489" max="9489" width="6.5" style="160" customWidth="1"/>
    <col min="9490" max="9490" width="6" style="160" bestFit="1" customWidth="1"/>
    <col min="9491" max="9491" width="6.5" style="160" customWidth="1"/>
    <col min="9492" max="9492" width="6" style="160" bestFit="1" customWidth="1"/>
    <col min="9493" max="9493" width="6.5" style="160" customWidth="1"/>
    <col min="9494" max="9494" width="6" style="160" bestFit="1" customWidth="1"/>
    <col min="9495" max="9495" width="6.5" style="160" customWidth="1"/>
    <col min="9496" max="9496" width="6" style="160" bestFit="1" customWidth="1"/>
    <col min="9497" max="9497" width="6.5" style="160" customWidth="1"/>
    <col min="9498" max="9498" width="6.5" style="160" bestFit="1" customWidth="1"/>
    <col min="9499" max="9499" width="6.5" style="160" customWidth="1"/>
    <col min="9500" max="9500" width="6" style="160" bestFit="1" customWidth="1"/>
    <col min="9501" max="9501" width="6.5" style="160" customWidth="1"/>
    <col min="9502" max="9502" width="6" style="160" bestFit="1" customWidth="1"/>
    <col min="9503" max="9503" width="6.5" style="160" customWidth="1"/>
    <col min="9504" max="9504" width="6" style="160" bestFit="1" customWidth="1"/>
    <col min="9505" max="9505" width="6.5" style="160" customWidth="1"/>
    <col min="9506" max="9729" width="9" style="160"/>
    <col min="9730" max="9730" width="7.59765625" style="160" customWidth="1"/>
    <col min="9731" max="9731" width="6.5" style="160" customWidth="1"/>
    <col min="9732" max="9732" width="7.59765625" style="160" customWidth="1"/>
    <col min="9733" max="9743" width="6.5" style="160" customWidth="1"/>
    <col min="9744" max="9744" width="6" style="160" bestFit="1" customWidth="1"/>
    <col min="9745" max="9745" width="6.5" style="160" customWidth="1"/>
    <col min="9746" max="9746" width="6" style="160" bestFit="1" customWidth="1"/>
    <col min="9747" max="9747" width="6.5" style="160" customWidth="1"/>
    <col min="9748" max="9748" width="6" style="160" bestFit="1" customWidth="1"/>
    <col min="9749" max="9749" width="6.5" style="160" customWidth="1"/>
    <col min="9750" max="9750" width="6" style="160" bestFit="1" customWidth="1"/>
    <col min="9751" max="9751" width="6.5" style="160" customWidth="1"/>
    <col min="9752" max="9752" width="6" style="160" bestFit="1" customWidth="1"/>
    <col min="9753" max="9753" width="6.5" style="160" customWidth="1"/>
    <col min="9754" max="9754" width="6.5" style="160" bestFit="1" customWidth="1"/>
    <col min="9755" max="9755" width="6.5" style="160" customWidth="1"/>
    <col min="9756" max="9756" width="6" style="160" bestFit="1" customWidth="1"/>
    <col min="9757" max="9757" width="6.5" style="160" customWidth="1"/>
    <col min="9758" max="9758" width="6" style="160" bestFit="1" customWidth="1"/>
    <col min="9759" max="9759" width="6.5" style="160" customWidth="1"/>
    <col min="9760" max="9760" width="6" style="160" bestFit="1" customWidth="1"/>
    <col min="9761" max="9761" width="6.5" style="160" customWidth="1"/>
    <col min="9762" max="9985" width="9" style="160"/>
    <col min="9986" max="9986" width="7.59765625" style="160" customWidth="1"/>
    <col min="9987" max="9987" width="6.5" style="160" customWidth="1"/>
    <col min="9988" max="9988" width="7.59765625" style="160" customWidth="1"/>
    <col min="9989" max="9999" width="6.5" style="160" customWidth="1"/>
    <col min="10000" max="10000" width="6" style="160" bestFit="1" customWidth="1"/>
    <col min="10001" max="10001" width="6.5" style="160" customWidth="1"/>
    <col min="10002" max="10002" width="6" style="160" bestFit="1" customWidth="1"/>
    <col min="10003" max="10003" width="6.5" style="160" customWidth="1"/>
    <col min="10004" max="10004" width="6" style="160" bestFit="1" customWidth="1"/>
    <col min="10005" max="10005" width="6.5" style="160" customWidth="1"/>
    <col min="10006" max="10006" width="6" style="160" bestFit="1" customWidth="1"/>
    <col min="10007" max="10007" width="6.5" style="160" customWidth="1"/>
    <col min="10008" max="10008" width="6" style="160" bestFit="1" customWidth="1"/>
    <col min="10009" max="10009" width="6.5" style="160" customWidth="1"/>
    <col min="10010" max="10010" width="6.5" style="160" bestFit="1" customWidth="1"/>
    <col min="10011" max="10011" width="6.5" style="160" customWidth="1"/>
    <col min="10012" max="10012" width="6" style="160" bestFit="1" customWidth="1"/>
    <col min="10013" max="10013" width="6.5" style="160" customWidth="1"/>
    <col min="10014" max="10014" width="6" style="160" bestFit="1" customWidth="1"/>
    <col min="10015" max="10015" width="6.5" style="160" customWidth="1"/>
    <col min="10016" max="10016" width="6" style="160" bestFit="1" customWidth="1"/>
    <col min="10017" max="10017" width="6.5" style="160" customWidth="1"/>
    <col min="10018" max="10241" width="9" style="160"/>
    <col min="10242" max="10242" width="7.59765625" style="160" customWidth="1"/>
    <col min="10243" max="10243" width="6.5" style="160" customWidth="1"/>
    <col min="10244" max="10244" width="7.59765625" style="160" customWidth="1"/>
    <col min="10245" max="10255" width="6.5" style="160" customWidth="1"/>
    <col min="10256" max="10256" width="6" style="160" bestFit="1" customWidth="1"/>
    <col min="10257" max="10257" width="6.5" style="160" customWidth="1"/>
    <col min="10258" max="10258" width="6" style="160" bestFit="1" customWidth="1"/>
    <col min="10259" max="10259" width="6.5" style="160" customWidth="1"/>
    <col min="10260" max="10260" width="6" style="160" bestFit="1" customWidth="1"/>
    <col min="10261" max="10261" width="6.5" style="160" customWidth="1"/>
    <col min="10262" max="10262" width="6" style="160" bestFit="1" customWidth="1"/>
    <col min="10263" max="10263" width="6.5" style="160" customWidth="1"/>
    <col min="10264" max="10264" width="6" style="160" bestFit="1" customWidth="1"/>
    <col min="10265" max="10265" width="6.5" style="160" customWidth="1"/>
    <col min="10266" max="10266" width="6.5" style="160" bestFit="1" customWidth="1"/>
    <col min="10267" max="10267" width="6.5" style="160" customWidth="1"/>
    <col min="10268" max="10268" width="6" style="160" bestFit="1" customWidth="1"/>
    <col min="10269" max="10269" width="6.5" style="160" customWidth="1"/>
    <col min="10270" max="10270" width="6" style="160" bestFit="1" customWidth="1"/>
    <col min="10271" max="10271" width="6.5" style="160" customWidth="1"/>
    <col min="10272" max="10272" width="6" style="160" bestFit="1" customWidth="1"/>
    <col min="10273" max="10273" width="6.5" style="160" customWidth="1"/>
    <col min="10274" max="10497" width="9" style="160"/>
    <col min="10498" max="10498" width="7.59765625" style="160" customWidth="1"/>
    <col min="10499" max="10499" width="6.5" style="160" customWidth="1"/>
    <col min="10500" max="10500" width="7.59765625" style="160" customWidth="1"/>
    <col min="10501" max="10511" width="6.5" style="160" customWidth="1"/>
    <col min="10512" max="10512" width="6" style="160" bestFit="1" customWidth="1"/>
    <col min="10513" max="10513" width="6.5" style="160" customWidth="1"/>
    <col min="10514" max="10514" width="6" style="160" bestFit="1" customWidth="1"/>
    <col min="10515" max="10515" width="6.5" style="160" customWidth="1"/>
    <col min="10516" max="10516" width="6" style="160" bestFit="1" customWidth="1"/>
    <col min="10517" max="10517" width="6.5" style="160" customWidth="1"/>
    <col min="10518" max="10518" width="6" style="160" bestFit="1" customWidth="1"/>
    <col min="10519" max="10519" width="6.5" style="160" customWidth="1"/>
    <col min="10520" max="10520" width="6" style="160" bestFit="1" customWidth="1"/>
    <col min="10521" max="10521" width="6.5" style="160" customWidth="1"/>
    <col min="10522" max="10522" width="6.5" style="160" bestFit="1" customWidth="1"/>
    <col min="10523" max="10523" width="6.5" style="160" customWidth="1"/>
    <col min="10524" max="10524" width="6" style="160" bestFit="1" customWidth="1"/>
    <col min="10525" max="10525" width="6.5" style="160" customWidth="1"/>
    <col min="10526" max="10526" width="6" style="160" bestFit="1" customWidth="1"/>
    <col min="10527" max="10527" width="6.5" style="160" customWidth="1"/>
    <col min="10528" max="10528" width="6" style="160" bestFit="1" customWidth="1"/>
    <col min="10529" max="10529" width="6.5" style="160" customWidth="1"/>
    <col min="10530" max="10753" width="9" style="160"/>
    <col min="10754" max="10754" width="7.59765625" style="160" customWidth="1"/>
    <col min="10755" max="10755" width="6.5" style="160" customWidth="1"/>
    <col min="10756" max="10756" width="7.59765625" style="160" customWidth="1"/>
    <col min="10757" max="10767" width="6.5" style="160" customWidth="1"/>
    <col min="10768" max="10768" width="6" style="160" bestFit="1" customWidth="1"/>
    <col min="10769" max="10769" width="6.5" style="160" customWidth="1"/>
    <col min="10770" max="10770" width="6" style="160" bestFit="1" customWidth="1"/>
    <col min="10771" max="10771" width="6.5" style="160" customWidth="1"/>
    <col min="10772" max="10772" width="6" style="160" bestFit="1" customWidth="1"/>
    <col min="10773" max="10773" width="6.5" style="160" customWidth="1"/>
    <col min="10774" max="10774" width="6" style="160" bestFit="1" customWidth="1"/>
    <col min="10775" max="10775" width="6.5" style="160" customWidth="1"/>
    <col min="10776" max="10776" width="6" style="160" bestFit="1" customWidth="1"/>
    <col min="10777" max="10777" width="6.5" style="160" customWidth="1"/>
    <col min="10778" max="10778" width="6.5" style="160" bestFit="1" customWidth="1"/>
    <col min="10779" max="10779" width="6.5" style="160" customWidth="1"/>
    <col min="10780" max="10780" width="6" style="160" bestFit="1" customWidth="1"/>
    <col min="10781" max="10781" width="6.5" style="160" customWidth="1"/>
    <col min="10782" max="10782" width="6" style="160" bestFit="1" customWidth="1"/>
    <col min="10783" max="10783" width="6.5" style="160" customWidth="1"/>
    <col min="10784" max="10784" width="6" style="160" bestFit="1" customWidth="1"/>
    <col min="10785" max="10785" width="6.5" style="160" customWidth="1"/>
    <col min="10786" max="11009" width="9" style="160"/>
    <col min="11010" max="11010" width="7.59765625" style="160" customWidth="1"/>
    <col min="11011" max="11011" width="6.5" style="160" customWidth="1"/>
    <col min="11012" max="11012" width="7.59765625" style="160" customWidth="1"/>
    <col min="11013" max="11023" width="6.5" style="160" customWidth="1"/>
    <col min="11024" max="11024" width="6" style="160" bestFit="1" customWidth="1"/>
    <col min="11025" max="11025" width="6.5" style="160" customWidth="1"/>
    <col min="11026" max="11026" width="6" style="160" bestFit="1" customWidth="1"/>
    <col min="11027" max="11027" width="6.5" style="160" customWidth="1"/>
    <col min="11028" max="11028" width="6" style="160" bestFit="1" customWidth="1"/>
    <col min="11029" max="11029" width="6.5" style="160" customWidth="1"/>
    <col min="11030" max="11030" width="6" style="160" bestFit="1" customWidth="1"/>
    <col min="11031" max="11031" width="6.5" style="160" customWidth="1"/>
    <col min="11032" max="11032" width="6" style="160" bestFit="1" customWidth="1"/>
    <col min="11033" max="11033" width="6.5" style="160" customWidth="1"/>
    <col min="11034" max="11034" width="6.5" style="160" bestFit="1" customWidth="1"/>
    <col min="11035" max="11035" width="6.5" style="160" customWidth="1"/>
    <col min="11036" max="11036" width="6" style="160" bestFit="1" customWidth="1"/>
    <col min="11037" max="11037" width="6.5" style="160" customWidth="1"/>
    <col min="11038" max="11038" width="6" style="160" bestFit="1" customWidth="1"/>
    <col min="11039" max="11039" width="6.5" style="160" customWidth="1"/>
    <col min="11040" max="11040" width="6" style="160" bestFit="1" customWidth="1"/>
    <col min="11041" max="11041" width="6.5" style="160" customWidth="1"/>
    <col min="11042" max="11265" width="9" style="160"/>
    <col min="11266" max="11266" width="7.59765625" style="160" customWidth="1"/>
    <col min="11267" max="11267" width="6.5" style="160" customWidth="1"/>
    <col min="11268" max="11268" width="7.59765625" style="160" customWidth="1"/>
    <col min="11269" max="11279" width="6.5" style="160" customWidth="1"/>
    <col min="11280" max="11280" width="6" style="160" bestFit="1" customWidth="1"/>
    <col min="11281" max="11281" width="6.5" style="160" customWidth="1"/>
    <col min="11282" max="11282" width="6" style="160" bestFit="1" customWidth="1"/>
    <col min="11283" max="11283" width="6.5" style="160" customWidth="1"/>
    <col min="11284" max="11284" width="6" style="160" bestFit="1" customWidth="1"/>
    <col min="11285" max="11285" width="6.5" style="160" customWidth="1"/>
    <col min="11286" max="11286" width="6" style="160" bestFit="1" customWidth="1"/>
    <col min="11287" max="11287" width="6.5" style="160" customWidth="1"/>
    <col min="11288" max="11288" width="6" style="160" bestFit="1" customWidth="1"/>
    <col min="11289" max="11289" width="6.5" style="160" customWidth="1"/>
    <col min="11290" max="11290" width="6.5" style="160" bestFit="1" customWidth="1"/>
    <col min="11291" max="11291" width="6.5" style="160" customWidth="1"/>
    <col min="11292" max="11292" width="6" style="160" bestFit="1" customWidth="1"/>
    <col min="11293" max="11293" width="6.5" style="160" customWidth="1"/>
    <col min="11294" max="11294" width="6" style="160" bestFit="1" customWidth="1"/>
    <col min="11295" max="11295" width="6.5" style="160" customWidth="1"/>
    <col min="11296" max="11296" width="6" style="160" bestFit="1" customWidth="1"/>
    <col min="11297" max="11297" width="6.5" style="160" customWidth="1"/>
    <col min="11298" max="11521" width="9" style="160"/>
    <col min="11522" max="11522" width="7.59765625" style="160" customWidth="1"/>
    <col min="11523" max="11523" width="6.5" style="160" customWidth="1"/>
    <col min="11524" max="11524" width="7.59765625" style="160" customWidth="1"/>
    <col min="11525" max="11535" width="6.5" style="160" customWidth="1"/>
    <col min="11536" max="11536" width="6" style="160" bestFit="1" customWidth="1"/>
    <col min="11537" max="11537" width="6.5" style="160" customWidth="1"/>
    <col min="11538" max="11538" width="6" style="160" bestFit="1" customWidth="1"/>
    <col min="11539" max="11539" width="6.5" style="160" customWidth="1"/>
    <col min="11540" max="11540" width="6" style="160" bestFit="1" customWidth="1"/>
    <col min="11541" max="11541" width="6.5" style="160" customWidth="1"/>
    <col min="11542" max="11542" width="6" style="160" bestFit="1" customWidth="1"/>
    <col min="11543" max="11543" width="6.5" style="160" customWidth="1"/>
    <col min="11544" max="11544" width="6" style="160" bestFit="1" customWidth="1"/>
    <col min="11545" max="11545" width="6.5" style="160" customWidth="1"/>
    <col min="11546" max="11546" width="6.5" style="160" bestFit="1" customWidth="1"/>
    <col min="11547" max="11547" width="6.5" style="160" customWidth="1"/>
    <col min="11548" max="11548" width="6" style="160" bestFit="1" customWidth="1"/>
    <col min="11549" max="11549" width="6.5" style="160" customWidth="1"/>
    <col min="11550" max="11550" width="6" style="160" bestFit="1" customWidth="1"/>
    <col min="11551" max="11551" width="6.5" style="160" customWidth="1"/>
    <col min="11552" max="11552" width="6" style="160" bestFit="1" customWidth="1"/>
    <col min="11553" max="11553" width="6.5" style="160" customWidth="1"/>
    <col min="11554" max="11777" width="9" style="160"/>
    <col min="11778" max="11778" width="7.59765625" style="160" customWidth="1"/>
    <col min="11779" max="11779" width="6.5" style="160" customWidth="1"/>
    <col min="11780" max="11780" width="7.59765625" style="160" customWidth="1"/>
    <col min="11781" max="11791" width="6.5" style="160" customWidth="1"/>
    <col min="11792" max="11792" width="6" style="160" bestFit="1" customWidth="1"/>
    <col min="11793" max="11793" width="6.5" style="160" customWidth="1"/>
    <col min="11794" max="11794" width="6" style="160" bestFit="1" customWidth="1"/>
    <col min="11795" max="11795" width="6.5" style="160" customWidth="1"/>
    <col min="11796" max="11796" width="6" style="160" bestFit="1" customWidth="1"/>
    <col min="11797" max="11797" width="6.5" style="160" customWidth="1"/>
    <col min="11798" max="11798" width="6" style="160" bestFit="1" customWidth="1"/>
    <col min="11799" max="11799" width="6.5" style="160" customWidth="1"/>
    <col min="11800" max="11800" width="6" style="160" bestFit="1" customWidth="1"/>
    <col min="11801" max="11801" width="6.5" style="160" customWidth="1"/>
    <col min="11802" max="11802" width="6.5" style="160" bestFit="1" customWidth="1"/>
    <col min="11803" max="11803" width="6.5" style="160" customWidth="1"/>
    <col min="11804" max="11804" width="6" style="160" bestFit="1" customWidth="1"/>
    <col min="11805" max="11805" width="6.5" style="160" customWidth="1"/>
    <col min="11806" max="11806" width="6" style="160" bestFit="1" customWidth="1"/>
    <col min="11807" max="11807" width="6.5" style="160" customWidth="1"/>
    <col min="11808" max="11808" width="6" style="160" bestFit="1" customWidth="1"/>
    <col min="11809" max="11809" width="6.5" style="160" customWidth="1"/>
    <col min="11810" max="12033" width="9" style="160"/>
    <col min="12034" max="12034" width="7.59765625" style="160" customWidth="1"/>
    <col min="12035" max="12035" width="6.5" style="160" customWidth="1"/>
    <col min="12036" max="12036" width="7.59765625" style="160" customWidth="1"/>
    <col min="12037" max="12047" width="6.5" style="160" customWidth="1"/>
    <col min="12048" max="12048" width="6" style="160" bestFit="1" customWidth="1"/>
    <col min="12049" max="12049" width="6.5" style="160" customWidth="1"/>
    <col min="12050" max="12050" width="6" style="160" bestFit="1" customWidth="1"/>
    <col min="12051" max="12051" width="6.5" style="160" customWidth="1"/>
    <col min="12052" max="12052" width="6" style="160" bestFit="1" customWidth="1"/>
    <col min="12053" max="12053" width="6.5" style="160" customWidth="1"/>
    <col min="12054" max="12054" width="6" style="160" bestFit="1" customWidth="1"/>
    <col min="12055" max="12055" width="6.5" style="160" customWidth="1"/>
    <col min="12056" max="12056" width="6" style="160" bestFit="1" customWidth="1"/>
    <col min="12057" max="12057" width="6.5" style="160" customWidth="1"/>
    <col min="12058" max="12058" width="6.5" style="160" bestFit="1" customWidth="1"/>
    <col min="12059" max="12059" width="6.5" style="160" customWidth="1"/>
    <col min="12060" max="12060" width="6" style="160" bestFit="1" customWidth="1"/>
    <col min="12061" max="12061" width="6.5" style="160" customWidth="1"/>
    <col min="12062" max="12062" width="6" style="160" bestFit="1" customWidth="1"/>
    <col min="12063" max="12063" width="6.5" style="160" customWidth="1"/>
    <col min="12064" max="12064" width="6" style="160" bestFit="1" customWidth="1"/>
    <col min="12065" max="12065" width="6.5" style="160" customWidth="1"/>
    <col min="12066" max="12289" width="9" style="160"/>
    <col min="12290" max="12290" width="7.59765625" style="160" customWidth="1"/>
    <col min="12291" max="12291" width="6.5" style="160" customWidth="1"/>
    <col min="12292" max="12292" width="7.59765625" style="160" customWidth="1"/>
    <col min="12293" max="12303" width="6.5" style="160" customWidth="1"/>
    <col min="12304" max="12304" width="6" style="160" bestFit="1" customWidth="1"/>
    <col min="12305" max="12305" width="6.5" style="160" customWidth="1"/>
    <col min="12306" max="12306" width="6" style="160" bestFit="1" customWidth="1"/>
    <col min="12307" max="12307" width="6.5" style="160" customWidth="1"/>
    <col min="12308" max="12308" width="6" style="160" bestFit="1" customWidth="1"/>
    <col min="12309" max="12309" width="6.5" style="160" customWidth="1"/>
    <col min="12310" max="12310" width="6" style="160" bestFit="1" customWidth="1"/>
    <col min="12311" max="12311" width="6.5" style="160" customWidth="1"/>
    <col min="12312" max="12312" width="6" style="160" bestFit="1" customWidth="1"/>
    <col min="12313" max="12313" width="6.5" style="160" customWidth="1"/>
    <col min="12314" max="12314" width="6.5" style="160" bestFit="1" customWidth="1"/>
    <col min="12315" max="12315" width="6.5" style="160" customWidth="1"/>
    <col min="12316" max="12316" width="6" style="160" bestFit="1" customWidth="1"/>
    <col min="12317" max="12317" width="6.5" style="160" customWidth="1"/>
    <col min="12318" max="12318" width="6" style="160" bestFit="1" customWidth="1"/>
    <col min="12319" max="12319" width="6.5" style="160" customWidth="1"/>
    <col min="12320" max="12320" width="6" style="160" bestFit="1" customWidth="1"/>
    <col min="12321" max="12321" width="6.5" style="160" customWidth="1"/>
    <col min="12322" max="12545" width="9" style="160"/>
    <col min="12546" max="12546" width="7.59765625" style="160" customWidth="1"/>
    <col min="12547" max="12547" width="6.5" style="160" customWidth="1"/>
    <col min="12548" max="12548" width="7.59765625" style="160" customWidth="1"/>
    <col min="12549" max="12559" width="6.5" style="160" customWidth="1"/>
    <col min="12560" max="12560" width="6" style="160" bestFit="1" customWidth="1"/>
    <col min="12561" max="12561" width="6.5" style="160" customWidth="1"/>
    <col min="12562" max="12562" width="6" style="160" bestFit="1" customWidth="1"/>
    <col min="12563" max="12563" width="6.5" style="160" customWidth="1"/>
    <col min="12564" max="12564" width="6" style="160" bestFit="1" customWidth="1"/>
    <col min="12565" max="12565" width="6.5" style="160" customWidth="1"/>
    <col min="12566" max="12566" width="6" style="160" bestFit="1" customWidth="1"/>
    <col min="12567" max="12567" width="6.5" style="160" customWidth="1"/>
    <col min="12568" max="12568" width="6" style="160" bestFit="1" customWidth="1"/>
    <col min="12569" max="12569" width="6.5" style="160" customWidth="1"/>
    <col min="12570" max="12570" width="6.5" style="160" bestFit="1" customWidth="1"/>
    <col min="12571" max="12571" width="6.5" style="160" customWidth="1"/>
    <col min="12572" max="12572" width="6" style="160" bestFit="1" customWidth="1"/>
    <col min="12573" max="12573" width="6.5" style="160" customWidth="1"/>
    <col min="12574" max="12574" width="6" style="160" bestFit="1" customWidth="1"/>
    <col min="12575" max="12575" width="6.5" style="160" customWidth="1"/>
    <col min="12576" max="12576" width="6" style="160" bestFit="1" customWidth="1"/>
    <col min="12577" max="12577" width="6.5" style="160" customWidth="1"/>
    <col min="12578" max="12801" width="9" style="160"/>
    <col min="12802" max="12802" width="7.59765625" style="160" customWidth="1"/>
    <col min="12803" max="12803" width="6.5" style="160" customWidth="1"/>
    <col min="12804" max="12804" width="7.59765625" style="160" customWidth="1"/>
    <col min="12805" max="12815" width="6.5" style="160" customWidth="1"/>
    <col min="12816" max="12816" width="6" style="160" bestFit="1" customWidth="1"/>
    <col min="12817" max="12817" width="6.5" style="160" customWidth="1"/>
    <col min="12818" max="12818" width="6" style="160" bestFit="1" customWidth="1"/>
    <col min="12819" max="12819" width="6.5" style="160" customWidth="1"/>
    <col min="12820" max="12820" width="6" style="160" bestFit="1" customWidth="1"/>
    <col min="12821" max="12821" width="6.5" style="160" customWidth="1"/>
    <col min="12822" max="12822" width="6" style="160" bestFit="1" customWidth="1"/>
    <col min="12823" max="12823" width="6.5" style="160" customWidth="1"/>
    <col min="12824" max="12824" width="6" style="160" bestFit="1" customWidth="1"/>
    <col min="12825" max="12825" width="6.5" style="160" customWidth="1"/>
    <col min="12826" max="12826" width="6.5" style="160" bestFit="1" customWidth="1"/>
    <col min="12827" max="12827" width="6.5" style="160" customWidth="1"/>
    <col min="12828" max="12828" width="6" style="160" bestFit="1" customWidth="1"/>
    <col min="12829" max="12829" width="6.5" style="160" customWidth="1"/>
    <col min="12830" max="12830" width="6" style="160" bestFit="1" customWidth="1"/>
    <col min="12831" max="12831" width="6.5" style="160" customWidth="1"/>
    <col min="12832" max="12832" width="6" style="160" bestFit="1" customWidth="1"/>
    <col min="12833" max="12833" width="6.5" style="160" customWidth="1"/>
    <col min="12834" max="13057" width="9" style="160"/>
    <col min="13058" max="13058" width="7.59765625" style="160" customWidth="1"/>
    <col min="13059" max="13059" width="6.5" style="160" customWidth="1"/>
    <col min="13060" max="13060" width="7.59765625" style="160" customWidth="1"/>
    <col min="13061" max="13071" width="6.5" style="160" customWidth="1"/>
    <col min="13072" max="13072" width="6" style="160" bestFit="1" customWidth="1"/>
    <col min="13073" max="13073" width="6.5" style="160" customWidth="1"/>
    <col min="13074" max="13074" width="6" style="160" bestFit="1" customWidth="1"/>
    <col min="13075" max="13075" width="6.5" style="160" customWidth="1"/>
    <col min="13076" max="13076" width="6" style="160" bestFit="1" customWidth="1"/>
    <col min="13077" max="13077" width="6.5" style="160" customWidth="1"/>
    <col min="13078" max="13078" width="6" style="160" bestFit="1" customWidth="1"/>
    <col min="13079" max="13079" width="6.5" style="160" customWidth="1"/>
    <col min="13080" max="13080" width="6" style="160" bestFit="1" customWidth="1"/>
    <col min="13081" max="13081" width="6.5" style="160" customWidth="1"/>
    <col min="13082" max="13082" width="6.5" style="160" bestFit="1" customWidth="1"/>
    <col min="13083" max="13083" width="6.5" style="160" customWidth="1"/>
    <col min="13084" max="13084" width="6" style="160" bestFit="1" customWidth="1"/>
    <col min="13085" max="13085" width="6.5" style="160" customWidth="1"/>
    <col min="13086" max="13086" width="6" style="160" bestFit="1" customWidth="1"/>
    <col min="13087" max="13087" width="6.5" style="160" customWidth="1"/>
    <col min="13088" max="13088" width="6" style="160" bestFit="1" customWidth="1"/>
    <col min="13089" max="13089" width="6.5" style="160" customWidth="1"/>
    <col min="13090" max="13313" width="9" style="160"/>
    <col min="13314" max="13314" width="7.59765625" style="160" customWidth="1"/>
    <col min="13315" max="13315" width="6.5" style="160" customWidth="1"/>
    <col min="13316" max="13316" width="7.59765625" style="160" customWidth="1"/>
    <col min="13317" max="13327" width="6.5" style="160" customWidth="1"/>
    <col min="13328" max="13328" width="6" style="160" bestFit="1" customWidth="1"/>
    <col min="13329" max="13329" width="6.5" style="160" customWidth="1"/>
    <col min="13330" max="13330" width="6" style="160" bestFit="1" customWidth="1"/>
    <col min="13331" max="13331" width="6.5" style="160" customWidth="1"/>
    <col min="13332" max="13332" width="6" style="160" bestFit="1" customWidth="1"/>
    <col min="13333" max="13333" width="6.5" style="160" customWidth="1"/>
    <col min="13334" max="13334" width="6" style="160" bestFit="1" customWidth="1"/>
    <col min="13335" max="13335" width="6.5" style="160" customWidth="1"/>
    <col min="13336" max="13336" width="6" style="160" bestFit="1" customWidth="1"/>
    <col min="13337" max="13337" width="6.5" style="160" customWidth="1"/>
    <col min="13338" max="13338" width="6.5" style="160" bestFit="1" customWidth="1"/>
    <col min="13339" max="13339" width="6.5" style="160" customWidth="1"/>
    <col min="13340" max="13340" width="6" style="160" bestFit="1" customWidth="1"/>
    <col min="13341" max="13341" width="6.5" style="160" customWidth="1"/>
    <col min="13342" max="13342" width="6" style="160" bestFit="1" customWidth="1"/>
    <col min="13343" max="13343" width="6.5" style="160" customWidth="1"/>
    <col min="13344" max="13344" width="6" style="160" bestFit="1" customWidth="1"/>
    <col min="13345" max="13345" width="6.5" style="160" customWidth="1"/>
    <col min="13346" max="13569" width="9" style="160"/>
    <col min="13570" max="13570" width="7.59765625" style="160" customWidth="1"/>
    <col min="13571" max="13571" width="6.5" style="160" customWidth="1"/>
    <col min="13572" max="13572" width="7.59765625" style="160" customWidth="1"/>
    <col min="13573" max="13583" width="6.5" style="160" customWidth="1"/>
    <col min="13584" max="13584" width="6" style="160" bestFit="1" customWidth="1"/>
    <col min="13585" max="13585" width="6.5" style="160" customWidth="1"/>
    <col min="13586" max="13586" width="6" style="160" bestFit="1" customWidth="1"/>
    <col min="13587" max="13587" width="6.5" style="160" customWidth="1"/>
    <col min="13588" max="13588" width="6" style="160" bestFit="1" customWidth="1"/>
    <col min="13589" max="13589" width="6.5" style="160" customWidth="1"/>
    <col min="13590" max="13590" width="6" style="160" bestFit="1" customWidth="1"/>
    <col min="13591" max="13591" width="6.5" style="160" customWidth="1"/>
    <col min="13592" max="13592" width="6" style="160" bestFit="1" customWidth="1"/>
    <col min="13593" max="13593" width="6.5" style="160" customWidth="1"/>
    <col min="13594" max="13594" width="6.5" style="160" bestFit="1" customWidth="1"/>
    <col min="13595" max="13595" width="6.5" style="160" customWidth="1"/>
    <col min="13596" max="13596" width="6" style="160" bestFit="1" customWidth="1"/>
    <col min="13597" max="13597" width="6.5" style="160" customWidth="1"/>
    <col min="13598" max="13598" width="6" style="160" bestFit="1" customWidth="1"/>
    <col min="13599" max="13599" width="6.5" style="160" customWidth="1"/>
    <col min="13600" max="13600" width="6" style="160" bestFit="1" customWidth="1"/>
    <col min="13601" max="13601" width="6.5" style="160" customWidth="1"/>
    <col min="13602" max="13825" width="9" style="160"/>
    <col min="13826" max="13826" width="7.59765625" style="160" customWidth="1"/>
    <col min="13827" max="13827" width="6.5" style="160" customWidth="1"/>
    <col min="13828" max="13828" width="7.59765625" style="160" customWidth="1"/>
    <col min="13829" max="13839" width="6.5" style="160" customWidth="1"/>
    <col min="13840" max="13840" width="6" style="160" bestFit="1" customWidth="1"/>
    <col min="13841" max="13841" width="6.5" style="160" customWidth="1"/>
    <col min="13842" max="13842" width="6" style="160" bestFit="1" customWidth="1"/>
    <col min="13843" max="13843" width="6.5" style="160" customWidth="1"/>
    <col min="13844" max="13844" width="6" style="160" bestFit="1" customWidth="1"/>
    <col min="13845" max="13845" width="6.5" style="160" customWidth="1"/>
    <col min="13846" max="13846" width="6" style="160" bestFit="1" customWidth="1"/>
    <col min="13847" max="13847" width="6.5" style="160" customWidth="1"/>
    <col min="13848" max="13848" width="6" style="160" bestFit="1" customWidth="1"/>
    <col min="13849" max="13849" width="6.5" style="160" customWidth="1"/>
    <col min="13850" max="13850" width="6.5" style="160" bestFit="1" customWidth="1"/>
    <col min="13851" max="13851" width="6.5" style="160" customWidth="1"/>
    <col min="13852" max="13852" width="6" style="160" bestFit="1" customWidth="1"/>
    <col min="13853" max="13853" width="6.5" style="160" customWidth="1"/>
    <col min="13854" max="13854" width="6" style="160" bestFit="1" customWidth="1"/>
    <col min="13855" max="13855" width="6.5" style="160" customWidth="1"/>
    <col min="13856" max="13856" width="6" style="160" bestFit="1" customWidth="1"/>
    <col min="13857" max="13857" width="6.5" style="160" customWidth="1"/>
    <col min="13858" max="14081" width="9" style="160"/>
    <col min="14082" max="14082" width="7.59765625" style="160" customWidth="1"/>
    <col min="14083" max="14083" width="6.5" style="160" customWidth="1"/>
    <col min="14084" max="14084" width="7.59765625" style="160" customWidth="1"/>
    <col min="14085" max="14095" width="6.5" style="160" customWidth="1"/>
    <col min="14096" max="14096" width="6" style="160" bestFit="1" customWidth="1"/>
    <col min="14097" max="14097" width="6.5" style="160" customWidth="1"/>
    <col min="14098" max="14098" width="6" style="160" bestFit="1" customWidth="1"/>
    <col min="14099" max="14099" width="6.5" style="160" customWidth="1"/>
    <col min="14100" max="14100" width="6" style="160" bestFit="1" customWidth="1"/>
    <col min="14101" max="14101" width="6.5" style="160" customWidth="1"/>
    <col min="14102" max="14102" width="6" style="160" bestFit="1" customWidth="1"/>
    <col min="14103" max="14103" width="6.5" style="160" customWidth="1"/>
    <col min="14104" max="14104" width="6" style="160" bestFit="1" customWidth="1"/>
    <col min="14105" max="14105" width="6.5" style="160" customWidth="1"/>
    <col min="14106" max="14106" width="6.5" style="160" bestFit="1" customWidth="1"/>
    <col min="14107" max="14107" width="6.5" style="160" customWidth="1"/>
    <col min="14108" max="14108" width="6" style="160" bestFit="1" customWidth="1"/>
    <col min="14109" max="14109" width="6.5" style="160" customWidth="1"/>
    <col min="14110" max="14110" width="6" style="160" bestFit="1" customWidth="1"/>
    <col min="14111" max="14111" width="6.5" style="160" customWidth="1"/>
    <col min="14112" max="14112" width="6" style="160" bestFit="1" customWidth="1"/>
    <col min="14113" max="14113" width="6.5" style="160" customWidth="1"/>
    <col min="14114" max="14337" width="9" style="160"/>
    <col min="14338" max="14338" width="7.59765625" style="160" customWidth="1"/>
    <col min="14339" max="14339" width="6.5" style="160" customWidth="1"/>
    <col min="14340" max="14340" width="7.59765625" style="160" customWidth="1"/>
    <col min="14341" max="14351" width="6.5" style="160" customWidth="1"/>
    <col min="14352" max="14352" width="6" style="160" bestFit="1" customWidth="1"/>
    <col min="14353" max="14353" width="6.5" style="160" customWidth="1"/>
    <col min="14354" max="14354" width="6" style="160" bestFit="1" customWidth="1"/>
    <col min="14355" max="14355" width="6.5" style="160" customWidth="1"/>
    <col min="14356" max="14356" width="6" style="160" bestFit="1" customWidth="1"/>
    <col min="14357" max="14357" width="6.5" style="160" customWidth="1"/>
    <col min="14358" max="14358" width="6" style="160" bestFit="1" customWidth="1"/>
    <col min="14359" max="14359" width="6.5" style="160" customWidth="1"/>
    <col min="14360" max="14360" width="6" style="160" bestFit="1" customWidth="1"/>
    <col min="14361" max="14361" width="6.5" style="160" customWidth="1"/>
    <col min="14362" max="14362" width="6.5" style="160" bestFit="1" customWidth="1"/>
    <col min="14363" max="14363" width="6.5" style="160" customWidth="1"/>
    <col min="14364" max="14364" width="6" style="160" bestFit="1" customWidth="1"/>
    <col min="14365" max="14365" width="6.5" style="160" customWidth="1"/>
    <col min="14366" max="14366" width="6" style="160" bestFit="1" customWidth="1"/>
    <col min="14367" max="14367" width="6.5" style="160" customWidth="1"/>
    <col min="14368" max="14368" width="6" style="160" bestFit="1" customWidth="1"/>
    <col min="14369" max="14369" width="6.5" style="160" customWidth="1"/>
    <col min="14370" max="14593" width="9" style="160"/>
    <col min="14594" max="14594" width="7.59765625" style="160" customWidth="1"/>
    <col min="14595" max="14595" width="6.5" style="160" customWidth="1"/>
    <col min="14596" max="14596" width="7.59765625" style="160" customWidth="1"/>
    <col min="14597" max="14607" width="6.5" style="160" customWidth="1"/>
    <col min="14608" max="14608" width="6" style="160" bestFit="1" customWidth="1"/>
    <col min="14609" max="14609" width="6.5" style="160" customWidth="1"/>
    <col min="14610" max="14610" width="6" style="160" bestFit="1" customWidth="1"/>
    <col min="14611" max="14611" width="6.5" style="160" customWidth="1"/>
    <col min="14612" max="14612" width="6" style="160" bestFit="1" customWidth="1"/>
    <col min="14613" max="14613" width="6.5" style="160" customWidth="1"/>
    <col min="14614" max="14614" width="6" style="160" bestFit="1" customWidth="1"/>
    <col min="14615" max="14615" width="6.5" style="160" customWidth="1"/>
    <col min="14616" max="14616" width="6" style="160" bestFit="1" customWidth="1"/>
    <col min="14617" max="14617" width="6.5" style="160" customWidth="1"/>
    <col min="14618" max="14618" width="6.5" style="160" bestFit="1" customWidth="1"/>
    <col min="14619" max="14619" width="6.5" style="160" customWidth="1"/>
    <col min="14620" max="14620" width="6" style="160" bestFit="1" customWidth="1"/>
    <col min="14621" max="14621" width="6.5" style="160" customWidth="1"/>
    <col min="14622" max="14622" width="6" style="160" bestFit="1" customWidth="1"/>
    <col min="14623" max="14623" width="6.5" style="160" customWidth="1"/>
    <col min="14624" max="14624" width="6" style="160" bestFit="1" customWidth="1"/>
    <col min="14625" max="14625" width="6.5" style="160" customWidth="1"/>
    <col min="14626" max="14849" width="9" style="160"/>
    <col min="14850" max="14850" width="7.59765625" style="160" customWidth="1"/>
    <col min="14851" max="14851" width="6.5" style="160" customWidth="1"/>
    <col min="14852" max="14852" width="7.59765625" style="160" customWidth="1"/>
    <col min="14853" max="14863" width="6.5" style="160" customWidth="1"/>
    <col min="14864" max="14864" width="6" style="160" bestFit="1" customWidth="1"/>
    <col min="14865" max="14865" width="6.5" style="160" customWidth="1"/>
    <col min="14866" max="14866" width="6" style="160" bestFit="1" customWidth="1"/>
    <col min="14867" max="14867" width="6.5" style="160" customWidth="1"/>
    <col min="14868" max="14868" width="6" style="160" bestFit="1" customWidth="1"/>
    <col min="14869" max="14869" width="6.5" style="160" customWidth="1"/>
    <col min="14870" max="14870" width="6" style="160" bestFit="1" customWidth="1"/>
    <col min="14871" max="14871" width="6.5" style="160" customWidth="1"/>
    <col min="14872" max="14872" width="6" style="160" bestFit="1" customWidth="1"/>
    <col min="14873" max="14873" width="6.5" style="160" customWidth="1"/>
    <col min="14874" max="14874" width="6.5" style="160" bestFit="1" customWidth="1"/>
    <col min="14875" max="14875" width="6.5" style="160" customWidth="1"/>
    <col min="14876" max="14876" width="6" style="160" bestFit="1" customWidth="1"/>
    <col min="14877" max="14877" width="6.5" style="160" customWidth="1"/>
    <col min="14878" max="14878" width="6" style="160" bestFit="1" customWidth="1"/>
    <col min="14879" max="14879" width="6.5" style="160" customWidth="1"/>
    <col min="14880" max="14880" width="6" style="160" bestFit="1" customWidth="1"/>
    <col min="14881" max="14881" width="6.5" style="160" customWidth="1"/>
    <col min="14882" max="15105" width="9" style="160"/>
    <col min="15106" max="15106" width="7.59765625" style="160" customWidth="1"/>
    <col min="15107" max="15107" width="6.5" style="160" customWidth="1"/>
    <col min="15108" max="15108" width="7.59765625" style="160" customWidth="1"/>
    <col min="15109" max="15119" width="6.5" style="160" customWidth="1"/>
    <col min="15120" max="15120" width="6" style="160" bestFit="1" customWidth="1"/>
    <col min="15121" max="15121" width="6.5" style="160" customWidth="1"/>
    <col min="15122" max="15122" width="6" style="160" bestFit="1" customWidth="1"/>
    <col min="15123" max="15123" width="6.5" style="160" customWidth="1"/>
    <col min="15124" max="15124" width="6" style="160" bestFit="1" customWidth="1"/>
    <col min="15125" max="15125" width="6.5" style="160" customWidth="1"/>
    <col min="15126" max="15126" width="6" style="160" bestFit="1" customWidth="1"/>
    <col min="15127" max="15127" width="6.5" style="160" customWidth="1"/>
    <col min="15128" max="15128" width="6" style="160" bestFit="1" customWidth="1"/>
    <col min="15129" max="15129" width="6.5" style="160" customWidth="1"/>
    <col min="15130" max="15130" width="6.5" style="160" bestFit="1" customWidth="1"/>
    <col min="15131" max="15131" width="6.5" style="160" customWidth="1"/>
    <col min="15132" max="15132" width="6" style="160" bestFit="1" customWidth="1"/>
    <col min="15133" max="15133" width="6.5" style="160" customWidth="1"/>
    <col min="15134" max="15134" width="6" style="160" bestFit="1" customWidth="1"/>
    <col min="15135" max="15135" width="6.5" style="160" customWidth="1"/>
    <col min="15136" max="15136" width="6" style="160" bestFit="1" customWidth="1"/>
    <col min="15137" max="15137" width="6.5" style="160" customWidth="1"/>
    <col min="15138" max="15361" width="9" style="160"/>
    <col min="15362" max="15362" width="7.59765625" style="160" customWidth="1"/>
    <col min="15363" max="15363" width="6.5" style="160" customWidth="1"/>
    <col min="15364" max="15364" width="7.59765625" style="160" customWidth="1"/>
    <col min="15365" max="15375" width="6.5" style="160" customWidth="1"/>
    <col min="15376" max="15376" width="6" style="160" bestFit="1" customWidth="1"/>
    <col min="15377" max="15377" width="6.5" style="160" customWidth="1"/>
    <col min="15378" max="15378" width="6" style="160" bestFit="1" customWidth="1"/>
    <col min="15379" max="15379" width="6.5" style="160" customWidth="1"/>
    <col min="15380" max="15380" width="6" style="160" bestFit="1" customWidth="1"/>
    <col min="15381" max="15381" width="6.5" style="160" customWidth="1"/>
    <col min="15382" max="15382" width="6" style="160" bestFit="1" customWidth="1"/>
    <col min="15383" max="15383" width="6.5" style="160" customWidth="1"/>
    <col min="15384" max="15384" width="6" style="160" bestFit="1" customWidth="1"/>
    <col min="15385" max="15385" width="6.5" style="160" customWidth="1"/>
    <col min="15386" max="15386" width="6.5" style="160" bestFit="1" customWidth="1"/>
    <col min="15387" max="15387" width="6.5" style="160" customWidth="1"/>
    <col min="15388" max="15388" width="6" style="160" bestFit="1" customWidth="1"/>
    <col min="15389" max="15389" width="6.5" style="160" customWidth="1"/>
    <col min="15390" max="15390" width="6" style="160" bestFit="1" customWidth="1"/>
    <col min="15391" max="15391" width="6.5" style="160" customWidth="1"/>
    <col min="15392" max="15392" width="6" style="160" bestFit="1" customWidth="1"/>
    <col min="15393" max="15393" width="6.5" style="160" customWidth="1"/>
    <col min="15394" max="15617" width="9" style="160"/>
    <col min="15618" max="15618" width="7.59765625" style="160" customWidth="1"/>
    <col min="15619" max="15619" width="6.5" style="160" customWidth="1"/>
    <col min="15620" max="15620" width="7.59765625" style="160" customWidth="1"/>
    <col min="15621" max="15631" width="6.5" style="160" customWidth="1"/>
    <col min="15632" max="15632" width="6" style="160" bestFit="1" customWidth="1"/>
    <col min="15633" max="15633" width="6.5" style="160" customWidth="1"/>
    <col min="15634" max="15634" width="6" style="160" bestFit="1" customWidth="1"/>
    <col min="15635" max="15635" width="6.5" style="160" customWidth="1"/>
    <col min="15636" max="15636" width="6" style="160" bestFit="1" customWidth="1"/>
    <col min="15637" max="15637" width="6.5" style="160" customWidth="1"/>
    <col min="15638" max="15638" width="6" style="160" bestFit="1" customWidth="1"/>
    <col min="15639" max="15639" width="6.5" style="160" customWidth="1"/>
    <col min="15640" max="15640" width="6" style="160" bestFit="1" customWidth="1"/>
    <col min="15641" max="15641" width="6.5" style="160" customWidth="1"/>
    <col min="15642" max="15642" width="6.5" style="160" bestFit="1" customWidth="1"/>
    <col min="15643" max="15643" width="6.5" style="160" customWidth="1"/>
    <col min="15644" max="15644" width="6" style="160" bestFit="1" customWidth="1"/>
    <col min="15645" max="15645" width="6.5" style="160" customWidth="1"/>
    <col min="15646" max="15646" width="6" style="160" bestFit="1" customWidth="1"/>
    <col min="15647" max="15647" width="6.5" style="160" customWidth="1"/>
    <col min="15648" max="15648" width="6" style="160" bestFit="1" customWidth="1"/>
    <col min="15649" max="15649" width="6.5" style="160" customWidth="1"/>
    <col min="15650" max="15873" width="9" style="160"/>
    <col min="15874" max="15874" width="7.59765625" style="160" customWidth="1"/>
    <col min="15875" max="15875" width="6.5" style="160" customWidth="1"/>
    <col min="15876" max="15876" width="7.59765625" style="160" customWidth="1"/>
    <col min="15877" max="15887" width="6.5" style="160" customWidth="1"/>
    <col min="15888" max="15888" width="6" style="160" bestFit="1" customWidth="1"/>
    <col min="15889" max="15889" width="6.5" style="160" customWidth="1"/>
    <col min="15890" max="15890" width="6" style="160" bestFit="1" customWidth="1"/>
    <col min="15891" max="15891" width="6.5" style="160" customWidth="1"/>
    <col min="15892" max="15892" width="6" style="160" bestFit="1" customWidth="1"/>
    <col min="15893" max="15893" width="6.5" style="160" customWidth="1"/>
    <col min="15894" max="15894" width="6" style="160" bestFit="1" customWidth="1"/>
    <col min="15895" max="15895" width="6.5" style="160" customWidth="1"/>
    <col min="15896" max="15896" width="6" style="160" bestFit="1" customWidth="1"/>
    <col min="15897" max="15897" width="6.5" style="160" customWidth="1"/>
    <col min="15898" max="15898" width="6.5" style="160" bestFit="1" customWidth="1"/>
    <col min="15899" max="15899" width="6.5" style="160" customWidth="1"/>
    <col min="15900" max="15900" width="6" style="160" bestFit="1" customWidth="1"/>
    <col min="15901" max="15901" width="6.5" style="160" customWidth="1"/>
    <col min="15902" max="15902" width="6" style="160" bestFit="1" customWidth="1"/>
    <col min="15903" max="15903" width="6.5" style="160" customWidth="1"/>
    <col min="15904" max="15904" width="6" style="160" bestFit="1" customWidth="1"/>
    <col min="15905" max="15905" width="6.5" style="160" customWidth="1"/>
    <col min="15906" max="16129" width="9" style="160"/>
    <col min="16130" max="16130" width="7.59765625" style="160" customWidth="1"/>
    <col min="16131" max="16131" width="6.5" style="160" customWidth="1"/>
    <col min="16132" max="16132" width="7.59765625" style="160" customWidth="1"/>
    <col min="16133" max="16143" width="6.5" style="160" customWidth="1"/>
    <col min="16144" max="16144" width="6" style="160" bestFit="1" customWidth="1"/>
    <col min="16145" max="16145" width="6.5" style="160" customWidth="1"/>
    <col min="16146" max="16146" width="6" style="160" bestFit="1" customWidth="1"/>
    <col min="16147" max="16147" width="6.5" style="160" customWidth="1"/>
    <col min="16148" max="16148" width="6" style="160" bestFit="1" customWidth="1"/>
    <col min="16149" max="16149" width="6.5" style="160" customWidth="1"/>
    <col min="16150" max="16150" width="6" style="160" bestFit="1" customWidth="1"/>
    <col min="16151" max="16151" width="6.5" style="160" customWidth="1"/>
    <col min="16152" max="16152" width="6" style="160" bestFit="1" customWidth="1"/>
    <col min="16153" max="16153" width="6.5" style="160" customWidth="1"/>
    <col min="16154" max="16154" width="6.5" style="160" bestFit="1" customWidth="1"/>
    <col min="16155" max="16155" width="6.5" style="160" customWidth="1"/>
    <col min="16156" max="16156" width="6" style="160" bestFit="1" customWidth="1"/>
    <col min="16157" max="16157" width="6.5" style="160" customWidth="1"/>
    <col min="16158" max="16158" width="6" style="160" bestFit="1" customWidth="1"/>
    <col min="16159" max="16159" width="6.5" style="160" customWidth="1"/>
    <col min="16160" max="16160" width="6" style="160" bestFit="1" customWidth="1"/>
    <col min="16161" max="16161" width="6.5" style="160" customWidth="1"/>
    <col min="16162" max="16384" width="9" style="160"/>
  </cols>
  <sheetData>
    <row r="1" spans="1:33" ht="20.25" customHeight="1" x14ac:dyDescent="0.4">
      <c r="A1" s="336" t="s">
        <v>187</v>
      </c>
      <c r="B1" s="336"/>
      <c r="C1" s="336"/>
      <c r="D1" s="336"/>
      <c r="E1" s="336"/>
      <c r="F1" s="336"/>
      <c r="G1" s="336"/>
      <c r="H1" s="336"/>
      <c r="I1" s="336"/>
      <c r="J1" s="337"/>
      <c r="K1" s="337"/>
      <c r="L1" s="337"/>
      <c r="M1" s="337"/>
      <c r="N1" s="337"/>
      <c r="O1" s="337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</row>
    <row r="2" spans="1:33" s="163" customFormat="1" ht="15" customHeight="1" x14ac:dyDescent="0.4">
      <c r="A2" s="161"/>
      <c r="B2" s="161"/>
      <c r="C2" s="161"/>
      <c r="D2" s="161"/>
      <c r="E2" s="161"/>
      <c r="F2" s="161"/>
      <c r="G2" s="161"/>
      <c r="H2" s="161"/>
      <c r="I2" s="161"/>
      <c r="J2" s="162"/>
      <c r="K2" s="162"/>
      <c r="L2" s="162"/>
      <c r="M2" s="162"/>
      <c r="N2" s="162"/>
      <c r="O2" s="162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33" s="163" customFormat="1" ht="20.25" customHeight="1" x14ac:dyDescent="0.4">
      <c r="A3" s="338" t="s">
        <v>188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</row>
    <row r="4" spans="1:33" s="163" customFormat="1" ht="24.9" customHeight="1" x14ac:dyDescent="0.4">
      <c r="A4" s="339" t="s">
        <v>189</v>
      </c>
      <c r="B4" s="342" t="s">
        <v>190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35" t="s">
        <v>191</v>
      </c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</row>
    <row r="5" spans="1:33" s="163" customFormat="1" ht="24.9" customHeight="1" x14ac:dyDescent="0.4">
      <c r="A5" s="340"/>
      <c r="B5" s="342" t="s">
        <v>192</v>
      </c>
      <c r="C5" s="339"/>
      <c r="D5" s="345" t="s">
        <v>193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6"/>
      <c r="P5" s="347" t="s">
        <v>194</v>
      </c>
      <c r="Q5" s="348"/>
      <c r="R5" s="347" t="s">
        <v>195</v>
      </c>
      <c r="S5" s="348"/>
      <c r="T5" s="351" t="s">
        <v>196</v>
      </c>
      <c r="U5" s="352"/>
      <c r="V5" s="335" t="s">
        <v>136</v>
      </c>
      <c r="W5" s="335"/>
      <c r="X5" s="335" t="s">
        <v>197</v>
      </c>
      <c r="Y5" s="335"/>
      <c r="Z5" s="335" t="s">
        <v>198</v>
      </c>
      <c r="AA5" s="335"/>
      <c r="AB5" s="335" t="s">
        <v>199</v>
      </c>
      <c r="AC5" s="335"/>
      <c r="AD5" s="335" t="s">
        <v>200</v>
      </c>
      <c r="AE5" s="335"/>
      <c r="AF5" s="335" t="s">
        <v>201</v>
      </c>
      <c r="AG5" s="335"/>
    </row>
    <row r="6" spans="1:33" s="163" customFormat="1" ht="24.9" customHeight="1" x14ac:dyDescent="0.4">
      <c r="A6" s="340"/>
      <c r="B6" s="344"/>
      <c r="C6" s="341"/>
      <c r="D6" s="345" t="s">
        <v>202</v>
      </c>
      <c r="E6" s="345"/>
      <c r="F6" s="345" t="s">
        <v>203</v>
      </c>
      <c r="G6" s="345"/>
      <c r="H6" s="345" t="s">
        <v>204</v>
      </c>
      <c r="I6" s="345"/>
      <c r="J6" s="345" t="s">
        <v>205</v>
      </c>
      <c r="K6" s="345"/>
      <c r="L6" s="345" t="s">
        <v>206</v>
      </c>
      <c r="M6" s="345"/>
      <c r="N6" s="345" t="s">
        <v>207</v>
      </c>
      <c r="O6" s="346"/>
      <c r="P6" s="349"/>
      <c r="Q6" s="350"/>
      <c r="R6" s="349"/>
      <c r="S6" s="350"/>
      <c r="T6" s="353"/>
      <c r="U6" s="354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</row>
    <row r="7" spans="1:33" s="163" customFormat="1" ht="24.9" customHeight="1" x14ac:dyDescent="0.4">
      <c r="A7" s="341"/>
      <c r="B7" s="164" t="s">
        <v>208</v>
      </c>
      <c r="C7" s="164" t="s">
        <v>171</v>
      </c>
      <c r="D7" s="164" t="s">
        <v>209</v>
      </c>
      <c r="E7" s="164" t="s">
        <v>171</v>
      </c>
      <c r="F7" s="164" t="s">
        <v>209</v>
      </c>
      <c r="G7" s="164" t="s">
        <v>171</v>
      </c>
      <c r="H7" s="164" t="s">
        <v>209</v>
      </c>
      <c r="I7" s="164" t="s">
        <v>171</v>
      </c>
      <c r="J7" s="164" t="s">
        <v>209</v>
      </c>
      <c r="K7" s="164" t="s">
        <v>171</v>
      </c>
      <c r="L7" s="164" t="s">
        <v>210</v>
      </c>
      <c r="M7" s="164" t="s">
        <v>171</v>
      </c>
      <c r="N7" s="164" t="s">
        <v>211</v>
      </c>
      <c r="O7" s="165" t="s">
        <v>171</v>
      </c>
      <c r="P7" s="166" t="s">
        <v>209</v>
      </c>
      <c r="Q7" s="167" t="s">
        <v>212</v>
      </c>
      <c r="R7" s="166" t="s">
        <v>213</v>
      </c>
      <c r="S7" s="167" t="s">
        <v>212</v>
      </c>
      <c r="T7" s="166" t="s">
        <v>213</v>
      </c>
      <c r="U7" s="174" t="s">
        <v>212</v>
      </c>
      <c r="V7" s="166" t="s">
        <v>213</v>
      </c>
      <c r="W7" s="166" t="s">
        <v>171</v>
      </c>
      <c r="X7" s="166" t="s">
        <v>213</v>
      </c>
      <c r="Y7" s="166" t="s">
        <v>171</v>
      </c>
      <c r="Z7" s="166" t="s">
        <v>213</v>
      </c>
      <c r="AA7" s="166" t="s">
        <v>171</v>
      </c>
      <c r="AB7" s="166" t="s">
        <v>213</v>
      </c>
      <c r="AC7" s="166" t="s">
        <v>171</v>
      </c>
      <c r="AD7" s="166" t="s">
        <v>213</v>
      </c>
      <c r="AE7" s="166" t="s">
        <v>171</v>
      </c>
      <c r="AF7" s="166" t="s">
        <v>213</v>
      </c>
      <c r="AG7" s="166" t="s">
        <v>171</v>
      </c>
    </row>
    <row r="8" spans="1:33" s="163" customFormat="1" ht="24" customHeight="1" x14ac:dyDescent="0.4">
      <c r="A8" s="168" t="s">
        <v>10</v>
      </c>
      <c r="B8" s="105">
        <v>5135</v>
      </c>
      <c r="C8" s="105">
        <v>497</v>
      </c>
      <c r="D8" s="105">
        <v>4708</v>
      </c>
      <c r="E8" s="105">
        <v>334</v>
      </c>
      <c r="F8" s="105">
        <v>296</v>
      </c>
      <c r="G8" s="105">
        <v>39</v>
      </c>
      <c r="H8" s="105">
        <v>131</v>
      </c>
      <c r="I8" s="105">
        <v>114</v>
      </c>
      <c r="J8" s="105">
        <v>48</v>
      </c>
      <c r="K8" s="105">
        <v>10</v>
      </c>
      <c r="L8" s="171">
        <v>8</v>
      </c>
      <c r="M8" s="171">
        <v>13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5">
        <v>0</v>
      </c>
      <c r="V8" s="26">
        <v>34</v>
      </c>
      <c r="W8" s="26">
        <v>7</v>
      </c>
      <c r="X8" s="26">
        <v>26</v>
      </c>
      <c r="Y8" s="26">
        <v>3</v>
      </c>
      <c r="Z8" s="26">
        <v>4890</v>
      </c>
      <c r="AA8" s="26">
        <v>358</v>
      </c>
      <c r="AB8" s="26">
        <v>13</v>
      </c>
      <c r="AC8" s="26">
        <v>52</v>
      </c>
      <c r="AD8" s="26">
        <v>96</v>
      </c>
      <c r="AE8" s="26">
        <v>66</v>
      </c>
      <c r="AF8" s="26">
        <v>76</v>
      </c>
      <c r="AG8" s="26">
        <v>11</v>
      </c>
    </row>
    <row r="9" spans="1:33" s="163" customFormat="1" ht="24" customHeight="1" x14ac:dyDescent="0.4">
      <c r="A9" s="168" t="s">
        <v>11</v>
      </c>
      <c r="B9" s="105">
        <v>8755</v>
      </c>
      <c r="C9" s="105">
        <v>585</v>
      </c>
      <c r="D9" s="105">
        <v>8138</v>
      </c>
      <c r="E9" s="105">
        <v>277</v>
      </c>
      <c r="F9" s="105">
        <v>335</v>
      </c>
      <c r="G9" s="105">
        <v>42</v>
      </c>
      <c r="H9" s="105">
        <v>232</v>
      </c>
      <c r="I9" s="105">
        <v>208</v>
      </c>
      <c r="J9" s="105">
        <v>50</v>
      </c>
      <c r="K9" s="105">
        <v>58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5">
        <v>0</v>
      </c>
      <c r="V9" s="26">
        <v>45</v>
      </c>
      <c r="W9" s="26">
        <v>17</v>
      </c>
      <c r="X9" s="26">
        <v>26</v>
      </c>
      <c r="Y9" s="26">
        <v>5</v>
      </c>
      <c r="Z9" s="26">
        <v>8462</v>
      </c>
      <c r="AA9" s="26">
        <v>339</v>
      </c>
      <c r="AB9" s="26">
        <v>18</v>
      </c>
      <c r="AC9" s="26">
        <v>47</v>
      </c>
      <c r="AD9" s="26">
        <v>139</v>
      </c>
      <c r="AE9" s="26">
        <v>157</v>
      </c>
      <c r="AF9" s="26">
        <v>65</v>
      </c>
      <c r="AG9" s="26">
        <v>20</v>
      </c>
    </row>
    <row r="10" spans="1:33" s="163" customFormat="1" ht="24" customHeight="1" x14ac:dyDescent="0.4">
      <c r="A10" s="104" t="s">
        <v>12</v>
      </c>
      <c r="B10" s="105">
        <f t="shared" ref="B10" si="0">SUM(D10,F10,H10,J10,L10,N10,P10+R10+T10)</f>
        <v>5548</v>
      </c>
      <c r="C10" s="105">
        <f t="shared" ref="C10" si="1">SUM(E10,G10,I10,K10,M10,O10,Q10+S10+U10)</f>
        <v>574</v>
      </c>
      <c r="D10" s="106">
        <v>4912</v>
      </c>
      <c r="E10" s="106">
        <v>355</v>
      </c>
      <c r="F10" s="106">
        <v>387</v>
      </c>
      <c r="G10" s="106">
        <v>40</v>
      </c>
      <c r="H10" s="106">
        <v>219</v>
      </c>
      <c r="I10" s="106">
        <v>147</v>
      </c>
      <c r="J10" s="106">
        <v>28</v>
      </c>
      <c r="K10" s="106">
        <v>24</v>
      </c>
      <c r="L10" s="173">
        <v>2</v>
      </c>
      <c r="M10" s="106">
        <v>8</v>
      </c>
      <c r="N10" s="106">
        <v>0</v>
      </c>
      <c r="O10" s="106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72">
        <v>0</v>
      </c>
      <c r="V10" s="177">
        <v>39</v>
      </c>
      <c r="W10" s="177">
        <v>17</v>
      </c>
      <c r="X10" s="177">
        <v>30</v>
      </c>
      <c r="Y10" s="177">
        <v>7</v>
      </c>
      <c r="Z10" s="177">
        <v>5294</v>
      </c>
      <c r="AA10" s="177">
        <v>402</v>
      </c>
      <c r="AB10" s="177">
        <v>13</v>
      </c>
      <c r="AC10" s="177">
        <v>23</v>
      </c>
      <c r="AD10" s="177">
        <v>122</v>
      </c>
      <c r="AE10" s="177">
        <v>111</v>
      </c>
      <c r="AF10" s="177">
        <v>50</v>
      </c>
      <c r="AG10" s="177">
        <v>14</v>
      </c>
    </row>
    <row r="11" spans="1:33" s="163" customFormat="1" ht="24" customHeight="1" x14ac:dyDescent="0.4">
      <c r="A11" s="104" t="s">
        <v>13</v>
      </c>
      <c r="B11" s="105">
        <f>SUM(D11,F11,H11,J11,L11,N11,P11+R11+T11)</f>
        <v>5567</v>
      </c>
      <c r="C11" s="105">
        <f>SUM(E11,G11,I11,K11,M11,O11,Q11+S11+U11)</f>
        <v>636</v>
      </c>
      <c r="D11" s="107">
        <v>4859</v>
      </c>
      <c r="E11" s="107">
        <v>349</v>
      </c>
      <c r="F11" s="107">
        <v>395</v>
      </c>
      <c r="G11" s="107">
        <v>53</v>
      </c>
      <c r="H11" s="107">
        <v>277</v>
      </c>
      <c r="I11" s="107">
        <v>208</v>
      </c>
      <c r="J11" s="107">
        <v>35</v>
      </c>
      <c r="K11" s="107">
        <v>26</v>
      </c>
      <c r="L11" s="107">
        <v>1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76">
        <v>0</v>
      </c>
      <c r="V11" s="177">
        <v>51</v>
      </c>
      <c r="W11" s="177">
        <v>17</v>
      </c>
      <c r="X11" s="177">
        <v>30</v>
      </c>
      <c r="Y11" s="177">
        <v>12</v>
      </c>
      <c r="Z11" s="178">
        <v>5277</v>
      </c>
      <c r="AA11" s="177">
        <v>445</v>
      </c>
      <c r="AB11" s="177">
        <v>13</v>
      </c>
      <c r="AC11" s="177">
        <v>19</v>
      </c>
      <c r="AD11" s="177">
        <v>132</v>
      </c>
      <c r="AE11" s="177">
        <v>123</v>
      </c>
      <c r="AF11" s="177">
        <v>64</v>
      </c>
      <c r="AG11" s="177">
        <v>20</v>
      </c>
    </row>
    <row r="12" spans="1:33" s="163" customFormat="1" ht="24" customHeight="1" x14ac:dyDescent="0.4">
      <c r="A12" s="104" t="s">
        <v>14</v>
      </c>
      <c r="B12" s="108">
        <v>5355</v>
      </c>
      <c r="C12" s="108">
        <v>635</v>
      </c>
      <c r="D12" s="107">
        <v>4608</v>
      </c>
      <c r="E12" s="107">
        <v>364</v>
      </c>
      <c r="F12" s="107">
        <v>436</v>
      </c>
      <c r="G12" s="107">
        <v>62</v>
      </c>
      <c r="H12" s="107">
        <v>260</v>
      </c>
      <c r="I12" s="107">
        <v>170</v>
      </c>
      <c r="J12" s="107">
        <v>49</v>
      </c>
      <c r="K12" s="107">
        <v>38</v>
      </c>
      <c r="L12" s="107">
        <v>2</v>
      </c>
      <c r="M12" s="107">
        <v>1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76">
        <v>0</v>
      </c>
      <c r="V12" s="178">
        <v>65</v>
      </c>
      <c r="W12" s="178">
        <v>19</v>
      </c>
      <c r="X12" s="178">
        <v>22</v>
      </c>
      <c r="Y12" s="178">
        <v>12</v>
      </c>
      <c r="Z12" s="178">
        <v>5026</v>
      </c>
      <c r="AA12" s="178">
        <v>438</v>
      </c>
      <c r="AB12" s="178">
        <v>19</v>
      </c>
      <c r="AC12" s="178">
        <v>14</v>
      </c>
      <c r="AD12" s="178">
        <v>138</v>
      </c>
      <c r="AE12" s="178">
        <v>118</v>
      </c>
      <c r="AF12" s="178">
        <v>85</v>
      </c>
      <c r="AG12" s="178">
        <v>34</v>
      </c>
    </row>
    <row r="13" spans="1:33" s="247" customFormat="1" ht="24" customHeight="1" x14ac:dyDescent="0.4">
      <c r="A13" s="243" t="s">
        <v>290</v>
      </c>
      <c r="B13" s="244">
        <v>5230</v>
      </c>
      <c r="C13" s="244">
        <v>786</v>
      </c>
      <c r="D13" s="245">
        <v>4435</v>
      </c>
      <c r="E13" s="245">
        <v>367</v>
      </c>
      <c r="F13" s="245">
        <v>457</v>
      </c>
      <c r="G13" s="245">
        <v>70</v>
      </c>
      <c r="H13" s="245">
        <v>309</v>
      </c>
      <c r="I13" s="245">
        <v>167</v>
      </c>
      <c r="J13" s="245">
        <v>27</v>
      </c>
      <c r="K13" s="245">
        <v>26</v>
      </c>
      <c r="L13" s="245">
        <v>2</v>
      </c>
      <c r="M13" s="245">
        <v>156</v>
      </c>
      <c r="N13" s="248" t="s">
        <v>284</v>
      </c>
      <c r="O13" s="248" t="s">
        <v>284</v>
      </c>
      <c r="P13" s="248" t="s">
        <v>284</v>
      </c>
      <c r="Q13" s="248" t="s">
        <v>284</v>
      </c>
      <c r="R13" s="248" t="s">
        <v>284</v>
      </c>
      <c r="S13" s="248" t="s">
        <v>284</v>
      </c>
      <c r="T13" s="248" t="s">
        <v>284</v>
      </c>
      <c r="U13" s="249" t="s">
        <v>284</v>
      </c>
      <c r="V13" s="246">
        <v>26</v>
      </c>
      <c r="W13" s="246">
        <v>10</v>
      </c>
      <c r="X13" s="246">
        <v>23</v>
      </c>
      <c r="Y13" s="246">
        <v>4</v>
      </c>
      <c r="Z13" s="246">
        <v>4963</v>
      </c>
      <c r="AA13" s="246">
        <v>484</v>
      </c>
      <c r="AB13" s="246">
        <v>11</v>
      </c>
      <c r="AC13" s="246">
        <v>175</v>
      </c>
      <c r="AD13" s="246">
        <v>134</v>
      </c>
      <c r="AE13" s="246">
        <v>97</v>
      </c>
      <c r="AF13" s="246">
        <v>73</v>
      </c>
      <c r="AG13" s="246">
        <v>16</v>
      </c>
    </row>
    <row r="14" spans="1:33" s="163" customFormat="1" ht="15" customHeight="1" x14ac:dyDescent="0.4">
      <c r="A14" s="16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ht="20.25" customHeight="1" x14ac:dyDescent="0.4">
      <c r="A15" s="37" t="s">
        <v>292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59"/>
      <c r="Q15" s="159"/>
      <c r="R15" s="159"/>
      <c r="S15" s="159"/>
      <c r="T15" s="159"/>
      <c r="U15" s="159"/>
    </row>
    <row r="16" spans="1:33" ht="20.25" customHeight="1" x14ac:dyDescent="0.4">
      <c r="A16" s="355" t="s">
        <v>214</v>
      </c>
      <c r="B16" s="355"/>
      <c r="C16" s="355"/>
      <c r="D16" s="117"/>
      <c r="E16" s="117"/>
      <c r="F16" s="117"/>
      <c r="G16" s="117"/>
      <c r="H16" s="170"/>
      <c r="I16" s="117"/>
      <c r="J16" s="117"/>
      <c r="K16" s="170"/>
      <c r="L16" s="170"/>
      <c r="M16" s="170"/>
      <c r="N16" s="170"/>
      <c r="O16" s="170"/>
      <c r="P16" s="159"/>
      <c r="Q16" s="159"/>
      <c r="R16" s="159"/>
      <c r="S16" s="159"/>
      <c r="T16" s="159"/>
      <c r="U16" s="159"/>
    </row>
    <row r="17" spans="1:33" ht="20.25" customHeight="1" x14ac:dyDescent="0.4">
      <c r="A17" s="163" t="s">
        <v>215</v>
      </c>
    </row>
    <row r="19" spans="1:33" x14ac:dyDescent="0.4">
      <c r="B19" s="185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</row>
  </sheetData>
  <mergeCells count="23">
    <mergeCell ref="X5:Y6"/>
    <mergeCell ref="Z5:AA6"/>
    <mergeCell ref="A16:C16"/>
    <mergeCell ref="D6:E6"/>
    <mergeCell ref="F6:G6"/>
    <mergeCell ref="H6:I6"/>
    <mergeCell ref="J6:K6"/>
    <mergeCell ref="AB5:AC6"/>
    <mergeCell ref="AD5:AE6"/>
    <mergeCell ref="AF5:AG6"/>
    <mergeCell ref="A1:O1"/>
    <mergeCell ref="A3:AG3"/>
    <mergeCell ref="A4:A7"/>
    <mergeCell ref="B4:U4"/>
    <mergeCell ref="V4:AG4"/>
    <mergeCell ref="B5:C6"/>
    <mergeCell ref="D5:O5"/>
    <mergeCell ref="P5:Q6"/>
    <mergeCell ref="R5:S6"/>
    <mergeCell ref="T5:U6"/>
    <mergeCell ref="L6:M6"/>
    <mergeCell ref="N6:O6"/>
    <mergeCell ref="V5:W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topLeftCell="R1" workbookViewId="0">
      <selection activeCell="R11" sqref="A11:XFD11"/>
    </sheetView>
  </sheetViews>
  <sheetFormatPr defaultColWidth="9" defaultRowHeight="14.4" x14ac:dyDescent="0.4"/>
  <cols>
    <col min="1" max="16384" width="9" style="2"/>
  </cols>
  <sheetData>
    <row r="1" spans="1:37" x14ac:dyDescent="0.15">
      <c r="A1" s="58" t="s">
        <v>86</v>
      </c>
      <c r="B1" s="58"/>
      <c r="C1" s="29"/>
      <c r="D1" s="59" t="s">
        <v>87</v>
      </c>
      <c r="E1" s="29"/>
      <c r="F1" s="60"/>
      <c r="G1" s="29"/>
      <c r="H1" s="29"/>
      <c r="I1" s="29"/>
      <c r="J1" s="29"/>
      <c r="K1" s="60" t="s">
        <v>88</v>
      </c>
      <c r="L1" s="60"/>
      <c r="M1" s="60"/>
      <c r="N1" s="60"/>
      <c r="O1" s="60"/>
    </row>
    <row r="2" spans="1:37" x14ac:dyDescent="0.15">
      <c r="A2" s="29"/>
      <c r="B2" s="59"/>
      <c r="C2" s="29"/>
      <c r="D2" s="59"/>
      <c r="E2" s="29"/>
      <c r="F2" s="60"/>
      <c r="G2" s="29"/>
      <c r="H2" s="29"/>
      <c r="I2" s="29"/>
      <c r="J2" s="29"/>
      <c r="K2" s="60"/>
      <c r="L2" s="60"/>
      <c r="M2" s="60"/>
      <c r="N2" s="60"/>
      <c r="O2" s="60"/>
    </row>
    <row r="3" spans="1:37" x14ac:dyDescent="0.4">
      <c r="A3" s="61" t="s">
        <v>89</v>
      </c>
      <c r="B3" s="6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0.100000000000001" customHeight="1" x14ac:dyDescent="0.4">
      <c r="A4" s="359" t="s">
        <v>90</v>
      </c>
      <c r="B4" s="360" t="s">
        <v>91</v>
      </c>
      <c r="C4" s="361"/>
      <c r="D4" s="362"/>
      <c r="E4" s="283" t="s">
        <v>92</v>
      </c>
      <c r="F4" s="360" t="s">
        <v>93</v>
      </c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2"/>
      <c r="AC4" s="288" t="s">
        <v>94</v>
      </c>
      <c r="AD4" s="363" t="s">
        <v>95</v>
      </c>
      <c r="AE4" s="364"/>
      <c r="AF4" s="364"/>
      <c r="AG4" s="364"/>
      <c r="AH4" s="364"/>
      <c r="AI4" s="364"/>
      <c r="AJ4" s="364"/>
      <c r="AK4" s="32"/>
    </row>
    <row r="5" spans="1:37" ht="20.100000000000001" customHeight="1" x14ac:dyDescent="0.4">
      <c r="A5" s="359"/>
      <c r="B5" s="357"/>
      <c r="C5" s="356" t="s">
        <v>96</v>
      </c>
      <c r="D5" s="356" t="s">
        <v>97</v>
      </c>
      <c r="E5" s="283"/>
      <c r="F5" s="367"/>
      <c r="G5" s="360" t="s">
        <v>98</v>
      </c>
      <c r="H5" s="361"/>
      <c r="I5" s="361"/>
      <c r="J5" s="361"/>
      <c r="K5" s="361"/>
      <c r="L5" s="361"/>
      <c r="M5" s="361"/>
      <c r="N5" s="361"/>
      <c r="O5" s="362"/>
      <c r="P5" s="363" t="s">
        <v>99</v>
      </c>
      <c r="Q5" s="364"/>
      <c r="R5" s="364"/>
      <c r="S5" s="364"/>
      <c r="T5" s="365"/>
      <c r="U5" s="363" t="s">
        <v>100</v>
      </c>
      <c r="V5" s="364"/>
      <c r="W5" s="364"/>
      <c r="X5" s="365"/>
      <c r="Y5" s="366" t="s">
        <v>101</v>
      </c>
      <c r="Z5" s="288"/>
      <c r="AA5" s="288"/>
      <c r="AB5" s="288"/>
      <c r="AC5" s="288"/>
      <c r="AD5" s="358"/>
      <c r="AE5" s="283" t="s">
        <v>102</v>
      </c>
      <c r="AF5" s="356" t="s">
        <v>103</v>
      </c>
      <c r="AG5" s="356" t="s">
        <v>104</v>
      </c>
      <c r="AH5" s="283" t="s">
        <v>105</v>
      </c>
      <c r="AI5" s="289" t="s">
        <v>106</v>
      </c>
      <c r="AJ5" s="290"/>
      <c r="AK5" s="32"/>
    </row>
    <row r="6" spans="1:37" ht="20.100000000000001" customHeight="1" x14ac:dyDescent="0.4">
      <c r="A6" s="359"/>
      <c r="B6" s="357"/>
      <c r="C6" s="368"/>
      <c r="D6" s="368"/>
      <c r="E6" s="283"/>
      <c r="F6" s="283"/>
      <c r="G6" s="358"/>
      <c r="H6" s="366" t="s">
        <v>107</v>
      </c>
      <c r="I6" s="288"/>
      <c r="J6" s="288"/>
      <c r="K6" s="369" t="s">
        <v>108</v>
      </c>
      <c r="L6" s="370"/>
      <c r="M6" s="370"/>
      <c r="N6" s="371"/>
      <c r="O6" s="372" t="s">
        <v>109</v>
      </c>
      <c r="P6" s="367"/>
      <c r="Q6" s="283" t="s">
        <v>110</v>
      </c>
      <c r="R6" s="283" t="s">
        <v>111</v>
      </c>
      <c r="S6" s="283" t="s">
        <v>112</v>
      </c>
      <c r="T6" s="283" t="s">
        <v>113</v>
      </c>
      <c r="U6" s="367"/>
      <c r="V6" s="283" t="s">
        <v>114</v>
      </c>
      <c r="W6" s="283" t="s">
        <v>111</v>
      </c>
      <c r="X6" s="283" t="s">
        <v>115</v>
      </c>
      <c r="Y6" s="358"/>
      <c r="Z6" s="288" t="s">
        <v>116</v>
      </c>
      <c r="AA6" s="288" t="s">
        <v>117</v>
      </c>
      <c r="AB6" s="288" t="s">
        <v>118</v>
      </c>
      <c r="AC6" s="288"/>
      <c r="AD6" s="288"/>
      <c r="AE6" s="288"/>
      <c r="AF6" s="357"/>
      <c r="AG6" s="357"/>
      <c r="AH6" s="288"/>
      <c r="AI6" s="62"/>
      <c r="AJ6" s="363" t="s">
        <v>119</v>
      </c>
      <c r="AK6" s="32"/>
    </row>
    <row r="7" spans="1:37" ht="20.100000000000001" customHeight="1" x14ac:dyDescent="0.4">
      <c r="A7" s="359"/>
      <c r="B7" s="358"/>
      <c r="C7" s="367"/>
      <c r="D7" s="367"/>
      <c r="E7" s="283"/>
      <c r="F7" s="283"/>
      <c r="G7" s="288"/>
      <c r="H7" s="63"/>
      <c r="I7" s="34" t="s">
        <v>120</v>
      </c>
      <c r="J7" s="34" t="s">
        <v>121</v>
      </c>
      <c r="K7" s="64"/>
      <c r="L7" s="65" t="s">
        <v>122</v>
      </c>
      <c r="M7" s="65" t="s">
        <v>123</v>
      </c>
      <c r="N7" s="65" t="s">
        <v>124</v>
      </c>
      <c r="O7" s="372"/>
      <c r="P7" s="283"/>
      <c r="Q7" s="283"/>
      <c r="R7" s="283"/>
      <c r="S7" s="283"/>
      <c r="T7" s="283"/>
      <c r="U7" s="283"/>
      <c r="V7" s="283"/>
      <c r="W7" s="283"/>
      <c r="X7" s="283"/>
      <c r="Y7" s="288"/>
      <c r="Z7" s="288"/>
      <c r="AA7" s="288"/>
      <c r="AB7" s="288"/>
      <c r="AC7" s="288"/>
      <c r="AD7" s="288"/>
      <c r="AE7" s="288"/>
      <c r="AF7" s="358"/>
      <c r="AG7" s="358"/>
      <c r="AH7" s="288"/>
      <c r="AI7" s="66"/>
      <c r="AJ7" s="373"/>
      <c r="AK7" s="32"/>
    </row>
    <row r="8" spans="1:37" ht="30.75" customHeight="1" x14ac:dyDescent="0.4">
      <c r="A8" s="67" t="s">
        <v>27</v>
      </c>
      <c r="B8" s="68">
        <v>224552</v>
      </c>
      <c r="C8" s="68">
        <v>224552</v>
      </c>
      <c r="D8" s="69">
        <v>0</v>
      </c>
      <c r="E8" s="69">
        <f>F8+AC8+AD8</f>
        <v>17.480369</v>
      </c>
      <c r="F8" s="69">
        <f>G8+P8+U8+Y8+AC8</f>
        <v>17.480369</v>
      </c>
      <c r="G8" s="69">
        <f>H8+K8+O8</f>
        <v>7.6763139999999996</v>
      </c>
      <c r="H8" s="69">
        <f>SUM(I8:J8)</f>
        <v>0</v>
      </c>
      <c r="I8" s="69">
        <v>0</v>
      </c>
      <c r="J8" s="69">
        <v>0</v>
      </c>
      <c r="K8" s="69">
        <f>SUM(L8:N8)</f>
        <v>7.18215</v>
      </c>
      <c r="L8" s="69">
        <v>0.17748</v>
      </c>
      <c r="M8" s="69">
        <v>5.6398299999999999</v>
      </c>
      <c r="N8" s="69">
        <v>1.3648400000000001</v>
      </c>
      <c r="O8" s="69">
        <v>0.49416399999999999</v>
      </c>
      <c r="P8" s="69">
        <f>SUM(Q8:T8)</f>
        <v>1.2925260000000001</v>
      </c>
      <c r="Q8" s="69">
        <v>0</v>
      </c>
      <c r="R8" s="69">
        <v>0.68341399999999997</v>
      </c>
      <c r="S8" s="69">
        <v>0.60911199999999999</v>
      </c>
      <c r="T8" s="69">
        <v>0</v>
      </c>
      <c r="U8" s="69">
        <f>SUM(V8:X8)</f>
        <v>4.0758840000000003</v>
      </c>
      <c r="V8" s="69">
        <v>0</v>
      </c>
      <c r="W8" s="69">
        <v>3.626045</v>
      </c>
      <c r="X8" s="69">
        <v>0.44983899999999999</v>
      </c>
      <c r="Y8" s="69">
        <f>SUM(Z8:AB8)</f>
        <v>4.4356450000000001</v>
      </c>
      <c r="Z8" s="69">
        <v>0</v>
      </c>
      <c r="AA8" s="69">
        <v>0</v>
      </c>
      <c r="AB8" s="69">
        <v>4.4356450000000001</v>
      </c>
      <c r="AC8" s="69">
        <v>0</v>
      </c>
      <c r="AD8" s="69">
        <f>SUM(AE8:AI8)</f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70">
        <v>0</v>
      </c>
      <c r="AK8" s="71"/>
    </row>
    <row r="9" spans="1:37" ht="30.75" customHeight="1" x14ac:dyDescent="0.4">
      <c r="A9" s="67" t="s">
        <v>125</v>
      </c>
      <c r="B9" s="68">
        <v>222173</v>
      </c>
      <c r="C9" s="68">
        <v>222173</v>
      </c>
      <c r="D9" s="69">
        <v>0</v>
      </c>
      <c r="E9" s="69">
        <v>17.48</v>
      </c>
      <c r="F9" s="69">
        <v>17.48</v>
      </c>
      <c r="G9" s="69">
        <v>7.62</v>
      </c>
      <c r="H9" s="69">
        <v>0</v>
      </c>
      <c r="I9" s="69">
        <v>0</v>
      </c>
      <c r="J9" s="69">
        <v>0</v>
      </c>
      <c r="K9" s="69">
        <v>7.12</v>
      </c>
      <c r="L9" s="69">
        <v>0.18</v>
      </c>
      <c r="M9" s="69">
        <v>5.4</v>
      </c>
      <c r="N9" s="69">
        <v>1.54</v>
      </c>
      <c r="O9" s="69">
        <v>0.49</v>
      </c>
      <c r="P9" s="69">
        <v>1.29</v>
      </c>
      <c r="Q9" s="69">
        <v>0</v>
      </c>
      <c r="R9" s="69">
        <v>0.68</v>
      </c>
      <c r="S9" s="69">
        <v>0.61</v>
      </c>
      <c r="T9" s="69">
        <v>0</v>
      </c>
      <c r="U9" s="69">
        <v>4.08</v>
      </c>
      <c r="V9" s="69">
        <v>0</v>
      </c>
      <c r="W9" s="69">
        <v>3.63</v>
      </c>
      <c r="X9" s="69">
        <v>0.45</v>
      </c>
      <c r="Y9" s="69">
        <v>4.49</v>
      </c>
      <c r="Z9" s="69">
        <v>0</v>
      </c>
      <c r="AA9" s="69">
        <v>0</v>
      </c>
      <c r="AB9" s="69">
        <v>4.49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70">
        <v>0</v>
      </c>
      <c r="AK9" s="71"/>
    </row>
    <row r="10" spans="1:37" s="101" customFormat="1" ht="30.75" customHeight="1" x14ac:dyDescent="0.4">
      <c r="A10" s="67" t="s">
        <v>14</v>
      </c>
      <c r="B10" s="68">
        <f>SUM(C10:D10)</f>
        <v>217550</v>
      </c>
      <c r="C10" s="68">
        <v>217550</v>
      </c>
      <c r="D10" s="69">
        <v>0</v>
      </c>
      <c r="E10" s="69">
        <f>F10+AD10</f>
        <v>17.34</v>
      </c>
      <c r="F10" s="69">
        <f>G10+P10+U10+Y10+AC10</f>
        <v>17.34</v>
      </c>
      <c r="G10" s="69">
        <f>H10+K10+O10</f>
        <v>7.61</v>
      </c>
      <c r="H10" s="69">
        <f>SUM(I10:J10)</f>
        <v>0</v>
      </c>
      <c r="I10" s="69">
        <v>0</v>
      </c>
      <c r="J10" s="69">
        <v>0</v>
      </c>
      <c r="K10" s="69">
        <f>SUM(L10:N10)</f>
        <v>7.12</v>
      </c>
      <c r="L10" s="69">
        <v>0.18</v>
      </c>
      <c r="M10" s="69">
        <v>5.4</v>
      </c>
      <c r="N10" s="69">
        <v>1.54</v>
      </c>
      <c r="O10" s="69">
        <v>0.49</v>
      </c>
      <c r="P10" s="69">
        <f>SUM(Q10:T10)</f>
        <v>1.29</v>
      </c>
      <c r="Q10" s="69">
        <v>0</v>
      </c>
      <c r="R10" s="69">
        <v>0.68</v>
      </c>
      <c r="S10" s="69">
        <v>0.61</v>
      </c>
      <c r="T10" s="69">
        <v>0</v>
      </c>
      <c r="U10" s="69">
        <f>SUM(V10:X10)</f>
        <v>4.08</v>
      </c>
      <c r="V10" s="69">
        <v>0</v>
      </c>
      <c r="W10" s="69">
        <v>3.63</v>
      </c>
      <c r="X10" s="69">
        <v>0.45</v>
      </c>
      <c r="Y10" s="69">
        <f>SUM(Z10:AB10)</f>
        <v>4.3600000000000003</v>
      </c>
      <c r="Z10" s="69">
        <v>0</v>
      </c>
      <c r="AA10" s="69">
        <v>0</v>
      </c>
      <c r="AB10" s="69">
        <v>4.3600000000000003</v>
      </c>
      <c r="AC10" s="69">
        <v>0</v>
      </c>
      <c r="AD10" s="69">
        <f>SUM(AE10:AI10)</f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70">
        <v>0</v>
      </c>
      <c r="AK10" s="71"/>
    </row>
    <row r="11" spans="1:37" s="142" customFormat="1" ht="30.75" customHeight="1" x14ac:dyDescent="0.4">
      <c r="A11" s="67" t="s">
        <v>328</v>
      </c>
      <c r="B11" s="68">
        <f>SUM(C11:D11)</f>
        <v>213136</v>
      </c>
      <c r="C11" s="68">
        <v>213136</v>
      </c>
      <c r="D11" s="69" t="s">
        <v>329</v>
      </c>
      <c r="E11" s="69">
        <f>F11+AD11</f>
        <v>17.329999999999998</v>
      </c>
      <c r="F11" s="69">
        <v>17.329999999999998</v>
      </c>
      <c r="G11" s="69">
        <v>7.62</v>
      </c>
      <c r="H11" s="69">
        <f>SUM(I11:J11)</f>
        <v>0</v>
      </c>
      <c r="I11" s="69">
        <v>0</v>
      </c>
      <c r="J11" s="69">
        <v>0</v>
      </c>
      <c r="K11" s="69">
        <f>SUM(L11:N11)</f>
        <v>7.12</v>
      </c>
      <c r="L11" s="69">
        <v>0.18</v>
      </c>
      <c r="M11" s="69">
        <v>5.4</v>
      </c>
      <c r="N11" s="69">
        <v>1.54</v>
      </c>
      <c r="O11" s="69">
        <v>0.49</v>
      </c>
      <c r="P11" s="69">
        <f>SUM(Q11:T11)</f>
        <v>1.29</v>
      </c>
      <c r="Q11" s="69">
        <v>0</v>
      </c>
      <c r="R11" s="69">
        <v>0.68</v>
      </c>
      <c r="S11" s="69">
        <v>0.61</v>
      </c>
      <c r="T11" s="69" t="s">
        <v>329</v>
      </c>
      <c r="U11" s="69">
        <f>SUM(V11:X11)</f>
        <v>4.08</v>
      </c>
      <c r="V11" s="69" t="s">
        <v>329</v>
      </c>
      <c r="W11" s="69">
        <v>3.63</v>
      </c>
      <c r="X11" s="69">
        <v>0.45</v>
      </c>
      <c r="Y11" s="69">
        <f>SUM(Z11:AB11)</f>
        <v>4.34</v>
      </c>
      <c r="Z11" s="69" t="s">
        <v>329</v>
      </c>
      <c r="AA11" s="69" t="s">
        <v>329</v>
      </c>
      <c r="AB11" s="69">
        <v>4.34</v>
      </c>
      <c r="AC11" s="69" t="s">
        <v>329</v>
      </c>
      <c r="AD11" s="69">
        <f>SUM(AE11:AI11)</f>
        <v>0</v>
      </c>
      <c r="AE11" s="69" t="s">
        <v>329</v>
      </c>
      <c r="AF11" s="69" t="s">
        <v>329</v>
      </c>
      <c r="AG11" s="69" t="s">
        <v>329</v>
      </c>
      <c r="AH11" s="69" t="s">
        <v>329</v>
      </c>
      <c r="AI11" s="69" t="s">
        <v>329</v>
      </c>
      <c r="AJ11" s="70" t="s">
        <v>329</v>
      </c>
      <c r="AK11" s="71"/>
    </row>
    <row r="12" spans="1:37" ht="13.5" customHeight="1" x14ac:dyDescent="0.4">
      <c r="A12" s="38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1"/>
    </row>
    <row r="13" spans="1:37" x14ac:dyDescent="0.15">
      <c r="A13" s="60" t="s">
        <v>293</v>
      </c>
      <c r="B13" s="60"/>
      <c r="C13" s="29"/>
      <c r="D13" s="29"/>
      <c r="E13" s="29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x14ac:dyDescent="0.4">
      <c r="A14" s="29" t="s">
        <v>126</v>
      </c>
      <c r="B14" s="74"/>
      <c r="C14" s="75"/>
      <c r="D14" s="75"/>
      <c r="E14" s="75"/>
    </row>
  </sheetData>
  <mergeCells count="38">
    <mergeCell ref="AD4:AJ4"/>
    <mergeCell ref="B5:B7"/>
    <mergeCell ref="C5:C7"/>
    <mergeCell ref="D5:D7"/>
    <mergeCell ref="F5:F7"/>
    <mergeCell ref="K6:N6"/>
    <mergeCell ref="O6:O7"/>
    <mergeCell ref="P6:P7"/>
    <mergeCell ref="AB6:AB7"/>
    <mergeCell ref="AJ6:AJ7"/>
    <mergeCell ref="V6:V7"/>
    <mergeCell ref="W6:W7"/>
    <mergeCell ref="X6:X7"/>
    <mergeCell ref="Y6:Y7"/>
    <mergeCell ref="Z6:Z7"/>
    <mergeCell ref="AA6:AA7"/>
    <mergeCell ref="A4:A7"/>
    <mergeCell ref="B4:D4"/>
    <mergeCell ref="E4:E7"/>
    <mergeCell ref="F4:AB4"/>
    <mergeCell ref="AC4:AC7"/>
    <mergeCell ref="Q6:Q7"/>
    <mergeCell ref="G5:O5"/>
    <mergeCell ref="P5:T5"/>
    <mergeCell ref="U5:X5"/>
    <mergeCell ref="Y5:AB5"/>
    <mergeCell ref="R6:R7"/>
    <mergeCell ref="S6:S7"/>
    <mergeCell ref="T6:T7"/>
    <mergeCell ref="U6:U7"/>
    <mergeCell ref="G6:G7"/>
    <mergeCell ref="H6:J6"/>
    <mergeCell ref="AF5:AF7"/>
    <mergeCell ref="AG5:AG7"/>
    <mergeCell ref="AH5:AH7"/>
    <mergeCell ref="AI5:AJ5"/>
    <mergeCell ref="AD5:AD7"/>
    <mergeCell ref="AE5:AE7"/>
  </mergeCells>
  <phoneticPr fontId="1" type="noConversion"/>
  <pageMargins left="0.32" right="0.18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1.주택 현황 및 보급률(건축주택과)</vt:lpstr>
      <vt:lpstr>2.건축연도별 주택(기획)</vt:lpstr>
      <vt:lpstr>3.건축허가(건축주택과)</vt:lpstr>
      <vt:lpstr>4.아파트건립(건축주택과)</vt:lpstr>
      <vt:lpstr>5.주택가격(국민은행)</vt:lpstr>
      <vt:lpstr>6.지가변동률(한국토지주택공사)</vt:lpstr>
      <vt:lpstr>7.토지거래허가(토지정보과)</vt:lpstr>
      <vt:lpstr>8.토지거래현황(토지정보과)</vt:lpstr>
      <vt:lpstr>9.용도지역(도시재생과)</vt:lpstr>
      <vt:lpstr>10.개발제한구역(도시재생과)</vt:lpstr>
      <vt:lpstr>11.공원(도시재생과)</vt:lpstr>
      <vt:lpstr>12.하천부지점용(건설안전과)</vt:lpstr>
      <vt:lpstr>13.도로(건설안전과)</vt:lpstr>
      <vt:lpstr>14.도로시설물(건설안전과)</vt:lpstr>
      <vt:lpstr>15.교량(건설안전과)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jaeho</cp:lastModifiedBy>
  <cp:lastPrinted>2015-12-15T05:11:54Z</cp:lastPrinted>
  <dcterms:created xsi:type="dcterms:W3CDTF">2015-01-12T00:03:35Z</dcterms:created>
  <dcterms:modified xsi:type="dcterms:W3CDTF">2016-02-01T06:11:35Z</dcterms:modified>
</cp:coreProperties>
</file>