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934"/>
  </bookViews>
  <sheets>
    <sheet name="1.환경오염물질 배출사업장(환경청소과)" sheetId="10" r:id="rId1"/>
    <sheet name="2.환경오염배출사업장 단속 및 행정조치(환경청소과)" sheetId="11" r:id="rId2"/>
    <sheet name="3.쓰레기 수거(환경청소과)" sheetId="5" r:id="rId3"/>
    <sheet name="4.생활폐기물(시 자원순환과)" sheetId="12" r:id="rId4"/>
    <sheet name="5.폐기물 재활용률(시 자원순환과)" sheetId="6" r:id="rId5"/>
    <sheet name="6.하수및분뇨발생량및처리현황(건설안전과, 환경청소과)" sheetId="7" r:id="rId6"/>
    <sheet name="7.하수종말처리장(시 물산업과)" sheetId="8" r:id="rId7"/>
    <sheet name="8.1일 1인당 오수 발생량(시 물산업과)" sheetId="9" r:id="rId8"/>
    <sheet name="9.대기오염(환경청소과)" sheetId="4" r:id="rId9"/>
    <sheet name="Sheet1" sheetId="13" r:id="rId10"/>
  </sheets>
  <definedNames>
    <definedName name="_xlnm.Print_Area" localSheetId="2">'3.쓰레기 수거(환경청소과)'!$A$1:$AT$21</definedName>
    <definedName name="_xlnm.Print_Area" localSheetId="3">'4.생활폐기물(시 자원순환과)'!$A$1:$G$13</definedName>
    <definedName name="_xlnm.Print_Area" localSheetId="4">'5.폐기물 재활용률(시 자원순환과)'!$A$1:$N$14</definedName>
  </definedNames>
  <calcPr calcId="125725"/>
</workbook>
</file>

<file path=xl/calcChain.xml><?xml version="1.0" encoding="utf-8"?>
<calcChain xmlns="http://schemas.openxmlformats.org/spreadsheetml/2006/main">
  <c r="L11" i="11"/>
  <c r="J11"/>
  <c r="I11"/>
  <c r="G11"/>
  <c r="F11"/>
  <c r="E11"/>
  <c r="D11"/>
  <c r="C11"/>
  <c r="B11"/>
  <c r="H29" i="10"/>
  <c r="B29"/>
  <c r="H28"/>
  <c r="B28"/>
  <c r="H27"/>
  <c r="B27"/>
  <c r="H26"/>
  <c r="B26"/>
  <c r="H25"/>
  <c r="B25"/>
  <c r="H24"/>
  <c r="B24"/>
  <c r="H23"/>
  <c r="B23"/>
  <c r="H22"/>
  <c r="B22"/>
  <c r="H21"/>
  <c r="B21"/>
  <c r="H20"/>
  <c r="B20"/>
  <c r="H19"/>
  <c r="B19"/>
  <c r="H18"/>
  <c r="B18"/>
  <c r="H17"/>
  <c r="B17"/>
  <c r="H16"/>
  <c r="B16"/>
  <c r="H15"/>
  <c r="B15"/>
  <c r="B14"/>
  <c r="H13"/>
  <c r="B13"/>
  <c r="H11"/>
  <c r="B11"/>
  <c r="C10" i="4"/>
  <c r="D10"/>
  <c r="E10"/>
  <c r="F10"/>
  <c r="B10"/>
  <c r="C26"/>
  <c r="D26"/>
  <c r="E26"/>
  <c r="F26"/>
  <c r="B26"/>
  <c r="D10" i="9"/>
  <c r="D9" l="1"/>
  <c r="H10" i="10"/>
  <c r="D6" i="9"/>
  <c r="D7"/>
  <c r="D8"/>
  <c r="AB7" i="7" l="1"/>
  <c r="D5" i="8" l="1"/>
  <c r="H5"/>
  <c r="D6"/>
  <c r="H6"/>
  <c r="C10" i="6"/>
  <c r="B10" s="1"/>
  <c r="D8"/>
  <c r="B8" s="1"/>
  <c r="C8"/>
  <c r="D5" i="9" l="1"/>
</calcChain>
</file>

<file path=xl/sharedStrings.xml><?xml version="1.0" encoding="utf-8"?>
<sst xmlns="http://schemas.openxmlformats.org/spreadsheetml/2006/main" count="503" uniqueCount="286">
  <si>
    <t>2 0 1 1</t>
    <phoneticPr fontId="4" type="noConversion"/>
  </si>
  <si>
    <t>2 0 1 2</t>
    <phoneticPr fontId="4" type="noConversion"/>
  </si>
  <si>
    <t>2 0 1 3</t>
    <phoneticPr fontId="4" type="noConversion"/>
  </si>
  <si>
    <t xml:space="preserve"> </t>
    <phoneticPr fontId="4" type="noConversion"/>
  </si>
  <si>
    <t>연  별</t>
    <phoneticPr fontId="4" type="noConversion"/>
  </si>
  <si>
    <t>수거지
인구율
(B/A)</t>
    <phoneticPr fontId="4" type="noConversion"/>
  </si>
  <si>
    <t>배출량
(톤/일)
(C)</t>
    <phoneticPr fontId="4" type="noConversion"/>
  </si>
  <si>
    <t>처리량
(톤/일)
(D)</t>
    <phoneticPr fontId="4" type="noConversion"/>
  </si>
  <si>
    <t>수거율
(%)
(D/C)</t>
    <phoneticPr fontId="4" type="noConversion"/>
  </si>
  <si>
    <t>매 립</t>
    <phoneticPr fontId="4" type="noConversion"/>
  </si>
  <si>
    <t>소 각</t>
    <phoneticPr fontId="4" type="noConversion"/>
  </si>
  <si>
    <t>재활용</t>
    <phoneticPr fontId="4" type="noConversion"/>
  </si>
  <si>
    <t>기 타</t>
    <phoneticPr fontId="4" type="noConversion"/>
  </si>
  <si>
    <t>폐                      기                        물</t>
    <phoneticPr fontId="4" type="noConversion"/>
  </si>
  <si>
    <t>인 원</t>
    <phoneticPr fontId="4" type="noConversion"/>
  </si>
  <si>
    <t>장       비</t>
    <phoneticPr fontId="4" type="noConversion"/>
  </si>
  <si>
    <t>면 적</t>
    <phoneticPr fontId="4" type="noConversion"/>
  </si>
  <si>
    <t>사업장 배출시설계 폐기물</t>
    <phoneticPr fontId="4" type="noConversion"/>
  </si>
  <si>
    <t>건   설   폐   기   물</t>
    <phoneticPr fontId="4" type="noConversion"/>
  </si>
  <si>
    <t>손수레</t>
    <phoneticPr fontId="4" type="noConversion"/>
  </si>
  <si>
    <t>중장비</t>
    <phoneticPr fontId="4" type="noConversion"/>
  </si>
  <si>
    <t>발생량</t>
    <phoneticPr fontId="4" type="noConversion"/>
  </si>
  <si>
    <t>전년도
이월량</t>
    <phoneticPr fontId="4" type="noConversion"/>
  </si>
  <si>
    <t>-</t>
    <phoneticPr fontId="4" type="noConversion"/>
  </si>
  <si>
    <t xml:space="preserve"> </t>
  </si>
  <si>
    <t>재활용률</t>
    <phoneticPr fontId="4" type="noConversion"/>
  </si>
  <si>
    <t>합    계</t>
    <phoneticPr fontId="4" type="noConversion"/>
  </si>
  <si>
    <t>생활계 폐기물</t>
    <phoneticPr fontId="4" type="noConversion"/>
  </si>
  <si>
    <t>건설 폐기물</t>
    <phoneticPr fontId="4" type="noConversion"/>
  </si>
  <si>
    <t>지정 폐기물</t>
    <phoneticPr fontId="4" type="noConversion"/>
  </si>
  <si>
    <t>발생량
(A)</t>
    <phoneticPr fontId="4" type="noConversion"/>
  </si>
  <si>
    <t>재활용
(B)</t>
    <phoneticPr fontId="4" type="noConversion"/>
  </si>
  <si>
    <t>소계</t>
    <phoneticPr fontId="4" type="noConversion"/>
  </si>
  <si>
    <t>전년도 
이월량</t>
    <phoneticPr fontId="4" type="noConversion"/>
  </si>
  <si>
    <t>당해년도
발생량</t>
    <phoneticPr fontId="4" type="noConversion"/>
  </si>
  <si>
    <t>달서천 분뇨처리장</t>
  </si>
  <si>
    <t>달서천 하수처리장</t>
  </si>
  <si>
    <t>시설명</t>
    <phoneticPr fontId="4" type="noConversion"/>
  </si>
  <si>
    <t>사업비
(백만원)</t>
    <phoneticPr fontId="4" type="noConversion"/>
  </si>
  <si>
    <t>방류수역</t>
    <phoneticPr fontId="4" type="noConversion"/>
  </si>
  <si>
    <t>물리적</t>
    <phoneticPr fontId="4" type="noConversion"/>
  </si>
  <si>
    <t>생물학적</t>
    <phoneticPr fontId="4" type="noConversion"/>
  </si>
  <si>
    <t>달서천</t>
    <phoneticPr fontId="4" type="noConversion"/>
  </si>
  <si>
    <t>금호강</t>
    <phoneticPr fontId="4" type="noConversion"/>
  </si>
  <si>
    <t>낙동강</t>
    <phoneticPr fontId="4" type="noConversion"/>
  </si>
  <si>
    <t>공단위탁</t>
  </si>
  <si>
    <t>연 별</t>
    <phoneticPr fontId="4" type="noConversion"/>
  </si>
  <si>
    <t>소재지</t>
    <phoneticPr fontId="4" type="noConversion"/>
  </si>
  <si>
    <t>시설용량(㎥/일)</t>
    <phoneticPr fontId="4" type="noConversion"/>
  </si>
  <si>
    <t>처 리 량(㎥/일)</t>
    <phoneticPr fontId="4" type="noConversion"/>
  </si>
  <si>
    <t>처리방법</t>
    <phoneticPr fontId="4" type="noConversion"/>
  </si>
  <si>
    <t>계</t>
    <phoneticPr fontId="4" type="noConversion"/>
  </si>
  <si>
    <t>고 도</t>
    <phoneticPr fontId="4" type="noConversion"/>
  </si>
  <si>
    <t>달 서 천</t>
    <phoneticPr fontId="4" type="noConversion"/>
  </si>
  <si>
    <t>비산7동 3048</t>
    <phoneticPr fontId="4" type="noConversion"/>
  </si>
  <si>
    <t>혐기/무산소/호기조합법</t>
    <phoneticPr fontId="4" type="noConversion"/>
  </si>
  <si>
    <t>북    부</t>
    <phoneticPr fontId="4" type="noConversion"/>
  </si>
  <si>
    <t>비산7동 3442</t>
    <phoneticPr fontId="4" type="noConversion"/>
  </si>
  <si>
    <t>서구 염색공단로 130</t>
    <phoneticPr fontId="4" type="noConversion"/>
  </si>
  <si>
    <t>혐기/무산소/호기조합법+고속응집침전+오존</t>
    <phoneticPr fontId="4" type="noConversion"/>
  </si>
  <si>
    <t>서구 달서천로 7</t>
    <phoneticPr fontId="4" type="noConversion"/>
  </si>
  <si>
    <t>혐기/무산소/호기조합법+총인</t>
    <phoneticPr fontId="4" type="noConversion"/>
  </si>
  <si>
    <t>연계처리량(㎥/일)</t>
    <phoneticPr fontId="4" type="noConversion"/>
  </si>
  <si>
    <t>가동개시일</t>
    <phoneticPr fontId="4" type="noConversion"/>
  </si>
  <si>
    <t>운영방법</t>
    <phoneticPr fontId="4" type="noConversion"/>
  </si>
  <si>
    <t>방류수 
소독방법</t>
    <phoneticPr fontId="4" type="noConversion"/>
  </si>
  <si>
    <t>분뇨</t>
    <phoneticPr fontId="4" type="noConversion"/>
  </si>
  <si>
    <t>축 산</t>
    <phoneticPr fontId="4" type="noConversion"/>
  </si>
  <si>
    <t>침출수</t>
    <phoneticPr fontId="4" type="noConversion"/>
  </si>
  <si>
    <t>지 류</t>
    <phoneticPr fontId="4" type="noConversion"/>
  </si>
  <si>
    <t>본 류</t>
    <phoneticPr fontId="4" type="noConversion"/>
  </si>
  <si>
    <t>수 계</t>
    <phoneticPr fontId="4" type="noConversion"/>
  </si>
  <si>
    <t>87.07.12</t>
    <phoneticPr fontId="4" type="noConversion"/>
  </si>
  <si>
    <t>위탁</t>
    <phoneticPr fontId="4" type="noConversion"/>
  </si>
  <si>
    <t>오존</t>
    <phoneticPr fontId="4" type="noConversion"/>
  </si>
  <si>
    <t>97.12.02</t>
    <phoneticPr fontId="4" type="noConversion"/>
  </si>
  <si>
    <t>낙동강연안(동해)</t>
    <phoneticPr fontId="4" type="noConversion"/>
  </si>
  <si>
    <t>공기업</t>
    <phoneticPr fontId="4" type="noConversion"/>
  </si>
  <si>
    <t>자외선</t>
    <phoneticPr fontId="4" type="noConversion"/>
  </si>
  <si>
    <t>인   구</t>
    <phoneticPr fontId="4" type="noConversion"/>
  </si>
  <si>
    <t>1일 오수 발생량</t>
    <phoneticPr fontId="4" type="noConversion"/>
  </si>
  <si>
    <t>1일 1인당 오수 발생량</t>
    <phoneticPr fontId="4" type="noConversion"/>
  </si>
  <si>
    <t>계</t>
  </si>
  <si>
    <t>1종</t>
  </si>
  <si>
    <t>2종</t>
  </si>
  <si>
    <t>3종</t>
  </si>
  <si>
    <t>4종</t>
  </si>
  <si>
    <t>5종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</si>
  <si>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</si>
  <si>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</si>
  <si>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</si>
  <si>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</si>
  <si>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</si>
  <si>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</si>
  <si>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</si>
  <si>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</si>
  <si>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</si>
  <si>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</si>
  <si>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</si>
  <si>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</si>
  <si>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</si>
  <si>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</si>
  <si>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</si>
  <si>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행 정 처 분 내 역</t>
  </si>
  <si>
    <t>면  적</t>
    <phoneticPr fontId="4" type="noConversion"/>
  </si>
  <si>
    <t xml:space="preserve">총매립용량   </t>
    <phoneticPr fontId="4" type="noConversion"/>
  </si>
  <si>
    <t>가 능 량</t>
  </si>
  <si>
    <t>3. 쓰레기 수거</t>
    <phoneticPr fontId="4" type="noConversion"/>
  </si>
  <si>
    <t>2 0 1 4</t>
    <phoneticPr fontId="4" type="noConversion"/>
  </si>
  <si>
    <t>서구 염색공단로 130</t>
  </si>
  <si>
    <t>혐기/무산소/호기조합법+고속응집침전+오존</t>
  </si>
  <si>
    <t>서구 달서천로 7</t>
  </si>
  <si>
    <t>혐기/무산소/호기조합법+총인</t>
  </si>
  <si>
    <t>87.07.12</t>
  </si>
  <si>
    <t>공기업</t>
  </si>
  <si>
    <t>오존</t>
  </si>
  <si>
    <t>달서천</t>
  </si>
  <si>
    <t>금호강</t>
  </si>
  <si>
    <t>97.12.02</t>
  </si>
  <si>
    <t>자외선</t>
  </si>
  <si>
    <t>87.07.12</t>
    <phoneticPr fontId="1" type="noConversion"/>
  </si>
  <si>
    <t>오존</t>
    <phoneticPr fontId="1" type="noConversion"/>
  </si>
  <si>
    <t>97.12.02</t>
    <phoneticPr fontId="1" type="noConversion"/>
  </si>
  <si>
    <t>2 0 1 1</t>
  </si>
  <si>
    <t>2 0 1 2</t>
  </si>
  <si>
    <t>2 0 1 3</t>
  </si>
  <si>
    <t>2 0 1 4</t>
  </si>
  <si>
    <t>2 0 1 5</t>
    <phoneticPr fontId="4" type="noConversion"/>
  </si>
  <si>
    <t>2 0 1 1</t>
    <phoneticPr fontId="1" type="noConversion"/>
  </si>
  <si>
    <t>배출업소</t>
    <phoneticPr fontId="4" type="noConversion"/>
  </si>
  <si>
    <t>단속업소</t>
    <phoneticPr fontId="4" type="noConversion"/>
  </si>
  <si>
    <t>위반업소</t>
    <phoneticPr fontId="4" type="noConversion"/>
  </si>
  <si>
    <t>병과고발</t>
    <phoneticPr fontId="4" type="noConversion"/>
  </si>
  <si>
    <t>개선명령</t>
    <phoneticPr fontId="4" type="noConversion"/>
  </si>
  <si>
    <t>조업정지</t>
    <phoneticPr fontId="4" type="noConversion"/>
  </si>
  <si>
    <t>사용금지</t>
    <phoneticPr fontId="4" type="noConversion"/>
  </si>
  <si>
    <t>허가취소</t>
    <phoneticPr fontId="4" type="noConversion"/>
  </si>
  <si>
    <t>폐쇄명령</t>
    <phoneticPr fontId="4" type="noConversion"/>
  </si>
  <si>
    <t>순수고발</t>
    <phoneticPr fontId="4" type="noConversion"/>
  </si>
  <si>
    <t>내당1동</t>
    <phoneticPr fontId="1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</si>
  <si>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</si>
  <si>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</si>
  <si>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</si>
  <si>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</si>
  <si>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</si>
  <si>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</si>
  <si>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</si>
  <si>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</si>
  <si>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</si>
  <si>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</si>
  <si>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</si>
  <si>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</si>
  <si>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</si>
  <si>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</si>
  <si>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</si>
  <si>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</si>
  <si>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하수 및 분뇨 발생량</t>
    <phoneticPr fontId="4" type="noConversion"/>
  </si>
  <si>
    <t>하  수</t>
    <phoneticPr fontId="4" type="noConversion"/>
  </si>
  <si>
    <t>분   뇨</t>
    <phoneticPr fontId="4" type="noConversion"/>
  </si>
  <si>
    <t>발 생 량 (㎥/일)</t>
    <phoneticPr fontId="4" type="noConversion"/>
  </si>
  <si>
    <t>하수처리
구역 내</t>
    <phoneticPr fontId="4" type="noConversion"/>
  </si>
  <si>
    <t>하수처리
구역 외</t>
    <phoneticPr fontId="4" type="noConversion"/>
  </si>
  <si>
    <t>분뇨처리시설</t>
    <phoneticPr fontId="4" type="noConversion"/>
  </si>
  <si>
    <t>시설용량 (㎥/일)</t>
    <phoneticPr fontId="4" type="noConversion"/>
  </si>
  <si>
    <t>처리량 (㎥/일)</t>
    <phoneticPr fontId="4" type="noConversion"/>
  </si>
  <si>
    <t>연계
처리장명</t>
    <phoneticPr fontId="4" type="noConversion"/>
  </si>
  <si>
    <t>운영
방법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</si>
  <si>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</si>
  <si>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</si>
  <si>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</si>
  <si>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</si>
  <si>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공단위탁</t>
    <phoneticPr fontId="4" type="noConversion"/>
  </si>
  <si>
    <t>분뇨수집.운반업체</t>
    <phoneticPr fontId="4" type="noConversion"/>
  </si>
  <si>
    <t>업체수</t>
    <phoneticPr fontId="4" type="noConversion"/>
  </si>
  <si>
    <t>시설(차량)현황(대수)</t>
    <phoneticPr fontId="4" type="noConversion"/>
  </si>
  <si>
    <t>종사인원</t>
    <phoneticPr fontId="4" type="noConversion"/>
  </si>
  <si>
    <t>3톤이하</t>
    <phoneticPr fontId="4" type="noConversion"/>
  </si>
  <si>
    <t>4.5톤이하</t>
    <phoneticPr fontId="4" type="noConversion"/>
  </si>
  <si>
    <t>8톤이하</t>
    <phoneticPr fontId="4" type="noConversion"/>
  </si>
  <si>
    <t>9.  대기오염</t>
    <phoneticPr fontId="4" type="noConversion"/>
  </si>
  <si>
    <t>일산화탄소
CO(ppm/8시간)</t>
    <phoneticPr fontId="7" type="noConversion"/>
  </si>
  <si>
    <t>산성비
(P/H)</t>
    <phoneticPr fontId="4" type="noConversion"/>
  </si>
  <si>
    <t>환경기준</t>
    <phoneticPr fontId="7" type="noConversion"/>
  </si>
  <si>
    <t>0.02이하</t>
    <phoneticPr fontId="4" type="noConversion"/>
  </si>
  <si>
    <t>9이하</t>
    <phoneticPr fontId="4" type="noConversion"/>
  </si>
  <si>
    <t>0.05이하</t>
    <phoneticPr fontId="4" type="noConversion"/>
  </si>
  <si>
    <t>70이하</t>
    <phoneticPr fontId="4" type="noConversion"/>
  </si>
  <si>
    <t>0.06이하</t>
    <phoneticPr fontId="4" type="noConversion"/>
  </si>
  <si>
    <t xml:space="preserve"> </t>
    <phoneticPr fontId="4" type="noConversion"/>
  </si>
  <si>
    <t>대  기  (가스, 먼지, 매연 및 악취)</t>
    <phoneticPr fontId="4" type="noConversion"/>
  </si>
  <si>
    <t>수        질     (폐  수)</t>
    <phoneticPr fontId="4" type="noConversion"/>
  </si>
  <si>
    <t>소음 및
진동</t>
    <phoneticPr fontId="4" type="noConversion"/>
  </si>
  <si>
    <t>해역
배출</t>
    <phoneticPr fontId="4" type="noConversion"/>
  </si>
  <si>
    <t>차량</t>
    <phoneticPr fontId="4" type="noConversion"/>
  </si>
  <si>
    <t>사업장배출시설계폐기물</t>
    <phoneticPr fontId="4" type="noConversion"/>
  </si>
  <si>
    <t>처리대상량 (㎥/일)</t>
    <phoneticPr fontId="4" type="noConversion"/>
  </si>
  <si>
    <t>하수연계처리</t>
    <phoneticPr fontId="1" type="noConversion"/>
  </si>
  <si>
    <r>
      <t>아황산가스
SO</t>
    </r>
    <r>
      <rPr>
        <vertAlign val="subscript"/>
        <sz val="11"/>
        <rFont val="바탕체"/>
        <family val="1"/>
        <charset val="129"/>
      </rPr>
      <t>2</t>
    </r>
    <r>
      <rPr>
        <sz val="11"/>
        <rFont val="바탕체"/>
        <family val="1"/>
        <charset val="129"/>
      </rPr>
      <t>(ppm/년)</t>
    </r>
    <phoneticPr fontId="7" type="noConversion"/>
  </si>
  <si>
    <r>
      <t>이산화질소
NO</t>
    </r>
    <r>
      <rPr>
        <vertAlign val="subscript"/>
        <sz val="11"/>
        <rFont val="바탕체"/>
        <family val="1"/>
        <charset val="129"/>
      </rPr>
      <t>2</t>
    </r>
    <r>
      <rPr>
        <sz val="11"/>
        <rFont val="바탕체"/>
        <family val="1"/>
        <charset val="129"/>
      </rPr>
      <t>(ppm/년)</t>
    </r>
    <phoneticPr fontId="7" type="noConversion"/>
  </si>
  <si>
    <t>자료:환경청소과</t>
    <phoneticPr fontId="4" type="noConversion"/>
  </si>
  <si>
    <t>자료:시 자원순환과</t>
    <phoneticPr fontId="4" type="noConversion"/>
  </si>
  <si>
    <t>서구 달서천로 7</t>
    <phoneticPr fontId="1" type="noConversion"/>
  </si>
  <si>
    <t>혐기/무산소/호기조합+urc+섬유디스크필터</t>
    <phoneticPr fontId="1" type="noConversion"/>
  </si>
  <si>
    <t>공기업</t>
    <phoneticPr fontId="1" type="noConversion"/>
  </si>
  <si>
    <t>자외선</t>
    <phoneticPr fontId="1" type="noConversion"/>
  </si>
  <si>
    <t>달서천</t>
    <phoneticPr fontId="1" type="noConversion"/>
  </si>
  <si>
    <t>금호강</t>
    <phoneticPr fontId="1" type="noConversion"/>
  </si>
  <si>
    <t>단위 : 개소, ㎡</t>
    <phoneticPr fontId="4" type="noConversion"/>
  </si>
  <si>
    <t xml:space="preserve"> 단위 : 개소</t>
    <phoneticPr fontId="4" type="noConversion"/>
  </si>
  <si>
    <t xml:space="preserve"> 자료:환경청소과</t>
    <phoneticPr fontId="4" type="noConversion"/>
  </si>
  <si>
    <t xml:space="preserve"> 단위 : 개소, 건</t>
    <phoneticPr fontId="4" type="noConversion"/>
  </si>
  <si>
    <t>주: 1) 수거처리량에 지정폐기물 미포함</t>
    <phoneticPr fontId="4" type="noConversion"/>
  </si>
  <si>
    <t xml:space="preserve">    2) 사업장생활폐기물 포함</t>
    <phoneticPr fontId="4" type="noConversion"/>
  </si>
  <si>
    <t>4. 생활폐기물</t>
    <phoneticPr fontId="4" type="noConversion"/>
  </si>
  <si>
    <t xml:space="preserve"> 단위 : %, 톤</t>
    <phoneticPr fontId="4" type="noConversion"/>
  </si>
  <si>
    <t xml:space="preserve"> 5. 폐기물 재활용률</t>
    <phoneticPr fontId="4" type="noConversion"/>
  </si>
  <si>
    <t>자료:시 자원순환과</t>
    <phoneticPr fontId="4" type="noConversion"/>
  </si>
  <si>
    <t xml:space="preserve"> 자료:시 물산업과</t>
    <phoneticPr fontId="4" type="noConversion"/>
  </si>
  <si>
    <r>
      <t>오  존
O</t>
    </r>
    <r>
      <rPr>
        <vertAlign val="subscript"/>
        <sz val="11"/>
        <rFont val="바탕체"/>
        <family val="1"/>
        <charset val="129"/>
      </rPr>
      <t>3</t>
    </r>
    <r>
      <rPr>
        <sz val="11"/>
        <rFont val="바탕체"/>
        <family val="1"/>
        <charset val="129"/>
      </rPr>
      <t>(ppm/8시간)</t>
    </r>
    <phoneticPr fontId="7" type="noConversion"/>
  </si>
  <si>
    <t>7. 하수종말처리장</t>
    <phoneticPr fontId="4" type="noConversion"/>
  </si>
  <si>
    <t>경 고</t>
    <phoneticPr fontId="4" type="noConversion"/>
  </si>
  <si>
    <t>기 타</t>
    <phoneticPr fontId="4" type="noConversion"/>
  </si>
  <si>
    <t xml:space="preserve"> 단위 : 명, 톤</t>
    <phoneticPr fontId="4" type="noConversion"/>
  </si>
  <si>
    <t xml:space="preserve"> 자료:환경청소과</t>
    <phoneticPr fontId="4" type="noConversion"/>
  </si>
  <si>
    <t>단위 : 명, 톤/일, 대</t>
    <phoneticPr fontId="4" type="noConversion"/>
  </si>
  <si>
    <t>인 구(A)</t>
    <phoneticPr fontId="4" type="noConversion"/>
  </si>
  <si>
    <t>행정구역</t>
    <phoneticPr fontId="4" type="noConversion"/>
  </si>
  <si>
    <t>인 구(B)</t>
    <phoneticPr fontId="4" type="noConversion"/>
  </si>
  <si>
    <t>청소구역</t>
    <phoneticPr fontId="4" type="noConversion"/>
  </si>
  <si>
    <t>해당연도
발 생 량</t>
    <phoneticPr fontId="4" type="noConversion"/>
  </si>
  <si>
    <t>기타보관량</t>
    <phoneticPr fontId="4" type="noConversion"/>
  </si>
  <si>
    <t>처리대상 제외량 (㎥/일)</t>
    <phoneticPr fontId="4" type="noConversion"/>
  </si>
  <si>
    <t>수거식
분뇨</t>
    <phoneticPr fontId="4" type="noConversion"/>
  </si>
  <si>
    <t>정화조·오수처리 오니</t>
  </si>
  <si>
    <t>주:폐기물재활용률=(B)/(A)*100</t>
    <phoneticPr fontId="4" type="noConversion"/>
  </si>
  <si>
    <t>개  소</t>
    <phoneticPr fontId="1" type="noConversion"/>
  </si>
  <si>
    <t>기매립량</t>
    <phoneticPr fontId="4" type="noConversion"/>
  </si>
  <si>
    <t>잔여매립
가능량</t>
    <phoneticPr fontId="4" type="noConversion"/>
  </si>
  <si>
    <t>연 별
및
동 별</t>
    <phoneticPr fontId="1" type="noConversion"/>
  </si>
  <si>
    <t>연  별</t>
    <phoneticPr fontId="4" type="noConversion"/>
  </si>
  <si>
    <t>연  별</t>
    <phoneticPr fontId="1" type="noConversion"/>
  </si>
  <si>
    <t xml:space="preserve">연   별 </t>
    <phoneticPr fontId="4" type="noConversion"/>
  </si>
  <si>
    <t>2 0 1 6</t>
    <phoneticPr fontId="4" type="noConversion"/>
  </si>
  <si>
    <t>2 0 1 5</t>
    <phoneticPr fontId="4" type="noConversion"/>
  </si>
  <si>
    <t>2 0 1 5</t>
    <phoneticPr fontId="1" type="noConversion"/>
  </si>
  <si>
    <t>2 0 1 6</t>
    <phoneticPr fontId="4" type="noConversion"/>
  </si>
  <si>
    <t>2 0 1 6</t>
    <phoneticPr fontId="4" type="noConversion"/>
  </si>
  <si>
    <t>하수연계처리</t>
  </si>
  <si>
    <t>달 서 천</t>
  </si>
  <si>
    <t>낙동강</t>
  </si>
  <si>
    <t>북    부</t>
  </si>
  <si>
    <t>혐기/무산소/호기조합+urc+섬유디스크필터</t>
  </si>
  <si>
    <t xml:space="preserve"> 자료:건설안전과, 환경청소과</t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</si>
  <si>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</si>
  <si>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</si>
  <si>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t xml:space="preserve"> 자료:시 물산업과</t>
    <phoneticPr fontId="4" type="noConversion"/>
  </si>
  <si>
    <t>오존</t>
    <phoneticPr fontId="1" type="noConversion"/>
  </si>
  <si>
    <t xml:space="preserve"> 4월</t>
    <phoneticPr fontId="7" type="noConversion"/>
  </si>
  <si>
    <t xml:space="preserve"> 3월</t>
    <phoneticPr fontId="7" type="noConversion"/>
  </si>
  <si>
    <t xml:space="preserve"> 2월</t>
    <phoneticPr fontId="7" type="noConversion"/>
  </si>
  <si>
    <t xml:space="preserve"> 1월</t>
    <phoneticPr fontId="7" type="noConversion"/>
  </si>
  <si>
    <t xml:space="preserve"> 6월</t>
    <phoneticPr fontId="7" type="noConversion"/>
  </si>
  <si>
    <t xml:space="preserve"> 5월</t>
    <phoneticPr fontId="7" type="noConversion"/>
  </si>
  <si>
    <t xml:space="preserve"> 7월</t>
    <phoneticPr fontId="7" type="noConversion"/>
  </si>
  <si>
    <t xml:space="preserve"> 8월</t>
    <phoneticPr fontId="7" type="noConversion"/>
  </si>
  <si>
    <t xml:space="preserve"> 9월</t>
    <phoneticPr fontId="7" type="noConversion"/>
  </si>
  <si>
    <t>10월</t>
    <phoneticPr fontId="7" type="noConversion"/>
  </si>
  <si>
    <t>11월</t>
    <phoneticPr fontId="7" type="noConversion"/>
  </si>
  <si>
    <t>12월</t>
    <phoneticPr fontId="7" type="noConversion"/>
  </si>
  <si>
    <t xml:space="preserve"> 1. 환경오염물질 배출사업장</t>
    <phoneticPr fontId="4" type="noConversion"/>
  </si>
  <si>
    <t>해역
배출</t>
    <phoneticPr fontId="1" type="noConversion"/>
  </si>
  <si>
    <r>
      <t>생  활  폐  기  물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</si>
  <si>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r>
      <t>지   정   폐   기   물</t>
    </r>
    <r>
      <rPr>
        <vertAlign val="superscript"/>
        <sz val="11"/>
        <rFont val="바탕체"/>
        <family val="1"/>
        <charset val="129"/>
      </rPr>
      <t>1,3)</t>
    </r>
    <phoneticPr fontId="4" type="noConversion"/>
  </si>
  <si>
    <t xml:space="preserve">    3) 감영성폐기물 제외</t>
    <phoneticPr fontId="4" type="noConversion"/>
  </si>
  <si>
    <t xml:space="preserve">    4) 생활폐기물에 한함</t>
    <phoneticPr fontId="4" type="noConversion"/>
  </si>
  <si>
    <t xml:space="preserve">    5) 의료폐기물 제외</t>
    <phoneticPr fontId="1" type="noConversion"/>
  </si>
  <si>
    <r>
      <t>처    리    업    체</t>
    </r>
    <r>
      <rPr>
        <vertAlign val="superscript"/>
        <sz val="11"/>
        <rFont val="바탕체"/>
        <family val="1"/>
        <charset val="129"/>
      </rPr>
      <t>4)</t>
    </r>
    <phoneticPr fontId="4" type="noConversion"/>
  </si>
  <si>
    <r>
      <t>자가처리업소</t>
    </r>
    <r>
      <rPr>
        <vertAlign val="superscript"/>
        <sz val="11"/>
        <rFont val="바탕체"/>
        <family val="1"/>
        <charset val="129"/>
      </rPr>
      <t>4,5)</t>
    </r>
    <phoneticPr fontId="4" type="noConversion"/>
  </si>
  <si>
    <t>-</t>
    <phoneticPr fontId="29" type="noConversion"/>
  </si>
  <si>
    <t xml:space="preserve"> 2. 환경오염배출사업장 단속 및 행정조치</t>
    <phoneticPr fontId="4" type="noConversion"/>
  </si>
  <si>
    <r>
      <t>수        거        처        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</si>
  <si>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지  방  자  치</t>
    </r>
    <r>
      <rPr>
        <vertAlign val="superscript"/>
        <sz val="11"/>
        <rFont val="바탕체"/>
        <family val="1"/>
        <charset val="129"/>
      </rPr>
      <t>4)</t>
    </r>
    <phoneticPr fontId="4" type="noConversion"/>
  </si>
  <si>
    <t>6. 하수 및 분뇨 발생량 및 처리현황</t>
  </si>
  <si>
    <t xml:space="preserve"> 8. 1일 1인당 오수 발생량</t>
    <phoneticPr fontId="4" type="noConversion"/>
  </si>
  <si>
    <t xml:space="preserve"> 연  별
 및
 월  별</t>
    <phoneticPr fontId="1" type="noConversion"/>
  </si>
  <si>
    <t>먼  지
Dust(㎍/㎥/년)</t>
    <phoneticPr fontId="7" type="noConversion"/>
  </si>
</sst>
</file>

<file path=xl/styles.xml><?xml version="1.0" encoding="utf-8"?>
<styleSheet xmlns="http://schemas.openxmlformats.org/spreadsheetml/2006/main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.000_ "/>
    <numFmt numFmtId="178" formatCode="0.0_ "/>
    <numFmt numFmtId="179" formatCode="0_ "/>
    <numFmt numFmtId="180" formatCode="#,##0.0_ "/>
    <numFmt numFmtId="181" formatCode="_-* #,##0.0_-;\-* #,##0.0_-;_-* &quot;-&quot;?_-;_-@_-"/>
    <numFmt numFmtId="182" formatCode="#,##0.0"/>
    <numFmt numFmtId="183" formatCode="#,##0;[Red]#,##0"/>
    <numFmt numFmtId="184" formatCode="#,##0_);[Red]\(#,##0\)"/>
    <numFmt numFmtId="185" formatCode="#,##0_ "/>
    <numFmt numFmtId="186" formatCode="#,##0;\-#,##0;&quot;-&quot;\ "/>
    <numFmt numFmtId="187" formatCode="_ * #,##0_ ;_ * \-#,##0_ ;_ * &quot; &quot;_ ;_ @_ "/>
    <numFmt numFmtId="188" formatCode="0.00_);[Red]\(0.00\)"/>
    <numFmt numFmtId="189" formatCode="\(#,##0\)"/>
    <numFmt numFmtId="190" formatCode="_-* #,##0.0_-;\-* #,##0.0_-;_-* &quot;-&quot;_-;_-@_-"/>
    <numFmt numFmtId="191" formatCode="yy\.mm\.dd"/>
    <numFmt numFmtId="192" formatCode="_-* #,##0.000_-;\-* #,##0.000_-;_-* &quot;-&quot;_-;_-@_-"/>
    <numFmt numFmtId="193" formatCode="_-* #,##0.00_-;\-* #,##0.00_-;_-* &quot;-&quot;?_-;_-@_-"/>
    <numFmt numFmtId="194" formatCode="_-* #,##0.000_-;\-* #,##0.000_-;_-* &quot;-&quot;??_-;_-@_-"/>
    <numFmt numFmtId="195" formatCode="_-* #,##0.00_-;\-* #,##0.00_-;_-* &quot;-&quot;_-;_-@_-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6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8"/>
      <name val="바탕체"/>
      <family val="1"/>
      <charset val="129"/>
    </font>
    <font>
      <vertAlign val="subscript"/>
      <sz val="11"/>
      <name val="바탕체"/>
      <family val="1"/>
      <charset val="129"/>
    </font>
    <font>
      <b/>
      <sz val="11"/>
      <color theme="5" tint="-0.249977111117893"/>
      <name val="바탕체"/>
      <family val="1"/>
      <charset val="129"/>
    </font>
    <font>
      <sz val="11"/>
      <color rgb="FFFF0000"/>
      <name val="바탕체"/>
      <family val="1"/>
      <charset val="129"/>
    </font>
    <font>
      <sz val="9"/>
      <color rgb="FFFF0000"/>
      <name val="바탕체"/>
      <family val="1"/>
      <charset val="129"/>
    </font>
    <font>
      <sz val="9"/>
      <color rgb="FFFF0000"/>
      <name val="돋움"/>
      <family val="3"/>
      <charset val="129"/>
    </font>
    <font>
      <sz val="11"/>
      <name val="Arial Unicode MS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43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187" fontId="6" fillId="0" borderId="0" xfId="10" applyNumberFormat="1" applyFont="1" applyFill="1" applyBorder="1" applyAlignment="1">
      <alignment vertical="center"/>
    </xf>
    <xf numFmtId="188" fontId="6" fillId="0" borderId="0" xfId="10" applyNumberFormat="1" applyFont="1" applyFill="1" applyBorder="1" applyAlignment="1">
      <alignment vertical="center"/>
    </xf>
    <xf numFmtId="0" fontId="6" fillId="0" borderId="0" xfId="1" applyFont="1" applyFill="1" applyAlignment="1">
      <alignment horizontal="fill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191" fontId="11" fillId="0" borderId="0" xfId="0" applyNumberFormat="1" applyFont="1" applyFill="1" applyAlignment="1">
      <alignment horizontal="center" vertical="center"/>
    </xf>
    <xf numFmtId="0" fontId="2" fillId="0" borderId="0" xfId="1" applyFont="1" applyFill="1">
      <alignment vertical="center"/>
    </xf>
    <xf numFmtId="190" fontId="6" fillId="0" borderId="0" xfId="12" applyNumberFormat="1" applyFont="1" applyAlignment="1">
      <alignment horizontal="center" vertical="center"/>
    </xf>
    <xf numFmtId="192" fontId="6" fillId="0" borderId="0" xfId="12" applyNumberFormat="1" applyFont="1" applyAlignment="1">
      <alignment horizontal="center" vertical="center"/>
    </xf>
    <xf numFmtId="192" fontId="6" fillId="0" borderId="0" xfId="12" applyNumberFormat="1" applyFont="1" applyFill="1" applyAlignment="1">
      <alignment horizontal="center" vertical="center"/>
    </xf>
    <xf numFmtId="41" fontId="6" fillId="0" borderId="0" xfId="12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92" fontId="5" fillId="0" borderId="0" xfId="1" applyNumberFormat="1" applyFont="1">
      <alignment vertical="center"/>
    </xf>
    <xf numFmtId="190" fontId="5" fillId="0" borderId="0" xfId="1" applyNumberFormat="1" applyFont="1">
      <alignment vertical="center"/>
    </xf>
    <xf numFmtId="192" fontId="2" fillId="0" borderId="0" xfId="1" applyNumberFormat="1">
      <alignment vertical="center"/>
    </xf>
    <xf numFmtId="194" fontId="2" fillId="0" borderId="0" xfId="1" applyNumberFormat="1">
      <alignment vertical="center"/>
    </xf>
    <xf numFmtId="0" fontId="5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41" fontId="5" fillId="2" borderId="0" xfId="1" applyNumberFormat="1" applyFont="1" applyFill="1" applyAlignment="1">
      <alignment vertical="center"/>
    </xf>
    <xf numFmtId="41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89" fontId="5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181" fontId="5" fillId="2" borderId="0" xfId="1" applyNumberFormat="1" applyFont="1" applyFill="1" applyBorder="1" applyAlignment="1">
      <alignment horizontal="center" vertical="center"/>
    </xf>
    <xf numFmtId="182" fontId="5" fillId="2" borderId="0" xfId="1" applyNumberFormat="1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41" fontId="5" fillId="2" borderId="0" xfId="12" applyFont="1" applyFill="1" applyBorder="1" applyAlignment="1">
      <alignment horizontal="center" vertical="center"/>
    </xf>
    <xf numFmtId="41" fontId="17" fillId="2" borderId="0" xfId="12" applyFont="1" applyFill="1" applyBorder="1" applyAlignment="1">
      <alignment horizontal="center" vertical="center"/>
    </xf>
    <xf numFmtId="41" fontId="5" fillId="2" borderId="0" xfId="12" applyFont="1" applyFill="1" applyBorder="1" applyAlignment="1">
      <alignment vertical="center"/>
    </xf>
    <xf numFmtId="41" fontId="5" fillId="2" borderId="0" xfId="12" applyFont="1" applyFill="1" applyAlignment="1">
      <alignment vertical="center"/>
    </xf>
    <xf numFmtId="0" fontId="5" fillId="2" borderId="0" xfId="1" applyFont="1" applyFill="1" applyAlignment="1"/>
    <xf numFmtId="0" fontId="5" fillId="2" borderId="0" xfId="1" applyFont="1" applyFill="1">
      <alignment vertical="center"/>
    </xf>
    <xf numFmtId="41" fontId="5" fillId="2" borderId="0" xfId="12" applyFont="1" applyFill="1" applyAlignment="1">
      <alignment horizontal="left"/>
    </xf>
    <xf numFmtId="41" fontId="16" fillId="2" borderId="0" xfId="12" applyFont="1" applyFill="1" applyAlignment="1">
      <alignment horizontal="left"/>
    </xf>
    <xf numFmtId="41" fontId="5" fillId="2" borderId="0" xfId="12" applyFont="1" applyFill="1" applyAlignment="1"/>
    <xf numFmtId="41" fontId="5" fillId="2" borderId="0" xfId="12" applyFont="1" applyFill="1">
      <alignment vertical="center"/>
    </xf>
    <xf numFmtId="0" fontId="16" fillId="2" borderId="0" xfId="1" applyFont="1" applyFill="1" applyAlignment="1"/>
    <xf numFmtId="0" fontId="16" fillId="2" borderId="0" xfId="1" applyFont="1" applyFill="1" applyAlignment="1">
      <alignment horizontal="center"/>
    </xf>
    <xf numFmtId="3" fontId="5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left" vertical="center"/>
    </xf>
    <xf numFmtId="0" fontId="5" fillId="2" borderId="0" xfId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41" fontId="20" fillId="2" borderId="0" xfId="12" applyFont="1" applyFill="1" applyAlignment="1">
      <alignment horizontal="left" vertical="center"/>
    </xf>
    <xf numFmtId="0" fontId="13" fillId="0" borderId="0" xfId="1" applyFont="1" applyAlignment="1">
      <alignment vertical="center"/>
    </xf>
    <xf numFmtId="0" fontId="13" fillId="2" borderId="0" xfId="1" applyFont="1" applyFill="1" applyAlignment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3" fontId="13" fillId="2" borderId="22" xfId="1" applyNumberFormat="1" applyFont="1" applyFill="1" applyBorder="1" applyAlignment="1">
      <alignment horizontal="center" vertical="center" wrapText="1"/>
    </xf>
    <xf numFmtId="3" fontId="13" fillId="2" borderId="23" xfId="1" applyNumberFormat="1" applyFont="1" applyFill="1" applyBorder="1" applyAlignment="1">
      <alignment horizontal="center" vertical="center" wrapText="1"/>
    </xf>
    <xf numFmtId="41" fontId="13" fillId="2" borderId="22" xfId="1" applyNumberFormat="1" applyFont="1" applyFill="1" applyBorder="1" applyAlignment="1">
      <alignment horizontal="center" vertical="center"/>
    </xf>
    <xf numFmtId="41" fontId="13" fillId="2" borderId="22" xfId="1" applyNumberFormat="1" applyFont="1" applyFill="1" applyBorder="1" applyAlignment="1">
      <alignment horizontal="right" vertical="center"/>
    </xf>
    <xf numFmtId="41" fontId="13" fillId="2" borderId="23" xfId="1" applyNumberFormat="1" applyFont="1" applyFill="1" applyBorder="1" applyAlignment="1">
      <alignment horizontal="center" vertical="center"/>
    </xf>
    <xf numFmtId="185" fontId="13" fillId="2" borderId="22" xfId="1" applyNumberFormat="1" applyFont="1" applyFill="1" applyBorder="1" applyAlignment="1">
      <alignment horizontal="center" vertical="center"/>
    </xf>
    <xf numFmtId="186" fontId="13" fillId="2" borderId="22" xfId="1" applyNumberFormat="1" applyFont="1" applyFill="1" applyBorder="1" applyAlignment="1">
      <alignment horizontal="center" vertical="center" wrapText="1"/>
    </xf>
    <xf numFmtId="185" fontId="13" fillId="2" borderId="23" xfId="1" applyNumberFormat="1" applyFont="1" applyFill="1" applyBorder="1" applyAlignment="1">
      <alignment horizontal="center" vertical="center"/>
    </xf>
    <xf numFmtId="190" fontId="2" fillId="0" borderId="0" xfId="1" applyNumberFormat="1">
      <alignment vertical="center"/>
    </xf>
    <xf numFmtId="0" fontId="5" fillId="2" borderId="25" xfId="1" applyFont="1" applyFill="1" applyBorder="1" applyAlignment="1">
      <alignment horizontal="center" vertical="center"/>
    </xf>
    <xf numFmtId="41" fontId="5" fillId="2" borderId="30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center" vertical="center"/>
    </xf>
    <xf numFmtId="41" fontId="5" fillId="2" borderId="31" xfId="1" applyNumberFormat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vertical="center"/>
    </xf>
    <xf numFmtId="41" fontId="5" fillId="2" borderId="30" xfId="10" applyNumberFormat="1" applyFont="1" applyFill="1" applyBorder="1" applyAlignment="1">
      <alignment vertical="center"/>
    </xf>
    <xf numFmtId="41" fontId="5" fillId="2" borderId="31" xfId="10" applyNumberFormat="1" applyFont="1" applyFill="1" applyBorder="1" applyAlignment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41" fontId="5" fillId="2" borderId="30" xfId="10" applyNumberFormat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horizontal="center" vertical="center" wrapText="1"/>
    </xf>
    <xf numFmtId="41" fontId="5" fillId="2" borderId="31" xfId="10" applyNumberFormat="1" applyFont="1" applyFill="1" applyBorder="1" applyAlignment="1">
      <alignment horizontal="center" vertical="center" wrapText="1"/>
    </xf>
    <xf numFmtId="41" fontId="5" fillId="2" borderId="22" xfId="10" applyNumberFormat="1" applyFont="1" applyFill="1" applyBorder="1" applyAlignment="1">
      <alignment horizontal="right" vertical="center"/>
    </xf>
    <xf numFmtId="41" fontId="5" fillId="2" borderId="31" xfId="10" applyNumberFormat="1" applyFont="1" applyFill="1" applyBorder="1" applyAlignment="1">
      <alignment horizontal="right" vertical="center"/>
    </xf>
    <xf numFmtId="41" fontId="5" fillId="2" borderId="22" xfId="1" applyNumberFormat="1" applyFont="1" applyFill="1" applyBorder="1" applyAlignment="1">
      <alignment horizontal="right" vertical="center"/>
    </xf>
    <xf numFmtId="41" fontId="5" fillId="2" borderId="22" xfId="12" applyFont="1" applyFill="1" applyBorder="1" applyAlignment="1">
      <alignment horizontal="center" vertical="center"/>
    </xf>
    <xf numFmtId="41" fontId="5" fillId="2" borderId="24" xfId="12" applyFont="1" applyFill="1" applyBorder="1" applyAlignment="1">
      <alignment horizontal="center" vertical="center"/>
    </xf>
    <xf numFmtId="41" fontId="5" fillId="2" borderId="25" xfId="12" applyFont="1" applyFill="1" applyBorder="1" applyAlignment="1">
      <alignment horizontal="center" vertical="center"/>
    </xf>
    <xf numFmtId="41" fontId="5" fillId="2" borderId="27" xfId="12" applyFont="1" applyFill="1" applyBorder="1" applyAlignment="1">
      <alignment horizontal="right" vertical="center"/>
    </xf>
    <xf numFmtId="41" fontId="5" fillId="2" borderId="28" xfId="12" applyFont="1" applyFill="1" applyBorder="1" applyAlignment="1">
      <alignment horizontal="right" vertical="center"/>
    </xf>
    <xf numFmtId="41" fontId="5" fillId="2" borderId="29" xfId="12" applyFont="1" applyFill="1" applyBorder="1" applyAlignment="1">
      <alignment horizontal="right" vertical="center"/>
    </xf>
    <xf numFmtId="41" fontId="5" fillId="2" borderId="30" xfId="12" applyFont="1" applyFill="1" applyBorder="1" applyAlignment="1">
      <alignment horizontal="right" vertical="center"/>
    </xf>
    <xf numFmtId="41" fontId="5" fillId="2" borderId="22" xfId="12" applyFont="1" applyFill="1" applyBorder="1" applyAlignment="1">
      <alignment horizontal="right" vertical="center"/>
    </xf>
    <xf numFmtId="41" fontId="5" fillId="2" borderId="31" xfId="12" applyFont="1" applyFill="1" applyBorder="1" applyAlignment="1">
      <alignment horizontal="right" vertical="center"/>
    </xf>
    <xf numFmtId="41" fontId="5" fillId="2" borderId="32" xfId="12" applyFont="1" applyFill="1" applyBorder="1" applyAlignment="1">
      <alignment horizontal="right" vertical="center"/>
    </xf>
    <xf numFmtId="41" fontId="5" fillId="2" borderId="23" xfId="12" applyFont="1" applyFill="1" applyBorder="1" applyAlignment="1">
      <alignment horizontal="right" vertical="center"/>
    </xf>
    <xf numFmtId="41" fontId="5" fillId="2" borderId="33" xfId="12" applyFont="1" applyFill="1" applyBorder="1" applyAlignment="1">
      <alignment horizontal="right" vertical="center"/>
    </xf>
    <xf numFmtId="181" fontId="5" fillId="2" borderId="22" xfId="1" applyNumberFormat="1" applyFont="1" applyFill="1" applyBorder="1" applyAlignment="1">
      <alignment vertical="center"/>
    </xf>
    <xf numFmtId="181" fontId="5" fillId="2" borderId="22" xfId="1" applyNumberFormat="1" applyFont="1" applyFill="1" applyBorder="1" applyAlignment="1">
      <alignment horizontal="center" vertical="center"/>
    </xf>
    <xf numFmtId="181" fontId="5" fillId="2" borderId="31" xfId="1" applyNumberFormat="1" applyFont="1" applyFill="1" applyBorder="1" applyAlignment="1">
      <alignment vertical="center"/>
    </xf>
    <xf numFmtId="193" fontId="5" fillId="2" borderId="30" xfId="1" applyNumberFormat="1" applyFont="1" applyFill="1" applyBorder="1" applyAlignment="1">
      <alignment horizontal="center" vertical="center"/>
    </xf>
    <xf numFmtId="181" fontId="5" fillId="2" borderId="31" xfId="1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41" fontId="5" fillId="2" borderId="22" xfId="8" applyNumberFormat="1" applyFont="1" applyFill="1" applyBorder="1" applyAlignment="1">
      <alignment horizontal="center" vertical="center"/>
    </xf>
    <xf numFmtId="3" fontId="13" fillId="2" borderId="22" xfId="8" applyNumberFormat="1" applyFont="1" applyFill="1" applyBorder="1" applyAlignment="1">
      <alignment horizontal="center" vertical="center" wrapText="1"/>
    </xf>
    <xf numFmtId="41" fontId="5" fillId="2" borderId="22" xfId="1" applyNumberFormat="1" applyFont="1" applyFill="1" applyBorder="1" applyAlignment="1">
      <alignment vertical="center"/>
    </xf>
    <xf numFmtId="41" fontId="13" fillId="2" borderId="22" xfId="1" applyNumberFormat="1" applyFont="1" applyFill="1" applyBorder="1" applyAlignment="1">
      <alignment horizontal="center" vertical="center" wrapText="1"/>
    </xf>
    <xf numFmtId="41" fontId="5" fillId="2" borderId="31" xfId="1" applyNumberFormat="1" applyFont="1" applyFill="1" applyBorder="1" applyAlignment="1">
      <alignment vertical="center"/>
    </xf>
    <xf numFmtId="41" fontId="5" fillId="2" borderId="30" xfId="1" applyNumberFormat="1" applyFont="1" applyFill="1" applyBorder="1" applyAlignment="1">
      <alignment horizontal="right" vertical="center"/>
    </xf>
    <xf numFmtId="41" fontId="5" fillId="2" borderId="22" xfId="8" applyNumberFormat="1" applyFont="1" applyFill="1" applyBorder="1" applyAlignment="1">
      <alignment vertical="center"/>
    </xf>
    <xf numFmtId="41" fontId="5" fillId="2" borderId="22" xfId="9" applyNumberFormat="1" applyFont="1" applyFill="1" applyBorder="1" applyAlignment="1">
      <alignment vertical="center"/>
    </xf>
    <xf numFmtId="41" fontId="5" fillId="2" borderId="22" xfId="9" applyNumberFormat="1" applyFont="1" applyFill="1" applyBorder="1" applyAlignment="1">
      <alignment horizontal="center" vertical="center"/>
    </xf>
    <xf numFmtId="41" fontId="13" fillId="2" borderId="22" xfId="9" applyNumberFormat="1" applyFont="1" applyFill="1" applyBorder="1" applyAlignment="1">
      <alignment horizontal="center" vertical="center"/>
    </xf>
    <xf numFmtId="41" fontId="5" fillId="2" borderId="31" xfId="9" applyNumberFormat="1" applyFont="1" applyFill="1" applyBorder="1" applyAlignment="1">
      <alignment vertical="center"/>
    </xf>
    <xf numFmtId="41" fontId="5" fillId="2" borderId="30" xfId="9" applyNumberFormat="1" applyFont="1" applyFill="1" applyBorder="1" applyAlignment="1">
      <alignment horizontal="right" vertical="center"/>
    </xf>
    <xf numFmtId="41" fontId="5" fillId="2" borderId="22" xfId="9" applyNumberFormat="1" applyFont="1" applyFill="1" applyBorder="1" applyAlignment="1">
      <alignment horizontal="right" vertical="center"/>
    </xf>
    <xf numFmtId="41" fontId="5" fillId="2" borderId="23" xfId="9" applyNumberFormat="1" applyFont="1" applyFill="1" applyBorder="1" applyAlignment="1">
      <alignment vertical="center"/>
    </xf>
    <xf numFmtId="41" fontId="5" fillId="2" borderId="23" xfId="8" applyNumberFormat="1" applyFont="1" applyFill="1" applyBorder="1" applyAlignment="1">
      <alignment vertical="center"/>
    </xf>
    <xf numFmtId="41" fontId="5" fillId="2" borderId="23" xfId="9" applyNumberFormat="1" applyFont="1" applyFill="1" applyBorder="1" applyAlignment="1">
      <alignment horizontal="right" vertical="center"/>
    </xf>
    <xf numFmtId="3" fontId="13" fillId="2" borderId="23" xfId="8" applyNumberFormat="1" applyFont="1" applyFill="1" applyBorder="1" applyAlignment="1">
      <alignment horizontal="center" vertical="center" wrapText="1"/>
    </xf>
    <xf numFmtId="41" fontId="5" fillId="2" borderId="23" xfId="9" applyNumberFormat="1" applyFont="1" applyFill="1" applyBorder="1" applyAlignment="1">
      <alignment horizontal="center" vertical="center"/>
    </xf>
    <xf numFmtId="41" fontId="13" fillId="2" borderId="23" xfId="9" applyNumberFormat="1" applyFont="1" applyFill="1" applyBorder="1" applyAlignment="1">
      <alignment horizontal="center" vertical="center"/>
    </xf>
    <xf numFmtId="41" fontId="5" fillId="2" borderId="33" xfId="9" applyNumberFormat="1" applyFont="1" applyFill="1" applyBorder="1" applyAlignment="1">
      <alignment vertical="center"/>
    </xf>
    <xf numFmtId="0" fontId="13" fillId="0" borderId="30" xfId="1" applyNumberFormat="1" applyFont="1" applyFill="1" applyBorder="1" applyAlignment="1">
      <alignment horizontal="center" vertical="center" wrapText="1"/>
    </xf>
    <xf numFmtId="3" fontId="13" fillId="0" borderId="22" xfId="1" applyNumberFormat="1" applyFont="1" applyFill="1" applyBorder="1" applyAlignment="1">
      <alignment horizontal="center" vertical="center" wrapText="1"/>
    </xf>
    <xf numFmtId="41" fontId="13" fillId="0" borderId="22" xfId="1" applyNumberFormat="1" applyFont="1" applyFill="1" applyBorder="1" applyAlignment="1">
      <alignment horizontal="right" vertical="center"/>
    </xf>
    <xf numFmtId="41" fontId="13" fillId="0" borderId="22" xfId="1" applyNumberFormat="1" applyFont="1" applyBorder="1" applyAlignment="1">
      <alignment horizontal="center" vertical="center"/>
    </xf>
    <xf numFmtId="41" fontId="13" fillId="0" borderId="22" xfId="1" applyNumberFormat="1" applyFont="1" applyFill="1" applyBorder="1" applyAlignment="1">
      <alignment horizontal="center" vertical="center"/>
    </xf>
    <xf numFmtId="41" fontId="13" fillId="0" borderId="22" xfId="1" applyNumberFormat="1" applyFont="1" applyFill="1" applyBorder="1" applyAlignment="1">
      <alignment horizontal="center" vertical="center" wrapText="1"/>
    </xf>
    <xf numFmtId="185" fontId="13" fillId="0" borderId="22" xfId="1" applyNumberFormat="1" applyFont="1" applyFill="1" applyBorder="1" applyAlignment="1">
      <alignment horizontal="center" vertical="center"/>
    </xf>
    <xf numFmtId="186" fontId="13" fillId="0" borderId="22" xfId="1" applyNumberFormat="1" applyFont="1" applyFill="1" applyBorder="1" applyAlignment="1">
      <alignment horizontal="center" vertical="center" wrapText="1"/>
    </xf>
    <xf numFmtId="41" fontId="13" fillId="0" borderId="31" xfId="1" applyNumberFormat="1" applyFont="1" applyFill="1" applyBorder="1" applyAlignment="1">
      <alignment horizontal="center" vertical="center"/>
    </xf>
    <xf numFmtId="3" fontId="13" fillId="0" borderId="30" xfId="1" applyNumberFormat="1" applyFont="1" applyFill="1" applyBorder="1" applyAlignment="1">
      <alignment horizontal="center" vertical="center" wrapText="1"/>
    </xf>
    <xf numFmtId="3" fontId="13" fillId="0" borderId="22" xfId="1" applyNumberFormat="1" applyFont="1" applyFill="1" applyBorder="1" applyAlignment="1">
      <alignment horizontal="center" vertical="center"/>
    </xf>
    <xf numFmtId="3" fontId="22" fillId="0" borderId="22" xfId="1" applyNumberFormat="1" applyFont="1" applyFill="1" applyBorder="1" applyAlignment="1">
      <alignment horizontal="center" vertical="center" wrapText="1"/>
    </xf>
    <xf numFmtId="0" fontId="13" fillId="0" borderId="32" xfId="1" applyNumberFormat="1" applyFont="1" applyFill="1" applyBorder="1" applyAlignment="1">
      <alignment horizontal="center" vertical="center" wrapText="1"/>
    </xf>
    <xf numFmtId="41" fontId="13" fillId="0" borderId="23" xfId="1" applyNumberFormat="1" applyFont="1" applyFill="1" applyBorder="1" applyAlignment="1">
      <alignment horizontal="right" vertical="center"/>
    </xf>
    <xf numFmtId="41" fontId="13" fillId="0" borderId="23" xfId="1" applyNumberFormat="1" applyFont="1" applyFill="1" applyBorder="1" applyAlignment="1">
      <alignment horizontal="center" vertical="center"/>
    </xf>
    <xf numFmtId="41" fontId="13" fillId="2" borderId="23" xfId="1" applyNumberFormat="1" applyFont="1" applyFill="1" applyBorder="1" applyAlignment="1">
      <alignment horizontal="center" vertical="center" wrapText="1"/>
    </xf>
    <xf numFmtId="187" fontId="5" fillId="2" borderId="27" xfId="10" applyNumberFormat="1" applyFont="1" applyFill="1" applyBorder="1" applyAlignment="1">
      <alignment vertical="center"/>
    </xf>
    <xf numFmtId="187" fontId="5" fillId="2" borderId="28" xfId="10" applyNumberFormat="1" applyFont="1" applyFill="1" applyBorder="1" applyAlignment="1">
      <alignment vertical="center"/>
    </xf>
    <xf numFmtId="188" fontId="5" fillId="2" borderId="29" xfId="10" applyNumberFormat="1" applyFont="1" applyFill="1" applyBorder="1" applyAlignment="1">
      <alignment vertical="center"/>
    </xf>
    <xf numFmtId="41" fontId="5" fillId="2" borderId="30" xfId="10" applyFont="1" applyFill="1" applyBorder="1" applyAlignment="1">
      <alignment horizontal="right" vertical="center"/>
    </xf>
    <xf numFmtId="41" fontId="5" fillId="2" borderId="22" xfId="10" applyFont="1" applyFill="1" applyBorder="1" applyAlignment="1">
      <alignment horizontal="right" vertical="center"/>
    </xf>
    <xf numFmtId="187" fontId="5" fillId="2" borderId="30" xfId="10" applyNumberFormat="1" applyFont="1" applyFill="1" applyBorder="1" applyAlignment="1">
      <alignment vertical="center"/>
    </xf>
    <xf numFmtId="187" fontId="5" fillId="2" borderId="22" xfId="10" applyNumberFormat="1" applyFont="1" applyFill="1" applyBorder="1" applyAlignment="1">
      <alignment vertical="center"/>
    </xf>
    <xf numFmtId="187" fontId="5" fillId="2" borderId="32" xfId="10" applyNumberFormat="1" applyFont="1" applyFill="1" applyBorder="1" applyAlignment="1">
      <alignment vertical="center"/>
    </xf>
    <xf numFmtId="187" fontId="5" fillId="2" borderId="23" xfId="10" applyNumberFormat="1" applyFont="1" applyFill="1" applyBorder="1" applyAlignment="1">
      <alignment vertical="center"/>
    </xf>
    <xf numFmtId="177" fontId="5" fillId="2" borderId="30" xfId="1" applyNumberFormat="1" applyFont="1" applyFill="1" applyBorder="1" applyAlignment="1">
      <alignment horizontal="center" vertical="center"/>
    </xf>
    <xf numFmtId="178" fontId="5" fillId="2" borderId="22" xfId="1" applyNumberFormat="1" applyFont="1" applyFill="1" applyBorder="1" applyAlignment="1">
      <alignment horizontal="center" vertical="center"/>
    </xf>
    <xf numFmtId="177" fontId="5" fillId="2" borderId="22" xfId="1" applyNumberFormat="1" applyFont="1" applyFill="1" applyBorder="1" applyAlignment="1">
      <alignment horizontal="center" vertical="center"/>
    </xf>
    <xf numFmtId="179" fontId="5" fillId="2" borderId="22" xfId="1" applyNumberFormat="1" applyFont="1" applyFill="1" applyBorder="1" applyAlignment="1">
      <alignment horizontal="center" vertical="center"/>
    </xf>
    <xf numFmtId="180" fontId="5" fillId="2" borderId="31" xfId="1" applyNumberFormat="1" applyFont="1" applyFill="1" applyBorder="1" applyAlignment="1">
      <alignment horizontal="center" vertical="center"/>
    </xf>
    <xf numFmtId="177" fontId="5" fillId="2" borderId="30" xfId="0" applyNumberFormat="1" applyFont="1" applyFill="1" applyBorder="1" applyAlignment="1">
      <alignment horizontal="center" vertical="center"/>
    </xf>
    <xf numFmtId="178" fontId="5" fillId="2" borderId="22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179" fontId="5" fillId="2" borderId="22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center" vertical="center"/>
    </xf>
    <xf numFmtId="178" fontId="5" fillId="2" borderId="23" xfId="0" applyNumberFormat="1" applyFon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179" fontId="5" fillId="2" borderId="23" xfId="0" applyNumberFormat="1" applyFont="1" applyFill="1" applyBorder="1" applyAlignment="1">
      <alignment horizontal="center" vertical="center"/>
    </xf>
    <xf numFmtId="192" fontId="5" fillId="2" borderId="27" xfId="12" applyNumberFormat="1" applyFont="1" applyFill="1" applyBorder="1" applyAlignment="1">
      <alignment horizontal="center" vertical="center"/>
    </xf>
    <xf numFmtId="190" fontId="5" fillId="2" borderId="28" xfId="12" applyNumberFormat="1" applyFont="1" applyFill="1" applyBorder="1" applyAlignment="1">
      <alignment horizontal="center" vertical="center"/>
    </xf>
    <xf numFmtId="192" fontId="5" fillId="2" borderId="28" xfId="12" applyNumberFormat="1" applyFont="1" applyFill="1" applyBorder="1" applyAlignment="1">
      <alignment horizontal="center" vertical="center"/>
    </xf>
    <xf numFmtId="41" fontId="5" fillId="2" borderId="28" xfId="12" applyNumberFormat="1" applyFont="1" applyFill="1" applyBorder="1" applyAlignment="1">
      <alignment horizontal="center" vertical="center"/>
    </xf>
    <xf numFmtId="190" fontId="5" fillId="2" borderId="29" xfId="12" applyNumberFormat="1" applyFont="1" applyFill="1" applyBorder="1" applyAlignment="1">
      <alignment horizontal="center" vertical="center"/>
    </xf>
    <xf numFmtId="192" fontId="5" fillId="2" borderId="30" xfId="12" applyNumberFormat="1" applyFont="1" applyFill="1" applyBorder="1" applyAlignment="1">
      <alignment horizontal="center" vertical="center"/>
    </xf>
    <xf numFmtId="190" fontId="5" fillId="2" borderId="22" xfId="12" applyNumberFormat="1" applyFont="1" applyFill="1" applyBorder="1" applyAlignment="1">
      <alignment horizontal="center" vertical="center"/>
    </xf>
    <xf numFmtId="192" fontId="5" fillId="2" borderId="22" xfId="12" applyNumberFormat="1" applyFont="1" applyFill="1" applyBorder="1" applyAlignment="1">
      <alignment horizontal="center" vertical="center"/>
    </xf>
    <xf numFmtId="41" fontId="5" fillId="2" borderId="22" xfId="12" applyNumberFormat="1" applyFont="1" applyFill="1" applyBorder="1" applyAlignment="1">
      <alignment horizontal="center" vertical="center"/>
    </xf>
    <xf numFmtId="190" fontId="5" fillId="2" borderId="31" xfId="12" applyNumberFormat="1" applyFont="1" applyFill="1" applyBorder="1" applyAlignment="1">
      <alignment horizontal="center" vertical="center"/>
    </xf>
    <xf numFmtId="192" fontId="5" fillId="2" borderId="32" xfId="12" applyNumberFormat="1" applyFont="1" applyFill="1" applyBorder="1" applyAlignment="1">
      <alignment horizontal="center" vertical="center"/>
    </xf>
    <xf numFmtId="190" fontId="5" fillId="2" borderId="23" xfId="12" applyNumberFormat="1" applyFont="1" applyFill="1" applyBorder="1" applyAlignment="1">
      <alignment horizontal="center" vertical="center"/>
    </xf>
    <xf numFmtId="192" fontId="5" fillId="2" borderId="23" xfId="12" applyNumberFormat="1" applyFont="1" applyFill="1" applyBorder="1" applyAlignment="1">
      <alignment horizontal="center" vertical="center"/>
    </xf>
    <xf numFmtId="41" fontId="5" fillId="2" borderId="23" xfId="12" applyNumberFormat="1" applyFont="1" applyFill="1" applyBorder="1" applyAlignment="1">
      <alignment horizontal="center" vertical="center"/>
    </xf>
    <xf numFmtId="190" fontId="5" fillId="2" borderId="33" xfId="12" applyNumberFormat="1" applyFont="1" applyFill="1" applyBorder="1" applyAlignment="1">
      <alignment horizontal="center" vertical="center"/>
    </xf>
    <xf numFmtId="41" fontId="5" fillId="2" borderId="23" xfId="12" applyFont="1" applyFill="1" applyBorder="1" applyAlignment="1">
      <alignment horizontal="center" vertical="center"/>
    </xf>
    <xf numFmtId="0" fontId="20" fillId="2" borderId="0" xfId="1" applyFont="1" applyFill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14" fillId="2" borderId="0" xfId="1" applyFont="1" applyFill="1" applyAlignment="1">
      <alignment horizontal="left" vertical="center" indent="1"/>
    </xf>
    <xf numFmtId="0" fontId="5" fillId="2" borderId="34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176" fontId="5" fillId="2" borderId="39" xfId="1" applyNumberFormat="1" applyFont="1" applyFill="1" applyBorder="1" applyAlignment="1">
      <alignment horizontal="center" vertical="center"/>
    </xf>
    <xf numFmtId="176" fontId="5" fillId="2" borderId="40" xfId="1" applyNumberFormat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vertical="center" indent="1"/>
    </xf>
    <xf numFmtId="0" fontId="5" fillId="2" borderId="16" xfId="1" applyFont="1" applyFill="1" applyBorder="1" applyAlignment="1">
      <alignment horizontal="left" vertical="center"/>
    </xf>
    <xf numFmtId="41" fontId="5" fillId="2" borderId="4" xfId="12" applyFont="1" applyFill="1" applyBorder="1" applyAlignment="1">
      <alignment horizontal="left" vertical="center"/>
    </xf>
    <xf numFmtId="41" fontId="13" fillId="0" borderId="33" xfId="1" applyNumberFormat="1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41" fontId="14" fillId="2" borderId="0" xfId="12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41" fontId="5" fillId="2" borderId="0" xfId="12" applyFont="1" applyFill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188" fontId="5" fillId="2" borderId="31" xfId="10" applyNumberFormat="1" applyFont="1" applyFill="1" applyBorder="1" applyAlignment="1">
      <alignment vertical="center"/>
    </xf>
    <xf numFmtId="188" fontId="5" fillId="2" borderId="33" xfId="10" applyNumberFormat="1" applyFont="1" applyFill="1" applyBorder="1" applyAlignment="1">
      <alignment vertical="center"/>
    </xf>
    <xf numFmtId="195" fontId="5" fillId="2" borderId="30" xfId="12" applyNumberFormat="1" applyFont="1" applyFill="1" applyBorder="1" applyAlignment="1">
      <alignment horizontal="center" vertical="center"/>
    </xf>
    <xf numFmtId="195" fontId="5" fillId="2" borderId="32" xfId="12" applyNumberFormat="1" applyFont="1" applyFill="1" applyBorder="1" applyAlignment="1">
      <alignment horizontal="center" vertical="center"/>
    </xf>
    <xf numFmtId="195" fontId="5" fillId="2" borderId="22" xfId="12" applyNumberFormat="1" applyFont="1" applyFill="1" applyBorder="1" applyAlignment="1">
      <alignment horizontal="center" vertical="center"/>
    </xf>
    <xf numFmtId="195" fontId="5" fillId="2" borderId="23" xfId="12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41" fontId="5" fillId="2" borderId="0" xfId="12" applyFont="1" applyFill="1" applyAlignment="1">
      <alignment vertical="center"/>
    </xf>
    <xf numFmtId="41" fontId="5" fillId="2" borderId="2" xfId="12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/>
    </xf>
    <xf numFmtId="41" fontId="5" fillId="2" borderId="1" xfId="12" applyFont="1" applyFill="1" applyBorder="1" applyAlignment="1">
      <alignment horizontal="center" vertical="center" wrapText="1"/>
    </xf>
    <xf numFmtId="41" fontId="5" fillId="2" borderId="1" xfId="1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/>
    </xf>
    <xf numFmtId="184" fontId="5" fillId="2" borderId="2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 wrapText="1"/>
    </xf>
    <xf numFmtId="185" fontId="13" fillId="2" borderId="2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41" fontId="5" fillId="2" borderId="35" xfId="1" applyNumberFormat="1" applyFont="1" applyFill="1" applyBorder="1" applyAlignment="1">
      <alignment horizontal="center" vertical="center"/>
    </xf>
    <xf numFmtId="41" fontId="5" fillId="2" borderId="36" xfId="1" applyNumberFormat="1" applyFont="1" applyFill="1" applyBorder="1" applyAlignment="1">
      <alignment horizontal="center" vertical="center"/>
    </xf>
    <xf numFmtId="41" fontId="5" fillId="2" borderId="37" xfId="1" applyNumberFormat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/>
    </xf>
    <xf numFmtId="41" fontId="5" fillId="2" borderId="48" xfId="10" applyNumberFormat="1" applyFont="1" applyFill="1" applyBorder="1" applyAlignment="1">
      <alignment vertical="center"/>
    </xf>
    <xf numFmtId="41" fontId="5" fillId="2" borderId="49" xfId="10" applyNumberFormat="1" applyFont="1" applyFill="1" applyBorder="1" applyAlignment="1">
      <alignment vertical="center"/>
    </xf>
    <xf numFmtId="41" fontId="5" fillId="2" borderId="50" xfId="10" applyNumberFormat="1" applyFont="1" applyFill="1" applyBorder="1" applyAlignment="1">
      <alignment vertical="center"/>
    </xf>
    <xf numFmtId="0" fontId="5" fillId="2" borderId="34" xfId="1" applyFont="1" applyFill="1" applyBorder="1" applyAlignment="1">
      <alignment horizontal="center" vertical="center" wrapText="1"/>
    </xf>
    <xf numFmtId="41" fontId="5" fillId="2" borderId="35" xfId="10" applyNumberFormat="1" applyFont="1" applyFill="1" applyBorder="1" applyAlignment="1">
      <alignment horizontal="center" vertical="center"/>
    </xf>
    <xf numFmtId="41" fontId="5" fillId="2" borderId="36" xfId="10" applyNumberFormat="1" applyFont="1" applyFill="1" applyBorder="1" applyAlignment="1">
      <alignment horizontal="center" vertical="center"/>
    </xf>
    <xf numFmtId="41" fontId="5" fillId="2" borderId="36" xfId="10" applyNumberFormat="1" applyFont="1" applyFill="1" applyBorder="1" applyAlignment="1">
      <alignment horizontal="center" vertical="center" wrapText="1"/>
    </xf>
    <xf numFmtId="41" fontId="5" fillId="2" borderId="37" xfId="10" applyNumberFormat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41" fontId="5" fillId="2" borderId="47" xfId="12" applyFont="1" applyFill="1" applyBorder="1" applyAlignment="1">
      <alignment horizontal="center" vertical="center"/>
    </xf>
    <xf numFmtId="41" fontId="5" fillId="2" borderId="34" xfId="12" applyFont="1" applyFill="1" applyBorder="1" applyAlignment="1">
      <alignment horizontal="center" vertical="center"/>
    </xf>
    <xf numFmtId="195" fontId="5" fillId="2" borderId="35" xfId="12" applyNumberFormat="1" applyFont="1" applyFill="1" applyBorder="1" applyAlignment="1">
      <alignment horizontal="center" vertical="center"/>
    </xf>
    <xf numFmtId="41" fontId="5" fillId="2" borderId="36" xfId="12" applyFont="1" applyFill="1" applyBorder="1" applyAlignment="1">
      <alignment horizontal="center" vertical="center"/>
    </xf>
    <xf numFmtId="195" fontId="5" fillId="2" borderId="36" xfId="12" applyNumberFormat="1" applyFont="1" applyFill="1" applyBorder="1" applyAlignment="1">
      <alignment horizontal="center" vertical="center"/>
    </xf>
    <xf numFmtId="190" fontId="5" fillId="2" borderId="36" xfId="12" applyNumberFormat="1" applyFont="1" applyFill="1" applyBorder="1" applyAlignment="1">
      <alignment horizontal="center" vertical="center"/>
    </xf>
    <xf numFmtId="41" fontId="5" fillId="2" borderId="36" xfId="12" applyNumberFormat="1" applyFont="1" applyFill="1" applyBorder="1" applyAlignment="1">
      <alignment horizontal="center" vertical="center"/>
    </xf>
    <xf numFmtId="190" fontId="5" fillId="2" borderId="37" xfId="12" applyNumberFormat="1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 wrapText="1"/>
    </xf>
    <xf numFmtId="0" fontId="5" fillId="2" borderId="34" xfId="1" applyNumberFormat="1" applyFont="1" applyFill="1" applyBorder="1" applyAlignment="1">
      <alignment horizontal="center" vertical="center"/>
    </xf>
    <xf numFmtId="193" fontId="5" fillId="2" borderId="35" xfId="1" applyNumberFormat="1" applyFont="1" applyFill="1" applyBorder="1" applyAlignment="1">
      <alignment horizontal="right" vertical="center"/>
    </xf>
    <xf numFmtId="181" fontId="5" fillId="2" borderId="36" xfId="1" applyNumberFormat="1" applyFont="1" applyFill="1" applyBorder="1" applyAlignment="1">
      <alignment vertical="center"/>
    </xf>
    <xf numFmtId="181" fontId="5" fillId="2" borderId="36" xfId="8" applyNumberFormat="1" applyFont="1" applyFill="1" applyBorder="1" applyAlignment="1">
      <alignment vertical="center"/>
    </xf>
    <xf numFmtId="181" fontId="5" fillId="2" borderId="36" xfId="1" applyNumberFormat="1" applyFont="1" applyFill="1" applyBorder="1" applyAlignment="1">
      <alignment horizontal="right" vertical="center"/>
    </xf>
    <xf numFmtId="181" fontId="5" fillId="2" borderId="36" xfId="1" applyNumberFormat="1" applyFont="1" applyFill="1" applyBorder="1" applyAlignment="1">
      <alignment horizontal="center" vertical="center"/>
    </xf>
    <xf numFmtId="181" fontId="5" fillId="2" borderId="37" xfId="1" applyNumberFormat="1" applyFont="1" applyFill="1" applyBorder="1" applyAlignment="1">
      <alignment vertical="center"/>
    </xf>
    <xf numFmtId="41" fontId="5" fillId="2" borderId="36" xfId="8" applyNumberFormat="1" applyFont="1" applyFill="1" applyBorder="1" applyAlignment="1">
      <alignment horizontal="center" vertical="center"/>
    </xf>
    <xf numFmtId="3" fontId="13" fillId="2" borderId="36" xfId="8" applyNumberFormat="1" applyFont="1" applyFill="1" applyBorder="1" applyAlignment="1">
      <alignment horizontal="center" vertical="center" wrapText="1"/>
    </xf>
    <xf numFmtId="3" fontId="13" fillId="2" borderId="36" xfId="1" applyNumberFormat="1" applyFont="1" applyFill="1" applyBorder="1" applyAlignment="1">
      <alignment horizontal="center" vertical="center" wrapText="1"/>
    </xf>
    <xf numFmtId="3" fontId="5" fillId="2" borderId="36" xfId="1" applyNumberFormat="1" applyFont="1" applyFill="1" applyBorder="1" applyAlignment="1">
      <alignment horizontal="center" vertical="center"/>
    </xf>
    <xf numFmtId="184" fontId="5" fillId="2" borderId="43" xfId="1" applyNumberFormat="1" applyFont="1" applyFill="1" applyBorder="1" applyAlignment="1">
      <alignment horizontal="center" vertical="center"/>
    </xf>
    <xf numFmtId="41" fontId="5" fillId="2" borderId="48" xfId="9" applyNumberFormat="1" applyFont="1" applyFill="1" applyBorder="1" applyAlignment="1">
      <alignment horizontal="right" vertical="center"/>
    </xf>
    <xf numFmtId="41" fontId="5" fillId="2" borderId="49" xfId="9" applyNumberFormat="1" applyFont="1" applyFill="1" applyBorder="1" applyAlignment="1">
      <alignment vertical="center"/>
    </xf>
    <xf numFmtId="41" fontId="5" fillId="2" borderId="49" xfId="8" applyNumberFormat="1" applyFont="1" applyFill="1" applyBorder="1" applyAlignment="1">
      <alignment vertical="center"/>
    </xf>
    <xf numFmtId="41" fontId="5" fillId="2" borderId="49" xfId="9" applyNumberFormat="1" applyFont="1" applyFill="1" applyBorder="1" applyAlignment="1">
      <alignment horizontal="right" vertical="center"/>
    </xf>
    <xf numFmtId="3" fontId="13" fillId="2" borderId="49" xfId="8" applyNumberFormat="1" applyFont="1" applyFill="1" applyBorder="1" applyAlignment="1">
      <alignment horizontal="center" vertical="center" wrapText="1"/>
    </xf>
    <xf numFmtId="3" fontId="13" fillId="2" borderId="49" xfId="1" applyNumberFormat="1" applyFont="1" applyFill="1" applyBorder="1" applyAlignment="1">
      <alignment horizontal="center" vertical="center" wrapText="1"/>
    </xf>
    <xf numFmtId="41" fontId="5" fillId="2" borderId="49" xfId="9" applyNumberFormat="1" applyFont="1" applyFill="1" applyBorder="1" applyAlignment="1">
      <alignment horizontal="center" vertical="center"/>
    </xf>
    <xf numFmtId="41" fontId="13" fillId="2" borderId="49" xfId="9" applyNumberFormat="1" applyFont="1" applyFill="1" applyBorder="1" applyAlignment="1">
      <alignment horizontal="center" vertical="center"/>
    </xf>
    <xf numFmtId="41" fontId="5" fillId="2" borderId="50" xfId="9" applyNumberFormat="1" applyFont="1" applyFill="1" applyBorder="1" applyAlignment="1">
      <alignment vertical="center"/>
    </xf>
    <xf numFmtId="3" fontId="13" fillId="0" borderId="35" xfId="1" applyNumberFormat="1" applyFont="1" applyFill="1" applyBorder="1" applyAlignment="1">
      <alignment horizontal="center" vertical="center" wrapText="1"/>
    </xf>
    <xf numFmtId="3" fontId="13" fillId="0" borderId="36" xfId="1" applyNumberFormat="1" applyFont="1" applyFill="1" applyBorder="1" applyAlignment="1">
      <alignment horizontal="center" vertical="center" wrapText="1"/>
    </xf>
    <xf numFmtId="41" fontId="13" fillId="0" borderId="36" xfId="1" applyNumberFormat="1" applyFont="1" applyFill="1" applyBorder="1" applyAlignment="1">
      <alignment horizontal="right" vertical="center"/>
    </xf>
    <xf numFmtId="41" fontId="13" fillId="0" borderId="36" xfId="1" applyNumberFormat="1" applyFont="1" applyFill="1" applyBorder="1" applyAlignment="1">
      <alignment horizontal="center" vertical="center"/>
    </xf>
    <xf numFmtId="41" fontId="13" fillId="0" borderId="36" xfId="1" applyNumberFormat="1" applyFont="1" applyBorder="1" applyAlignment="1">
      <alignment horizontal="center" vertical="center"/>
    </xf>
    <xf numFmtId="41" fontId="13" fillId="0" borderId="36" xfId="1" applyNumberFormat="1" applyFont="1" applyFill="1" applyBorder="1" applyAlignment="1">
      <alignment horizontal="center" vertical="center" wrapText="1"/>
    </xf>
    <xf numFmtId="185" fontId="13" fillId="0" borderId="36" xfId="1" applyNumberFormat="1" applyFont="1" applyFill="1" applyBorder="1" applyAlignment="1">
      <alignment horizontal="center" vertical="center"/>
    </xf>
    <xf numFmtId="3" fontId="13" fillId="0" borderId="36" xfId="1" applyNumberFormat="1" applyFont="1" applyFill="1" applyBorder="1" applyAlignment="1">
      <alignment horizontal="center" vertical="center"/>
    </xf>
    <xf numFmtId="41" fontId="13" fillId="0" borderId="37" xfId="1" applyNumberFormat="1" applyFont="1" applyFill="1" applyBorder="1" applyAlignment="1">
      <alignment horizontal="center" vertical="center"/>
    </xf>
    <xf numFmtId="185" fontId="13" fillId="2" borderId="1" xfId="1" applyNumberFormat="1" applyFont="1" applyFill="1" applyBorder="1" applyAlignment="1">
      <alignment horizontal="center" vertical="center"/>
    </xf>
    <xf numFmtId="0" fontId="13" fillId="0" borderId="48" xfId="1" applyNumberFormat="1" applyFont="1" applyFill="1" applyBorder="1" applyAlignment="1">
      <alignment horizontal="center" vertical="center" wrapText="1"/>
    </xf>
    <xf numFmtId="41" fontId="13" fillId="0" borderId="49" xfId="1" applyNumberFormat="1" applyFont="1" applyFill="1" applyBorder="1" applyAlignment="1">
      <alignment horizontal="right" vertical="center"/>
    </xf>
    <xf numFmtId="41" fontId="13" fillId="2" borderId="49" xfId="1" applyNumberFormat="1" applyFont="1" applyFill="1" applyBorder="1" applyAlignment="1">
      <alignment horizontal="center" vertical="center"/>
    </xf>
    <xf numFmtId="41" fontId="13" fillId="2" borderId="49" xfId="1" applyNumberFormat="1" applyFont="1" applyFill="1" applyBorder="1" applyAlignment="1">
      <alignment horizontal="right" vertical="center"/>
    </xf>
    <xf numFmtId="41" fontId="13" fillId="0" borderId="49" xfId="1" applyNumberFormat="1" applyFont="1" applyFill="1" applyBorder="1" applyAlignment="1">
      <alignment horizontal="center" vertical="center"/>
    </xf>
    <xf numFmtId="41" fontId="13" fillId="2" borderId="49" xfId="1" applyNumberFormat="1" applyFont="1" applyFill="1" applyBorder="1" applyAlignment="1">
      <alignment horizontal="center" vertical="center" wrapText="1"/>
    </xf>
    <xf numFmtId="185" fontId="13" fillId="2" borderId="49" xfId="1" applyNumberFormat="1" applyFont="1" applyFill="1" applyBorder="1" applyAlignment="1">
      <alignment horizontal="center" vertical="center"/>
    </xf>
    <xf numFmtId="186" fontId="13" fillId="2" borderId="49" xfId="1" applyNumberFormat="1" applyFont="1" applyFill="1" applyBorder="1" applyAlignment="1">
      <alignment horizontal="center" vertical="center" wrapText="1"/>
    </xf>
    <xf numFmtId="41" fontId="13" fillId="0" borderId="50" xfId="1" applyNumberFormat="1" applyFont="1" applyFill="1" applyBorder="1" applyAlignment="1">
      <alignment horizontal="center" vertical="center"/>
    </xf>
    <xf numFmtId="187" fontId="5" fillId="2" borderId="48" xfId="10" applyNumberFormat="1" applyFont="1" applyFill="1" applyBorder="1" applyAlignment="1">
      <alignment vertical="center"/>
    </xf>
    <xf numFmtId="187" fontId="5" fillId="2" borderId="49" xfId="10" applyNumberFormat="1" applyFont="1" applyFill="1" applyBorder="1" applyAlignment="1">
      <alignment vertical="center"/>
    </xf>
    <xf numFmtId="188" fontId="5" fillId="2" borderId="50" xfId="10" applyNumberFormat="1" applyFont="1" applyFill="1" applyBorder="1" applyAlignment="1">
      <alignment vertical="center"/>
    </xf>
    <xf numFmtId="177" fontId="5" fillId="2" borderId="48" xfId="0" applyNumberFormat="1" applyFont="1" applyFill="1" applyBorder="1" applyAlignment="1">
      <alignment horizontal="center" vertical="center"/>
    </xf>
    <xf numFmtId="178" fontId="5" fillId="2" borderId="49" xfId="0" applyNumberFormat="1" applyFont="1" applyFill="1" applyBorder="1" applyAlignment="1">
      <alignment horizontal="center" vertical="center"/>
    </xf>
    <xf numFmtId="177" fontId="5" fillId="2" borderId="49" xfId="0" applyNumberFormat="1" applyFont="1" applyFill="1" applyBorder="1" applyAlignment="1">
      <alignment horizontal="center" vertical="center"/>
    </xf>
    <xf numFmtId="179" fontId="5" fillId="2" borderId="49" xfId="0" applyNumberFormat="1" applyFont="1" applyFill="1" applyBorder="1" applyAlignment="1">
      <alignment horizontal="center" vertical="center"/>
    </xf>
    <xf numFmtId="180" fontId="5" fillId="2" borderId="50" xfId="1" applyNumberFormat="1" applyFont="1" applyFill="1" applyBorder="1" applyAlignment="1">
      <alignment horizontal="center" vertical="center"/>
    </xf>
    <xf numFmtId="0" fontId="25" fillId="2" borderId="0" xfId="1" applyFont="1" applyFill="1" applyBorder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5" fillId="2" borderId="0" xfId="1" applyFont="1" applyFill="1" applyAlignment="1">
      <alignment vertical="center"/>
    </xf>
    <xf numFmtId="186" fontId="13" fillId="0" borderId="23" xfId="1" applyNumberFormat="1" applyFont="1" applyFill="1" applyBorder="1" applyAlignment="1">
      <alignment horizontal="center" vertical="center" wrapText="1"/>
    </xf>
    <xf numFmtId="41" fontId="5" fillId="0" borderId="23" xfId="9" applyNumberFormat="1" applyFont="1" applyFill="1" applyBorder="1" applyAlignment="1">
      <alignment vertical="center"/>
    </xf>
    <xf numFmtId="193" fontId="5" fillId="0" borderId="3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33" xfId="0" applyNumberFormat="1" applyFont="1" applyFill="1" applyBorder="1" applyAlignment="1">
      <alignment horizontal="right" vertical="center"/>
    </xf>
    <xf numFmtId="0" fontId="25" fillId="2" borderId="0" xfId="1" applyFont="1" applyFill="1">
      <alignment vertical="center"/>
    </xf>
    <xf numFmtId="41" fontId="5" fillId="2" borderId="0" xfId="12" applyFont="1" applyFill="1" applyAlignment="1">
      <alignment vertical="center"/>
    </xf>
    <xf numFmtId="41" fontId="25" fillId="2" borderId="0" xfId="12" applyFont="1" applyFill="1" applyAlignment="1">
      <alignment vertical="center"/>
    </xf>
    <xf numFmtId="41" fontId="5" fillId="0" borderId="32" xfId="9" applyNumberFormat="1" applyFont="1" applyFill="1" applyBorder="1" applyAlignment="1">
      <alignment horizontal="right" vertical="center"/>
    </xf>
    <xf numFmtId="190" fontId="5" fillId="0" borderId="23" xfId="9" applyNumberFormat="1" applyFont="1" applyFill="1" applyBorder="1" applyAlignment="1">
      <alignment vertical="center"/>
    </xf>
    <xf numFmtId="41" fontId="5" fillId="0" borderId="26" xfId="12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180" fontId="5" fillId="2" borderId="33" xfId="1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41" fontId="5" fillId="0" borderId="32" xfId="10" applyNumberFormat="1" applyFont="1" applyFill="1" applyBorder="1" applyAlignment="1">
      <alignment vertical="center"/>
    </xf>
    <xf numFmtId="41" fontId="5" fillId="0" borderId="23" xfId="10" applyNumberFormat="1" applyFont="1" applyFill="1" applyBorder="1" applyAlignment="1">
      <alignment vertical="center"/>
    </xf>
    <xf numFmtId="41" fontId="5" fillId="0" borderId="33" xfId="10" applyNumberFormat="1" applyFont="1" applyFill="1" applyBorder="1" applyAlignment="1">
      <alignment vertical="center"/>
    </xf>
    <xf numFmtId="41" fontId="5" fillId="0" borderId="0" xfId="10" applyNumberFormat="1" applyFont="1" applyFill="1" applyBorder="1" applyAlignment="1">
      <alignment vertical="center"/>
    </xf>
    <xf numFmtId="41" fontId="5" fillId="0" borderId="27" xfId="11" applyNumberFormat="1" applyFont="1" applyFill="1" applyBorder="1" applyAlignment="1">
      <alignment horizontal="center" vertical="center"/>
    </xf>
    <xf numFmtId="41" fontId="5" fillId="0" borderId="28" xfId="11" applyNumberFormat="1" applyFont="1" applyFill="1" applyBorder="1" applyAlignment="1">
      <alignment horizontal="center" vertical="center"/>
    </xf>
    <xf numFmtId="41" fontId="5" fillId="0" borderId="29" xfId="11" applyNumberFormat="1" applyFont="1" applyFill="1" applyBorder="1" applyAlignment="1">
      <alignment horizontal="center" vertical="center"/>
    </xf>
    <xf numFmtId="41" fontId="5" fillId="0" borderId="30" xfId="11" applyNumberFormat="1" applyFont="1" applyFill="1" applyBorder="1" applyAlignment="1">
      <alignment horizontal="center" vertical="center"/>
    </xf>
    <xf numFmtId="41" fontId="5" fillId="0" borderId="36" xfId="11" applyNumberFormat="1" applyFont="1" applyFill="1" applyBorder="1" applyAlignment="1">
      <alignment horizontal="center" vertical="center"/>
    </xf>
    <xf numFmtId="41" fontId="5" fillId="0" borderId="37" xfId="11" applyNumberFormat="1" applyFont="1" applyFill="1" applyBorder="1" applyAlignment="1">
      <alignment horizontal="center" vertical="center"/>
    </xf>
    <xf numFmtId="41" fontId="5" fillId="0" borderId="22" xfId="11" applyNumberFormat="1" applyFont="1" applyFill="1" applyBorder="1" applyAlignment="1">
      <alignment horizontal="center" vertical="center"/>
    </xf>
    <xf numFmtId="41" fontId="5" fillId="0" borderId="31" xfId="11" applyNumberFormat="1" applyFont="1" applyFill="1" applyBorder="1" applyAlignment="1">
      <alignment horizontal="center" vertical="center"/>
    </xf>
    <xf numFmtId="41" fontId="5" fillId="0" borderId="22" xfId="11" applyNumberFormat="1" applyFont="1" applyFill="1" applyBorder="1" applyAlignment="1">
      <alignment horizontal="right" vertical="center"/>
    </xf>
    <xf numFmtId="41" fontId="5" fillId="0" borderId="32" xfId="11" applyNumberFormat="1" applyFont="1" applyFill="1" applyBorder="1" applyAlignment="1">
      <alignment horizontal="center" vertical="center"/>
    </xf>
    <xf numFmtId="41" fontId="5" fillId="0" borderId="23" xfId="11" applyNumberFormat="1" applyFont="1" applyFill="1" applyBorder="1" applyAlignment="1">
      <alignment horizontal="center" vertical="center"/>
    </xf>
    <xf numFmtId="41" fontId="5" fillId="0" borderId="33" xfId="1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distributed" vertical="center" justifyLastLine="1"/>
    </xf>
    <xf numFmtId="0" fontId="5" fillId="0" borderId="25" xfId="1" applyFont="1" applyFill="1" applyBorder="1" applyAlignment="1">
      <alignment horizontal="distributed" vertical="center" justifyLastLine="1"/>
    </xf>
    <xf numFmtId="0" fontId="5" fillId="0" borderId="25" xfId="1" applyFont="1" applyFill="1" applyBorder="1" applyAlignment="1">
      <alignment horizontal="distributed" vertical="center" wrapText="1" justifyLastLine="1"/>
    </xf>
    <xf numFmtId="0" fontId="5" fillId="0" borderId="26" xfId="1" applyFont="1" applyFill="1" applyBorder="1" applyAlignment="1">
      <alignment horizontal="distributed" vertical="center" justifyLastLine="1"/>
    </xf>
    <xf numFmtId="41" fontId="5" fillId="0" borderId="32" xfId="1" applyNumberFormat="1" applyFont="1" applyFill="1" applyBorder="1" applyAlignment="1">
      <alignment horizontal="center" vertical="center"/>
    </xf>
    <xf numFmtId="41" fontId="5" fillId="0" borderId="23" xfId="1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27" xfId="1" applyNumberFormat="1" applyFont="1" applyFill="1" applyBorder="1" applyAlignment="1">
      <alignment horizontal="center" vertical="center"/>
    </xf>
    <xf numFmtId="41" fontId="5" fillId="0" borderId="28" xfId="1" applyNumberFormat="1" applyFont="1" applyFill="1" applyBorder="1" applyAlignment="1">
      <alignment horizontal="center" vertical="center"/>
    </xf>
    <xf numFmtId="41" fontId="5" fillId="0" borderId="29" xfId="1" applyNumberFormat="1" applyFont="1" applyFill="1" applyBorder="1" applyAlignment="1">
      <alignment horizontal="center" vertical="center"/>
    </xf>
    <xf numFmtId="41" fontId="5" fillId="0" borderId="30" xfId="1" applyNumberFormat="1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center" vertical="center"/>
    </xf>
    <xf numFmtId="41" fontId="5" fillId="0" borderId="22" xfId="1" applyNumberFormat="1" applyFont="1" applyFill="1" applyBorder="1" applyAlignment="1">
      <alignment horizontal="right" vertical="center"/>
    </xf>
    <xf numFmtId="41" fontId="5" fillId="0" borderId="31" xfId="10" applyNumberFormat="1" applyFont="1" applyFill="1" applyBorder="1" applyAlignment="1">
      <alignment horizontal="right" vertical="center"/>
    </xf>
    <xf numFmtId="41" fontId="5" fillId="0" borderId="31" xfId="1" applyNumberFormat="1" applyFont="1" applyFill="1" applyBorder="1" applyAlignment="1">
      <alignment horizontal="right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41" fontId="5" fillId="2" borderId="12" xfId="12" applyFont="1" applyFill="1" applyBorder="1" applyAlignment="1">
      <alignment horizontal="center" vertical="center"/>
    </xf>
    <xf numFmtId="41" fontId="5" fillId="2" borderId="43" xfId="12" applyFont="1" applyFill="1" applyBorder="1" applyAlignment="1">
      <alignment horizontal="center" vertical="center"/>
    </xf>
    <xf numFmtId="41" fontId="5" fillId="2" borderId="7" xfId="12" applyFont="1" applyFill="1" applyBorder="1" applyAlignment="1">
      <alignment horizontal="center" vertical="center"/>
    </xf>
    <xf numFmtId="41" fontId="5" fillId="2" borderId="9" xfId="12" applyFont="1" applyFill="1" applyBorder="1" applyAlignment="1">
      <alignment horizontal="center" vertical="center"/>
    </xf>
    <xf numFmtId="41" fontId="5" fillId="2" borderId="1" xfId="12" applyFont="1" applyFill="1" applyBorder="1" applyAlignment="1">
      <alignment horizontal="center" vertical="center" wrapText="1"/>
    </xf>
    <xf numFmtId="41" fontId="5" fillId="2" borderId="1" xfId="12" applyFont="1" applyFill="1" applyBorder="1" applyAlignment="1">
      <alignment horizontal="center" vertical="center"/>
    </xf>
    <xf numFmtId="41" fontId="5" fillId="2" borderId="11" xfId="12" applyFont="1" applyFill="1" applyBorder="1" applyAlignment="1">
      <alignment horizontal="center" vertical="center"/>
    </xf>
    <xf numFmtId="41" fontId="5" fillId="2" borderId="12" xfId="12" applyFont="1" applyFill="1" applyBorder="1" applyAlignment="1">
      <alignment horizontal="center" vertical="center" wrapText="1"/>
    </xf>
    <xf numFmtId="41" fontId="5" fillId="2" borderId="2" xfId="12" applyFont="1" applyFill="1" applyBorder="1" applyAlignment="1">
      <alignment horizontal="center" vertical="center"/>
    </xf>
    <xf numFmtId="41" fontId="5" fillId="2" borderId="6" xfId="12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/>
    </xf>
    <xf numFmtId="41" fontId="5" fillId="2" borderId="11" xfId="12" applyFont="1" applyFill="1" applyBorder="1" applyAlignment="1">
      <alignment horizontal="center" vertical="center" wrapText="1"/>
    </xf>
    <xf numFmtId="41" fontId="5" fillId="2" borderId="43" xfId="12" applyFont="1" applyFill="1" applyBorder="1" applyAlignment="1">
      <alignment horizontal="center" vertical="center" wrapText="1"/>
    </xf>
    <xf numFmtId="41" fontId="5" fillId="2" borderId="0" xfId="12" applyFont="1" applyFill="1" applyAlignment="1">
      <alignment vertical="center"/>
    </xf>
    <xf numFmtId="41" fontId="5" fillId="2" borderId="8" xfId="12" applyFont="1" applyFill="1" applyBorder="1" applyAlignment="1">
      <alignment horizontal="center" vertical="center"/>
    </xf>
    <xf numFmtId="41" fontId="5" fillId="2" borderId="15" xfId="12" applyFont="1" applyFill="1" applyBorder="1" applyAlignment="1">
      <alignment horizontal="center" vertical="center"/>
    </xf>
    <xf numFmtId="41" fontId="5" fillId="2" borderId="10" xfId="12" applyFont="1" applyFill="1" applyBorder="1" applyAlignment="1">
      <alignment horizontal="center" vertical="center"/>
    </xf>
    <xf numFmtId="41" fontId="5" fillId="2" borderId="42" xfId="12" applyFont="1" applyFill="1" applyBorder="1" applyAlignment="1">
      <alignment horizontal="center" vertical="center"/>
    </xf>
    <xf numFmtId="41" fontId="14" fillId="2" borderId="0" xfId="12" applyFont="1" applyFill="1" applyAlignment="1">
      <alignment vertical="center"/>
    </xf>
    <xf numFmtId="41" fontId="5" fillId="2" borderId="0" xfId="12" applyFont="1" applyFill="1" applyBorder="1" applyAlignment="1">
      <alignment vertical="center"/>
    </xf>
    <xf numFmtId="41" fontId="5" fillId="2" borderId="13" xfId="12" applyFont="1" applyFill="1" applyBorder="1" applyAlignment="1">
      <alignment horizontal="center" vertical="center"/>
    </xf>
    <xf numFmtId="41" fontId="5" fillId="2" borderId="4" xfId="12" applyFont="1" applyFill="1" applyBorder="1" applyAlignment="1">
      <alignment horizontal="left" vertical="center"/>
    </xf>
    <xf numFmtId="41" fontId="24" fillId="2" borderId="0" xfId="12" applyFont="1" applyFill="1" applyAlignment="1">
      <alignment vertical="center"/>
    </xf>
    <xf numFmtId="41" fontId="18" fillId="2" borderId="0" xfId="12" applyFont="1" applyFill="1" applyAlignment="1">
      <alignment vertical="center"/>
    </xf>
    <xf numFmtId="41" fontId="5" fillId="2" borderId="7" xfId="12" applyFont="1" applyFill="1" applyBorder="1" applyAlignment="1">
      <alignment horizontal="center" vertical="center" wrapText="1"/>
    </xf>
    <xf numFmtId="41" fontId="5" fillId="2" borderId="4" xfId="12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3" fontId="5" fillId="2" borderId="4" xfId="1" applyNumberFormat="1" applyFont="1" applyFill="1" applyBorder="1" applyAlignment="1">
      <alignment vertical="center"/>
    </xf>
    <xf numFmtId="181" fontId="5" fillId="2" borderId="0" xfId="1" applyNumberFormat="1" applyFont="1" applyFill="1" applyAlignment="1">
      <alignment horizontal="left" vertical="center"/>
    </xf>
    <xf numFmtId="181" fontId="5" fillId="2" borderId="0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183" fontId="5" fillId="2" borderId="1" xfId="1" applyNumberFormat="1" applyFont="1" applyFill="1" applyBorder="1" applyAlignment="1">
      <alignment horizontal="center" vertical="center" wrapText="1"/>
    </xf>
    <xf numFmtId="183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184" fontId="5" fillId="2" borderId="7" xfId="1" applyNumberFormat="1" applyFont="1" applyFill="1" applyBorder="1" applyAlignment="1">
      <alignment horizontal="center" vertical="center"/>
    </xf>
    <xf numFmtId="184" fontId="5" fillId="2" borderId="42" xfId="1" applyNumberFormat="1" applyFont="1" applyFill="1" applyBorder="1" applyAlignment="1">
      <alignment horizontal="center" vertical="center"/>
    </xf>
    <xf numFmtId="184" fontId="5" fillId="2" borderId="8" xfId="1" applyNumberFormat="1" applyFont="1" applyFill="1" applyBorder="1" applyAlignment="1">
      <alignment horizontal="center" vertical="center"/>
    </xf>
    <xf numFmtId="184" fontId="5" fillId="2" borderId="9" xfId="1" applyNumberFormat="1" applyFont="1" applyFill="1" applyBorder="1" applyAlignment="1">
      <alignment horizontal="center" vertical="center"/>
    </xf>
    <xf numFmtId="184" fontId="5" fillId="2" borderId="4" xfId="1" applyNumberFormat="1" applyFont="1" applyFill="1" applyBorder="1" applyAlignment="1">
      <alignment horizontal="center" vertical="center"/>
    </xf>
    <xf numFmtId="184" fontId="5" fillId="2" borderId="10" xfId="1" applyNumberFormat="1" applyFont="1" applyFill="1" applyBorder="1" applyAlignment="1">
      <alignment horizontal="center" vertical="center"/>
    </xf>
    <xf numFmtId="184" fontId="5" fillId="2" borderId="12" xfId="1" applyNumberFormat="1" applyFont="1" applyFill="1" applyBorder="1" applyAlignment="1">
      <alignment horizontal="center" vertical="center"/>
    </xf>
    <xf numFmtId="184" fontId="5" fillId="2" borderId="43" xfId="1" applyNumberFormat="1" applyFont="1" applyFill="1" applyBorder="1" applyAlignment="1">
      <alignment horizontal="center" vertical="center"/>
    </xf>
    <xf numFmtId="184" fontId="5" fillId="2" borderId="6" xfId="1" applyNumberFormat="1" applyFont="1" applyFill="1" applyBorder="1" applyAlignment="1">
      <alignment horizontal="center" vertical="center"/>
    </xf>
    <xf numFmtId="184" fontId="5" fillId="2" borderId="3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/>
    </xf>
    <xf numFmtId="184" fontId="5" fillId="2" borderId="1" xfId="1" applyNumberFormat="1" applyFont="1" applyFill="1" applyBorder="1" applyAlignment="1">
      <alignment horizontal="center" vertical="center" wrapText="1"/>
    </xf>
    <xf numFmtId="184" fontId="5" fillId="2" borderId="2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vertical="center" indent="1"/>
    </xf>
    <xf numFmtId="0" fontId="5" fillId="2" borderId="3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85" fontId="13" fillId="2" borderId="12" xfId="1" applyNumberFormat="1" applyFont="1" applyFill="1" applyBorder="1" applyAlignment="1">
      <alignment horizontal="center" vertical="center" wrapText="1"/>
    </xf>
    <xf numFmtId="185" fontId="13" fillId="2" borderId="43" xfId="1" applyNumberFormat="1" applyFont="1" applyFill="1" applyBorder="1" applyAlignment="1">
      <alignment horizontal="center" vertical="center" wrapText="1"/>
    </xf>
    <xf numFmtId="185" fontId="13" fillId="2" borderId="12" xfId="1" applyNumberFormat="1" applyFont="1" applyFill="1" applyBorder="1" applyAlignment="1">
      <alignment horizontal="center" vertical="center"/>
    </xf>
    <xf numFmtId="185" fontId="13" fillId="2" borderId="4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wrapText="1"/>
    </xf>
    <xf numFmtId="0" fontId="13" fillId="2" borderId="43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185" fontId="13" fillId="2" borderId="2" xfId="1" applyNumberFormat="1" applyFont="1" applyFill="1" applyBorder="1" applyAlignment="1">
      <alignment horizontal="center" vertical="center"/>
    </xf>
    <xf numFmtId="185" fontId="13" fillId="2" borderId="6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185" fontId="13" fillId="2" borderId="3" xfId="1" applyNumberFormat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vertical="center"/>
    </xf>
  </cellXfs>
  <cellStyles count="13">
    <cellStyle name="Header1" xfId="2"/>
    <cellStyle name="Header2" xfId="3"/>
    <cellStyle name="쉼표 [0]" xfId="12" builtinId="6"/>
    <cellStyle name="쉼표 [0] 2" xfId="4"/>
    <cellStyle name="쉼표 [0] 3" xfId="5"/>
    <cellStyle name="쉼표 [0] 4" xfId="10"/>
    <cellStyle name="콤마 [0]_95" xfId="6"/>
    <cellStyle name="콤마_95" xfId="7"/>
    <cellStyle name="통화 [0] 2" xfId="8"/>
    <cellStyle name="표준" xfId="0" builtinId="0"/>
    <cellStyle name="표준 2" xfId="1"/>
    <cellStyle name="표준 3" xfId="11"/>
    <cellStyle name="표준_6.하수및분뇨수거(환경관리과)" xfId="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>
      <selection sqref="A1:E1"/>
    </sheetView>
  </sheetViews>
  <sheetFormatPr defaultColWidth="9" defaultRowHeight="13.5"/>
  <cols>
    <col min="1" max="1" width="12.5" style="25" customWidth="1"/>
    <col min="2" max="13" width="6.125" style="25" customWidth="1"/>
    <col min="14" max="14" width="6.75" style="25" customWidth="1"/>
    <col min="15" max="16384" width="9" style="25"/>
  </cols>
  <sheetData>
    <row r="1" spans="1:14" ht="20.25" customHeight="1">
      <c r="A1" s="341" t="s">
        <v>269</v>
      </c>
      <c r="B1" s="341"/>
      <c r="C1" s="341"/>
      <c r="D1" s="341"/>
      <c r="E1" s="341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customHeight="1">
      <c r="A3" s="342" t="s">
        <v>208</v>
      </c>
      <c r="B3" s="34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5.5" customHeight="1">
      <c r="A4" s="343" t="s">
        <v>238</v>
      </c>
      <c r="B4" s="345" t="s">
        <v>189</v>
      </c>
      <c r="C4" s="346"/>
      <c r="D4" s="346"/>
      <c r="E4" s="346"/>
      <c r="F4" s="346"/>
      <c r="G4" s="347"/>
      <c r="H4" s="345" t="s">
        <v>190</v>
      </c>
      <c r="I4" s="346"/>
      <c r="J4" s="346"/>
      <c r="K4" s="346"/>
      <c r="L4" s="346"/>
      <c r="M4" s="347"/>
      <c r="N4" s="338" t="s">
        <v>191</v>
      </c>
    </row>
    <row r="5" spans="1:14" ht="27.75" customHeight="1">
      <c r="A5" s="344"/>
      <c r="B5" s="213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213" t="s">
        <v>87</v>
      </c>
      <c r="H5" s="213" t="s">
        <v>82</v>
      </c>
      <c r="I5" s="213" t="s">
        <v>83</v>
      </c>
      <c r="J5" s="213" t="s">
        <v>84</v>
      </c>
      <c r="K5" s="213" t="s">
        <v>85</v>
      </c>
      <c r="L5" s="213" t="s">
        <v>86</v>
      </c>
      <c r="M5" s="213" t="s">
        <v>87</v>
      </c>
      <c r="N5" s="339"/>
    </row>
    <row r="6" spans="1:14" ht="25.5" customHeight="1">
      <c r="A6" s="175" t="s">
        <v>123</v>
      </c>
      <c r="B6" s="210">
        <v>369</v>
      </c>
      <c r="C6" s="211">
        <v>4</v>
      </c>
      <c r="D6" s="211">
        <v>12</v>
      </c>
      <c r="E6" s="211">
        <v>24</v>
      </c>
      <c r="F6" s="211">
        <v>198</v>
      </c>
      <c r="G6" s="211">
        <v>131</v>
      </c>
      <c r="H6" s="211">
        <v>438</v>
      </c>
      <c r="I6" s="211">
        <v>5</v>
      </c>
      <c r="J6" s="211">
        <v>69</v>
      </c>
      <c r="K6" s="211">
        <v>68</v>
      </c>
      <c r="L6" s="211">
        <v>41</v>
      </c>
      <c r="M6" s="211">
        <v>255</v>
      </c>
      <c r="N6" s="212">
        <v>9</v>
      </c>
    </row>
    <row r="7" spans="1:14" ht="25.5" customHeight="1">
      <c r="A7" s="64" t="s">
        <v>124</v>
      </c>
      <c r="B7" s="65">
        <v>365</v>
      </c>
      <c r="C7" s="68">
        <v>5</v>
      </c>
      <c r="D7" s="68">
        <v>7</v>
      </c>
      <c r="E7" s="68">
        <v>22</v>
      </c>
      <c r="F7" s="68">
        <v>197</v>
      </c>
      <c r="G7" s="68">
        <v>134</v>
      </c>
      <c r="H7" s="66">
        <v>435</v>
      </c>
      <c r="I7" s="68">
        <v>5</v>
      </c>
      <c r="J7" s="68">
        <v>73</v>
      </c>
      <c r="K7" s="68">
        <v>65</v>
      </c>
      <c r="L7" s="68">
        <v>42</v>
      </c>
      <c r="M7" s="68">
        <v>250</v>
      </c>
      <c r="N7" s="67">
        <v>8</v>
      </c>
    </row>
    <row r="8" spans="1:14" ht="25.5" customHeight="1">
      <c r="A8" s="64" t="s">
        <v>125</v>
      </c>
      <c r="B8" s="69">
        <v>364</v>
      </c>
      <c r="C8" s="68">
        <v>4</v>
      </c>
      <c r="D8" s="68">
        <v>7</v>
      </c>
      <c r="E8" s="68">
        <v>18</v>
      </c>
      <c r="F8" s="68">
        <v>193</v>
      </c>
      <c r="G8" s="68">
        <v>142</v>
      </c>
      <c r="H8" s="68">
        <v>430</v>
      </c>
      <c r="I8" s="68">
        <v>3</v>
      </c>
      <c r="J8" s="68">
        <v>76</v>
      </c>
      <c r="K8" s="68">
        <v>61</v>
      </c>
      <c r="L8" s="68">
        <v>41</v>
      </c>
      <c r="M8" s="68">
        <v>249</v>
      </c>
      <c r="N8" s="70">
        <v>10</v>
      </c>
    </row>
    <row r="9" spans="1:14" ht="25.5" customHeight="1">
      <c r="A9" s="64" t="s">
        <v>126</v>
      </c>
      <c r="B9" s="69">
        <v>372</v>
      </c>
      <c r="C9" s="68">
        <v>4</v>
      </c>
      <c r="D9" s="68">
        <v>7</v>
      </c>
      <c r="E9" s="68">
        <v>17</v>
      </c>
      <c r="F9" s="68">
        <v>199</v>
      </c>
      <c r="G9" s="68">
        <v>145</v>
      </c>
      <c r="H9" s="68">
        <v>426</v>
      </c>
      <c r="I9" s="68">
        <v>3</v>
      </c>
      <c r="J9" s="68">
        <v>75</v>
      </c>
      <c r="K9" s="68">
        <v>60</v>
      </c>
      <c r="L9" s="68">
        <v>38</v>
      </c>
      <c r="M9" s="68">
        <v>250</v>
      </c>
      <c r="N9" s="70">
        <v>9</v>
      </c>
    </row>
    <row r="10" spans="1:14" s="196" customFormat="1" ht="25.5" customHeight="1">
      <c r="A10" s="214" t="s">
        <v>127</v>
      </c>
      <c r="B10" s="215">
        <v>387</v>
      </c>
      <c r="C10" s="216">
        <v>4</v>
      </c>
      <c r="D10" s="216">
        <v>7</v>
      </c>
      <c r="E10" s="216">
        <v>22</v>
      </c>
      <c r="F10" s="216">
        <v>205</v>
      </c>
      <c r="G10" s="216">
        <v>149</v>
      </c>
      <c r="H10" s="216">
        <f>I10+J10+K10+L10+M10</f>
        <v>441</v>
      </c>
      <c r="I10" s="216">
        <v>3</v>
      </c>
      <c r="J10" s="216">
        <v>76</v>
      </c>
      <c r="K10" s="216">
        <v>60</v>
      </c>
      <c r="L10" s="216">
        <v>34</v>
      </c>
      <c r="M10" s="216">
        <v>268</v>
      </c>
      <c r="N10" s="217">
        <v>8</v>
      </c>
    </row>
    <row r="11" spans="1:14" ht="28.15" customHeight="1">
      <c r="A11" s="298" t="s">
        <v>242</v>
      </c>
      <c r="B11" s="304">
        <f>SUM(C11:G11)</f>
        <v>387</v>
      </c>
      <c r="C11" s="305">
        <v>4</v>
      </c>
      <c r="D11" s="305">
        <v>7</v>
      </c>
      <c r="E11" s="305">
        <v>21</v>
      </c>
      <c r="F11" s="305">
        <v>202</v>
      </c>
      <c r="G11" s="305">
        <v>153</v>
      </c>
      <c r="H11" s="305">
        <f>SUM(I11:M11)</f>
        <v>433</v>
      </c>
      <c r="I11" s="305">
        <v>2</v>
      </c>
      <c r="J11" s="305">
        <v>77</v>
      </c>
      <c r="K11" s="305">
        <v>59</v>
      </c>
      <c r="L11" s="305">
        <v>31</v>
      </c>
      <c r="M11" s="305">
        <v>264</v>
      </c>
      <c r="N11" s="306">
        <v>8</v>
      </c>
    </row>
    <row r="12" spans="1:14" ht="12" customHeight="1">
      <c r="A12" s="320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pans="1:14" ht="25.5" customHeight="1">
      <c r="A13" s="321" t="s">
        <v>88</v>
      </c>
      <c r="B13" s="308">
        <f>SUM(C13:G13)</f>
        <v>0</v>
      </c>
      <c r="C13" s="309">
        <v>0</v>
      </c>
      <c r="D13" s="309">
        <v>0</v>
      </c>
      <c r="E13" s="309">
        <v>0</v>
      </c>
      <c r="F13" s="309">
        <v>0</v>
      </c>
      <c r="G13" s="309">
        <v>0</v>
      </c>
      <c r="H13" s="309">
        <f>SUM(I13:M13)</f>
        <v>3</v>
      </c>
      <c r="I13" s="309">
        <v>0</v>
      </c>
      <c r="J13" s="309">
        <v>0</v>
      </c>
      <c r="K13" s="309">
        <v>0</v>
      </c>
      <c r="L13" s="309">
        <v>0</v>
      </c>
      <c r="M13" s="309">
        <v>3</v>
      </c>
      <c r="N13" s="310">
        <v>0</v>
      </c>
    </row>
    <row r="14" spans="1:14" s="285" customFormat="1" ht="25.5" customHeight="1">
      <c r="A14" s="322" t="s">
        <v>254</v>
      </c>
      <c r="B14" s="311">
        <f>SUM(C14:G14)</f>
        <v>0</v>
      </c>
      <c r="C14" s="312">
        <v>0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v>0</v>
      </c>
      <c r="N14" s="313">
        <v>0</v>
      </c>
    </row>
    <row r="15" spans="1:14" ht="24.95" customHeight="1">
      <c r="A15" s="322" t="s">
        <v>89</v>
      </c>
      <c r="B15" s="311">
        <f>SUM(C15:G15)</f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f>SUM(I15:M15)</f>
        <v>3</v>
      </c>
      <c r="I15" s="314">
        <v>0</v>
      </c>
      <c r="J15" s="314">
        <v>0</v>
      </c>
      <c r="K15" s="314">
        <v>0</v>
      </c>
      <c r="L15" s="314">
        <v>0</v>
      </c>
      <c r="M15" s="314">
        <v>3</v>
      </c>
      <c r="N15" s="315">
        <v>0</v>
      </c>
    </row>
    <row r="16" spans="1:14" ht="24.95" customHeight="1">
      <c r="A16" s="322" t="s">
        <v>90</v>
      </c>
      <c r="B16" s="311">
        <f t="shared" ref="B16:B28" si="0">SUM(C16:G16)</f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f t="shared" ref="H16:H28" si="1">SUM(I16:M16)</f>
        <v>0</v>
      </c>
      <c r="I16" s="314">
        <v>0</v>
      </c>
      <c r="J16" s="314">
        <v>0</v>
      </c>
      <c r="K16" s="314">
        <v>0</v>
      </c>
      <c r="L16" s="314">
        <v>0</v>
      </c>
      <c r="M16" s="314">
        <v>0</v>
      </c>
      <c r="N16" s="315">
        <v>0</v>
      </c>
    </row>
    <row r="17" spans="1:15" ht="24.95" customHeight="1">
      <c r="A17" s="323" t="s">
        <v>253</v>
      </c>
      <c r="B17" s="311">
        <f t="shared" si="0"/>
        <v>0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f t="shared" si="1"/>
        <v>0</v>
      </c>
      <c r="I17" s="314">
        <v>0</v>
      </c>
      <c r="J17" s="314">
        <v>0</v>
      </c>
      <c r="K17" s="314">
        <v>0</v>
      </c>
      <c r="L17" s="314">
        <v>0</v>
      </c>
      <c r="M17" s="314">
        <v>0</v>
      </c>
      <c r="N17" s="315">
        <v>0</v>
      </c>
    </row>
    <row r="18" spans="1:15" ht="24.95" customHeight="1">
      <c r="A18" s="322" t="s">
        <v>91</v>
      </c>
      <c r="B18" s="311">
        <f t="shared" si="0"/>
        <v>0</v>
      </c>
      <c r="C18" s="314">
        <v>0</v>
      </c>
      <c r="D18" s="314">
        <v>0</v>
      </c>
      <c r="E18" s="314">
        <v>0</v>
      </c>
      <c r="F18" s="314">
        <v>0</v>
      </c>
      <c r="G18" s="314">
        <v>0</v>
      </c>
      <c r="H18" s="314">
        <f t="shared" si="1"/>
        <v>2</v>
      </c>
      <c r="I18" s="314">
        <v>0</v>
      </c>
      <c r="J18" s="314">
        <v>0</v>
      </c>
      <c r="K18" s="314">
        <v>0</v>
      </c>
      <c r="L18" s="314">
        <v>0</v>
      </c>
      <c r="M18" s="314">
        <v>2</v>
      </c>
      <c r="N18" s="315">
        <v>0</v>
      </c>
    </row>
    <row r="19" spans="1:15" ht="24.95" customHeight="1">
      <c r="A19" s="322" t="s">
        <v>92</v>
      </c>
      <c r="B19" s="311">
        <f t="shared" si="0"/>
        <v>0</v>
      </c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f t="shared" si="1"/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5">
        <v>0</v>
      </c>
    </row>
    <row r="20" spans="1:15" ht="24.95" customHeight="1">
      <c r="A20" s="322" t="s">
        <v>93</v>
      </c>
      <c r="B20" s="311">
        <f t="shared" si="0"/>
        <v>0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4">
        <f t="shared" si="1"/>
        <v>1</v>
      </c>
      <c r="I20" s="314">
        <v>0</v>
      </c>
      <c r="J20" s="314">
        <v>0</v>
      </c>
      <c r="K20" s="314">
        <v>0</v>
      </c>
      <c r="L20" s="314">
        <v>0</v>
      </c>
      <c r="M20" s="314">
        <v>1</v>
      </c>
      <c r="N20" s="315">
        <v>0</v>
      </c>
    </row>
    <row r="21" spans="1:15" ht="24.95" customHeight="1">
      <c r="A21" s="322" t="s">
        <v>94</v>
      </c>
      <c r="B21" s="311">
        <f t="shared" si="0"/>
        <v>152</v>
      </c>
      <c r="C21" s="316">
        <v>0</v>
      </c>
      <c r="D21" s="314">
        <v>2</v>
      </c>
      <c r="E21" s="314">
        <v>11</v>
      </c>
      <c r="F21" s="314">
        <v>97</v>
      </c>
      <c r="G21" s="314">
        <v>42</v>
      </c>
      <c r="H21" s="314">
        <f t="shared" si="1"/>
        <v>164</v>
      </c>
      <c r="I21" s="314">
        <v>2</v>
      </c>
      <c r="J21" s="314">
        <v>52</v>
      </c>
      <c r="K21" s="314">
        <v>43</v>
      </c>
      <c r="L21" s="314">
        <v>15</v>
      </c>
      <c r="M21" s="314">
        <v>52</v>
      </c>
      <c r="N21" s="315">
        <v>0</v>
      </c>
      <c r="O21" s="27"/>
    </row>
    <row r="22" spans="1:15" ht="24.95" customHeight="1">
      <c r="A22" s="322" t="s">
        <v>95</v>
      </c>
      <c r="B22" s="311">
        <f t="shared" si="0"/>
        <v>0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f t="shared" si="1"/>
        <v>5</v>
      </c>
      <c r="I22" s="314">
        <v>0</v>
      </c>
      <c r="J22" s="314">
        <v>0</v>
      </c>
      <c r="K22" s="314">
        <v>0</v>
      </c>
      <c r="L22" s="314">
        <v>0</v>
      </c>
      <c r="M22" s="314">
        <v>5</v>
      </c>
      <c r="N22" s="315">
        <v>0</v>
      </c>
    </row>
    <row r="23" spans="1:15" ht="24.95" customHeight="1">
      <c r="A23" s="322" t="s">
        <v>96</v>
      </c>
      <c r="B23" s="311">
        <f t="shared" si="0"/>
        <v>0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f t="shared" si="1"/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5">
        <v>0</v>
      </c>
    </row>
    <row r="24" spans="1:15" ht="24.95" customHeight="1">
      <c r="A24" s="322" t="s">
        <v>97</v>
      </c>
      <c r="B24" s="311">
        <f t="shared" si="0"/>
        <v>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f t="shared" si="1"/>
        <v>2</v>
      </c>
      <c r="I24" s="314">
        <v>0</v>
      </c>
      <c r="J24" s="314">
        <v>0</v>
      </c>
      <c r="K24" s="314">
        <v>0</v>
      </c>
      <c r="L24" s="314">
        <v>0</v>
      </c>
      <c r="M24" s="314">
        <v>2</v>
      </c>
      <c r="N24" s="315">
        <v>0</v>
      </c>
    </row>
    <row r="25" spans="1:15" ht="24.95" customHeight="1">
      <c r="A25" s="322" t="s">
        <v>98</v>
      </c>
      <c r="B25" s="311">
        <f t="shared" si="0"/>
        <v>0</v>
      </c>
      <c r="C25" s="314">
        <v>0</v>
      </c>
      <c r="D25" s="314">
        <v>0</v>
      </c>
      <c r="E25" s="314">
        <v>0</v>
      </c>
      <c r="F25" s="314">
        <v>0</v>
      </c>
      <c r="G25" s="314">
        <v>0</v>
      </c>
      <c r="H25" s="314">
        <f t="shared" si="1"/>
        <v>7</v>
      </c>
      <c r="I25" s="314">
        <v>0</v>
      </c>
      <c r="J25" s="314">
        <v>0</v>
      </c>
      <c r="K25" s="314">
        <v>0</v>
      </c>
      <c r="L25" s="314">
        <v>0</v>
      </c>
      <c r="M25" s="314">
        <v>7</v>
      </c>
      <c r="N25" s="315">
        <v>0</v>
      </c>
    </row>
    <row r="26" spans="1:15" ht="24.95" customHeight="1">
      <c r="A26" s="322" t="s">
        <v>99</v>
      </c>
      <c r="B26" s="311">
        <f t="shared" si="0"/>
        <v>0</v>
      </c>
      <c r="C26" s="314">
        <v>0</v>
      </c>
      <c r="D26" s="314">
        <v>0</v>
      </c>
      <c r="E26" s="314">
        <v>0</v>
      </c>
      <c r="F26" s="314">
        <v>0</v>
      </c>
      <c r="G26" s="314">
        <v>0</v>
      </c>
      <c r="H26" s="314">
        <f t="shared" si="1"/>
        <v>2</v>
      </c>
      <c r="I26" s="314">
        <v>0</v>
      </c>
      <c r="J26" s="314">
        <v>0</v>
      </c>
      <c r="K26" s="314">
        <v>0</v>
      </c>
      <c r="L26" s="314">
        <v>0</v>
      </c>
      <c r="M26" s="314">
        <v>2</v>
      </c>
      <c r="N26" s="315">
        <v>0</v>
      </c>
    </row>
    <row r="27" spans="1:15" ht="24.95" customHeight="1">
      <c r="A27" s="322" t="s">
        <v>100</v>
      </c>
      <c r="B27" s="311">
        <f t="shared" si="0"/>
        <v>14</v>
      </c>
      <c r="C27" s="314">
        <v>1</v>
      </c>
      <c r="D27" s="314">
        <v>1</v>
      </c>
      <c r="E27" s="316">
        <v>0</v>
      </c>
      <c r="F27" s="314">
        <v>11</v>
      </c>
      <c r="G27" s="316">
        <v>1</v>
      </c>
      <c r="H27" s="314">
        <f t="shared" si="1"/>
        <v>24</v>
      </c>
      <c r="I27" s="314">
        <v>0</v>
      </c>
      <c r="J27" s="314">
        <v>12</v>
      </c>
      <c r="K27" s="314">
        <v>0</v>
      </c>
      <c r="L27" s="314">
        <v>3</v>
      </c>
      <c r="M27" s="314">
        <v>9</v>
      </c>
      <c r="N27" s="315">
        <v>2</v>
      </c>
    </row>
    <row r="28" spans="1:15" ht="24.95" customHeight="1">
      <c r="A28" s="322" t="s">
        <v>101</v>
      </c>
      <c r="B28" s="311">
        <f t="shared" si="0"/>
        <v>221</v>
      </c>
      <c r="C28" s="314">
        <v>3</v>
      </c>
      <c r="D28" s="314">
        <v>4</v>
      </c>
      <c r="E28" s="314">
        <v>10</v>
      </c>
      <c r="F28" s="314">
        <v>94</v>
      </c>
      <c r="G28" s="314">
        <v>110</v>
      </c>
      <c r="H28" s="314">
        <f t="shared" si="1"/>
        <v>218</v>
      </c>
      <c r="I28" s="314">
        <v>0</v>
      </c>
      <c r="J28" s="314">
        <v>13</v>
      </c>
      <c r="K28" s="314">
        <v>16</v>
      </c>
      <c r="L28" s="314">
        <v>13</v>
      </c>
      <c r="M28" s="314">
        <v>176</v>
      </c>
      <c r="N28" s="315">
        <v>6</v>
      </c>
    </row>
    <row r="29" spans="1:15" ht="24.95" customHeight="1">
      <c r="A29" s="324" t="s">
        <v>102</v>
      </c>
      <c r="B29" s="317">
        <f>SUM(C29:G29)</f>
        <v>0</v>
      </c>
      <c r="C29" s="318">
        <v>0</v>
      </c>
      <c r="D29" s="318">
        <v>0</v>
      </c>
      <c r="E29" s="318">
        <v>0</v>
      </c>
      <c r="F29" s="318">
        <v>0</v>
      </c>
      <c r="G29" s="318">
        <v>0</v>
      </c>
      <c r="H29" s="318">
        <f>SUM(I29:M29)</f>
        <v>2</v>
      </c>
      <c r="I29" s="318">
        <v>0</v>
      </c>
      <c r="J29" s="318">
        <v>0</v>
      </c>
      <c r="K29" s="318">
        <v>0</v>
      </c>
      <c r="L29" s="318">
        <v>0</v>
      </c>
      <c r="M29" s="318">
        <v>2</v>
      </c>
      <c r="N29" s="319">
        <v>0</v>
      </c>
    </row>
    <row r="30" spans="1:15" ht="14.25" customHeight="1"/>
    <row r="31" spans="1:15" ht="15" customHeight="1">
      <c r="A31" s="340" t="s">
        <v>209</v>
      </c>
      <c r="B31" s="340"/>
    </row>
    <row r="32" spans="1:15" ht="20.25" customHeight="1"/>
    <row r="33" spans="2:14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</sheetData>
  <mergeCells count="7">
    <mergeCell ref="N4:N5"/>
    <mergeCell ref="A31:B31"/>
    <mergeCell ref="A1:E1"/>
    <mergeCell ref="A3:B3"/>
    <mergeCell ref="A4:A5"/>
    <mergeCell ref="B4:G4"/>
    <mergeCell ref="H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8" orientation="portrait" horizontalDpi="300" verticalDpi="300" r:id="rId1"/>
  <headerFooter alignWithMargins="0"/>
  <ignoredErrors>
    <ignoredError sqref="B14 H11:H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>
      <selection sqref="A1:E1"/>
    </sheetView>
  </sheetViews>
  <sheetFormatPr defaultColWidth="9" defaultRowHeight="13.5"/>
  <cols>
    <col min="1" max="1" width="11.25" style="25" customWidth="1"/>
    <col min="2" max="4" width="9.625" style="25" customWidth="1"/>
    <col min="5" max="5" width="9.5" style="25" customWidth="1"/>
    <col min="6" max="11" width="9.625" style="25" customWidth="1"/>
    <col min="12" max="12" width="8.625" style="25" customWidth="1"/>
    <col min="13" max="13" width="10" style="25" customWidth="1"/>
    <col min="14" max="16384" width="9" style="25"/>
  </cols>
  <sheetData>
    <row r="1" spans="1:14" ht="20.25" customHeight="1">
      <c r="A1" s="348" t="s">
        <v>279</v>
      </c>
      <c r="B1" s="348"/>
      <c r="C1" s="348"/>
      <c r="D1" s="348"/>
      <c r="E1" s="348"/>
      <c r="F1" s="180"/>
      <c r="G1" s="174"/>
      <c r="H1" s="174"/>
      <c r="I1" s="174"/>
      <c r="J1" s="174"/>
      <c r="K1" s="174"/>
      <c r="L1" s="174"/>
      <c r="M1" s="174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20.25" customHeight="1">
      <c r="A3" s="342" t="s">
        <v>210</v>
      </c>
      <c r="B3" s="34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4" s="29" customFormat="1" ht="29.25" customHeight="1">
      <c r="A4" s="343" t="s">
        <v>238</v>
      </c>
      <c r="B4" s="349" t="s">
        <v>129</v>
      </c>
      <c r="C4" s="349" t="s">
        <v>130</v>
      </c>
      <c r="D4" s="349" t="s">
        <v>131</v>
      </c>
      <c r="E4" s="345" t="s">
        <v>103</v>
      </c>
      <c r="F4" s="346"/>
      <c r="G4" s="346"/>
      <c r="H4" s="346"/>
      <c r="I4" s="346"/>
      <c r="J4" s="346"/>
      <c r="K4" s="346"/>
      <c r="L4" s="347"/>
      <c r="M4" s="338" t="s">
        <v>132</v>
      </c>
    </row>
    <row r="5" spans="1:14" s="29" customFormat="1" ht="33" customHeight="1">
      <c r="A5" s="344"/>
      <c r="B5" s="350"/>
      <c r="C5" s="350"/>
      <c r="D5" s="350"/>
      <c r="E5" s="213" t="s">
        <v>220</v>
      </c>
      <c r="F5" s="213" t="s">
        <v>133</v>
      </c>
      <c r="G5" s="213" t="s">
        <v>134</v>
      </c>
      <c r="H5" s="213" t="s">
        <v>135</v>
      </c>
      <c r="I5" s="213" t="s">
        <v>136</v>
      </c>
      <c r="J5" s="213" t="s">
        <v>137</v>
      </c>
      <c r="K5" s="213" t="s">
        <v>138</v>
      </c>
      <c r="L5" s="213" t="s">
        <v>221</v>
      </c>
      <c r="M5" s="339"/>
    </row>
    <row r="6" spans="1:14" ht="25.5" customHeight="1">
      <c r="A6" s="218" t="s">
        <v>123</v>
      </c>
      <c r="B6" s="219">
        <v>807</v>
      </c>
      <c r="C6" s="220">
        <v>897</v>
      </c>
      <c r="D6" s="220">
        <v>41</v>
      </c>
      <c r="E6" s="220">
        <v>7</v>
      </c>
      <c r="F6" s="220">
        <v>19</v>
      </c>
      <c r="G6" s="220">
        <v>10</v>
      </c>
      <c r="H6" s="220">
        <v>2</v>
      </c>
      <c r="I6" s="221">
        <v>0</v>
      </c>
      <c r="J6" s="221">
        <v>0</v>
      </c>
      <c r="K6" s="221">
        <v>3</v>
      </c>
      <c r="L6" s="220">
        <v>0</v>
      </c>
      <c r="M6" s="222">
        <v>11</v>
      </c>
      <c r="N6" s="30"/>
    </row>
    <row r="7" spans="1:14" ht="25.5" customHeight="1">
      <c r="A7" s="71" t="s">
        <v>124</v>
      </c>
      <c r="B7" s="72">
        <v>800</v>
      </c>
      <c r="C7" s="73">
        <v>782</v>
      </c>
      <c r="D7" s="73">
        <v>35</v>
      </c>
      <c r="E7" s="73">
        <v>14</v>
      </c>
      <c r="F7" s="73">
        <v>15</v>
      </c>
      <c r="G7" s="73">
        <v>5</v>
      </c>
      <c r="H7" s="73">
        <v>1</v>
      </c>
      <c r="I7" s="74">
        <v>0</v>
      </c>
      <c r="J7" s="74">
        <v>0</v>
      </c>
      <c r="K7" s="74">
        <v>0</v>
      </c>
      <c r="L7" s="73">
        <v>0</v>
      </c>
      <c r="M7" s="75">
        <v>5</v>
      </c>
      <c r="N7" s="30"/>
    </row>
    <row r="8" spans="1:14" ht="25.5" customHeight="1">
      <c r="A8" s="71" t="s">
        <v>125</v>
      </c>
      <c r="B8" s="69">
        <v>794</v>
      </c>
      <c r="C8" s="68">
        <v>666</v>
      </c>
      <c r="D8" s="68">
        <v>35</v>
      </c>
      <c r="E8" s="68">
        <v>14</v>
      </c>
      <c r="F8" s="68">
        <v>7</v>
      </c>
      <c r="G8" s="68">
        <v>4</v>
      </c>
      <c r="H8" s="68">
        <v>8</v>
      </c>
      <c r="I8" s="76">
        <v>0</v>
      </c>
      <c r="J8" s="76">
        <v>1</v>
      </c>
      <c r="K8" s="76">
        <v>0</v>
      </c>
      <c r="L8" s="68">
        <v>1</v>
      </c>
      <c r="M8" s="77">
        <v>7</v>
      </c>
      <c r="N8" s="30"/>
    </row>
    <row r="9" spans="1:14" ht="25.5" customHeight="1">
      <c r="A9" s="71" t="s">
        <v>126</v>
      </c>
      <c r="B9" s="69">
        <v>798</v>
      </c>
      <c r="C9" s="68">
        <v>743</v>
      </c>
      <c r="D9" s="68">
        <v>40</v>
      </c>
      <c r="E9" s="68">
        <v>9</v>
      </c>
      <c r="F9" s="68">
        <v>25</v>
      </c>
      <c r="G9" s="68">
        <v>5</v>
      </c>
      <c r="H9" s="68">
        <v>1</v>
      </c>
      <c r="I9" s="76">
        <v>0</v>
      </c>
      <c r="J9" s="76">
        <v>0</v>
      </c>
      <c r="K9" s="76">
        <v>0</v>
      </c>
      <c r="L9" s="68">
        <v>0</v>
      </c>
      <c r="M9" s="77">
        <v>3</v>
      </c>
      <c r="N9" s="30"/>
    </row>
    <row r="10" spans="1:14" s="196" customFormat="1" ht="25.5" customHeight="1">
      <c r="A10" s="223" t="s">
        <v>243</v>
      </c>
      <c r="B10" s="215">
        <v>828</v>
      </c>
      <c r="C10" s="216">
        <v>712</v>
      </c>
      <c r="D10" s="216">
        <v>29</v>
      </c>
      <c r="E10" s="216">
        <v>11</v>
      </c>
      <c r="F10" s="216">
        <v>12</v>
      </c>
      <c r="G10" s="216">
        <v>4</v>
      </c>
      <c r="H10" s="216">
        <v>0</v>
      </c>
      <c r="I10" s="216">
        <v>0</v>
      </c>
      <c r="J10" s="216">
        <v>0</v>
      </c>
      <c r="K10" s="216">
        <v>1</v>
      </c>
      <c r="L10" s="216">
        <v>0</v>
      </c>
      <c r="M10" s="217">
        <v>1</v>
      </c>
      <c r="N10" s="30"/>
    </row>
    <row r="11" spans="1:14" ht="25.5" customHeight="1">
      <c r="A11" s="303" t="s">
        <v>242</v>
      </c>
      <c r="B11" s="325">
        <f>SUM(B13:B29)</f>
        <v>820</v>
      </c>
      <c r="C11" s="326">
        <f t="shared" ref="C11:L11" si="0">SUM(C13:C29)</f>
        <v>833</v>
      </c>
      <c r="D11" s="326">
        <f t="shared" si="0"/>
        <v>61</v>
      </c>
      <c r="E11" s="326">
        <f t="shared" si="0"/>
        <v>27</v>
      </c>
      <c r="F11" s="326">
        <f t="shared" si="0"/>
        <v>23</v>
      </c>
      <c r="G11" s="326">
        <f t="shared" si="0"/>
        <v>2</v>
      </c>
      <c r="H11" s="326">
        <v>9</v>
      </c>
      <c r="I11" s="326">
        <f t="shared" si="0"/>
        <v>0</v>
      </c>
      <c r="J11" s="326">
        <f t="shared" si="0"/>
        <v>0</v>
      </c>
      <c r="K11" s="326">
        <v>0</v>
      </c>
      <c r="L11" s="326">
        <f t="shared" si="0"/>
        <v>0</v>
      </c>
      <c r="M11" s="327">
        <v>1</v>
      </c>
      <c r="N11" s="30"/>
    </row>
    <row r="12" spans="1:14" ht="12" customHeight="1">
      <c r="A12" s="328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0"/>
    </row>
    <row r="13" spans="1:14" ht="25.5" customHeight="1">
      <c r="A13" s="321" t="s">
        <v>139</v>
      </c>
      <c r="B13" s="330">
        <v>3</v>
      </c>
      <c r="C13" s="331">
        <v>1</v>
      </c>
      <c r="D13" s="331">
        <v>0</v>
      </c>
      <c r="E13" s="331">
        <v>0</v>
      </c>
      <c r="F13" s="331">
        <v>0</v>
      </c>
      <c r="G13" s="331">
        <v>0</v>
      </c>
      <c r="H13" s="331">
        <v>0</v>
      </c>
      <c r="I13" s="331">
        <v>0</v>
      </c>
      <c r="J13" s="331">
        <v>0</v>
      </c>
      <c r="K13" s="331">
        <v>0</v>
      </c>
      <c r="L13" s="331">
        <v>0</v>
      </c>
      <c r="M13" s="332">
        <v>0</v>
      </c>
      <c r="N13" s="30"/>
    </row>
    <row r="14" spans="1:14" ht="25.5" customHeight="1">
      <c r="A14" s="322" t="s">
        <v>140</v>
      </c>
      <c r="B14" s="333">
        <v>0</v>
      </c>
      <c r="C14" s="334">
        <v>0</v>
      </c>
      <c r="D14" s="334">
        <v>0</v>
      </c>
      <c r="E14" s="334">
        <v>0</v>
      </c>
      <c r="F14" s="334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0</v>
      </c>
      <c r="L14" s="335">
        <v>0</v>
      </c>
      <c r="M14" s="336">
        <v>0</v>
      </c>
    </row>
    <row r="15" spans="1:14" ht="25.5" customHeight="1">
      <c r="A15" s="322" t="s">
        <v>141</v>
      </c>
      <c r="B15" s="333">
        <v>3</v>
      </c>
      <c r="C15" s="334">
        <v>1</v>
      </c>
      <c r="D15" s="334">
        <v>0</v>
      </c>
      <c r="E15" s="334">
        <v>0</v>
      </c>
      <c r="F15" s="334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0</v>
      </c>
      <c r="L15" s="335">
        <v>0</v>
      </c>
      <c r="M15" s="336">
        <v>0</v>
      </c>
    </row>
    <row r="16" spans="1:14" ht="25.5" customHeight="1">
      <c r="A16" s="322" t="s">
        <v>142</v>
      </c>
      <c r="B16" s="333">
        <v>0</v>
      </c>
      <c r="C16" s="334">
        <v>0</v>
      </c>
      <c r="D16" s="334">
        <v>0</v>
      </c>
      <c r="E16" s="334">
        <v>0</v>
      </c>
      <c r="F16" s="334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6">
        <v>0</v>
      </c>
    </row>
    <row r="17" spans="1:13" ht="25.5" customHeight="1">
      <c r="A17" s="322" t="s">
        <v>143</v>
      </c>
      <c r="B17" s="333">
        <v>0</v>
      </c>
      <c r="C17" s="334">
        <v>0</v>
      </c>
      <c r="D17" s="334">
        <v>0</v>
      </c>
      <c r="E17" s="334">
        <v>0</v>
      </c>
      <c r="F17" s="334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0</v>
      </c>
      <c r="M17" s="336">
        <v>0</v>
      </c>
    </row>
    <row r="18" spans="1:13" ht="25.5" customHeight="1">
      <c r="A18" s="322" t="s">
        <v>144</v>
      </c>
      <c r="B18" s="333">
        <v>2</v>
      </c>
      <c r="C18" s="334">
        <v>0</v>
      </c>
      <c r="D18" s="334">
        <v>0</v>
      </c>
      <c r="E18" s="334">
        <v>0</v>
      </c>
      <c r="F18" s="334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0</v>
      </c>
      <c r="L18" s="335">
        <v>0</v>
      </c>
      <c r="M18" s="336">
        <v>0</v>
      </c>
    </row>
    <row r="19" spans="1:13" ht="25.5" customHeight="1">
      <c r="A19" s="322" t="s">
        <v>145</v>
      </c>
      <c r="B19" s="333">
        <v>0</v>
      </c>
      <c r="C19" s="334">
        <v>0</v>
      </c>
      <c r="D19" s="334">
        <v>0</v>
      </c>
      <c r="E19" s="334">
        <v>0</v>
      </c>
      <c r="F19" s="334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6">
        <v>0</v>
      </c>
    </row>
    <row r="20" spans="1:13" ht="25.5" customHeight="1">
      <c r="A20" s="322" t="s">
        <v>146</v>
      </c>
      <c r="B20" s="333">
        <v>1</v>
      </c>
      <c r="C20" s="334">
        <v>1</v>
      </c>
      <c r="D20" s="334">
        <v>0</v>
      </c>
      <c r="E20" s="334">
        <v>0</v>
      </c>
      <c r="F20" s="334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0</v>
      </c>
      <c r="M20" s="336">
        <v>0</v>
      </c>
    </row>
    <row r="21" spans="1:13" ht="25.5" customHeight="1">
      <c r="A21" s="322" t="s">
        <v>147</v>
      </c>
      <c r="B21" s="311">
        <v>315</v>
      </c>
      <c r="C21" s="334">
        <v>332</v>
      </c>
      <c r="D21" s="334">
        <v>18</v>
      </c>
      <c r="E21" s="335">
        <v>9</v>
      </c>
      <c r="F21" s="335">
        <v>2</v>
      </c>
      <c r="G21" s="335">
        <v>1</v>
      </c>
      <c r="H21" s="335">
        <v>6</v>
      </c>
      <c r="I21" s="335" t="s">
        <v>278</v>
      </c>
      <c r="J21" s="335" t="s">
        <v>278</v>
      </c>
      <c r="K21" s="335" t="s">
        <v>278</v>
      </c>
      <c r="L21" s="335" t="s">
        <v>278</v>
      </c>
      <c r="M21" s="336">
        <v>0</v>
      </c>
    </row>
    <row r="22" spans="1:13" ht="25.5" customHeight="1">
      <c r="A22" s="322" t="s">
        <v>148</v>
      </c>
      <c r="B22" s="333">
        <v>5</v>
      </c>
      <c r="C22" s="334">
        <v>0</v>
      </c>
      <c r="D22" s="334">
        <v>0</v>
      </c>
      <c r="E22" s="334">
        <v>0</v>
      </c>
      <c r="F22" s="334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6">
        <v>0</v>
      </c>
    </row>
    <row r="23" spans="1:13" ht="25.5" customHeight="1">
      <c r="A23" s="322" t="s">
        <v>149</v>
      </c>
      <c r="B23" s="333">
        <v>0</v>
      </c>
      <c r="C23" s="334">
        <v>0</v>
      </c>
      <c r="D23" s="334">
        <v>0</v>
      </c>
      <c r="E23" s="334">
        <v>0</v>
      </c>
      <c r="F23" s="334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6">
        <v>0</v>
      </c>
    </row>
    <row r="24" spans="1:13" ht="25.5" customHeight="1">
      <c r="A24" s="322" t="s">
        <v>150</v>
      </c>
      <c r="B24" s="333">
        <v>2</v>
      </c>
      <c r="C24" s="334">
        <v>0</v>
      </c>
      <c r="D24" s="334">
        <v>0</v>
      </c>
      <c r="E24" s="334">
        <v>0</v>
      </c>
      <c r="F24" s="334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6">
        <v>0</v>
      </c>
    </row>
    <row r="25" spans="1:13" ht="25.5" customHeight="1">
      <c r="A25" s="322" t="s">
        <v>151</v>
      </c>
      <c r="B25" s="333">
        <v>7</v>
      </c>
      <c r="C25" s="334">
        <v>3</v>
      </c>
      <c r="D25" s="334">
        <v>0</v>
      </c>
      <c r="E25" s="334">
        <v>0</v>
      </c>
      <c r="F25" s="334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6">
        <v>0</v>
      </c>
    </row>
    <row r="26" spans="1:13" ht="25.5" customHeight="1">
      <c r="A26" s="322" t="s">
        <v>152</v>
      </c>
      <c r="B26" s="333">
        <v>2</v>
      </c>
      <c r="C26" s="334">
        <v>0</v>
      </c>
      <c r="D26" s="334">
        <v>0</v>
      </c>
      <c r="E26" s="334">
        <v>0</v>
      </c>
      <c r="F26" s="334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6">
        <v>0</v>
      </c>
    </row>
    <row r="27" spans="1:13" ht="25.5" customHeight="1">
      <c r="A27" s="322" t="s">
        <v>153</v>
      </c>
      <c r="B27" s="311">
        <v>40</v>
      </c>
      <c r="C27" s="334">
        <v>40</v>
      </c>
      <c r="D27" s="334">
        <v>4</v>
      </c>
      <c r="E27" s="335">
        <v>1</v>
      </c>
      <c r="F27" s="335">
        <v>2</v>
      </c>
      <c r="G27" s="335">
        <v>1</v>
      </c>
      <c r="H27" s="335" t="s">
        <v>278</v>
      </c>
      <c r="I27" s="335" t="s">
        <v>278</v>
      </c>
      <c r="J27" s="335" t="s">
        <v>278</v>
      </c>
      <c r="K27" s="335" t="s">
        <v>278</v>
      </c>
      <c r="L27" s="335" t="s">
        <v>278</v>
      </c>
      <c r="M27" s="337">
        <v>0</v>
      </c>
    </row>
    <row r="28" spans="1:13" ht="25.5" customHeight="1">
      <c r="A28" s="322" t="s">
        <v>154</v>
      </c>
      <c r="B28" s="311">
        <v>438</v>
      </c>
      <c r="C28" s="334">
        <v>455</v>
      </c>
      <c r="D28" s="334">
        <v>39</v>
      </c>
      <c r="E28" s="335">
        <v>17</v>
      </c>
      <c r="F28" s="335">
        <v>19</v>
      </c>
      <c r="G28" s="335" t="s">
        <v>278</v>
      </c>
      <c r="H28" s="335">
        <v>3</v>
      </c>
      <c r="I28" s="335" t="s">
        <v>278</v>
      </c>
      <c r="J28" s="335" t="s">
        <v>278</v>
      </c>
      <c r="K28" s="335">
        <v>0</v>
      </c>
      <c r="L28" s="335" t="s">
        <v>278</v>
      </c>
      <c r="M28" s="337">
        <v>1</v>
      </c>
    </row>
    <row r="29" spans="1:13" ht="25.5" customHeight="1">
      <c r="A29" s="324" t="s">
        <v>155</v>
      </c>
      <c r="B29" s="325">
        <v>2</v>
      </c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7">
        <v>0</v>
      </c>
    </row>
    <row r="30" spans="1:13" ht="16.5" customHeight="1">
      <c r="A30" s="31"/>
      <c r="B30" s="27" t="s">
        <v>3</v>
      </c>
      <c r="C30" s="27" t="s">
        <v>3</v>
      </c>
    </row>
    <row r="31" spans="1:13" ht="17.100000000000001" customHeight="1">
      <c r="A31" s="31" t="s">
        <v>209</v>
      </c>
    </row>
    <row r="32" spans="1:13" ht="20.25" customHeight="1"/>
    <row r="33" spans="2:1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</sheetData>
  <mergeCells count="8">
    <mergeCell ref="M4:M5"/>
    <mergeCell ref="A1:E1"/>
    <mergeCell ref="A3:B3"/>
    <mergeCell ref="A4:A5"/>
    <mergeCell ref="B4:B5"/>
    <mergeCell ref="C4:C5"/>
    <mergeCell ref="D4:D5"/>
    <mergeCell ref="E4:L4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0"/>
  <sheetViews>
    <sheetView zoomScaleNormal="100" zoomScaleSheetLayoutView="100" workbookViewId="0">
      <selection sqref="A1:B1"/>
    </sheetView>
  </sheetViews>
  <sheetFormatPr defaultColWidth="9" defaultRowHeight="13.5"/>
  <cols>
    <col min="1" max="1" width="9.75" style="38" customWidth="1"/>
    <col min="2" max="2" width="8.5" style="38" customWidth="1"/>
    <col min="3" max="3" width="11.625" style="38" customWidth="1"/>
    <col min="4" max="4" width="8.25" style="38" customWidth="1"/>
    <col min="5" max="5" width="11.625" style="38" customWidth="1"/>
    <col min="6" max="6" width="7.75" style="38" customWidth="1"/>
    <col min="7" max="8" width="10.75" style="38" customWidth="1"/>
    <col min="9" max="9" width="9.25" style="38" customWidth="1"/>
    <col min="10" max="10" width="11.125" style="38" customWidth="1"/>
    <col min="11" max="11" width="9.125" style="38" customWidth="1"/>
    <col min="12" max="12" width="9.625" style="38" customWidth="1"/>
    <col min="13" max="13" width="11.25" style="38" customWidth="1"/>
    <col min="14" max="14" width="8.5" style="38" customWidth="1"/>
    <col min="15" max="15" width="7.375" style="38" customWidth="1"/>
    <col min="16" max="16" width="8.75" style="38" customWidth="1"/>
    <col min="17" max="17" width="8.625" style="38" customWidth="1"/>
    <col min="18" max="18" width="7.5" style="38" customWidth="1"/>
    <col min="19" max="20" width="7.875" style="38" customWidth="1"/>
    <col min="21" max="21" width="8.75" style="38" customWidth="1"/>
    <col min="22" max="22" width="7.375" style="38" customWidth="1"/>
    <col min="23" max="23" width="7.875" style="38" customWidth="1"/>
    <col min="24" max="24" width="8.25" style="38" customWidth="1"/>
    <col min="25" max="25" width="8" style="38" customWidth="1"/>
    <col min="26" max="26" width="7.375" style="38" customWidth="1"/>
    <col min="27" max="27" width="7.25" style="38" customWidth="1"/>
    <col min="28" max="28" width="8.75" style="38" customWidth="1"/>
    <col min="29" max="29" width="11" style="38" customWidth="1"/>
    <col min="30" max="30" width="12.125" style="38" customWidth="1"/>
    <col min="31" max="31" width="7" style="38" customWidth="1"/>
    <col min="32" max="32" width="6.875" style="38" customWidth="1"/>
    <col min="33" max="33" width="8" style="38" customWidth="1"/>
    <col min="34" max="34" width="12.25" style="38" customWidth="1"/>
    <col min="35" max="35" width="7.75" style="38" customWidth="1"/>
    <col min="36" max="36" width="7.875" style="38" customWidth="1"/>
    <col min="37" max="38" width="7.625" style="38" customWidth="1"/>
    <col min="39" max="39" width="8" style="38" customWidth="1"/>
    <col min="40" max="40" width="8.25" style="38" customWidth="1"/>
    <col min="41" max="42" width="7.625" style="38" customWidth="1"/>
    <col min="43" max="44" width="6.5" style="38" customWidth="1"/>
    <col min="45" max="46" width="7.625" style="38" customWidth="1"/>
    <col min="47" max="47" width="6.5" style="38" customWidth="1"/>
    <col min="48" max="16384" width="9" style="38"/>
  </cols>
  <sheetData>
    <row r="1" spans="1:46" ht="20.25" customHeight="1">
      <c r="A1" s="369" t="s">
        <v>107</v>
      </c>
      <c r="B1" s="369"/>
      <c r="C1" s="18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6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46" ht="20.25" customHeight="1">
      <c r="A3" s="372" t="s">
        <v>224</v>
      </c>
      <c r="B3" s="372"/>
      <c r="C3" s="372"/>
      <c r="D3" s="182"/>
      <c r="E3" s="182"/>
      <c r="F3" s="182"/>
      <c r="G3" s="182"/>
      <c r="H3" s="182"/>
      <c r="I3" s="182"/>
      <c r="J3" s="182"/>
      <c r="K3" s="182"/>
      <c r="L3" s="182"/>
    </row>
    <row r="4" spans="1:46" ht="18" customHeight="1">
      <c r="A4" s="365" t="s">
        <v>4</v>
      </c>
      <c r="B4" s="353" t="s">
        <v>226</v>
      </c>
      <c r="C4" s="365"/>
      <c r="D4" s="353" t="s">
        <v>228</v>
      </c>
      <c r="E4" s="365"/>
      <c r="F4" s="355" t="s">
        <v>5</v>
      </c>
      <c r="G4" s="355" t="s">
        <v>6</v>
      </c>
      <c r="H4" s="355" t="s">
        <v>7</v>
      </c>
      <c r="I4" s="355" t="s">
        <v>8</v>
      </c>
      <c r="J4" s="353" t="s">
        <v>280</v>
      </c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5"/>
      <c r="AI4" s="359" t="s">
        <v>281</v>
      </c>
      <c r="AJ4" s="360"/>
      <c r="AK4" s="360"/>
      <c r="AL4" s="361"/>
      <c r="AM4" s="359" t="s">
        <v>276</v>
      </c>
      <c r="AN4" s="360"/>
      <c r="AO4" s="360"/>
      <c r="AP4" s="361"/>
      <c r="AQ4" s="359" t="s">
        <v>277</v>
      </c>
      <c r="AR4" s="360"/>
      <c r="AS4" s="360"/>
      <c r="AT4" s="360"/>
    </row>
    <row r="5" spans="1:46" ht="18" customHeight="1">
      <c r="A5" s="366"/>
      <c r="B5" s="354"/>
      <c r="C5" s="367"/>
      <c r="D5" s="354"/>
      <c r="E5" s="367"/>
      <c r="F5" s="356"/>
      <c r="G5" s="356"/>
      <c r="H5" s="356"/>
      <c r="I5" s="356"/>
      <c r="J5" s="362"/>
      <c r="K5" s="351" t="s">
        <v>9</v>
      </c>
      <c r="L5" s="353" t="s">
        <v>10</v>
      </c>
      <c r="M5" s="351" t="s">
        <v>11</v>
      </c>
      <c r="N5" s="358" t="s">
        <v>270</v>
      </c>
      <c r="O5" s="351" t="s">
        <v>12</v>
      </c>
      <c r="P5" s="359" t="s">
        <v>13</v>
      </c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1"/>
      <c r="AI5" s="351" t="s">
        <v>14</v>
      </c>
      <c r="AJ5" s="359" t="s">
        <v>15</v>
      </c>
      <c r="AK5" s="360"/>
      <c r="AL5" s="361"/>
      <c r="AM5" s="351" t="s">
        <v>14</v>
      </c>
      <c r="AN5" s="359" t="s">
        <v>15</v>
      </c>
      <c r="AO5" s="360"/>
      <c r="AP5" s="361"/>
      <c r="AQ5" s="351" t="s">
        <v>14</v>
      </c>
      <c r="AR5" s="359" t="s">
        <v>15</v>
      </c>
      <c r="AS5" s="360"/>
      <c r="AT5" s="360"/>
    </row>
    <row r="6" spans="1:46" ht="18" customHeight="1">
      <c r="A6" s="366"/>
      <c r="B6" s="351" t="s">
        <v>16</v>
      </c>
      <c r="C6" s="351" t="s">
        <v>225</v>
      </c>
      <c r="D6" s="351" t="s">
        <v>16</v>
      </c>
      <c r="E6" s="351" t="s">
        <v>227</v>
      </c>
      <c r="F6" s="356"/>
      <c r="G6" s="356"/>
      <c r="H6" s="356"/>
      <c r="I6" s="356"/>
      <c r="J6" s="362"/>
      <c r="K6" s="357"/>
      <c r="L6" s="371"/>
      <c r="M6" s="357"/>
      <c r="N6" s="357"/>
      <c r="O6" s="357"/>
      <c r="P6" s="359" t="s">
        <v>271</v>
      </c>
      <c r="Q6" s="360"/>
      <c r="R6" s="360"/>
      <c r="S6" s="361"/>
      <c r="T6" s="359" t="s">
        <v>17</v>
      </c>
      <c r="U6" s="360"/>
      <c r="V6" s="360"/>
      <c r="W6" s="360"/>
      <c r="X6" s="361"/>
      <c r="Y6" s="359" t="s">
        <v>18</v>
      </c>
      <c r="Z6" s="360"/>
      <c r="AA6" s="360"/>
      <c r="AB6" s="360"/>
      <c r="AC6" s="359" t="s">
        <v>272</v>
      </c>
      <c r="AD6" s="360"/>
      <c r="AE6" s="360"/>
      <c r="AF6" s="360"/>
      <c r="AG6" s="360"/>
      <c r="AH6" s="361"/>
      <c r="AI6" s="357"/>
      <c r="AJ6" s="351" t="s">
        <v>193</v>
      </c>
      <c r="AK6" s="351" t="s">
        <v>19</v>
      </c>
      <c r="AL6" s="351" t="s">
        <v>20</v>
      </c>
      <c r="AM6" s="357"/>
      <c r="AN6" s="351" t="s">
        <v>193</v>
      </c>
      <c r="AO6" s="351" t="s">
        <v>19</v>
      </c>
      <c r="AP6" s="351" t="s">
        <v>20</v>
      </c>
      <c r="AQ6" s="357"/>
      <c r="AR6" s="351" t="s">
        <v>193</v>
      </c>
      <c r="AS6" s="351" t="s">
        <v>19</v>
      </c>
      <c r="AT6" s="353" t="s">
        <v>20</v>
      </c>
    </row>
    <row r="7" spans="1:46" ht="31.5" customHeight="1">
      <c r="A7" s="367"/>
      <c r="B7" s="352"/>
      <c r="C7" s="352"/>
      <c r="D7" s="352"/>
      <c r="E7" s="352"/>
      <c r="F7" s="356"/>
      <c r="G7" s="356"/>
      <c r="H7" s="356"/>
      <c r="I7" s="356"/>
      <c r="J7" s="363"/>
      <c r="K7" s="352"/>
      <c r="L7" s="354"/>
      <c r="M7" s="352"/>
      <c r="N7" s="352"/>
      <c r="O7" s="352"/>
      <c r="P7" s="199" t="s">
        <v>21</v>
      </c>
      <c r="Q7" s="199" t="s">
        <v>9</v>
      </c>
      <c r="R7" s="201" t="s">
        <v>10</v>
      </c>
      <c r="S7" s="201" t="s">
        <v>11</v>
      </c>
      <c r="T7" s="199" t="s">
        <v>21</v>
      </c>
      <c r="U7" s="199" t="s">
        <v>9</v>
      </c>
      <c r="V7" s="201" t="s">
        <v>10</v>
      </c>
      <c r="W7" s="198" t="s">
        <v>11</v>
      </c>
      <c r="X7" s="200" t="s">
        <v>192</v>
      </c>
      <c r="Y7" s="199" t="s">
        <v>21</v>
      </c>
      <c r="Z7" s="199" t="s">
        <v>9</v>
      </c>
      <c r="AA7" s="201" t="s">
        <v>10</v>
      </c>
      <c r="AB7" s="201" t="s">
        <v>11</v>
      </c>
      <c r="AC7" s="232" t="s">
        <v>22</v>
      </c>
      <c r="AD7" s="232" t="s">
        <v>229</v>
      </c>
      <c r="AE7" s="199" t="s">
        <v>9</v>
      </c>
      <c r="AF7" s="201" t="s">
        <v>10</v>
      </c>
      <c r="AG7" s="201" t="s">
        <v>11</v>
      </c>
      <c r="AH7" s="198" t="s">
        <v>230</v>
      </c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4"/>
    </row>
    <row r="8" spans="1:46" ht="24" customHeight="1">
      <c r="A8" s="225" t="s">
        <v>123</v>
      </c>
      <c r="B8" s="226">
        <v>17.48</v>
      </c>
      <c r="C8" s="227">
        <v>224552</v>
      </c>
      <c r="D8" s="228">
        <v>17.48</v>
      </c>
      <c r="E8" s="227">
        <v>224552</v>
      </c>
      <c r="F8" s="229">
        <v>100</v>
      </c>
      <c r="G8" s="229">
        <v>1601.9</v>
      </c>
      <c r="H8" s="229">
        <v>1601.9</v>
      </c>
      <c r="I8" s="229">
        <v>100</v>
      </c>
      <c r="J8" s="229">
        <v>1601.9</v>
      </c>
      <c r="K8" s="229">
        <v>121.9</v>
      </c>
      <c r="L8" s="229">
        <v>33.299999999999997</v>
      </c>
      <c r="M8" s="229">
        <v>1063.8</v>
      </c>
      <c r="N8" s="229">
        <v>383</v>
      </c>
      <c r="O8" s="229">
        <v>0</v>
      </c>
      <c r="P8" s="229">
        <v>246.6</v>
      </c>
      <c r="Q8" s="229">
        <v>70.5</v>
      </c>
      <c r="R8" s="229">
        <v>31.5</v>
      </c>
      <c r="S8" s="229">
        <v>144.6</v>
      </c>
      <c r="T8" s="229">
        <v>867.3</v>
      </c>
      <c r="U8" s="229">
        <v>50</v>
      </c>
      <c r="V8" s="229">
        <v>0.5</v>
      </c>
      <c r="W8" s="229">
        <v>433.8</v>
      </c>
      <c r="X8" s="229">
        <v>383</v>
      </c>
      <c r="Y8" s="229">
        <v>488</v>
      </c>
      <c r="Z8" s="229">
        <v>1.4</v>
      </c>
      <c r="AA8" s="229">
        <v>1.3</v>
      </c>
      <c r="AB8" s="229">
        <v>485.4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30">
        <v>154</v>
      </c>
      <c r="AJ8" s="230">
        <v>33</v>
      </c>
      <c r="AK8" s="230">
        <v>62</v>
      </c>
      <c r="AL8" s="230">
        <v>0</v>
      </c>
      <c r="AM8" s="230">
        <v>15</v>
      </c>
      <c r="AN8" s="230">
        <v>3</v>
      </c>
      <c r="AO8" s="230">
        <v>0</v>
      </c>
      <c r="AP8" s="229">
        <v>0</v>
      </c>
      <c r="AQ8" s="229">
        <v>0</v>
      </c>
      <c r="AR8" s="229">
        <v>0</v>
      </c>
      <c r="AS8" s="229">
        <v>0</v>
      </c>
      <c r="AT8" s="231">
        <v>0</v>
      </c>
    </row>
    <row r="9" spans="1:46" ht="24" customHeight="1">
      <c r="A9" s="81" t="s">
        <v>124</v>
      </c>
      <c r="B9" s="191">
        <v>17.48</v>
      </c>
      <c r="C9" s="79">
        <v>222173</v>
      </c>
      <c r="D9" s="193">
        <v>17.48</v>
      </c>
      <c r="E9" s="79">
        <v>222173</v>
      </c>
      <c r="F9" s="161">
        <v>100</v>
      </c>
      <c r="G9" s="161">
        <v>1534.6</v>
      </c>
      <c r="H9" s="161">
        <v>1534.6</v>
      </c>
      <c r="I9" s="161">
        <v>100</v>
      </c>
      <c r="J9" s="161">
        <v>1534.6</v>
      </c>
      <c r="K9" s="161">
        <v>195.50000000000003</v>
      </c>
      <c r="L9" s="161">
        <v>35.9</v>
      </c>
      <c r="M9" s="161">
        <v>1206.3999999999999</v>
      </c>
      <c r="N9" s="161">
        <v>96.8</v>
      </c>
      <c r="O9" s="161">
        <v>0</v>
      </c>
      <c r="P9" s="161">
        <v>210.3</v>
      </c>
      <c r="Q9" s="161">
        <v>62.2</v>
      </c>
      <c r="R9" s="161">
        <v>33.200000000000003</v>
      </c>
      <c r="S9" s="161">
        <v>114.9</v>
      </c>
      <c r="T9" s="161">
        <v>989.1</v>
      </c>
      <c r="U9" s="161">
        <v>119.4</v>
      </c>
      <c r="V9" s="161">
        <v>1</v>
      </c>
      <c r="W9" s="161">
        <v>771.9</v>
      </c>
      <c r="X9" s="161">
        <v>96.8</v>
      </c>
      <c r="Y9" s="161">
        <v>319.2</v>
      </c>
      <c r="Z9" s="161">
        <v>1</v>
      </c>
      <c r="AA9" s="161">
        <v>1.3</v>
      </c>
      <c r="AB9" s="161">
        <v>316.89999999999998</v>
      </c>
      <c r="AC9" s="161">
        <v>12.9</v>
      </c>
      <c r="AD9" s="161">
        <v>20.7</v>
      </c>
      <c r="AE9" s="161">
        <v>12.9</v>
      </c>
      <c r="AF9" s="161">
        <v>0.4</v>
      </c>
      <c r="AG9" s="161">
        <v>2.7</v>
      </c>
      <c r="AH9" s="161">
        <v>9.5</v>
      </c>
      <c r="AI9" s="163">
        <v>129</v>
      </c>
      <c r="AJ9" s="163">
        <v>27</v>
      </c>
      <c r="AK9" s="163">
        <v>62</v>
      </c>
      <c r="AL9" s="163">
        <v>0</v>
      </c>
      <c r="AM9" s="163">
        <v>35</v>
      </c>
      <c r="AN9" s="163">
        <v>16</v>
      </c>
      <c r="AO9" s="163">
        <v>6</v>
      </c>
      <c r="AP9" s="161">
        <v>0</v>
      </c>
      <c r="AQ9" s="161">
        <v>0</v>
      </c>
      <c r="AR9" s="161">
        <v>0</v>
      </c>
      <c r="AS9" s="161">
        <v>0</v>
      </c>
      <c r="AT9" s="164">
        <v>0</v>
      </c>
    </row>
    <row r="10" spans="1:46" ht="24" customHeight="1">
      <c r="A10" s="81" t="s">
        <v>125</v>
      </c>
      <c r="B10" s="191">
        <v>17.350000000000001</v>
      </c>
      <c r="C10" s="79">
        <v>215399</v>
      </c>
      <c r="D10" s="193">
        <v>17.350000000000001</v>
      </c>
      <c r="E10" s="79">
        <v>215399</v>
      </c>
      <c r="F10" s="161">
        <v>100</v>
      </c>
      <c r="G10" s="161">
        <v>1495.8</v>
      </c>
      <c r="H10" s="161">
        <v>1495.8</v>
      </c>
      <c r="I10" s="161">
        <v>100</v>
      </c>
      <c r="J10" s="161">
        <v>1495.8</v>
      </c>
      <c r="K10" s="161">
        <v>307.29999999999995</v>
      </c>
      <c r="L10" s="161">
        <v>32</v>
      </c>
      <c r="M10" s="161">
        <v>1135.2</v>
      </c>
      <c r="N10" s="161">
        <v>21.3</v>
      </c>
      <c r="O10" s="161">
        <v>0</v>
      </c>
      <c r="P10" s="161">
        <v>199.70000000000002</v>
      </c>
      <c r="Q10" s="161">
        <v>69.2</v>
      </c>
      <c r="R10" s="161">
        <v>30.1</v>
      </c>
      <c r="S10" s="161">
        <v>100.4</v>
      </c>
      <c r="T10" s="161">
        <v>950.9</v>
      </c>
      <c r="U10" s="161">
        <v>226.3</v>
      </c>
      <c r="V10" s="161">
        <v>1.1000000000000001</v>
      </c>
      <c r="W10" s="161">
        <v>702.2</v>
      </c>
      <c r="X10" s="161">
        <v>21.3</v>
      </c>
      <c r="Y10" s="161">
        <v>330.5</v>
      </c>
      <c r="Z10" s="161">
        <v>0.4</v>
      </c>
      <c r="AA10" s="161">
        <v>0.4</v>
      </c>
      <c r="AB10" s="161">
        <v>329.7</v>
      </c>
      <c r="AC10" s="161">
        <v>9.5</v>
      </c>
      <c r="AD10" s="161">
        <v>18.8</v>
      </c>
      <c r="AE10" s="161">
        <v>11.4</v>
      </c>
      <c r="AF10" s="161">
        <v>0.4</v>
      </c>
      <c r="AG10" s="161">
        <v>2.9</v>
      </c>
      <c r="AH10" s="161">
        <v>4.0999999999999996</v>
      </c>
      <c r="AI10" s="163">
        <v>125</v>
      </c>
      <c r="AJ10" s="163">
        <v>33</v>
      </c>
      <c r="AK10" s="163">
        <v>62</v>
      </c>
      <c r="AL10" s="163">
        <v>0</v>
      </c>
      <c r="AM10" s="163">
        <v>41</v>
      </c>
      <c r="AN10" s="163">
        <v>23</v>
      </c>
      <c r="AO10" s="163">
        <v>6</v>
      </c>
      <c r="AP10" s="161">
        <v>0</v>
      </c>
      <c r="AQ10" s="161">
        <v>0</v>
      </c>
      <c r="AR10" s="161">
        <v>0</v>
      </c>
      <c r="AS10" s="161">
        <v>0</v>
      </c>
      <c r="AT10" s="164">
        <v>0</v>
      </c>
    </row>
    <row r="11" spans="1:46" ht="24" customHeight="1">
      <c r="A11" s="81" t="s">
        <v>126</v>
      </c>
      <c r="B11" s="191">
        <v>17.329999999999998</v>
      </c>
      <c r="C11" s="79">
        <v>210770</v>
      </c>
      <c r="D11" s="193">
        <v>17.329999999999998</v>
      </c>
      <c r="E11" s="79">
        <v>210770</v>
      </c>
      <c r="F11" s="161">
        <v>100</v>
      </c>
      <c r="G11" s="161">
        <v>1478.5</v>
      </c>
      <c r="H11" s="161">
        <v>1478.5</v>
      </c>
      <c r="I11" s="161">
        <v>100</v>
      </c>
      <c r="J11" s="161">
        <v>1478.5</v>
      </c>
      <c r="K11" s="161">
        <v>335.7</v>
      </c>
      <c r="L11" s="161">
        <v>33.4</v>
      </c>
      <c r="M11" s="161">
        <v>1098.8000000000002</v>
      </c>
      <c r="N11" s="161">
        <v>10.6</v>
      </c>
      <c r="O11" s="161">
        <v>0</v>
      </c>
      <c r="P11" s="161">
        <v>218.6</v>
      </c>
      <c r="Q11" s="161">
        <v>68.099999999999994</v>
      </c>
      <c r="R11" s="161">
        <v>32</v>
      </c>
      <c r="S11" s="161">
        <v>118.5</v>
      </c>
      <c r="T11" s="161">
        <v>979.00000000000011</v>
      </c>
      <c r="U11" s="161">
        <v>267.3</v>
      </c>
      <c r="V11" s="161">
        <v>1.4</v>
      </c>
      <c r="W11" s="161">
        <v>699.7</v>
      </c>
      <c r="X11" s="161">
        <v>10.6</v>
      </c>
      <c r="Y11" s="161">
        <v>280.89999999999998</v>
      </c>
      <c r="Z11" s="161">
        <v>0.3</v>
      </c>
      <c r="AA11" s="161">
        <v>0</v>
      </c>
      <c r="AB11" s="161">
        <v>280.60000000000002</v>
      </c>
      <c r="AC11" s="161">
        <v>0</v>
      </c>
      <c r="AD11" s="161">
        <v>0</v>
      </c>
      <c r="AE11" s="161">
        <v>0</v>
      </c>
      <c r="AF11" s="161">
        <v>0</v>
      </c>
      <c r="AG11" s="161">
        <v>0</v>
      </c>
      <c r="AH11" s="161">
        <v>0</v>
      </c>
      <c r="AI11" s="163">
        <v>130</v>
      </c>
      <c r="AJ11" s="163">
        <v>33</v>
      </c>
      <c r="AK11" s="163">
        <v>62</v>
      </c>
      <c r="AL11" s="163">
        <v>0</v>
      </c>
      <c r="AM11" s="163">
        <v>41</v>
      </c>
      <c r="AN11" s="163">
        <v>23</v>
      </c>
      <c r="AO11" s="163">
        <v>6</v>
      </c>
      <c r="AP11" s="161">
        <v>0</v>
      </c>
      <c r="AQ11" s="161">
        <v>0</v>
      </c>
      <c r="AR11" s="161">
        <v>0</v>
      </c>
      <c r="AS11" s="161">
        <v>0</v>
      </c>
      <c r="AT11" s="164">
        <v>0</v>
      </c>
    </row>
    <row r="12" spans="1:46" s="197" customFormat="1" ht="24" customHeight="1">
      <c r="A12" s="297" t="s">
        <v>127</v>
      </c>
      <c r="B12" s="192">
        <v>17.329999999999998</v>
      </c>
      <c r="C12" s="170">
        <v>208516</v>
      </c>
      <c r="D12" s="194">
        <v>17.329999999999998</v>
      </c>
      <c r="E12" s="170">
        <v>208516</v>
      </c>
      <c r="F12" s="166">
        <v>100</v>
      </c>
      <c r="G12" s="166">
        <v>1417.7</v>
      </c>
      <c r="H12" s="166">
        <v>1417.7</v>
      </c>
      <c r="I12" s="166">
        <v>100</v>
      </c>
      <c r="J12" s="166">
        <v>1417.7</v>
      </c>
      <c r="K12" s="166">
        <v>294.2</v>
      </c>
      <c r="L12" s="166">
        <v>52</v>
      </c>
      <c r="M12" s="166">
        <v>1065.8</v>
      </c>
      <c r="N12" s="166">
        <v>1.5</v>
      </c>
      <c r="O12" s="166">
        <v>4.2</v>
      </c>
      <c r="P12" s="166">
        <v>299.39999999999998</v>
      </c>
      <c r="Q12" s="166">
        <v>109.7</v>
      </c>
      <c r="R12" s="166">
        <v>28.5</v>
      </c>
      <c r="S12" s="166">
        <v>161.19999999999999</v>
      </c>
      <c r="T12" s="166">
        <v>676.9</v>
      </c>
      <c r="U12" s="166">
        <v>178.6</v>
      </c>
      <c r="V12" s="166">
        <v>0.4</v>
      </c>
      <c r="W12" s="166">
        <v>496.4</v>
      </c>
      <c r="X12" s="166">
        <v>1.5</v>
      </c>
      <c r="Y12" s="166">
        <v>362.9</v>
      </c>
      <c r="Z12" s="166">
        <v>4.8</v>
      </c>
      <c r="AA12" s="166">
        <v>0</v>
      </c>
      <c r="AB12" s="166">
        <v>358.1</v>
      </c>
      <c r="AC12" s="166">
        <v>0.2</v>
      </c>
      <c r="AD12" s="166">
        <v>78.5</v>
      </c>
      <c r="AE12" s="166">
        <v>1.1000000000000001</v>
      </c>
      <c r="AF12" s="166">
        <v>23.1</v>
      </c>
      <c r="AG12" s="166">
        <v>50.1</v>
      </c>
      <c r="AH12" s="166">
        <v>4.1900000000000004</v>
      </c>
      <c r="AI12" s="168">
        <v>129</v>
      </c>
      <c r="AJ12" s="168">
        <v>34</v>
      </c>
      <c r="AK12" s="168">
        <v>62</v>
      </c>
      <c r="AL12" s="168">
        <v>0</v>
      </c>
      <c r="AM12" s="168">
        <v>0</v>
      </c>
      <c r="AN12" s="168">
        <v>0</v>
      </c>
      <c r="AO12" s="168">
        <v>0</v>
      </c>
      <c r="AP12" s="166">
        <v>0</v>
      </c>
      <c r="AQ12" s="166">
        <v>0</v>
      </c>
      <c r="AR12" s="166">
        <v>0</v>
      </c>
      <c r="AS12" s="166">
        <v>0</v>
      </c>
      <c r="AT12" s="169">
        <v>0</v>
      </c>
    </row>
    <row r="13" spans="1:46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AC13" s="36"/>
      <c r="AD13" s="36"/>
      <c r="AE13" s="36"/>
      <c r="AF13" s="36"/>
      <c r="AG13" s="36"/>
      <c r="AH13" s="36"/>
    </row>
    <row r="14" spans="1:46" ht="17.100000000000001" customHeight="1">
      <c r="A14" s="370" t="s">
        <v>199</v>
      </c>
      <c r="B14" s="370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46" ht="17.100000000000001" customHeight="1">
      <c r="A15" s="364" t="s">
        <v>211</v>
      </c>
      <c r="B15" s="364"/>
      <c r="C15" s="364"/>
      <c r="D15" s="364"/>
      <c r="E15" s="364"/>
      <c r="F15" s="184"/>
      <c r="G15" s="184"/>
      <c r="H15" s="184"/>
      <c r="I15" s="184"/>
    </row>
    <row r="16" spans="1:46" ht="17.100000000000001" customHeight="1">
      <c r="A16" s="364" t="s">
        <v>212</v>
      </c>
      <c r="B16" s="364"/>
      <c r="C16" s="364"/>
      <c r="D16" s="187"/>
    </row>
    <row r="17" spans="1:15" s="293" customFormat="1" ht="17.100000000000001" customHeight="1">
      <c r="A17" s="364" t="s">
        <v>273</v>
      </c>
      <c r="B17" s="364"/>
      <c r="C17" s="364"/>
      <c r="M17" s="294"/>
    </row>
    <row r="18" spans="1:15" ht="17.100000000000001" customHeight="1">
      <c r="A18" s="364" t="s">
        <v>274</v>
      </c>
      <c r="B18" s="364"/>
      <c r="C18" s="364"/>
    </row>
    <row r="19" spans="1:15" s="187" customFormat="1" ht="17.100000000000001" customHeight="1">
      <c r="A19" s="364" t="s">
        <v>275</v>
      </c>
      <c r="B19" s="364"/>
      <c r="C19" s="364"/>
    </row>
    <row r="20" spans="1:15" ht="15.75" customHeight="1">
      <c r="A20" s="364"/>
      <c r="B20" s="364"/>
      <c r="C20" s="36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</sheetData>
  <mergeCells count="50">
    <mergeCell ref="A1:B1"/>
    <mergeCell ref="AQ5:AQ7"/>
    <mergeCell ref="AK6:AK7"/>
    <mergeCell ref="AL6:AL7"/>
    <mergeCell ref="AN6:AN7"/>
    <mergeCell ref="AO6:AO7"/>
    <mergeCell ref="AI4:AL4"/>
    <mergeCell ref="AM4:AP4"/>
    <mergeCell ref="AQ4:AT4"/>
    <mergeCell ref="K5:K7"/>
    <mergeCell ref="L5:L7"/>
    <mergeCell ref="A3:C3"/>
    <mergeCell ref="AI5:AI7"/>
    <mergeCell ref="AJ5:AL5"/>
    <mergeCell ref="T6:X6"/>
    <mergeCell ref="Y6:AB6"/>
    <mergeCell ref="A20:C20"/>
    <mergeCell ref="A14:B14"/>
    <mergeCell ref="A15:E15"/>
    <mergeCell ref="A19:C19"/>
    <mergeCell ref="F4:F7"/>
    <mergeCell ref="B6:B7"/>
    <mergeCell ref="C6:C7"/>
    <mergeCell ref="A17:C17"/>
    <mergeCell ref="J4:AH4"/>
    <mergeCell ref="AC6:AH6"/>
    <mergeCell ref="P5:AH5"/>
    <mergeCell ref="D6:D7"/>
    <mergeCell ref="E6:E7"/>
    <mergeCell ref="A18:C18"/>
    <mergeCell ref="A16:C16"/>
    <mergeCell ref="A4:A7"/>
    <mergeCell ref="B4:C5"/>
    <mergeCell ref="D4:E5"/>
    <mergeCell ref="AS6:AS7"/>
    <mergeCell ref="AT6:AT7"/>
    <mergeCell ref="G4:G7"/>
    <mergeCell ref="H4:H7"/>
    <mergeCell ref="I4:I7"/>
    <mergeCell ref="M5:M7"/>
    <mergeCell ref="N5:N7"/>
    <mergeCell ref="O5:O7"/>
    <mergeCell ref="AP6:AP7"/>
    <mergeCell ref="AR6:AR7"/>
    <mergeCell ref="AR5:AT5"/>
    <mergeCell ref="P6:S6"/>
    <mergeCell ref="AM5:AM7"/>
    <mergeCell ref="AN5:AP5"/>
    <mergeCell ref="J5:J7"/>
    <mergeCell ref="AJ6:AJ7"/>
  </mergeCells>
  <phoneticPr fontId="1" type="noConversion"/>
  <pageMargins left="0.15748031496062992" right="0.15748031496062992" top="0.78740157480314965" bottom="0.98425196850393704" header="0.31496062992125984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9.375" style="44" customWidth="1"/>
    <col min="2" max="4" width="9" style="44"/>
    <col min="5" max="5" width="9.625" style="44" customWidth="1"/>
    <col min="6" max="6" width="11.25" style="44" customWidth="1"/>
    <col min="7" max="261" width="9" style="44"/>
    <col min="262" max="262" width="11.25" style="44" customWidth="1"/>
    <col min="263" max="517" width="9" style="44"/>
    <col min="518" max="518" width="11.25" style="44" customWidth="1"/>
    <col min="519" max="773" width="9" style="44"/>
    <col min="774" max="774" width="11.25" style="44" customWidth="1"/>
    <col min="775" max="1029" width="9" style="44"/>
    <col min="1030" max="1030" width="11.25" style="44" customWidth="1"/>
    <col min="1031" max="1285" width="9" style="44"/>
    <col min="1286" max="1286" width="11.25" style="44" customWidth="1"/>
    <col min="1287" max="1541" width="9" style="44"/>
    <col min="1542" max="1542" width="11.25" style="44" customWidth="1"/>
    <col min="1543" max="1797" width="9" style="44"/>
    <col min="1798" max="1798" width="11.25" style="44" customWidth="1"/>
    <col min="1799" max="2053" width="9" style="44"/>
    <col min="2054" max="2054" width="11.25" style="44" customWidth="1"/>
    <col min="2055" max="2309" width="9" style="44"/>
    <col min="2310" max="2310" width="11.25" style="44" customWidth="1"/>
    <col min="2311" max="2565" width="9" style="44"/>
    <col min="2566" max="2566" width="11.25" style="44" customWidth="1"/>
    <col min="2567" max="2821" width="9" style="44"/>
    <col min="2822" max="2822" width="11.25" style="44" customWidth="1"/>
    <col min="2823" max="3077" width="9" style="44"/>
    <col min="3078" max="3078" width="11.25" style="44" customWidth="1"/>
    <col min="3079" max="3333" width="9" style="44"/>
    <col min="3334" max="3334" width="11.25" style="44" customWidth="1"/>
    <col min="3335" max="3589" width="9" style="44"/>
    <col min="3590" max="3590" width="11.25" style="44" customWidth="1"/>
    <col min="3591" max="3845" width="9" style="44"/>
    <col min="3846" max="3846" width="11.25" style="44" customWidth="1"/>
    <col min="3847" max="4101" width="9" style="44"/>
    <col min="4102" max="4102" width="11.25" style="44" customWidth="1"/>
    <col min="4103" max="4357" width="9" style="44"/>
    <col min="4358" max="4358" width="11.25" style="44" customWidth="1"/>
    <col min="4359" max="4613" width="9" style="44"/>
    <col min="4614" max="4614" width="11.25" style="44" customWidth="1"/>
    <col min="4615" max="4869" width="9" style="44"/>
    <col min="4870" max="4870" width="11.25" style="44" customWidth="1"/>
    <col min="4871" max="5125" width="9" style="44"/>
    <col min="5126" max="5126" width="11.25" style="44" customWidth="1"/>
    <col min="5127" max="5381" width="9" style="44"/>
    <col min="5382" max="5382" width="11.25" style="44" customWidth="1"/>
    <col min="5383" max="5637" width="9" style="44"/>
    <col min="5638" max="5638" width="11.25" style="44" customWidth="1"/>
    <col min="5639" max="5893" width="9" style="44"/>
    <col min="5894" max="5894" width="11.25" style="44" customWidth="1"/>
    <col min="5895" max="6149" width="9" style="44"/>
    <col min="6150" max="6150" width="11.25" style="44" customWidth="1"/>
    <col min="6151" max="6405" width="9" style="44"/>
    <col min="6406" max="6406" width="11.25" style="44" customWidth="1"/>
    <col min="6407" max="6661" width="9" style="44"/>
    <col min="6662" max="6662" width="11.25" style="44" customWidth="1"/>
    <col min="6663" max="6917" width="9" style="44"/>
    <col min="6918" max="6918" width="11.25" style="44" customWidth="1"/>
    <col min="6919" max="7173" width="9" style="44"/>
    <col min="7174" max="7174" width="11.25" style="44" customWidth="1"/>
    <col min="7175" max="7429" width="9" style="44"/>
    <col min="7430" max="7430" width="11.25" style="44" customWidth="1"/>
    <col min="7431" max="7685" width="9" style="44"/>
    <col min="7686" max="7686" width="11.25" style="44" customWidth="1"/>
    <col min="7687" max="7941" width="9" style="44"/>
    <col min="7942" max="7942" width="11.25" style="44" customWidth="1"/>
    <col min="7943" max="8197" width="9" style="44"/>
    <col min="8198" max="8198" width="11.25" style="44" customWidth="1"/>
    <col min="8199" max="8453" width="9" style="44"/>
    <col min="8454" max="8454" width="11.25" style="44" customWidth="1"/>
    <col min="8455" max="8709" width="9" style="44"/>
    <col min="8710" max="8710" width="11.25" style="44" customWidth="1"/>
    <col min="8711" max="8965" width="9" style="44"/>
    <col min="8966" max="8966" width="11.25" style="44" customWidth="1"/>
    <col min="8967" max="9221" width="9" style="44"/>
    <col min="9222" max="9222" width="11.25" style="44" customWidth="1"/>
    <col min="9223" max="9477" width="9" style="44"/>
    <col min="9478" max="9478" width="11.25" style="44" customWidth="1"/>
    <col min="9479" max="9733" width="9" style="44"/>
    <col min="9734" max="9734" width="11.25" style="44" customWidth="1"/>
    <col min="9735" max="9989" width="9" style="44"/>
    <col min="9990" max="9990" width="11.25" style="44" customWidth="1"/>
    <col min="9991" max="10245" width="9" style="44"/>
    <col min="10246" max="10246" width="11.25" style="44" customWidth="1"/>
    <col min="10247" max="10501" width="9" style="44"/>
    <col min="10502" max="10502" width="11.25" style="44" customWidth="1"/>
    <col min="10503" max="10757" width="9" style="44"/>
    <col min="10758" max="10758" width="11.25" style="44" customWidth="1"/>
    <col min="10759" max="11013" width="9" style="44"/>
    <col min="11014" max="11014" width="11.25" style="44" customWidth="1"/>
    <col min="11015" max="11269" width="9" style="44"/>
    <col min="11270" max="11270" width="11.25" style="44" customWidth="1"/>
    <col min="11271" max="11525" width="9" style="44"/>
    <col min="11526" max="11526" width="11.25" style="44" customWidth="1"/>
    <col min="11527" max="11781" width="9" style="44"/>
    <col min="11782" max="11782" width="11.25" style="44" customWidth="1"/>
    <col min="11783" max="12037" width="9" style="44"/>
    <col min="12038" max="12038" width="11.25" style="44" customWidth="1"/>
    <col min="12039" max="12293" width="9" style="44"/>
    <col min="12294" max="12294" width="11.25" style="44" customWidth="1"/>
    <col min="12295" max="12549" width="9" style="44"/>
    <col min="12550" max="12550" width="11.25" style="44" customWidth="1"/>
    <col min="12551" max="12805" width="9" style="44"/>
    <col min="12806" max="12806" width="11.25" style="44" customWidth="1"/>
    <col min="12807" max="13061" width="9" style="44"/>
    <col min="13062" max="13062" width="11.25" style="44" customWidth="1"/>
    <col min="13063" max="13317" width="9" style="44"/>
    <col min="13318" max="13318" width="11.25" style="44" customWidth="1"/>
    <col min="13319" max="13573" width="9" style="44"/>
    <col min="13574" max="13574" width="11.25" style="44" customWidth="1"/>
    <col min="13575" max="13829" width="9" style="44"/>
    <col min="13830" max="13830" width="11.25" style="44" customWidth="1"/>
    <col min="13831" max="14085" width="9" style="44"/>
    <col min="14086" max="14086" width="11.25" style="44" customWidth="1"/>
    <col min="14087" max="14341" width="9" style="44"/>
    <col min="14342" max="14342" width="11.25" style="44" customWidth="1"/>
    <col min="14343" max="14597" width="9" style="44"/>
    <col min="14598" max="14598" width="11.25" style="44" customWidth="1"/>
    <col min="14599" max="14853" width="9" style="44"/>
    <col min="14854" max="14854" width="11.25" style="44" customWidth="1"/>
    <col min="14855" max="15109" width="9" style="44"/>
    <col min="15110" max="15110" width="11.25" style="44" customWidth="1"/>
    <col min="15111" max="15365" width="9" style="44"/>
    <col min="15366" max="15366" width="11.25" style="44" customWidth="1"/>
    <col min="15367" max="15621" width="9" style="44"/>
    <col min="15622" max="15622" width="11.25" style="44" customWidth="1"/>
    <col min="15623" max="15877" width="9" style="44"/>
    <col min="15878" max="15878" width="11.25" style="44" customWidth="1"/>
    <col min="15879" max="16133" width="9" style="44"/>
    <col min="16134" max="16134" width="11.25" style="44" customWidth="1"/>
    <col min="16135" max="16384" width="9" style="44"/>
  </cols>
  <sheetData>
    <row r="1" spans="1:12" s="43" customFormat="1" ht="18.75" customHeight="1">
      <c r="A1" s="373" t="s">
        <v>213</v>
      </c>
      <c r="B1" s="374"/>
      <c r="C1" s="42"/>
      <c r="D1" s="41"/>
      <c r="E1" s="41"/>
    </row>
    <row r="2" spans="1:12" s="43" customFormat="1"/>
    <row r="3" spans="1:12" s="43" customFormat="1" ht="17.25" customHeight="1">
      <c r="A3" s="376" t="s">
        <v>207</v>
      </c>
      <c r="B3" s="376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43" customFormat="1" ht="24" customHeight="1">
      <c r="A4" s="365" t="s">
        <v>239</v>
      </c>
      <c r="B4" s="351" t="s">
        <v>235</v>
      </c>
      <c r="C4" s="351" t="s">
        <v>104</v>
      </c>
      <c r="D4" s="358" t="s">
        <v>105</v>
      </c>
      <c r="E4" s="351" t="s">
        <v>236</v>
      </c>
      <c r="F4" s="375" t="s">
        <v>237</v>
      </c>
      <c r="G4" s="34"/>
      <c r="H4" s="34"/>
      <c r="I4" s="34"/>
      <c r="J4" s="34"/>
      <c r="K4" s="34"/>
      <c r="L4" s="34"/>
    </row>
    <row r="5" spans="1:12" s="43" customFormat="1" ht="24" customHeight="1">
      <c r="A5" s="367"/>
      <c r="B5" s="357"/>
      <c r="C5" s="357"/>
      <c r="D5" s="362"/>
      <c r="E5" s="352"/>
      <c r="F5" s="354" t="s">
        <v>106</v>
      </c>
      <c r="G5" s="34"/>
      <c r="H5" s="34"/>
      <c r="I5" s="34"/>
      <c r="J5" s="34"/>
      <c r="K5" s="34"/>
      <c r="L5" s="34"/>
    </row>
    <row r="6" spans="1:12" ht="24" customHeight="1">
      <c r="A6" s="80" t="s">
        <v>1</v>
      </c>
      <c r="B6" s="82" t="s">
        <v>23</v>
      </c>
      <c r="C6" s="83" t="s">
        <v>23</v>
      </c>
      <c r="D6" s="83" t="s">
        <v>23</v>
      </c>
      <c r="E6" s="83" t="s">
        <v>23</v>
      </c>
      <c r="F6" s="84" t="s">
        <v>23</v>
      </c>
    </row>
    <row r="7" spans="1:12" ht="24" customHeight="1">
      <c r="A7" s="81" t="s">
        <v>2</v>
      </c>
      <c r="B7" s="85" t="s">
        <v>23</v>
      </c>
      <c r="C7" s="86" t="s">
        <v>23</v>
      </c>
      <c r="D7" s="86" t="s">
        <v>23</v>
      </c>
      <c r="E7" s="86" t="s">
        <v>23</v>
      </c>
      <c r="F7" s="87" t="s">
        <v>23</v>
      </c>
    </row>
    <row r="8" spans="1:12" ht="24" customHeight="1">
      <c r="A8" s="81" t="s">
        <v>108</v>
      </c>
      <c r="B8" s="85" t="s">
        <v>23</v>
      </c>
      <c r="C8" s="86" t="s">
        <v>23</v>
      </c>
      <c r="D8" s="86" t="s">
        <v>23</v>
      </c>
      <c r="E8" s="86" t="s">
        <v>23</v>
      </c>
      <c r="F8" s="87" t="s">
        <v>23</v>
      </c>
    </row>
    <row r="9" spans="1:12" ht="24" customHeight="1">
      <c r="A9" s="224" t="s">
        <v>244</v>
      </c>
      <c r="B9" s="85" t="s">
        <v>23</v>
      </c>
      <c r="C9" s="86" t="s">
        <v>23</v>
      </c>
      <c r="D9" s="86" t="s">
        <v>23</v>
      </c>
      <c r="E9" s="86" t="s">
        <v>23</v>
      </c>
      <c r="F9" s="87" t="s">
        <v>23</v>
      </c>
    </row>
    <row r="10" spans="1:12" ht="24" customHeight="1">
      <c r="A10" s="297" t="s">
        <v>245</v>
      </c>
      <c r="B10" s="88" t="s">
        <v>23</v>
      </c>
      <c r="C10" s="89" t="s">
        <v>23</v>
      </c>
      <c r="D10" s="89" t="s">
        <v>23</v>
      </c>
      <c r="E10" s="89" t="s">
        <v>23</v>
      </c>
      <c r="F10" s="90" t="s">
        <v>23</v>
      </c>
    </row>
    <row r="12" spans="1:12" ht="21" customHeight="1">
      <c r="A12" s="370" t="s">
        <v>200</v>
      </c>
      <c r="B12" s="370"/>
      <c r="C12" s="370"/>
    </row>
  </sheetData>
  <mergeCells count="9">
    <mergeCell ref="A12:C12"/>
    <mergeCell ref="A1:B1"/>
    <mergeCell ref="F4:F5"/>
    <mergeCell ref="A4:A5"/>
    <mergeCell ref="B4:B5"/>
    <mergeCell ref="C4:C5"/>
    <mergeCell ref="D4:D5"/>
    <mergeCell ref="E4:E5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"/>
  <sheetViews>
    <sheetView zoomScaleNormal="100" workbookViewId="0">
      <selection sqref="A1:C1"/>
    </sheetView>
  </sheetViews>
  <sheetFormatPr defaultColWidth="9" defaultRowHeight="13.5"/>
  <cols>
    <col min="1" max="1" width="10" style="40" customWidth="1"/>
    <col min="2" max="2" width="9.75" style="40" bestFit="1" customWidth="1"/>
    <col min="3" max="3" width="11.375" style="40" customWidth="1"/>
    <col min="4" max="10" width="10.375" style="40" customWidth="1"/>
    <col min="11" max="11" width="9.125" style="40" bestFit="1" customWidth="1"/>
    <col min="12" max="12" width="9.5" style="40" customWidth="1"/>
    <col min="13" max="13" width="9.75" style="40" customWidth="1"/>
    <col min="14" max="14" width="9.125" style="40" bestFit="1" customWidth="1"/>
    <col min="15" max="16384" width="9" style="40"/>
  </cols>
  <sheetData>
    <row r="1" spans="1:49" ht="20.25" customHeight="1">
      <c r="A1" s="378" t="s">
        <v>215</v>
      </c>
      <c r="B1" s="378"/>
      <c r="C1" s="378"/>
      <c r="D1" s="45"/>
      <c r="E1" s="45"/>
      <c r="F1" s="45"/>
      <c r="G1" s="39"/>
      <c r="H1" s="39"/>
      <c r="I1" s="39"/>
      <c r="J1" s="39"/>
      <c r="K1" s="39"/>
      <c r="L1" s="39"/>
      <c r="M1" s="39"/>
      <c r="N1" s="39"/>
    </row>
    <row r="2" spans="1:49">
      <c r="A2" s="39"/>
      <c r="B2" s="39"/>
      <c r="C2" s="46"/>
      <c r="D2" s="46"/>
      <c r="E2" s="46"/>
      <c r="F2" s="46"/>
      <c r="G2" s="39"/>
      <c r="H2" s="39"/>
      <c r="I2" s="39"/>
      <c r="J2" s="39"/>
      <c r="K2" s="39"/>
      <c r="L2" s="39"/>
      <c r="M2" s="39"/>
      <c r="N2" s="39"/>
    </row>
    <row r="3" spans="1:49" ht="17.25" customHeight="1">
      <c r="A3" s="379" t="s">
        <v>214</v>
      </c>
      <c r="B3" s="379"/>
      <c r="C3" s="48" t="s">
        <v>24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49" ht="20.100000000000001" customHeight="1">
      <c r="A4" s="385" t="s">
        <v>240</v>
      </c>
      <c r="B4" s="377" t="s">
        <v>25</v>
      </c>
      <c r="C4" s="377" t="s">
        <v>26</v>
      </c>
      <c r="D4" s="377"/>
      <c r="E4" s="377" t="s">
        <v>27</v>
      </c>
      <c r="F4" s="377"/>
      <c r="G4" s="386" t="s">
        <v>194</v>
      </c>
      <c r="H4" s="386"/>
      <c r="I4" s="377" t="s">
        <v>28</v>
      </c>
      <c r="J4" s="377"/>
      <c r="K4" s="377" t="s">
        <v>29</v>
      </c>
      <c r="L4" s="377"/>
      <c r="M4" s="377"/>
      <c r="N4" s="382"/>
    </row>
    <row r="5" spans="1:49" ht="24.75" customHeight="1">
      <c r="A5" s="385"/>
      <c r="B5" s="377"/>
      <c r="C5" s="383" t="s">
        <v>30</v>
      </c>
      <c r="D5" s="385" t="s">
        <v>31</v>
      </c>
      <c r="E5" s="384" t="s">
        <v>21</v>
      </c>
      <c r="F5" s="385" t="s">
        <v>11</v>
      </c>
      <c r="G5" s="384" t="s">
        <v>21</v>
      </c>
      <c r="H5" s="385" t="s">
        <v>11</v>
      </c>
      <c r="I5" s="384" t="s">
        <v>21</v>
      </c>
      <c r="J5" s="385" t="s">
        <v>11</v>
      </c>
      <c r="K5" s="377" t="s">
        <v>21</v>
      </c>
      <c r="L5" s="377"/>
      <c r="M5" s="377"/>
      <c r="N5" s="382" t="s">
        <v>11</v>
      </c>
    </row>
    <row r="6" spans="1:49" ht="29.25" customHeight="1">
      <c r="A6" s="385"/>
      <c r="B6" s="377"/>
      <c r="C6" s="384"/>
      <c r="D6" s="385"/>
      <c r="E6" s="384"/>
      <c r="F6" s="385"/>
      <c r="G6" s="384"/>
      <c r="H6" s="385"/>
      <c r="I6" s="384"/>
      <c r="J6" s="385"/>
      <c r="K6" s="202" t="s">
        <v>32</v>
      </c>
      <c r="L6" s="203" t="s">
        <v>33</v>
      </c>
      <c r="M6" s="203" t="s">
        <v>34</v>
      </c>
      <c r="N6" s="382"/>
    </row>
    <row r="7" spans="1:49" ht="28.5" customHeight="1">
      <c r="A7" s="233" t="s">
        <v>128</v>
      </c>
      <c r="B7" s="234">
        <v>66.666666666666671</v>
      </c>
      <c r="C7" s="235">
        <v>1642.8</v>
      </c>
      <c r="D7" s="235">
        <v>1095.2</v>
      </c>
      <c r="E7" s="236">
        <v>246.6</v>
      </c>
      <c r="F7" s="235">
        <v>144.6</v>
      </c>
      <c r="G7" s="235">
        <v>867.3</v>
      </c>
      <c r="H7" s="235">
        <v>433.8</v>
      </c>
      <c r="I7" s="237">
        <v>488.1</v>
      </c>
      <c r="J7" s="237">
        <v>485.4</v>
      </c>
      <c r="K7" s="238">
        <v>40.799999999999997</v>
      </c>
      <c r="L7" s="235">
        <v>0.1</v>
      </c>
      <c r="M7" s="235">
        <v>40.700000000000003</v>
      </c>
      <c r="N7" s="239">
        <v>31.4</v>
      </c>
    </row>
    <row r="8" spans="1:49" ht="28.5" customHeight="1">
      <c r="A8" s="71" t="s">
        <v>1</v>
      </c>
      <c r="B8" s="94">
        <f>D8/C8*100</f>
        <v>75.016562872664636</v>
      </c>
      <c r="C8" s="92">
        <f>E8+G8+I8+K8</f>
        <v>1509.3999999999999</v>
      </c>
      <c r="D8" s="92">
        <f>F8+H8+J8</f>
        <v>1132.3</v>
      </c>
      <c r="E8" s="92">
        <v>199.7</v>
      </c>
      <c r="F8" s="92">
        <v>100.4</v>
      </c>
      <c r="G8" s="92">
        <v>950.9</v>
      </c>
      <c r="H8" s="92">
        <v>702.2</v>
      </c>
      <c r="I8" s="92">
        <v>330.5</v>
      </c>
      <c r="J8" s="92">
        <v>329.7</v>
      </c>
      <c r="K8" s="92">
        <v>28.3</v>
      </c>
      <c r="L8" s="92">
        <v>9.5</v>
      </c>
      <c r="M8" s="92">
        <v>18.8</v>
      </c>
      <c r="N8" s="95">
        <v>2.9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s="25" customFormat="1" ht="24" customHeight="1">
      <c r="A9" s="71" t="s">
        <v>2</v>
      </c>
      <c r="B9" s="94">
        <v>78.2</v>
      </c>
      <c r="C9" s="92">
        <v>1642.2</v>
      </c>
      <c r="D9" s="92">
        <v>1264.8</v>
      </c>
      <c r="E9" s="92">
        <v>253.3</v>
      </c>
      <c r="F9" s="92">
        <v>135.6</v>
      </c>
      <c r="G9" s="92">
        <v>989.1</v>
      </c>
      <c r="H9" s="92">
        <v>771.9</v>
      </c>
      <c r="I9" s="92">
        <v>319.2</v>
      </c>
      <c r="J9" s="92">
        <v>316.89999999999998</v>
      </c>
      <c r="K9" s="92">
        <v>80.599999999999994</v>
      </c>
      <c r="L9" s="91">
        <v>0.3</v>
      </c>
      <c r="M9" s="91">
        <v>80.3</v>
      </c>
      <c r="N9" s="93">
        <v>60.4</v>
      </c>
      <c r="O9" s="32"/>
      <c r="P9" s="32"/>
      <c r="Q9" s="33"/>
      <c r="R9" s="33"/>
      <c r="S9" s="33"/>
      <c r="T9" s="33"/>
      <c r="U9" s="33"/>
      <c r="V9" s="33"/>
      <c r="W9" s="32"/>
      <c r="X9" s="32"/>
      <c r="Y9" s="32"/>
      <c r="Z9" s="32"/>
      <c r="AA9" s="32"/>
      <c r="AB9" s="32"/>
      <c r="AC9" s="32"/>
      <c r="AD9" s="33"/>
      <c r="AE9" s="33"/>
      <c r="AF9" s="33"/>
      <c r="AG9" s="33"/>
      <c r="AH9" s="33"/>
      <c r="AI9" s="33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31"/>
      <c r="AW9" s="31"/>
    </row>
    <row r="10" spans="1:49" s="25" customFormat="1" ht="24" customHeight="1">
      <c r="A10" s="71" t="s">
        <v>108</v>
      </c>
      <c r="B10" s="94">
        <f>D10/C10*100</f>
        <v>74.422865518504935</v>
      </c>
      <c r="C10" s="92">
        <f>E10+G10+I10+K10</f>
        <v>1637.4</v>
      </c>
      <c r="D10" s="92">
        <v>1218.5999999999999</v>
      </c>
      <c r="E10" s="92">
        <v>260.5</v>
      </c>
      <c r="F10" s="92">
        <v>119.1</v>
      </c>
      <c r="G10" s="92">
        <v>950.9</v>
      </c>
      <c r="H10" s="92">
        <v>702.2</v>
      </c>
      <c r="I10" s="92">
        <v>330.5</v>
      </c>
      <c r="J10" s="92">
        <v>329.7</v>
      </c>
      <c r="K10" s="92">
        <v>95.5</v>
      </c>
      <c r="L10" s="92">
        <v>0.5</v>
      </c>
      <c r="M10" s="92">
        <v>95.1</v>
      </c>
      <c r="N10" s="95">
        <v>67.599999999999994</v>
      </c>
      <c r="O10" s="32"/>
      <c r="P10" s="32"/>
      <c r="Q10" s="33"/>
      <c r="R10" s="33"/>
      <c r="S10" s="33"/>
      <c r="T10" s="33"/>
      <c r="U10" s="33"/>
      <c r="V10" s="33"/>
      <c r="W10" s="32"/>
      <c r="X10" s="32"/>
      <c r="Y10" s="32"/>
      <c r="Z10" s="32"/>
      <c r="AA10" s="32"/>
      <c r="AB10" s="32"/>
      <c r="AC10" s="32"/>
      <c r="AD10" s="33"/>
      <c r="AE10" s="33"/>
      <c r="AF10" s="33"/>
      <c r="AG10" s="33"/>
      <c r="AH10" s="33"/>
      <c r="AI10" s="33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31"/>
      <c r="AW10" s="31"/>
    </row>
    <row r="11" spans="1:49" s="196" customFormat="1" ht="24" customHeight="1">
      <c r="A11" s="302" t="s">
        <v>127</v>
      </c>
      <c r="B11" s="288">
        <v>75.16</v>
      </c>
      <c r="C11" s="289">
        <v>1418.1</v>
      </c>
      <c r="D11" s="289">
        <v>1065.8</v>
      </c>
      <c r="E11" s="289">
        <v>299.39999999999998</v>
      </c>
      <c r="F11" s="289">
        <v>161.19999999999999</v>
      </c>
      <c r="G11" s="289">
        <v>676.9</v>
      </c>
      <c r="H11" s="289">
        <v>496.4</v>
      </c>
      <c r="I11" s="290">
        <v>362.9</v>
      </c>
      <c r="J11" s="290">
        <v>358.1</v>
      </c>
      <c r="K11" s="290">
        <v>78.900000000000006</v>
      </c>
      <c r="L11" s="290">
        <v>0.2</v>
      </c>
      <c r="M11" s="290">
        <v>78.599999999999994</v>
      </c>
      <c r="N11" s="291">
        <v>50.1</v>
      </c>
      <c r="O11" s="32"/>
      <c r="P11" s="32"/>
      <c r="Q11" s="33"/>
      <c r="R11" s="33"/>
      <c r="S11" s="33"/>
      <c r="T11" s="33"/>
      <c r="U11" s="33"/>
      <c r="V11" s="33"/>
      <c r="W11" s="32"/>
      <c r="X11" s="32"/>
      <c r="Y11" s="32"/>
      <c r="Z11" s="32"/>
      <c r="AA11" s="32"/>
      <c r="AB11" s="32"/>
      <c r="AC11" s="32"/>
      <c r="AD11" s="33"/>
      <c r="AE11" s="33"/>
      <c r="AF11" s="33"/>
      <c r="AG11" s="33"/>
      <c r="AH11" s="33"/>
      <c r="AI11" s="33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31"/>
      <c r="AW11" s="31"/>
    </row>
    <row r="12" spans="1:49">
      <c r="A12" s="186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ht="17.100000000000001" customHeight="1">
      <c r="A13" s="380" t="s">
        <v>216</v>
      </c>
      <c r="B13" s="380"/>
      <c r="C13" s="380"/>
      <c r="H13" s="292"/>
      <c r="I13" s="292"/>
      <c r="J13" s="292"/>
    </row>
    <row r="14" spans="1:49" ht="17.100000000000001" customHeight="1">
      <c r="A14" s="381" t="s">
        <v>234</v>
      </c>
      <c r="B14" s="381"/>
      <c r="C14" s="381"/>
      <c r="D14" s="381"/>
      <c r="F14" s="281"/>
    </row>
  </sheetData>
  <mergeCells count="21">
    <mergeCell ref="A13:C13"/>
    <mergeCell ref="A14:D14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G4:H4"/>
    <mergeCell ref="A4:A6"/>
    <mergeCell ref="B4:B6"/>
    <mergeCell ref="C4:D4"/>
    <mergeCell ref="E4:F4"/>
    <mergeCell ref="A1:C1"/>
    <mergeCell ref="A3:B3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workbookViewId="0">
      <selection sqref="A1:E1"/>
    </sheetView>
  </sheetViews>
  <sheetFormatPr defaultColWidth="9" defaultRowHeight="13.5"/>
  <cols>
    <col min="1" max="1" width="9" style="25"/>
    <col min="2" max="3" width="9.5" style="25" bestFit="1" customWidth="1"/>
    <col min="4" max="4" width="9" style="25"/>
    <col min="5" max="6" width="9.25" style="25" customWidth="1"/>
    <col min="7" max="7" width="9.625" style="25" customWidth="1"/>
    <col min="8" max="9" width="9.25" style="25" customWidth="1"/>
    <col min="10" max="10" width="9.625" style="25" customWidth="1"/>
    <col min="11" max="11" width="10.625" style="25" customWidth="1"/>
    <col min="12" max="12" width="10.5" style="25" customWidth="1"/>
    <col min="13" max="13" width="9.625" style="25" customWidth="1"/>
    <col min="14" max="14" width="9.25" style="25" customWidth="1"/>
    <col min="15" max="21" width="9" style="25"/>
    <col min="22" max="22" width="9.5" style="25" bestFit="1" customWidth="1"/>
    <col min="23" max="23" width="9" style="25"/>
    <col min="24" max="24" width="10.375" style="25" customWidth="1"/>
    <col min="25" max="29" width="9" style="25"/>
    <col min="30" max="30" width="11.875" style="25" customWidth="1"/>
    <col min="31" max="16384" width="9" style="25"/>
  </cols>
  <sheetData>
    <row r="1" spans="1:33" ht="20.25" customHeight="1">
      <c r="A1" s="400" t="s">
        <v>282</v>
      </c>
      <c r="B1" s="400"/>
      <c r="C1" s="400"/>
      <c r="D1" s="400"/>
      <c r="E1" s="400"/>
      <c r="F1" s="171"/>
      <c r="G1" s="171"/>
      <c r="H1" s="171"/>
      <c r="I1" s="171"/>
      <c r="J1" s="171"/>
      <c r="K1" s="171"/>
      <c r="L1" s="171"/>
      <c r="M1" s="171"/>
    </row>
    <row r="2" spans="1:33" s="29" customFormat="1" ht="20.25" customHeight="1"/>
    <row r="3" spans="1:33" s="29" customFormat="1" ht="20.25" customHeight="1">
      <c r="A3" s="401" t="s">
        <v>4</v>
      </c>
      <c r="B3" s="399" t="s">
        <v>156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87" t="s">
        <v>162</v>
      </c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9"/>
      <c r="AA3" s="387" t="s">
        <v>172</v>
      </c>
      <c r="AB3" s="388"/>
      <c r="AC3" s="388"/>
      <c r="AD3" s="388"/>
      <c r="AE3" s="388"/>
      <c r="AF3" s="388"/>
      <c r="AG3" s="388"/>
    </row>
    <row r="4" spans="1:33" s="29" customFormat="1" ht="20.25" customHeight="1">
      <c r="A4" s="401"/>
      <c r="B4" s="397" t="s">
        <v>157</v>
      </c>
      <c r="C4" s="397"/>
      <c r="D4" s="397"/>
      <c r="E4" s="397" t="s">
        <v>158</v>
      </c>
      <c r="F4" s="397"/>
      <c r="G4" s="397"/>
      <c r="H4" s="397"/>
      <c r="I4" s="397"/>
      <c r="J4" s="397"/>
      <c r="K4" s="397"/>
      <c r="L4" s="397"/>
      <c r="M4" s="399"/>
      <c r="N4" s="390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2"/>
      <c r="AA4" s="390"/>
      <c r="AB4" s="391"/>
      <c r="AC4" s="391"/>
      <c r="AD4" s="391"/>
      <c r="AE4" s="391"/>
      <c r="AF4" s="391"/>
      <c r="AG4" s="391"/>
    </row>
    <row r="5" spans="1:33" s="29" customFormat="1" ht="20.25" customHeight="1">
      <c r="A5" s="401"/>
      <c r="B5" s="393" t="s">
        <v>159</v>
      </c>
      <c r="C5" s="397"/>
      <c r="D5" s="397"/>
      <c r="E5" s="393" t="s">
        <v>159</v>
      </c>
      <c r="F5" s="397"/>
      <c r="G5" s="397"/>
      <c r="H5" s="393" t="s">
        <v>195</v>
      </c>
      <c r="I5" s="397"/>
      <c r="J5" s="397"/>
      <c r="K5" s="393" t="s">
        <v>231</v>
      </c>
      <c r="L5" s="397"/>
      <c r="M5" s="387"/>
      <c r="N5" s="397" t="s">
        <v>37</v>
      </c>
      <c r="O5" s="397" t="s">
        <v>163</v>
      </c>
      <c r="P5" s="397"/>
      <c r="Q5" s="397"/>
      <c r="R5" s="397" t="s">
        <v>164</v>
      </c>
      <c r="S5" s="397"/>
      <c r="T5" s="397"/>
      <c r="U5" s="398" t="s">
        <v>165</v>
      </c>
      <c r="V5" s="398" t="s">
        <v>38</v>
      </c>
      <c r="W5" s="398" t="s">
        <v>166</v>
      </c>
      <c r="X5" s="397" t="s">
        <v>39</v>
      </c>
      <c r="Y5" s="397"/>
      <c r="Z5" s="399"/>
      <c r="AA5" s="393" t="s">
        <v>173</v>
      </c>
      <c r="AB5" s="387" t="s">
        <v>174</v>
      </c>
      <c r="AC5" s="395"/>
      <c r="AD5" s="395"/>
      <c r="AE5" s="395"/>
      <c r="AF5" s="396"/>
      <c r="AG5" s="387" t="s">
        <v>175</v>
      </c>
    </row>
    <row r="6" spans="1:33" s="29" customFormat="1" ht="40.5" customHeight="1">
      <c r="A6" s="401"/>
      <c r="B6" s="244"/>
      <c r="C6" s="207" t="s">
        <v>160</v>
      </c>
      <c r="D6" s="207" t="s">
        <v>161</v>
      </c>
      <c r="E6" s="244"/>
      <c r="F6" s="207" t="s">
        <v>232</v>
      </c>
      <c r="G6" s="207" t="s">
        <v>233</v>
      </c>
      <c r="H6" s="244"/>
      <c r="I6" s="207" t="s">
        <v>232</v>
      </c>
      <c r="J6" s="207" t="s">
        <v>233</v>
      </c>
      <c r="K6" s="244"/>
      <c r="L6" s="207" t="s">
        <v>232</v>
      </c>
      <c r="M6" s="207" t="s">
        <v>233</v>
      </c>
      <c r="N6" s="397"/>
      <c r="O6" s="205" t="s">
        <v>40</v>
      </c>
      <c r="P6" s="205" t="s">
        <v>41</v>
      </c>
      <c r="Q6" s="205" t="s">
        <v>167</v>
      </c>
      <c r="R6" s="205" t="s">
        <v>40</v>
      </c>
      <c r="S6" s="205" t="s">
        <v>41</v>
      </c>
      <c r="T6" s="205" t="s">
        <v>167</v>
      </c>
      <c r="U6" s="397"/>
      <c r="V6" s="397"/>
      <c r="W6" s="397"/>
      <c r="X6" s="205" t="s">
        <v>168</v>
      </c>
      <c r="Y6" s="205" t="s">
        <v>169</v>
      </c>
      <c r="Z6" s="206" t="s">
        <v>170</v>
      </c>
      <c r="AA6" s="394"/>
      <c r="AB6" s="244"/>
      <c r="AC6" s="205" t="s">
        <v>176</v>
      </c>
      <c r="AD6" s="205" t="s">
        <v>177</v>
      </c>
      <c r="AE6" s="205" t="s">
        <v>178</v>
      </c>
      <c r="AF6" s="205" t="s">
        <v>12</v>
      </c>
      <c r="AG6" s="390"/>
    </row>
    <row r="7" spans="1:33" s="29" customFormat="1" ht="24.95" customHeight="1">
      <c r="A7" s="175" t="s">
        <v>123</v>
      </c>
      <c r="B7" s="210">
        <v>55403</v>
      </c>
      <c r="C7" s="211">
        <v>55403</v>
      </c>
      <c r="D7" s="211">
        <v>0</v>
      </c>
      <c r="E7" s="211">
        <v>235</v>
      </c>
      <c r="F7" s="211">
        <v>0</v>
      </c>
      <c r="G7" s="211">
        <v>235</v>
      </c>
      <c r="H7" s="240">
        <v>235</v>
      </c>
      <c r="I7" s="211">
        <v>0</v>
      </c>
      <c r="J7" s="211">
        <v>235</v>
      </c>
      <c r="K7" s="211">
        <v>0</v>
      </c>
      <c r="L7" s="211">
        <v>0</v>
      </c>
      <c r="M7" s="211">
        <v>0</v>
      </c>
      <c r="N7" s="241" t="s">
        <v>35</v>
      </c>
      <c r="O7" s="211">
        <v>1000</v>
      </c>
      <c r="P7" s="211">
        <v>0</v>
      </c>
      <c r="Q7" s="211">
        <v>0</v>
      </c>
      <c r="R7" s="211">
        <v>606</v>
      </c>
      <c r="S7" s="211">
        <v>0</v>
      </c>
      <c r="T7" s="211">
        <v>0</v>
      </c>
      <c r="U7" s="242" t="s">
        <v>36</v>
      </c>
      <c r="V7" s="211">
        <v>6836</v>
      </c>
      <c r="W7" s="243" t="s">
        <v>171</v>
      </c>
      <c r="X7" s="243" t="s">
        <v>42</v>
      </c>
      <c r="Y7" s="243" t="s">
        <v>43</v>
      </c>
      <c r="Z7" s="243" t="s">
        <v>44</v>
      </c>
      <c r="AA7" s="211">
        <v>9</v>
      </c>
      <c r="AB7" s="211">
        <f>SUM(AC7:AF7)</f>
        <v>13</v>
      </c>
      <c r="AC7" s="211">
        <v>0</v>
      </c>
      <c r="AD7" s="211">
        <v>1</v>
      </c>
      <c r="AE7" s="211">
        <v>12</v>
      </c>
      <c r="AF7" s="211">
        <v>0</v>
      </c>
      <c r="AG7" s="212">
        <v>26</v>
      </c>
    </row>
    <row r="8" spans="1:33" s="29" customFormat="1" ht="24.95" customHeight="1">
      <c r="A8" s="64" t="s">
        <v>124</v>
      </c>
      <c r="B8" s="65">
        <v>55292</v>
      </c>
      <c r="C8" s="66">
        <v>55292</v>
      </c>
      <c r="D8" s="66">
        <v>0</v>
      </c>
      <c r="E8" s="66">
        <v>220</v>
      </c>
      <c r="F8" s="66">
        <v>1.8</v>
      </c>
      <c r="G8" s="66">
        <v>218.2</v>
      </c>
      <c r="H8" s="97">
        <v>235</v>
      </c>
      <c r="I8" s="66">
        <v>0</v>
      </c>
      <c r="J8" s="66">
        <v>235</v>
      </c>
      <c r="K8" s="66">
        <v>0</v>
      </c>
      <c r="L8" s="66">
        <v>0</v>
      </c>
      <c r="M8" s="66">
        <v>0</v>
      </c>
      <c r="N8" s="98" t="s">
        <v>35</v>
      </c>
      <c r="O8" s="99">
        <v>1000</v>
      </c>
      <c r="P8" s="99">
        <v>0</v>
      </c>
      <c r="Q8" s="99">
        <v>0</v>
      </c>
      <c r="R8" s="99">
        <v>788</v>
      </c>
      <c r="S8" s="99">
        <v>0</v>
      </c>
      <c r="T8" s="99">
        <v>0</v>
      </c>
      <c r="U8" s="55" t="s">
        <v>36</v>
      </c>
      <c r="V8" s="99">
        <v>6836</v>
      </c>
      <c r="W8" s="66" t="s">
        <v>45</v>
      </c>
      <c r="X8" s="106" t="s">
        <v>196</v>
      </c>
      <c r="Y8" s="105">
        <v>0</v>
      </c>
      <c r="Z8" s="105">
        <v>0</v>
      </c>
      <c r="AA8" s="66">
        <v>9</v>
      </c>
      <c r="AB8" s="66">
        <v>13</v>
      </c>
      <c r="AC8" s="99">
        <v>0</v>
      </c>
      <c r="AD8" s="99">
        <v>1</v>
      </c>
      <c r="AE8" s="99">
        <v>12</v>
      </c>
      <c r="AF8" s="99">
        <v>0</v>
      </c>
      <c r="AG8" s="101">
        <v>30</v>
      </c>
    </row>
    <row r="9" spans="1:33" s="29" customFormat="1" ht="24.95" customHeight="1">
      <c r="A9" s="64" t="s">
        <v>125</v>
      </c>
      <c r="B9" s="102">
        <v>57021.769439999996</v>
      </c>
      <c r="C9" s="99">
        <v>57021.769439999996</v>
      </c>
      <c r="D9" s="99">
        <v>0</v>
      </c>
      <c r="E9" s="99">
        <v>240.3</v>
      </c>
      <c r="F9" s="99">
        <v>1.9</v>
      </c>
      <c r="G9" s="99">
        <v>238.4</v>
      </c>
      <c r="H9" s="103">
        <v>240.3</v>
      </c>
      <c r="I9" s="99">
        <v>1.9</v>
      </c>
      <c r="J9" s="99">
        <v>238.4</v>
      </c>
      <c r="K9" s="99">
        <v>0</v>
      </c>
      <c r="L9" s="78">
        <v>0</v>
      </c>
      <c r="M9" s="78">
        <v>0</v>
      </c>
      <c r="N9" s="98" t="s">
        <v>35</v>
      </c>
      <c r="O9" s="104">
        <v>1000</v>
      </c>
      <c r="P9" s="104">
        <v>0</v>
      </c>
      <c r="Q9" s="104">
        <v>0</v>
      </c>
      <c r="R9" s="104">
        <v>838</v>
      </c>
      <c r="S9" s="104">
        <v>0</v>
      </c>
      <c r="T9" s="104">
        <v>0</v>
      </c>
      <c r="U9" s="55" t="s">
        <v>36</v>
      </c>
      <c r="V9" s="104">
        <v>6836</v>
      </c>
      <c r="W9" s="105" t="s">
        <v>45</v>
      </c>
      <c r="X9" s="106" t="s">
        <v>196</v>
      </c>
      <c r="Y9" s="105">
        <v>0</v>
      </c>
      <c r="Z9" s="105">
        <v>0</v>
      </c>
      <c r="AA9" s="104">
        <v>9</v>
      </c>
      <c r="AB9" s="104">
        <v>13</v>
      </c>
      <c r="AC9" s="104">
        <v>0</v>
      </c>
      <c r="AD9" s="104">
        <v>1</v>
      </c>
      <c r="AE9" s="104">
        <v>12</v>
      </c>
      <c r="AF9" s="104">
        <v>0</v>
      </c>
      <c r="AG9" s="107">
        <v>29</v>
      </c>
    </row>
    <row r="10" spans="1:33" s="29" customFormat="1" ht="24.95" customHeight="1">
      <c r="A10" s="64" t="s">
        <v>126</v>
      </c>
      <c r="B10" s="108">
        <v>55865</v>
      </c>
      <c r="C10" s="104">
        <v>55865</v>
      </c>
      <c r="D10" s="104">
        <v>0</v>
      </c>
      <c r="E10" s="104">
        <v>246</v>
      </c>
      <c r="F10" s="104">
        <v>2</v>
      </c>
      <c r="G10" s="104">
        <v>244</v>
      </c>
      <c r="H10" s="103">
        <v>246</v>
      </c>
      <c r="I10" s="104">
        <v>2</v>
      </c>
      <c r="J10" s="104">
        <v>244</v>
      </c>
      <c r="K10" s="104">
        <v>0</v>
      </c>
      <c r="L10" s="109">
        <v>0</v>
      </c>
      <c r="M10" s="109">
        <v>0</v>
      </c>
      <c r="N10" s="98" t="s">
        <v>35</v>
      </c>
      <c r="O10" s="104">
        <v>1000</v>
      </c>
      <c r="P10" s="104">
        <v>0</v>
      </c>
      <c r="Q10" s="104">
        <v>0</v>
      </c>
      <c r="R10" s="104">
        <v>1054</v>
      </c>
      <c r="S10" s="104">
        <v>0</v>
      </c>
      <c r="T10" s="104">
        <v>0</v>
      </c>
      <c r="U10" s="55" t="s">
        <v>36</v>
      </c>
      <c r="V10" s="104">
        <v>13130</v>
      </c>
      <c r="W10" s="105" t="s">
        <v>171</v>
      </c>
      <c r="X10" s="106" t="s">
        <v>196</v>
      </c>
      <c r="Y10" s="105">
        <v>0</v>
      </c>
      <c r="Z10" s="105">
        <v>0</v>
      </c>
      <c r="AA10" s="104">
        <v>9</v>
      </c>
      <c r="AB10" s="104">
        <v>13</v>
      </c>
      <c r="AC10" s="104">
        <v>0</v>
      </c>
      <c r="AD10" s="104">
        <v>0</v>
      </c>
      <c r="AE10" s="104">
        <v>13</v>
      </c>
      <c r="AF10" s="104">
        <v>0</v>
      </c>
      <c r="AG10" s="107">
        <v>27</v>
      </c>
    </row>
    <row r="11" spans="1:33" s="29" customFormat="1" ht="24.95" customHeight="1">
      <c r="A11" s="214" t="s">
        <v>127</v>
      </c>
      <c r="B11" s="245">
        <v>52599</v>
      </c>
      <c r="C11" s="246">
        <v>52599</v>
      </c>
      <c r="D11" s="246">
        <v>0</v>
      </c>
      <c r="E11" s="246">
        <v>248</v>
      </c>
      <c r="F11" s="246">
        <v>2</v>
      </c>
      <c r="G11" s="246">
        <v>246</v>
      </c>
      <c r="H11" s="247">
        <v>248</v>
      </c>
      <c r="I11" s="246">
        <v>2</v>
      </c>
      <c r="J11" s="246">
        <v>246</v>
      </c>
      <c r="K11" s="246">
        <v>0</v>
      </c>
      <c r="L11" s="248">
        <v>0</v>
      </c>
      <c r="M11" s="248">
        <v>0</v>
      </c>
      <c r="N11" s="249" t="s">
        <v>35</v>
      </c>
      <c r="O11" s="246">
        <v>1000</v>
      </c>
      <c r="P11" s="246">
        <v>0</v>
      </c>
      <c r="Q11" s="246">
        <v>0</v>
      </c>
      <c r="R11" s="246">
        <v>1030</v>
      </c>
      <c r="S11" s="246">
        <v>0</v>
      </c>
      <c r="T11" s="246">
        <v>0</v>
      </c>
      <c r="U11" s="250" t="s">
        <v>36</v>
      </c>
      <c r="V11" s="246">
        <v>13130</v>
      </c>
      <c r="W11" s="251" t="s">
        <v>45</v>
      </c>
      <c r="X11" s="252" t="s">
        <v>196</v>
      </c>
      <c r="Y11" s="251">
        <v>0</v>
      </c>
      <c r="Z11" s="251">
        <v>0</v>
      </c>
      <c r="AA11" s="246">
        <v>9</v>
      </c>
      <c r="AB11" s="246">
        <v>13</v>
      </c>
      <c r="AC11" s="246">
        <v>0</v>
      </c>
      <c r="AD11" s="246">
        <v>0</v>
      </c>
      <c r="AE11" s="246">
        <v>13</v>
      </c>
      <c r="AF11" s="246">
        <v>0</v>
      </c>
      <c r="AG11" s="253">
        <v>27</v>
      </c>
    </row>
    <row r="12" spans="1:33" s="29" customFormat="1" ht="24.95" customHeight="1">
      <c r="A12" s="298" t="s">
        <v>246</v>
      </c>
      <c r="B12" s="295">
        <v>51844</v>
      </c>
      <c r="C12" s="287">
        <v>51844</v>
      </c>
      <c r="D12" s="110">
        <v>0</v>
      </c>
      <c r="E12" s="110">
        <v>252</v>
      </c>
      <c r="F12" s="296">
        <v>0.3</v>
      </c>
      <c r="G12" s="287">
        <v>252</v>
      </c>
      <c r="H12" s="111">
        <v>252</v>
      </c>
      <c r="I12" s="296">
        <v>0.3</v>
      </c>
      <c r="J12" s="110">
        <v>252</v>
      </c>
      <c r="K12" s="110">
        <v>0</v>
      </c>
      <c r="L12" s="112">
        <v>0</v>
      </c>
      <c r="M12" s="112">
        <v>0</v>
      </c>
      <c r="N12" s="113" t="s">
        <v>35</v>
      </c>
      <c r="O12" s="110">
        <v>1000</v>
      </c>
      <c r="P12" s="110">
        <v>0</v>
      </c>
      <c r="Q12" s="110">
        <v>0</v>
      </c>
      <c r="R12" s="287">
        <v>1052</v>
      </c>
      <c r="S12" s="110">
        <v>0</v>
      </c>
      <c r="T12" s="110">
        <v>0</v>
      </c>
      <c r="U12" s="56" t="s">
        <v>36</v>
      </c>
      <c r="V12" s="287">
        <v>13130</v>
      </c>
      <c r="W12" s="114" t="s">
        <v>45</v>
      </c>
      <c r="X12" s="115" t="s">
        <v>247</v>
      </c>
      <c r="Y12" s="114">
        <v>0</v>
      </c>
      <c r="Z12" s="114">
        <v>0</v>
      </c>
      <c r="AA12" s="110">
        <v>9</v>
      </c>
      <c r="AB12" s="110">
        <v>13</v>
      </c>
      <c r="AC12" s="110">
        <v>0</v>
      </c>
      <c r="AD12" s="110">
        <v>0</v>
      </c>
      <c r="AE12" s="110">
        <v>13</v>
      </c>
      <c r="AF12" s="110">
        <v>0</v>
      </c>
      <c r="AG12" s="116">
        <v>29</v>
      </c>
    </row>
    <row r="14" spans="1:33" ht="17.100000000000001" customHeight="1">
      <c r="A14" s="340" t="s">
        <v>252</v>
      </c>
      <c r="B14" s="340"/>
      <c r="C14" s="340"/>
      <c r="D14" s="340"/>
    </row>
    <row r="16" spans="1:33">
      <c r="B16" s="209"/>
    </row>
    <row r="17" spans="2:12">
      <c r="B17" s="209"/>
    </row>
    <row r="20" spans="2:12">
      <c r="L20" s="209"/>
    </row>
  </sheetData>
  <mergeCells count="22">
    <mergeCell ref="A14:D14"/>
    <mergeCell ref="A1:E1"/>
    <mergeCell ref="A3:A6"/>
    <mergeCell ref="B4:D4"/>
    <mergeCell ref="E4:M4"/>
    <mergeCell ref="B5:D5"/>
    <mergeCell ref="E5:G5"/>
    <mergeCell ref="H5:J5"/>
    <mergeCell ref="K5:M5"/>
    <mergeCell ref="B3:M3"/>
    <mergeCell ref="N3:Z4"/>
    <mergeCell ref="AA3:AG4"/>
    <mergeCell ref="AA5:AA6"/>
    <mergeCell ref="AB5:AF5"/>
    <mergeCell ref="AG5:AG6"/>
    <mergeCell ref="N5:N6"/>
    <mergeCell ref="O5:Q5"/>
    <mergeCell ref="R5:T5"/>
    <mergeCell ref="U5:U6"/>
    <mergeCell ref="V5:V6"/>
    <mergeCell ref="W5:W6"/>
    <mergeCell ref="X5:Z5"/>
  </mergeCells>
  <phoneticPr fontId="1" type="noConversion"/>
  <pageMargins left="0.75" right="0.28000000000000003" top="1" bottom="1" header="0.5" footer="0.5"/>
  <pageSetup paperSize="9"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workbookViewId="0">
      <selection sqref="A1:B1"/>
    </sheetView>
  </sheetViews>
  <sheetFormatPr defaultColWidth="9" defaultRowHeight="11.25"/>
  <cols>
    <col min="1" max="1" width="9.875" style="52" customWidth="1"/>
    <col min="2" max="2" width="11.125" style="52" customWidth="1"/>
    <col min="3" max="3" width="17.5" style="52" customWidth="1"/>
    <col min="4" max="4" width="9.25" style="52" bestFit="1" customWidth="1"/>
    <col min="5" max="11" width="9" style="52"/>
    <col min="12" max="12" width="18" style="52" customWidth="1"/>
    <col min="13" max="13" width="6" style="52" bestFit="1" customWidth="1"/>
    <col min="14" max="22" width="9" style="52"/>
    <col min="23" max="23" width="15" style="52" customWidth="1"/>
    <col min="24" max="16384" width="9" style="52"/>
  </cols>
  <sheetData>
    <row r="1" spans="1:35" ht="20.25" customHeight="1">
      <c r="A1" s="402" t="s">
        <v>219</v>
      </c>
      <c r="B1" s="40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35" ht="20.25" customHeight="1"/>
    <row r="3" spans="1:35" ht="21" customHeight="1">
      <c r="A3" s="407" t="s">
        <v>46</v>
      </c>
      <c r="B3" s="409" t="s">
        <v>37</v>
      </c>
      <c r="C3" s="411" t="s">
        <v>47</v>
      </c>
      <c r="D3" s="413" t="s">
        <v>48</v>
      </c>
      <c r="E3" s="414"/>
      <c r="F3" s="414"/>
      <c r="G3" s="415"/>
      <c r="H3" s="413" t="s">
        <v>49</v>
      </c>
      <c r="I3" s="414"/>
      <c r="J3" s="414"/>
      <c r="K3" s="415"/>
      <c r="L3" s="423" t="s">
        <v>50</v>
      </c>
      <c r="M3" s="417" t="s">
        <v>62</v>
      </c>
      <c r="N3" s="418"/>
      <c r="O3" s="418"/>
      <c r="P3" s="425"/>
      <c r="Q3" s="405" t="s">
        <v>63</v>
      </c>
      <c r="R3" s="403" t="s">
        <v>38</v>
      </c>
      <c r="S3" s="405" t="s">
        <v>64</v>
      </c>
      <c r="T3" s="403" t="s">
        <v>65</v>
      </c>
      <c r="U3" s="417" t="s">
        <v>39</v>
      </c>
      <c r="V3" s="418"/>
      <c r="W3" s="418"/>
    </row>
    <row r="4" spans="1:35" ht="21" customHeight="1">
      <c r="A4" s="408"/>
      <c r="B4" s="410"/>
      <c r="C4" s="412"/>
      <c r="D4" s="204" t="s">
        <v>51</v>
      </c>
      <c r="E4" s="204" t="s">
        <v>40</v>
      </c>
      <c r="F4" s="204" t="s">
        <v>41</v>
      </c>
      <c r="G4" s="204" t="s">
        <v>52</v>
      </c>
      <c r="H4" s="204" t="s">
        <v>51</v>
      </c>
      <c r="I4" s="204" t="s">
        <v>40</v>
      </c>
      <c r="J4" s="204" t="s">
        <v>41</v>
      </c>
      <c r="K4" s="204" t="s">
        <v>52</v>
      </c>
      <c r="L4" s="424"/>
      <c r="M4" s="263" t="s">
        <v>66</v>
      </c>
      <c r="N4" s="263" t="s">
        <v>67</v>
      </c>
      <c r="O4" s="263" t="s">
        <v>68</v>
      </c>
      <c r="P4" s="263" t="s">
        <v>12</v>
      </c>
      <c r="Q4" s="406"/>
      <c r="R4" s="404"/>
      <c r="S4" s="406"/>
      <c r="T4" s="404"/>
      <c r="U4" s="263" t="s">
        <v>69</v>
      </c>
      <c r="V4" s="263" t="s">
        <v>70</v>
      </c>
      <c r="W4" s="208" t="s">
        <v>71</v>
      </c>
    </row>
    <row r="5" spans="1:35" ht="24.95" customHeight="1">
      <c r="A5" s="422" t="s">
        <v>0</v>
      </c>
      <c r="B5" s="254" t="s">
        <v>53</v>
      </c>
      <c r="C5" s="255" t="s">
        <v>54</v>
      </c>
      <c r="D5" s="256">
        <f>SUM(E5:G5)</f>
        <v>400000</v>
      </c>
      <c r="E5" s="257">
        <v>0</v>
      </c>
      <c r="F5" s="257">
        <v>0</v>
      </c>
      <c r="G5" s="256">
        <v>400000</v>
      </c>
      <c r="H5" s="256">
        <f>SUM(I5:K5)</f>
        <v>223883</v>
      </c>
      <c r="I5" s="258">
        <v>0</v>
      </c>
      <c r="J5" s="258">
        <v>0</v>
      </c>
      <c r="K5" s="256">
        <v>223883</v>
      </c>
      <c r="L5" s="259" t="s">
        <v>55</v>
      </c>
      <c r="M5" s="257">
        <v>596</v>
      </c>
      <c r="N5" s="257">
        <v>0</v>
      </c>
      <c r="O5" s="257">
        <v>1118</v>
      </c>
      <c r="P5" s="257">
        <v>0</v>
      </c>
      <c r="Q5" s="260" t="s">
        <v>72</v>
      </c>
      <c r="R5" s="256">
        <v>165263</v>
      </c>
      <c r="S5" s="261" t="s">
        <v>73</v>
      </c>
      <c r="T5" s="261" t="s">
        <v>74</v>
      </c>
      <c r="U5" s="261" t="s">
        <v>42</v>
      </c>
      <c r="V5" s="261" t="s">
        <v>43</v>
      </c>
      <c r="W5" s="262" t="s">
        <v>76</v>
      </c>
    </row>
    <row r="6" spans="1:35" ht="24.95" customHeight="1">
      <c r="A6" s="419"/>
      <c r="B6" s="117" t="s">
        <v>56</v>
      </c>
      <c r="C6" s="118" t="s">
        <v>57</v>
      </c>
      <c r="D6" s="119">
        <f>SUM(E6:G6)</f>
        <v>170000</v>
      </c>
      <c r="E6" s="121">
        <v>0</v>
      </c>
      <c r="F6" s="121">
        <v>0</v>
      </c>
      <c r="G6" s="121">
        <v>170000</v>
      </c>
      <c r="H6" s="119">
        <f>SUM(I6:K6)</f>
        <v>121408</v>
      </c>
      <c r="I6" s="120">
        <v>0</v>
      </c>
      <c r="J6" s="120">
        <v>0</v>
      </c>
      <c r="K6" s="121">
        <v>121408</v>
      </c>
      <c r="L6" s="122" t="s">
        <v>55</v>
      </c>
      <c r="M6" s="121">
        <v>0</v>
      </c>
      <c r="N6" s="121">
        <v>0</v>
      </c>
      <c r="O6" s="121">
        <v>0</v>
      </c>
      <c r="P6" s="121">
        <v>0</v>
      </c>
      <c r="Q6" s="123" t="s">
        <v>75</v>
      </c>
      <c r="R6" s="121">
        <v>81044</v>
      </c>
      <c r="S6" s="121" t="s">
        <v>73</v>
      </c>
      <c r="T6" s="124">
        <v>0</v>
      </c>
      <c r="U6" s="121" t="s">
        <v>42</v>
      </c>
      <c r="V6" s="121" t="s">
        <v>43</v>
      </c>
      <c r="W6" s="125" t="s">
        <v>76</v>
      </c>
    </row>
    <row r="7" spans="1:35" ht="24.95" customHeight="1">
      <c r="A7" s="419" t="s">
        <v>1</v>
      </c>
      <c r="B7" s="117" t="s">
        <v>53</v>
      </c>
      <c r="C7" s="128" t="s">
        <v>58</v>
      </c>
      <c r="D7" s="119">
        <v>400000</v>
      </c>
      <c r="E7" s="121">
        <v>0</v>
      </c>
      <c r="F7" s="121">
        <v>0</v>
      </c>
      <c r="G7" s="121">
        <v>400000</v>
      </c>
      <c r="H7" s="119">
        <v>226688</v>
      </c>
      <c r="I7" s="121">
        <v>0</v>
      </c>
      <c r="J7" s="121">
        <v>0</v>
      </c>
      <c r="K7" s="121">
        <v>226688</v>
      </c>
      <c r="L7" s="122" t="s">
        <v>59</v>
      </c>
      <c r="M7" s="121">
        <v>788</v>
      </c>
      <c r="N7" s="121">
        <v>0</v>
      </c>
      <c r="O7" s="121">
        <v>1168</v>
      </c>
      <c r="P7" s="121">
        <v>0</v>
      </c>
      <c r="Q7" s="123" t="s">
        <v>72</v>
      </c>
      <c r="R7" s="119">
        <v>198835</v>
      </c>
      <c r="S7" s="127" t="s">
        <v>77</v>
      </c>
      <c r="T7" s="127" t="s">
        <v>74</v>
      </c>
      <c r="U7" s="121" t="s">
        <v>42</v>
      </c>
      <c r="V7" s="121" t="s">
        <v>43</v>
      </c>
      <c r="W7" s="125" t="s">
        <v>44</v>
      </c>
    </row>
    <row r="8" spans="1:35" ht="24.95" customHeight="1">
      <c r="A8" s="419"/>
      <c r="B8" s="117" t="s">
        <v>56</v>
      </c>
      <c r="C8" s="128" t="s">
        <v>60</v>
      </c>
      <c r="D8" s="119">
        <v>170000</v>
      </c>
      <c r="E8" s="121">
        <v>0</v>
      </c>
      <c r="F8" s="121">
        <v>0</v>
      </c>
      <c r="G8" s="121">
        <v>170000</v>
      </c>
      <c r="H8" s="119">
        <v>125218</v>
      </c>
      <c r="I8" s="121">
        <v>0</v>
      </c>
      <c r="J8" s="121">
        <v>0</v>
      </c>
      <c r="K8" s="121">
        <v>125218</v>
      </c>
      <c r="L8" s="122" t="s">
        <v>61</v>
      </c>
      <c r="M8" s="121">
        <v>0</v>
      </c>
      <c r="N8" s="121">
        <v>0</v>
      </c>
      <c r="O8" s="121">
        <v>0</v>
      </c>
      <c r="P8" s="121">
        <v>0</v>
      </c>
      <c r="Q8" s="123" t="s">
        <v>75</v>
      </c>
      <c r="R8" s="121">
        <v>102644</v>
      </c>
      <c r="S8" s="127" t="s">
        <v>77</v>
      </c>
      <c r="T8" s="124" t="s">
        <v>78</v>
      </c>
      <c r="U8" s="121" t="s">
        <v>42</v>
      </c>
      <c r="V8" s="121" t="s">
        <v>43</v>
      </c>
      <c r="W8" s="125" t="s">
        <v>44</v>
      </c>
    </row>
    <row r="9" spans="1:35" ht="24.95" customHeight="1">
      <c r="A9" s="419" t="s">
        <v>2</v>
      </c>
      <c r="B9" s="126" t="s">
        <v>53</v>
      </c>
      <c r="C9" s="118" t="s">
        <v>58</v>
      </c>
      <c r="D9" s="119">
        <v>400000</v>
      </c>
      <c r="E9" s="120">
        <v>0</v>
      </c>
      <c r="F9" s="120">
        <v>0</v>
      </c>
      <c r="G9" s="121">
        <v>400000</v>
      </c>
      <c r="H9" s="121">
        <v>232221</v>
      </c>
      <c r="I9" s="121">
        <v>0</v>
      </c>
      <c r="J9" s="121">
        <v>0</v>
      </c>
      <c r="K9" s="121">
        <v>232221</v>
      </c>
      <c r="L9" s="122" t="s">
        <v>59</v>
      </c>
      <c r="M9" s="121">
        <v>895</v>
      </c>
      <c r="N9" s="121">
        <v>0</v>
      </c>
      <c r="O9" s="121">
        <v>1280</v>
      </c>
      <c r="P9" s="121">
        <v>0</v>
      </c>
      <c r="Q9" s="123" t="s">
        <v>120</v>
      </c>
      <c r="R9" s="121">
        <v>198906</v>
      </c>
      <c r="S9" s="121" t="s">
        <v>77</v>
      </c>
      <c r="T9" s="124" t="s">
        <v>121</v>
      </c>
      <c r="U9" s="121" t="s">
        <v>42</v>
      </c>
      <c r="V9" s="121" t="s">
        <v>43</v>
      </c>
      <c r="W9" s="125" t="s">
        <v>44</v>
      </c>
    </row>
    <row r="10" spans="1:35" ht="24.95" customHeight="1">
      <c r="A10" s="419"/>
      <c r="B10" s="117" t="s">
        <v>56</v>
      </c>
      <c r="C10" s="128" t="s">
        <v>60</v>
      </c>
      <c r="D10" s="119">
        <v>170000</v>
      </c>
      <c r="E10" s="120">
        <v>0</v>
      </c>
      <c r="F10" s="120">
        <v>0</v>
      </c>
      <c r="G10" s="121">
        <v>170000</v>
      </c>
      <c r="H10" s="121">
        <v>121791</v>
      </c>
      <c r="I10" s="121">
        <v>0</v>
      </c>
      <c r="J10" s="121">
        <v>0</v>
      </c>
      <c r="K10" s="121">
        <v>121791</v>
      </c>
      <c r="L10" s="122"/>
      <c r="M10" s="121">
        <v>0</v>
      </c>
      <c r="N10" s="121">
        <v>0</v>
      </c>
      <c r="O10" s="121">
        <v>0</v>
      </c>
      <c r="P10" s="121">
        <v>0</v>
      </c>
      <c r="Q10" s="123" t="s">
        <v>122</v>
      </c>
      <c r="R10" s="121">
        <v>102644</v>
      </c>
      <c r="S10" s="121" t="s">
        <v>77</v>
      </c>
      <c r="T10" s="124" t="s">
        <v>78</v>
      </c>
      <c r="U10" s="121" t="s">
        <v>42</v>
      </c>
      <c r="V10" s="121" t="s">
        <v>43</v>
      </c>
      <c r="W10" s="125" t="s">
        <v>44</v>
      </c>
    </row>
    <row r="11" spans="1:35" ht="24.95" customHeight="1">
      <c r="A11" s="421" t="s">
        <v>108</v>
      </c>
      <c r="B11" s="126" t="s">
        <v>53</v>
      </c>
      <c r="C11" s="55" t="s">
        <v>109</v>
      </c>
      <c r="D11" s="119">
        <v>400000</v>
      </c>
      <c r="E11" s="120">
        <v>0</v>
      </c>
      <c r="F11" s="121">
        <v>0</v>
      </c>
      <c r="G11" s="57">
        <v>400000</v>
      </c>
      <c r="H11" s="58">
        <v>233775</v>
      </c>
      <c r="I11" s="121">
        <v>0</v>
      </c>
      <c r="J11" s="121">
        <v>0</v>
      </c>
      <c r="K11" s="57">
        <v>233775</v>
      </c>
      <c r="L11" s="100" t="s">
        <v>110</v>
      </c>
      <c r="M11" s="57">
        <v>924</v>
      </c>
      <c r="N11" s="57">
        <v>0</v>
      </c>
      <c r="O11" s="57">
        <v>1076</v>
      </c>
      <c r="P11" s="57">
        <v>0</v>
      </c>
      <c r="Q11" s="60" t="s">
        <v>113</v>
      </c>
      <c r="R11" s="57">
        <v>198906</v>
      </c>
      <c r="S11" s="57" t="s">
        <v>114</v>
      </c>
      <c r="T11" s="61" t="s">
        <v>115</v>
      </c>
      <c r="U11" s="57" t="s">
        <v>116</v>
      </c>
      <c r="V11" s="57" t="s">
        <v>117</v>
      </c>
      <c r="W11" s="125" t="s">
        <v>44</v>
      </c>
    </row>
    <row r="12" spans="1:35" ht="24.95" customHeight="1">
      <c r="A12" s="421"/>
      <c r="B12" s="117" t="s">
        <v>56</v>
      </c>
      <c r="C12" s="55" t="s">
        <v>111</v>
      </c>
      <c r="D12" s="119">
        <v>170000</v>
      </c>
      <c r="E12" s="121">
        <v>0</v>
      </c>
      <c r="F12" s="121">
        <v>0</v>
      </c>
      <c r="G12" s="57">
        <v>170000</v>
      </c>
      <c r="H12" s="58">
        <v>115091</v>
      </c>
      <c r="I12" s="121">
        <v>0</v>
      </c>
      <c r="J12" s="121">
        <v>0</v>
      </c>
      <c r="K12" s="57">
        <v>115091</v>
      </c>
      <c r="L12" s="100" t="s">
        <v>112</v>
      </c>
      <c r="M12" s="57">
        <v>0</v>
      </c>
      <c r="N12" s="57">
        <v>0</v>
      </c>
      <c r="O12" s="57">
        <v>0</v>
      </c>
      <c r="P12" s="57">
        <v>0</v>
      </c>
      <c r="Q12" s="60" t="s">
        <v>118</v>
      </c>
      <c r="R12" s="57">
        <v>102644</v>
      </c>
      <c r="S12" s="57" t="s">
        <v>114</v>
      </c>
      <c r="T12" s="61" t="s">
        <v>119</v>
      </c>
      <c r="U12" s="57" t="s">
        <v>116</v>
      </c>
      <c r="V12" s="57" t="s">
        <v>117</v>
      </c>
      <c r="W12" s="125" t="s">
        <v>44</v>
      </c>
    </row>
    <row r="13" spans="1:35" s="53" customFormat="1" ht="24.95" customHeight="1">
      <c r="A13" s="421" t="s">
        <v>127</v>
      </c>
      <c r="B13" s="126" t="s">
        <v>53</v>
      </c>
      <c r="C13" s="55" t="s">
        <v>109</v>
      </c>
      <c r="D13" s="119">
        <v>400000</v>
      </c>
      <c r="E13" s="121">
        <v>0</v>
      </c>
      <c r="F13" s="121">
        <v>0</v>
      </c>
      <c r="G13" s="57">
        <v>400000</v>
      </c>
      <c r="H13" s="58">
        <v>185527</v>
      </c>
      <c r="I13" s="121">
        <v>0</v>
      </c>
      <c r="J13" s="121">
        <v>0</v>
      </c>
      <c r="K13" s="57">
        <v>185527</v>
      </c>
      <c r="L13" s="100" t="s">
        <v>110</v>
      </c>
      <c r="M13" s="57">
        <v>910</v>
      </c>
      <c r="N13" s="57">
        <v>0</v>
      </c>
      <c r="O13" s="57">
        <v>1085</v>
      </c>
      <c r="P13" s="57">
        <v>0</v>
      </c>
      <c r="Q13" s="60" t="s">
        <v>113</v>
      </c>
      <c r="R13" s="57">
        <v>198906</v>
      </c>
      <c r="S13" s="57" t="s">
        <v>77</v>
      </c>
      <c r="T13" s="61" t="s">
        <v>115</v>
      </c>
      <c r="U13" s="57" t="s">
        <v>116</v>
      </c>
      <c r="V13" s="57" t="s">
        <v>117</v>
      </c>
      <c r="W13" s="125" t="s">
        <v>44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s="53" customFormat="1" ht="24.95" customHeight="1">
      <c r="A14" s="426"/>
      <c r="B14" s="264" t="s">
        <v>56</v>
      </c>
      <c r="C14" s="250" t="s">
        <v>201</v>
      </c>
      <c r="D14" s="265">
        <v>170000</v>
      </c>
      <c r="E14" s="266">
        <v>0</v>
      </c>
      <c r="F14" s="266">
        <v>0</v>
      </c>
      <c r="G14" s="266">
        <v>170000</v>
      </c>
      <c r="H14" s="267">
        <v>94983</v>
      </c>
      <c r="I14" s="268">
        <v>0</v>
      </c>
      <c r="J14" s="268">
        <v>0</v>
      </c>
      <c r="K14" s="266">
        <v>94983</v>
      </c>
      <c r="L14" s="269" t="s">
        <v>202</v>
      </c>
      <c r="M14" s="266">
        <v>0</v>
      </c>
      <c r="N14" s="266">
        <v>0</v>
      </c>
      <c r="O14" s="266">
        <v>0</v>
      </c>
      <c r="P14" s="266">
        <v>0</v>
      </c>
      <c r="Q14" s="270" t="s">
        <v>122</v>
      </c>
      <c r="R14" s="266">
        <v>102644</v>
      </c>
      <c r="S14" s="266" t="s">
        <v>203</v>
      </c>
      <c r="T14" s="271" t="s">
        <v>204</v>
      </c>
      <c r="U14" s="266" t="s">
        <v>205</v>
      </c>
      <c r="V14" s="266" t="s">
        <v>206</v>
      </c>
      <c r="W14" s="272" t="s">
        <v>44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35" s="53" customFormat="1" ht="24.95" customHeight="1">
      <c r="A15" s="419" t="s">
        <v>242</v>
      </c>
      <c r="B15" s="126" t="s">
        <v>248</v>
      </c>
      <c r="C15" s="55" t="s">
        <v>109</v>
      </c>
      <c r="D15" s="119">
        <v>400000</v>
      </c>
      <c r="E15" s="121">
        <v>0</v>
      </c>
      <c r="F15" s="121">
        <v>0</v>
      </c>
      <c r="G15" s="57">
        <v>400000</v>
      </c>
      <c r="H15" s="119">
        <v>189195</v>
      </c>
      <c r="I15" s="121">
        <v>0</v>
      </c>
      <c r="J15" s="121">
        <v>0</v>
      </c>
      <c r="K15" s="121">
        <v>189195</v>
      </c>
      <c r="L15" s="100" t="s">
        <v>110</v>
      </c>
      <c r="M15" s="57">
        <v>883</v>
      </c>
      <c r="N15" s="57">
        <v>0</v>
      </c>
      <c r="O15" s="57">
        <v>1155</v>
      </c>
      <c r="P15" s="57">
        <v>0</v>
      </c>
      <c r="Q15" s="60" t="s">
        <v>113</v>
      </c>
      <c r="R15" s="57">
        <v>198906</v>
      </c>
      <c r="S15" s="57" t="s">
        <v>114</v>
      </c>
      <c r="T15" s="61" t="s">
        <v>256</v>
      </c>
      <c r="U15" s="57" t="s">
        <v>116</v>
      </c>
      <c r="V15" s="57" t="s">
        <v>117</v>
      </c>
      <c r="W15" s="125" t="s">
        <v>249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35" s="53" customFormat="1" ht="24.95" customHeight="1">
      <c r="A16" s="420"/>
      <c r="B16" s="129" t="s">
        <v>250</v>
      </c>
      <c r="C16" s="56" t="s">
        <v>111</v>
      </c>
      <c r="D16" s="130">
        <v>170000</v>
      </c>
      <c r="E16" s="59">
        <v>0</v>
      </c>
      <c r="F16" s="59">
        <v>0</v>
      </c>
      <c r="G16" s="59">
        <v>170000</v>
      </c>
      <c r="H16" s="130">
        <v>102528</v>
      </c>
      <c r="I16" s="131">
        <v>0</v>
      </c>
      <c r="J16" s="131">
        <v>0</v>
      </c>
      <c r="K16" s="131">
        <v>102528</v>
      </c>
      <c r="L16" s="132" t="s">
        <v>251</v>
      </c>
      <c r="M16" s="59">
        <v>0</v>
      </c>
      <c r="N16" s="59">
        <v>0</v>
      </c>
      <c r="O16" s="59">
        <v>0</v>
      </c>
      <c r="P16" s="59">
        <v>0</v>
      </c>
      <c r="Q16" s="62" t="s">
        <v>118</v>
      </c>
      <c r="R16" s="59">
        <v>102644</v>
      </c>
      <c r="S16" s="59" t="s">
        <v>114</v>
      </c>
      <c r="T16" s="286">
        <v>0</v>
      </c>
      <c r="U16" s="59" t="s">
        <v>116</v>
      </c>
      <c r="V16" s="59" t="s">
        <v>117</v>
      </c>
      <c r="W16" s="183" t="s">
        <v>249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20" ht="15" customHeight="1">
      <c r="R17" s="282"/>
    </row>
    <row r="18" spans="1:20" ht="20.25" customHeight="1">
      <c r="A18" s="416" t="s">
        <v>255</v>
      </c>
      <c r="B18" s="416"/>
      <c r="C18" s="282"/>
      <c r="R18" s="282"/>
      <c r="S18" s="282"/>
      <c r="T18" s="282"/>
    </row>
    <row r="20" spans="1:20" ht="12">
      <c r="B20" s="12"/>
      <c r="C20" s="13"/>
      <c r="D20" s="12"/>
      <c r="E20" s="13"/>
      <c r="F20" s="14"/>
      <c r="G20" s="11"/>
    </row>
    <row r="21" spans="1:20" ht="12">
      <c r="B21" s="13"/>
      <c r="C21" s="13"/>
      <c r="D21" s="13"/>
      <c r="E21" s="13"/>
      <c r="F21" s="14"/>
      <c r="G21" s="11"/>
    </row>
  </sheetData>
  <mergeCells count="20">
    <mergeCell ref="A18:B18"/>
    <mergeCell ref="T3:T4"/>
    <mergeCell ref="U3:W3"/>
    <mergeCell ref="A15:A16"/>
    <mergeCell ref="A11:A12"/>
    <mergeCell ref="A5:A6"/>
    <mergeCell ref="A7:A8"/>
    <mergeCell ref="A9:A10"/>
    <mergeCell ref="Q3:Q4"/>
    <mergeCell ref="L3:L4"/>
    <mergeCell ref="M3:P3"/>
    <mergeCell ref="A13:A14"/>
    <mergeCell ref="A1:B1"/>
    <mergeCell ref="R3:R4"/>
    <mergeCell ref="S3:S4"/>
    <mergeCell ref="A3:A4"/>
    <mergeCell ref="B3:B4"/>
    <mergeCell ref="C3:C4"/>
    <mergeCell ref="D3:G3"/>
    <mergeCell ref="H3:K3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C1"/>
    </sheetView>
  </sheetViews>
  <sheetFormatPr defaultColWidth="9" defaultRowHeight="13.5"/>
  <cols>
    <col min="1" max="1" width="10.875" style="1" customWidth="1"/>
    <col min="2" max="2" width="12.875" style="1" customWidth="1"/>
    <col min="3" max="3" width="18.75" style="1" customWidth="1"/>
    <col min="4" max="4" width="23.75" style="1" customWidth="1"/>
    <col min="5" max="16384" width="9" style="1"/>
  </cols>
  <sheetData>
    <row r="1" spans="1:5" ht="21" customHeight="1">
      <c r="A1" s="428" t="s">
        <v>283</v>
      </c>
      <c r="B1" s="428"/>
      <c r="C1" s="428"/>
      <c r="D1" s="6"/>
      <c r="E1" s="3"/>
    </row>
    <row r="2" spans="1:5" ht="17.25" customHeight="1">
      <c r="A2" s="6"/>
      <c r="C2" s="6"/>
      <c r="D2" s="6"/>
      <c r="E2" s="3"/>
    </row>
    <row r="3" spans="1:5" ht="18" customHeight="1">
      <c r="A3" s="429" t="s">
        <v>222</v>
      </c>
      <c r="B3" s="429"/>
      <c r="C3" s="7"/>
      <c r="D3" s="7"/>
      <c r="E3" s="3"/>
    </row>
    <row r="4" spans="1:5" ht="22.5" customHeight="1">
      <c r="A4" s="195" t="s">
        <v>241</v>
      </c>
      <c r="B4" s="50" t="s">
        <v>79</v>
      </c>
      <c r="C4" s="50" t="s">
        <v>80</v>
      </c>
      <c r="D4" s="54" t="s">
        <v>81</v>
      </c>
      <c r="E4" s="3"/>
    </row>
    <row r="5" spans="1:5" ht="23.25" customHeight="1">
      <c r="A5" s="96" t="s">
        <v>0</v>
      </c>
      <c r="B5" s="133">
        <v>224552</v>
      </c>
      <c r="C5" s="134">
        <v>44523</v>
      </c>
      <c r="D5" s="135">
        <f>C5/B5</f>
        <v>0.19827478713171115</v>
      </c>
      <c r="E5" s="3"/>
    </row>
    <row r="6" spans="1:5" ht="23.25" customHeight="1">
      <c r="A6" s="64" t="s">
        <v>1</v>
      </c>
      <c r="B6" s="136">
        <v>222173</v>
      </c>
      <c r="C6" s="137">
        <v>55192</v>
      </c>
      <c r="D6" s="189">
        <f t="shared" ref="D6:D8" si="0">C6/B6</f>
        <v>0.2484190248139963</v>
      </c>
      <c r="E6" s="3"/>
    </row>
    <row r="7" spans="1:5" ht="23.25" customHeight="1">
      <c r="A7" s="64" t="s">
        <v>2</v>
      </c>
      <c r="B7" s="138">
        <v>217550</v>
      </c>
      <c r="C7" s="139">
        <v>57022</v>
      </c>
      <c r="D7" s="189">
        <f t="shared" si="0"/>
        <v>0.2621098598023443</v>
      </c>
      <c r="E7" s="3"/>
    </row>
    <row r="8" spans="1:5" s="15" customFormat="1" ht="23.25" customHeight="1">
      <c r="A8" s="64" t="s">
        <v>108</v>
      </c>
      <c r="B8" s="138">
        <v>213136</v>
      </c>
      <c r="C8" s="139">
        <v>55865</v>
      </c>
      <c r="D8" s="189">
        <f t="shared" si="0"/>
        <v>0.26210963891599731</v>
      </c>
      <c r="E8" s="6"/>
    </row>
    <row r="9" spans="1:5" s="15" customFormat="1" ht="23.25" customHeight="1">
      <c r="A9" s="214" t="s">
        <v>127</v>
      </c>
      <c r="B9" s="273">
        <v>208516</v>
      </c>
      <c r="C9" s="274">
        <v>52599</v>
      </c>
      <c r="D9" s="275">
        <f t="shared" ref="D9:D10" si="1">C9/B9</f>
        <v>0.25225402367204436</v>
      </c>
      <c r="E9" s="6"/>
    </row>
    <row r="10" spans="1:5" s="15" customFormat="1" ht="23.25" customHeight="1">
      <c r="A10" s="298" t="s">
        <v>242</v>
      </c>
      <c r="B10" s="140">
        <v>201981</v>
      </c>
      <c r="C10" s="141">
        <v>51844</v>
      </c>
      <c r="D10" s="190">
        <f t="shared" si="1"/>
        <v>0.25667760828988867</v>
      </c>
      <c r="E10" s="6"/>
    </row>
    <row r="11" spans="1:5" ht="13.5" customHeight="1">
      <c r="A11" s="4"/>
      <c r="B11" s="8"/>
      <c r="C11" s="8"/>
      <c r="D11" s="9"/>
      <c r="E11" s="3"/>
    </row>
    <row r="12" spans="1:5" ht="15.75" customHeight="1">
      <c r="A12" s="427" t="s">
        <v>217</v>
      </c>
      <c r="B12" s="427"/>
      <c r="C12" s="10" t="s">
        <v>3</v>
      </c>
      <c r="D12" s="10" t="s">
        <v>3</v>
      </c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</sheetData>
  <mergeCells count="3">
    <mergeCell ref="A12:B12"/>
    <mergeCell ref="A1:C1"/>
    <mergeCell ref="A3:B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B1"/>
    </sheetView>
  </sheetViews>
  <sheetFormatPr defaultColWidth="9" defaultRowHeight="13.5"/>
  <cols>
    <col min="1" max="1" width="9.75" style="1" customWidth="1"/>
    <col min="2" max="2" width="12.75" style="1" customWidth="1"/>
    <col min="3" max="3" width="16" style="1" customWidth="1"/>
    <col min="4" max="4" width="14.375" style="1" customWidth="1"/>
    <col min="5" max="5" width="17.5" style="1" customWidth="1"/>
    <col min="6" max="6" width="14.875" style="1" customWidth="1"/>
    <col min="7" max="7" width="10.125" style="1" customWidth="1"/>
    <col min="8" max="16384" width="9" style="1"/>
  </cols>
  <sheetData>
    <row r="1" spans="1:12" ht="20.25" customHeight="1">
      <c r="A1" s="402" t="s">
        <v>179</v>
      </c>
      <c r="B1" s="402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.75" customHeight="1">
      <c r="A2" s="2"/>
      <c r="B2" s="2"/>
      <c r="C2" s="2"/>
      <c r="D2" s="2"/>
      <c r="E2" s="2"/>
      <c r="F2" s="2"/>
      <c r="G2" s="2"/>
    </row>
    <row r="3" spans="1:12" s="3" customFormat="1" ht="53.25" customHeight="1">
      <c r="A3" s="195" t="s">
        <v>284</v>
      </c>
      <c r="B3" s="188" t="s">
        <v>197</v>
      </c>
      <c r="C3" s="188" t="s">
        <v>180</v>
      </c>
      <c r="D3" s="188" t="s">
        <v>198</v>
      </c>
      <c r="E3" s="195" t="s">
        <v>285</v>
      </c>
      <c r="F3" s="188" t="s">
        <v>218</v>
      </c>
      <c r="G3" s="54" t="s">
        <v>181</v>
      </c>
    </row>
    <row r="4" spans="1:12" s="3" customFormat="1" ht="24.95" customHeight="1" thickBot="1">
      <c r="A4" s="176" t="s">
        <v>182</v>
      </c>
      <c r="B4" s="177" t="s">
        <v>183</v>
      </c>
      <c r="C4" s="178" t="s">
        <v>184</v>
      </c>
      <c r="D4" s="178" t="s">
        <v>185</v>
      </c>
      <c r="E4" s="178" t="s">
        <v>186</v>
      </c>
      <c r="F4" s="178" t="s">
        <v>187</v>
      </c>
      <c r="G4" s="179"/>
    </row>
    <row r="5" spans="1:12" s="3" customFormat="1" ht="24.95" customHeight="1">
      <c r="A5" s="64" t="s">
        <v>123</v>
      </c>
      <c r="B5" s="142">
        <v>5.0000000000000001E-3</v>
      </c>
      <c r="C5" s="143">
        <v>0.5</v>
      </c>
      <c r="D5" s="144">
        <v>2.4E-2</v>
      </c>
      <c r="E5" s="145">
        <v>47</v>
      </c>
      <c r="F5" s="144">
        <v>2.5000000000000001E-2</v>
      </c>
      <c r="G5" s="146">
        <v>4.9000000000000004</v>
      </c>
    </row>
    <row r="6" spans="1:12" s="3" customFormat="1" ht="24.95" customHeight="1">
      <c r="A6" s="64" t="s">
        <v>124</v>
      </c>
      <c r="B6" s="142">
        <v>4.0000000000000001E-3</v>
      </c>
      <c r="C6" s="143">
        <v>0.45833333333333326</v>
      </c>
      <c r="D6" s="144">
        <v>2.0916666666666667E-2</v>
      </c>
      <c r="E6" s="145">
        <v>42</v>
      </c>
      <c r="F6" s="144">
        <v>2.5666666666666671E-2</v>
      </c>
      <c r="G6" s="146">
        <v>5</v>
      </c>
    </row>
    <row r="7" spans="1:12" s="3" customFormat="1" ht="24.95" customHeight="1">
      <c r="A7" s="64" t="s">
        <v>125</v>
      </c>
      <c r="B7" s="147">
        <v>4.2500000000000012E-3</v>
      </c>
      <c r="C7" s="148">
        <v>0.47499999999999992</v>
      </c>
      <c r="D7" s="149">
        <v>2.3000000000000003E-2</v>
      </c>
      <c r="E7" s="150">
        <v>45.25</v>
      </c>
      <c r="F7" s="149">
        <v>2.5000000000000001E-2</v>
      </c>
      <c r="G7" s="146">
        <v>5</v>
      </c>
    </row>
    <row r="8" spans="1:12" s="3" customFormat="1" ht="24.95" customHeight="1">
      <c r="A8" s="64" t="s">
        <v>126</v>
      </c>
      <c r="B8" s="147">
        <v>4.0000000000000001E-3</v>
      </c>
      <c r="C8" s="148">
        <v>0.4</v>
      </c>
      <c r="D8" s="149">
        <v>0.03</v>
      </c>
      <c r="E8" s="150">
        <v>56</v>
      </c>
      <c r="F8" s="149">
        <v>2.3E-2</v>
      </c>
      <c r="G8" s="67">
        <v>0</v>
      </c>
    </row>
    <row r="9" spans="1:12" s="3" customFormat="1" ht="24.95" customHeight="1">
      <c r="A9" s="214" t="s">
        <v>127</v>
      </c>
      <c r="B9" s="276">
        <v>3.0000000000000001E-3</v>
      </c>
      <c r="C9" s="277">
        <v>0.4</v>
      </c>
      <c r="D9" s="278">
        <v>2.1000000000000001E-2</v>
      </c>
      <c r="E9" s="279">
        <v>46</v>
      </c>
      <c r="F9" s="278">
        <v>2.5999999999999999E-2</v>
      </c>
      <c r="G9" s="280">
        <v>5.2</v>
      </c>
    </row>
    <row r="10" spans="1:12" s="5" customFormat="1" ht="24.95" customHeight="1">
      <c r="A10" s="298" t="s">
        <v>242</v>
      </c>
      <c r="B10" s="151">
        <f>AVERAGE(B12:B23)</f>
        <v>3.5833333333333342E-3</v>
      </c>
      <c r="C10" s="152">
        <f t="shared" ref="C10:F10" si="0">AVERAGE(C12:C23)</f>
        <v>0.40833333333333321</v>
      </c>
      <c r="D10" s="153">
        <f t="shared" si="0"/>
        <v>0.02</v>
      </c>
      <c r="E10" s="154">
        <f t="shared" si="0"/>
        <v>43.083333333333336</v>
      </c>
      <c r="F10" s="153">
        <f t="shared" si="0"/>
        <v>2.5666666666666671E-2</v>
      </c>
      <c r="G10" s="299">
        <v>5.3</v>
      </c>
    </row>
    <row r="11" spans="1:12" s="5" customFormat="1" ht="9.75" customHeight="1">
      <c r="A11" s="4"/>
      <c r="B11" s="17"/>
      <c r="C11" s="16"/>
      <c r="D11" s="17"/>
      <c r="E11" s="19"/>
      <c r="F11" s="17"/>
      <c r="G11" s="18"/>
    </row>
    <row r="12" spans="1:12" s="5" customFormat="1" ht="24.95" customHeight="1">
      <c r="A12" s="300" t="s">
        <v>260</v>
      </c>
      <c r="B12" s="155">
        <v>4.0000000000000001E-3</v>
      </c>
      <c r="C12" s="156">
        <v>0.6</v>
      </c>
      <c r="D12" s="157">
        <v>2.7E-2</v>
      </c>
      <c r="E12" s="158">
        <v>49</v>
      </c>
      <c r="F12" s="157">
        <v>1.4999999999999999E-2</v>
      </c>
      <c r="G12" s="159">
        <v>4.8</v>
      </c>
    </row>
    <row r="13" spans="1:12" s="5" customFormat="1" ht="24.95" customHeight="1">
      <c r="A13" s="301" t="s">
        <v>259</v>
      </c>
      <c r="B13" s="160">
        <v>4.0000000000000001E-3</v>
      </c>
      <c r="C13" s="161">
        <v>0.5</v>
      </c>
      <c r="D13" s="162">
        <v>2.3E-2</v>
      </c>
      <c r="E13" s="163">
        <v>45</v>
      </c>
      <c r="F13" s="162">
        <v>2.1999999999999999E-2</v>
      </c>
      <c r="G13" s="164">
        <v>4.7</v>
      </c>
      <c r="J13" s="20"/>
    </row>
    <row r="14" spans="1:12" s="5" customFormat="1" ht="24.95" customHeight="1">
      <c r="A14" s="301" t="s">
        <v>258</v>
      </c>
      <c r="B14" s="160">
        <v>4.0000000000000001E-3</v>
      </c>
      <c r="C14" s="161">
        <v>0.4</v>
      </c>
      <c r="D14" s="162">
        <v>2.3E-2</v>
      </c>
      <c r="E14" s="163">
        <v>52</v>
      </c>
      <c r="F14" s="162">
        <v>2.8000000000000001E-2</v>
      </c>
      <c r="G14" s="164">
        <v>5.0999999999999996</v>
      </c>
    </row>
    <row r="15" spans="1:12" s="5" customFormat="1" ht="24.95" customHeight="1">
      <c r="A15" s="301" t="s">
        <v>257</v>
      </c>
      <c r="B15" s="160">
        <v>4.0000000000000001E-3</v>
      </c>
      <c r="C15" s="161">
        <v>0.4</v>
      </c>
      <c r="D15" s="162">
        <v>0.02</v>
      </c>
      <c r="E15" s="163">
        <v>60</v>
      </c>
      <c r="F15" s="162">
        <v>3.5000000000000003E-2</v>
      </c>
      <c r="G15" s="164">
        <v>5.4</v>
      </c>
    </row>
    <row r="16" spans="1:12" s="5" customFormat="1" ht="24.95" customHeight="1">
      <c r="A16" s="301" t="s">
        <v>262</v>
      </c>
      <c r="B16" s="160">
        <v>4.0000000000000001E-3</v>
      </c>
      <c r="C16" s="161">
        <v>0.3</v>
      </c>
      <c r="D16" s="162">
        <v>1.7000000000000001E-2</v>
      </c>
      <c r="E16" s="163">
        <v>48</v>
      </c>
      <c r="F16" s="162">
        <v>4.2000000000000003E-2</v>
      </c>
      <c r="G16" s="164">
        <v>5.5</v>
      </c>
      <c r="I16" s="283"/>
    </row>
    <row r="17" spans="1:9" s="5" customFormat="1" ht="24.95" customHeight="1">
      <c r="A17" s="301" t="s">
        <v>261</v>
      </c>
      <c r="B17" s="160">
        <v>3.0000000000000001E-3</v>
      </c>
      <c r="C17" s="161">
        <v>0.3</v>
      </c>
      <c r="D17" s="162">
        <v>1.4E-2</v>
      </c>
      <c r="E17" s="163">
        <v>39</v>
      </c>
      <c r="F17" s="162">
        <v>3.6999999999999998E-2</v>
      </c>
      <c r="G17" s="164">
        <v>4.9000000000000004</v>
      </c>
    </row>
    <row r="18" spans="1:9" s="5" customFormat="1" ht="24.95" customHeight="1">
      <c r="A18" s="301" t="s">
        <v>263</v>
      </c>
      <c r="B18" s="160">
        <v>3.0000000000000001E-3</v>
      </c>
      <c r="C18" s="161">
        <v>0.3</v>
      </c>
      <c r="D18" s="162">
        <v>1.2E-2</v>
      </c>
      <c r="E18" s="163">
        <v>29</v>
      </c>
      <c r="F18" s="162">
        <v>2.8000000000000001E-2</v>
      </c>
      <c r="G18" s="164">
        <v>5.6</v>
      </c>
      <c r="I18" s="284"/>
    </row>
    <row r="19" spans="1:9" s="5" customFormat="1" ht="24.95" customHeight="1">
      <c r="A19" s="301" t="s">
        <v>264</v>
      </c>
      <c r="B19" s="160">
        <v>3.0000000000000001E-3</v>
      </c>
      <c r="C19" s="161">
        <v>0.3</v>
      </c>
      <c r="D19" s="162">
        <v>1.2E-2</v>
      </c>
      <c r="E19" s="163">
        <v>28</v>
      </c>
      <c r="F19" s="162">
        <v>3.3000000000000002E-2</v>
      </c>
      <c r="G19" s="164">
        <v>4.8</v>
      </c>
    </row>
    <row r="20" spans="1:9" s="5" customFormat="1" ht="24.95" customHeight="1">
      <c r="A20" s="301" t="s">
        <v>265</v>
      </c>
      <c r="B20" s="160">
        <v>3.0000000000000001E-3</v>
      </c>
      <c r="C20" s="161">
        <v>0.3</v>
      </c>
      <c r="D20" s="162">
        <v>1.6E-2</v>
      </c>
      <c r="E20" s="163">
        <v>33</v>
      </c>
      <c r="F20" s="162">
        <v>2.5000000000000001E-2</v>
      </c>
      <c r="G20" s="164">
        <v>5.4</v>
      </c>
    </row>
    <row r="21" spans="1:9" s="5" customFormat="1" ht="24.95" customHeight="1">
      <c r="A21" s="301" t="s">
        <v>266</v>
      </c>
      <c r="B21" s="160">
        <v>3.0000000000000001E-3</v>
      </c>
      <c r="C21" s="161">
        <v>0.4</v>
      </c>
      <c r="D21" s="162">
        <v>1.9E-2</v>
      </c>
      <c r="E21" s="163">
        <v>35</v>
      </c>
      <c r="F21" s="162">
        <v>1.7999999999999999E-2</v>
      </c>
      <c r="G21" s="164">
        <v>6.1</v>
      </c>
    </row>
    <row r="22" spans="1:9" s="5" customFormat="1" ht="24.95" customHeight="1">
      <c r="A22" s="301" t="s">
        <v>267</v>
      </c>
      <c r="B22" s="160">
        <v>4.0000000000000001E-3</v>
      </c>
      <c r="C22" s="161">
        <v>0.5</v>
      </c>
      <c r="D22" s="162">
        <v>2.9000000000000001E-2</v>
      </c>
      <c r="E22" s="163">
        <v>52</v>
      </c>
      <c r="F22" s="162">
        <v>1.2999999999999999E-2</v>
      </c>
      <c r="G22" s="164">
        <v>5.3</v>
      </c>
      <c r="H22" s="5" t="s">
        <v>188</v>
      </c>
    </row>
    <row r="23" spans="1:9" s="5" customFormat="1" ht="24.95" customHeight="1">
      <c r="A23" s="298" t="s">
        <v>268</v>
      </c>
      <c r="B23" s="165">
        <v>4.0000000000000001E-3</v>
      </c>
      <c r="C23" s="166">
        <v>0.6</v>
      </c>
      <c r="D23" s="167">
        <v>2.8000000000000001E-2</v>
      </c>
      <c r="E23" s="168">
        <v>47</v>
      </c>
      <c r="F23" s="167">
        <v>1.2E-2</v>
      </c>
      <c r="G23" s="169">
        <v>6.1</v>
      </c>
    </row>
    <row r="24" spans="1:9" ht="15" customHeight="1">
      <c r="A24" s="2"/>
      <c r="B24" s="21"/>
      <c r="C24" s="22"/>
      <c r="D24" s="21"/>
      <c r="E24" s="2"/>
      <c r="F24" s="2"/>
      <c r="G24" s="2"/>
    </row>
    <row r="25" spans="1:9" ht="20.25" customHeight="1">
      <c r="A25" s="427" t="s">
        <v>223</v>
      </c>
      <c r="B25" s="427"/>
      <c r="F25" s="23"/>
      <c r="G25" s="63"/>
      <c r="H25" s="24"/>
    </row>
    <row r="26" spans="1:9">
      <c r="A26" s="4"/>
      <c r="B26" s="24">
        <f>AVERAGE(B12:B23)</f>
        <v>3.5833333333333342E-3</v>
      </c>
      <c r="C26" s="24">
        <f t="shared" ref="C26:F26" si="1">AVERAGE(C12:C23)</f>
        <v>0.40833333333333321</v>
      </c>
      <c r="D26" s="24">
        <f t="shared" si="1"/>
        <v>0.02</v>
      </c>
      <c r="E26" s="24">
        <f t="shared" si="1"/>
        <v>43.083333333333336</v>
      </c>
      <c r="F26" s="24">
        <f t="shared" si="1"/>
        <v>2.5666666666666671E-2</v>
      </c>
      <c r="G26" s="24"/>
    </row>
  </sheetData>
  <mergeCells count="2">
    <mergeCell ref="A25:B25"/>
    <mergeCell ref="A1:B1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</vt:i4>
      </vt:variant>
    </vt:vector>
  </HeadingPairs>
  <TitlesOfParts>
    <vt:vector size="13" baseType="lpstr">
      <vt:lpstr>1.환경오염물질 배출사업장(환경청소과)</vt:lpstr>
      <vt:lpstr>2.환경오염배출사업장 단속 및 행정조치(환경청소과)</vt:lpstr>
      <vt:lpstr>3.쓰레기 수거(환경청소과)</vt:lpstr>
      <vt:lpstr>4.생활폐기물(시 자원순환과)</vt:lpstr>
      <vt:lpstr>5.폐기물 재활용률(시 자원순환과)</vt:lpstr>
      <vt:lpstr>6.하수및분뇨발생량및처리현황(건설안전과, 환경청소과)</vt:lpstr>
      <vt:lpstr>7.하수종말처리장(시 물산업과)</vt:lpstr>
      <vt:lpstr>8.1일 1인당 오수 발생량(시 물산업과)</vt:lpstr>
      <vt:lpstr>9.대기오염(환경청소과)</vt:lpstr>
      <vt:lpstr>Sheet1</vt:lpstr>
      <vt:lpstr>'3.쓰레기 수거(환경청소과)'!Print_Area</vt:lpstr>
      <vt:lpstr>'4.생활폐기물(시 자원순환과)'!Print_Area</vt:lpstr>
      <vt:lpstr>'5.폐기물 재활용률(시 자원순환과)'!Print_Area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2018-02-19T06:03:44Z</cp:lastPrinted>
  <dcterms:created xsi:type="dcterms:W3CDTF">2015-01-12T01:59:50Z</dcterms:created>
  <dcterms:modified xsi:type="dcterms:W3CDTF">2018-04-12T05:00:33Z</dcterms:modified>
</cp:coreProperties>
</file>